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showInkAnnotation="0" codeName="ThisWorkbook"/>
  <mc:AlternateContent xmlns:mc="http://schemas.openxmlformats.org/markup-compatibility/2006">
    <mc:Choice Requires="x15">
      <x15ac:absPath xmlns:x15ac="http://schemas.microsoft.com/office/spreadsheetml/2010/11/ac" url="C:\Users\ASUS\Documents\MILENA\UDAE\2022\PLAN ANTICORRUPCION\"/>
    </mc:Choice>
  </mc:AlternateContent>
  <xr:revisionPtr revIDLastSave="0" documentId="13_ncr:1_{51359408-A050-469D-9145-F8471052459C}" xr6:coauthVersionLast="47" xr6:coauthVersionMax="47" xr10:uidLastSave="{00000000-0000-0000-0000-000000000000}"/>
  <workbookProtection workbookAlgorithmName="SHA-512" workbookHashValue="v1XAQyC/wIsTXIqiwt4g/lJIn+oWYmvaKWrFroimDSSiNbbK0FhOiBbUqcY7aAeZsp5IoAFM1InpfkKxGkx8Sw==" workbookSaltValue="ynILcARtYRYGtKsRpODdlQ==" workbookSpinCount="100000" lockStructure="1"/>
  <bookViews>
    <workbookView showSheetTabs="0" xWindow="-108" yWindow="-108" windowWidth="23256" windowHeight="12576" tabRatio="882" xr2:uid="{00000000-000D-0000-FFFF-FFFF00000000}"/>
  </bookViews>
  <sheets>
    <sheet name="MENU" sheetId="20" r:id="rId1"/>
    <sheet name="Constitucional" sheetId="10" r:id="rId2"/>
    <sheet name="Contencioso administrativo" sheetId="11" r:id="rId3"/>
    <sheet name="Disciplinario" sheetId="12" r:id="rId4"/>
    <sheet name="Ordinaria Penal" sheetId="14" r:id="rId5"/>
    <sheet name="Ordinaria Civil" sheetId="18" r:id="rId6"/>
    <sheet name="ANÁLISIS-DATOS DE ENTRADA" sheetId="9" state="hidden" r:id="rId7"/>
    <sheet name="Ordinaria Laboral" sheetId="19" r:id="rId8"/>
    <sheet name="Matriz calificación riesgos" sheetId="3" r:id="rId9"/>
    <sheet name="Índice" sheetId="21" r:id="rId10"/>
    <sheet name="Actividades PAAC 2022" sheetId="22" r:id="rId11"/>
    <sheet name="Manual de Uso" sheetId="5" state="hidden" r:id="rId12"/>
    <sheet name="Valoracion Rx" sheetId="7" state="hidden" r:id="rId13"/>
    <sheet name="MATRIZ DE RIESGOS CONSOLIDADA" sheetId="1" state="hidden" r:id="rId14"/>
  </sheets>
  <externalReferences>
    <externalReference r:id="rId15"/>
    <externalReference r:id="rId16"/>
  </externalReferences>
  <definedNames>
    <definedName name="_1_SE">"#REF!"</definedName>
    <definedName name="_xlnm._FilterDatabase" localSheetId="10" hidden="1">'Actividades PAAC 2022'!$A$5:$J$55</definedName>
    <definedName name="_xlnm._FilterDatabase" localSheetId="6" hidden="1">'ANÁLISIS-DATOS DE ENTRADA'!$A$11:$AA$11</definedName>
    <definedName name="_xlnm._FilterDatabase" localSheetId="1" hidden="1">Constitucional!$A$3:$AD$7</definedName>
    <definedName name="_xlnm._FilterDatabase" localSheetId="2" hidden="1">'Contencioso administrativo'!$A$3:$AD$6</definedName>
    <definedName name="_xlnm._FilterDatabase" localSheetId="3" hidden="1">Disciplinario!$A$3:$AD$6</definedName>
    <definedName name="_xlnm._FilterDatabase" localSheetId="5" hidden="1">'Ordinaria Civil'!$A$3:$AD$8</definedName>
    <definedName name="_xlnm._FilterDatabase" localSheetId="7" hidden="1">'Ordinaria Laboral'!$A$3:$Z$11</definedName>
    <definedName name="_xlnm._FilterDatabase" localSheetId="4" hidden="1">'Ordinaria Penal'!$A$3:$AD$13</definedName>
    <definedName name="_Toc284860534" localSheetId="8">'Matriz calificación riesgos'!$A$1</definedName>
    <definedName name="A">"#REF!"</definedName>
    <definedName name="AA">"#REF!"</definedName>
    <definedName name="accion">"#REF!"</definedName>
    <definedName name="ACCIONES">"#REF!"</definedName>
    <definedName name="ACTIVIDADES_DE_GESTION_Y_CONTROL">"#REF!"</definedName>
    <definedName name="AGENTE">"#REF!"</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#N/A</definedName>
    <definedName name="CLAVEOBJ">"#REF!"</definedName>
    <definedName name="CLAVEPOL">"#REF!"</definedName>
    <definedName name="CLAVEPOLITICA">#N/A</definedName>
    <definedName name="CLAVEPROC">"#REF!"</definedName>
    <definedName name="CLAVEPROCEDIMIENTO">#N/A</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IDENCIALIDAD">#REF!</definedName>
    <definedName name="CONFLICTOS_SOCIALES">"#REF!"</definedName>
    <definedName name="CONTEXTO_ECONOMICO_DE_MERCADO">"#REF!"</definedName>
    <definedName name="CONTEXTO_POLITICO">"#REF!"</definedName>
    <definedName name="CONTROL">#N/A</definedName>
    <definedName name="CONTROLES">"#REF!"</definedName>
    <definedName name="COSTO_DE_ACTIVIDADES">"#REF!"</definedName>
    <definedName name="CREDIBILIDAD">#REF!</definedName>
    <definedName name="CRONOGRAMA_DE_ACTIVIDADES">"#REF!"</definedName>
    <definedName name="Cual_serà_el_nombre_del_procedimiento?">"#REF!"</definedName>
    <definedName name="DAÑOS_A_ACTIVOS">"#REF!"</definedName>
    <definedName name="DESEMPEÑO">"#REF!"</definedName>
    <definedName name="DIRECCION_ACTIVIDADES_MARITIMAS">"#REF!"</definedName>
    <definedName name="EFECTORIESGO1">"#REF!"</definedName>
    <definedName name="EJECUCION_Y__ADMINISTRACION_DEL_PROCESO">"#REF!"</definedName>
    <definedName name="EJECUCION_Y_ADMINISTRACION_DEL_PROCESO">"#REF!"</definedName>
    <definedName name="ENTORNO">"#REF!"</definedName>
    <definedName name="ESTABILIDAD_POLITICA">"#REF!"</definedName>
    <definedName name="EVENTOS">"#REF!"</definedName>
    <definedName name="EVENTOS_NATUALES">"#REF!"</definedName>
    <definedName name="EVENTOS_NATURALES">"#REF!"</definedName>
    <definedName name="EVENTOS_NATURALES_">"#REF!"</definedName>
    <definedName name="FACTOR">[1]DATOS!$A$16:$E$16</definedName>
    <definedName name="FACTOR_DEL_RIESGO">"#REF!"</definedName>
    <definedName name="FACTORES">"#REF!"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#N/A</definedName>
    <definedName name="FUENTES_DE_RIESGO">"#REF!"</definedName>
    <definedName name="FUENTES_RIESGO">"#REF!"</definedName>
    <definedName name="GENTE">"#REF!"</definedName>
    <definedName name="GESTION">"#REF!"</definedName>
    <definedName name="GESTION_CONTROL">"#REF!"</definedName>
    <definedName name="GESTION_TECNICA">"#REF!"</definedName>
    <definedName name="GRAV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GAL">#REF!</definedName>
    <definedName name="LET">"#REF!"</definedName>
    <definedName name="MACROPROCESO">"#REF!"</definedName>
    <definedName name="MERCADO">"#REF!"</definedName>
    <definedName name="NOMBRE">#N/A</definedName>
    <definedName name="NOMBRE_RIESGO">"#REF!"</definedName>
    <definedName name="NUM">"#REF!"</definedName>
    <definedName name="OBJETIVOS">"#REF!"</definedName>
    <definedName name="OPERACIÓN">[1]DATOS!$E$16:$E$27</definedName>
    <definedName name="OPERATIVO">#REF!</definedName>
    <definedName name="OTROS">"#REF!"</definedName>
    <definedName name="PERSONA">"#REF!"</definedName>
    <definedName name="PERSONAS">"#REF!"</definedName>
    <definedName name="PESO">"#REF!"</definedName>
    <definedName name="POLITICA">#N/A</definedName>
    <definedName name="POLITICAS_GUBERNAMENTALES">"#REF!"</definedName>
    <definedName name="PROCEDIMIENTO">"#REF!"</definedName>
    <definedName name="PROCESO">"#REF!"</definedName>
    <definedName name="PROCESOS">[1]DATOS!$A$4:$A$7</definedName>
    <definedName name="PRODUCTO">[1]DATOS!$D$16:$D$27</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#N/A</definedName>
    <definedName name="RIESGO_ASOCIADO">"#REF!"</definedName>
    <definedName name="RIESGO_ASOCIADO_POR_CAUSA">"#REF!"</definedName>
    <definedName name="RIESGO_ASOCIADO_POR_IMPACTO">"#REF!"</definedName>
    <definedName name="RIESGOESPECIFICO">"#REF!"</definedName>
    <definedName name="RIESGOESPECIFICO2">"#REF!"</definedName>
    <definedName name="RIESGOS">"#REF!"</definedName>
    <definedName name="SE">"#REF!"</definedName>
    <definedName name="SI_NO">#N/A</definedName>
    <definedName name="SINO">"#REF!"</definedName>
    <definedName name="SISTEMAS">"#REF!"</definedName>
    <definedName name="SISTEMAS_DE_INFORMACION">"#REF!"</definedName>
    <definedName name="TECNOLOGIA">"#REF!"</definedName>
    <definedName name="TECNOLOGIA_">"#REF!"</definedName>
    <definedName name="TIPO">#REF!</definedName>
    <definedName name="TIPOACCION">#N/A</definedName>
    <definedName name="TOTAL_PUNTAJE_RIESGO">"#REF!"</definedName>
    <definedName name="TRATAMIENTO">"#REF!"</definedName>
    <definedName name="TRATAMIENTO_RIESGO">#N/A</definedName>
    <definedName name="USUARIO">"#REF!"</definedName>
    <definedName name="VALORES_ETICOS">"#REF!"</definedName>
    <definedName name="X">"#REF!"</definedName>
    <definedName name="Y">"#REF!"</definedName>
    <definedName name="Z">"#REF!"</definedName>
    <definedName name="zo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19" l="1"/>
  <c r="E25" i="19"/>
  <c r="S5" i="19" s="1"/>
  <c r="E24" i="19"/>
  <c r="G9" i="19" s="1"/>
  <c r="E19" i="19"/>
  <c r="E18" i="19"/>
  <c r="E17" i="19"/>
  <c r="Q11" i="19" s="1"/>
  <c r="E16" i="19"/>
  <c r="Q4" i="19" s="1"/>
  <c r="E15" i="19"/>
  <c r="G6" i="19" l="1"/>
  <c r="S9" i="19"/>
  <c r="S8" i="19"/>
  <c r="G10" i="19"/>
  <c r="E11" i="19"/>
  <c r="E8" i="19"/>
  <c r="E9" i="19"/>
  <c r="I9" i="19" s="1"/>
  <c r="E5" i="19"/>
  <c r="S10" i="19"/>
  <c r="G4" i="19"/>
  <c r="G8" i="19"/>
  <c r="Q9" i="19"/>
  <c r="G11" i="19"/>
  <c r="G5" i="19"/>
  <c r="G7" i="19"/>
  <c r="Q7" i="19"/>
  <c r="S7" i="19"/>
  <c r="S11" i="19"/>
  <c r="V11" i="19" s="1"/>
  <c r="Q5" i="19"/>
  <c r="V5" i="19" s="1"/>
  <c r="S6" i="19"/>
  <c r="S4" i="19"/>
  <c r="V4" i="19" s="1"/>
  <c r="Q8" i="19"/>
  <c r="E10" i="19"/>
  <c r="E4" i="19"/>
  <c r="Q6" i="19"/>
  <c r="Q10" i="19"/>
  <c r="E6" i="19"/>
  <c r="E7" i="19"/>
  <c r="V9" i="19" l="1"/>
  <c r="J4" i="19"/>
  <c r="V8" i="19"/>
  <c r="J11" i="19"/>
  <c r="I8" i="19"/>
  <c r="J10" i="19"/>
  <c r="J9" i="19"/>
  <c r="I11" i="19"/>
  <c r="J5" i="19"/>
  <c r="I4" i="19"/>
  <c r="U5" i="19"/>
  <c r="U7" i="19"/>
  <c r="I5" i="19"/>
  <c r="J8" i="19"/>
  <c r="U11" i="19"/>
  <c r="V7" i="19"/>
  <c r="U4" i="19"/>
  <c r="U8" i="19"/>
  <c r="V6" i="19"/>
  <c r="U9" i="19"/>
  <c r="I10" i="19"/>
  <c r="U10" i="19"/>
  <c r="V10" i="19"/>
  <c r="U6" i="19"/>
  <c r="I7" i="19"/>
  <c r="J7" i="19"/>
  <c r="I6" i="19"/>
  <c r="J6" i="19"/>
  <c r="E23" i="18" l="1"/>
  <c r="G8" i="18" s="1"/>
  <c r="E22" i="18"/>
  <c r="G7" i="18" s="1"/>
  <c r="E21" i="18"/>
  <c r="S7" i="18" s="1"/>
  <c r="E16" i="18"/>
  <c r="E15" i="18"/>
  <c r="E8" i="18" s="1"/>
  <c r="E14" i="18"/>
  <c r="E7" i="18" s="1"/>
  <c r="E13" i="18"/>
  <c r="Q6" i="18" s="1"/>
  <c r="E12" i="18"/>
  <c r="S8" i="18"/>
  <c r="Q8" i="18"/>
  <c r="S5" i="18"/>
  <c r="G5" i="18"/>
  <c r="S4" i="18"/>
  <c r="Q4" i="18"/>
  <c r="G6" i="18" l="1"/>
  <c r="S6" i="18"/>
  <c r="V6" i="18" s="1"/>
  <c r="G4" i="18"/>
  <c r="J8" i="18"/>
  <c r="E5" i="18"/>
  <c r="E4" i="18"/>
  <c r="I4" i="18" s="1"/>
  <c r="V8" i="18"/>
  <c r="U8" i="18"/>
  <c r="V4" i="18"/>
  <c r="U4" i="18"/>
  <c r="I7" i="18"/>
  <c r="J7" i="18"/>
  <c r="Q5" i="18"/>
  <c r="E6" i="18"/>
  <c r="Q7" i="18"/>
  <c r="I8" i="18"/>
  <c r="U6" i="18" l="1"/>
  <c r="J4" i="18"/>
  <c r="J5" i="18"/>
  <c r="I5" i="18"/>
  <c r="J6" i="18"/>
  <c r="I6" i="18"/>
  <c r="V5" i="18"/>
  <c r="U5" i="18"/>
  <c r="V7" i="18"/>
  <c r="U7" i="18"/>
  <c r="E28" i="14" l="1"/>
  <c r="G11" i="14" s="1"/>
  <c r="E27" i="14"/>
  <c r="G13" i="14" s="1"/>
  <c r="E26" i="14"/>
  <c r="E21" i="14"/>
  <c r="E20" i="14"/>
  <c r="E6" i="14" s="1"/>
  <c r="E19" i="14"/>
  <c r="Q12" i="14" s="1"/>
  <c r="E18" i="14"/>
  <c r="Q5" i="14" s="1"/>
  <c r="E17" i="14"/>
  <c r="E21" i="12"/>
  <c r="S6" i="12" s="1"/>
  <c r="E20" i="12"/>
  <c r="S5" i="12" s="1"/>
  <c r="E19" i="12"/>
  <c r="E14" i="12"/>
  <c r="E13" i="12"/>
  <c r="E12" i="12"/>
  <c r="E6" i="12" s="1"/>
  <c r="E11" i="12"/>
  <c r="Q6" i="12" s="1"/>
  <c r="E10" i="12"/>
  <c r="Q5" i="12" s="1"/>
  <c r="E5" i="12"/>
  <c r="E4" i="12"/>
  <c r="E21" i="11"/>
  <c r="G6" i="11" s="1"/>
  <c r="E20" i="11"/>
  <c r="G5" i="11" s="1"/>
  <c r="E19" i="11"/>
  <c r="E14" i="11"/>
  <c r="E13" i="11"/>
  <c r="E12" i="11"/>
  <c r="E6" i="11" s="1"/>
  <c r="E11" i="11"/>
  <c r="Q5" i="11" s="1"/>
  <c r="E10" i="11"/>
  <c r="E5" i="11"/>
  <c r="Q4" i="11"/>
  <c r="E22" i="10"/>
  <c r="S6" i="10" s="1"/>
  <c r="E21" i="10"/>
  <c r="G7" i="10" s="1"/>
  <c r="E20" i="10"/>
  <c r="E15" i="10"/>
  <c r="E14" i="10"/>
  <c r="E4" i="10" s="1"/>
  <c r="E13" i="10"/>
  <c r="E12" i="10"/>
  <c r="Q7" i="10" s="1"/>
  <c r="E11" i="10"/>
  <c r="Q4" i="10" s="1"/>
  <c r="S15" i="9"/>
  <c r="Q15" i="9"/>
  <c r="G15" i="9"/>
  <c r="E15" i="9"/>
  <c r="J15" i="9" s="1"/>
  <c r="S14" i="9"/>
  <c r="Q14" i="9"/>
  <c r="G14" i="9"/>
  <c r="E14" i="9"/>
  <c r="S17" i="9"/>
  <c r="Q17" i="9"/>
  <c r="V17" i="9" s="1"/>
  <c r="G17" i="9"/>
  <c r="E17" i="9"/>
  <c r="J17" i="9" s="1"/>
  <c r="S16" i="9"/>
  <c r="Q16" i="9"/>
  <c r="G16" i="9"/>
  <c r="E16" i="9"/>
  <c r="J16" i="9" s="1"/>
  <c r="S20" i="9"/>
  <c r="Q20" i="9"/>
  <c r="G20" i="9"/>
  <c r="E20" i="9"/>
  <c r="S19" i="9"/>
  <c r="Q19" i="9"/>
  <c r="V19" i="9" s="1"/>
  <c r="G19" i="9"/>
  <c r="E19" i="9"/>
  <c r="J19" i="9" s="1"/>
  <c r="S18" i="9"/>
  <c r="Q18" i="9"/>
  <c r="G18" i="9"/>
  <c r="E18" i="9"/>
  <c r="J18" i="9" s="1"/>
  <c r="S23" i="9"/>
  <c r="Q23" i="9"/>
  <c r="G23" i="9"/>
  <c r="E23" i="9"/>
  <c r="S22" i="9"/>
  <c r="Q22" i="9"/>
  <c r="V22" i="9" s="1"/>
  <c r="G22" i="9"/>
  <c r="E22" i="9"/>
  <c r="J22" i="9" s="1"/>
  <c r="S21" i="9"/>
  <c r="Q21" i="9"/>
  <c r="G21" i="9"/>
  <c r="E21" i="9"/>
  <c r="J21" i="9" s="1"/>
  <c r="S26" i="9"/>
  <c r="Q26" i="9"/>
  <c r="G26" i="9"/>
  <c r="E26" i="9"/>
  <c r="S25" i="9"/>
  <c r="Q25" i="9"/>
  <c r="V25" i="9" s="1"/>
  <c r="G25" i="9"/>
  <c r="E25" i="9"/>
  <c r="J25" i="9" s="1"/>
  <c r="S24" i="9"/>
  <c r="Q24" i="9"/>
  <c r="G24" i="9"/>
  <c r="E24" i="9"/>
  <c r="J24" i="9" s="1"/>
  <c r="S29" i="9"/>
  <c r="Q29" i="9"/>
  <c r="G29" i="9"/>
  <c r="E29" i="9"/>
  <c r="S28" i="9"/>
  <c r="Q28" i="9"/>
  <c r="V28" i="9" s="1"/>
  <c r="G28" i="9"/>
  <c r="E28" i="9"/>
  <c r="J28" i="9" s="1"/>
  <c r="S27" i="9"/>
  <c r="Q27" i="9"/>
  <c r="G27" i="9"/>
  <c r="E27" i="9"/>
  <c r="J27" i="9" s="1"/>
  <c r="S36" i="9"/>
  <c r="Q36" i="9"/>
  <c r="G36" i="9"/>
  <c r="E36" i="9"/>
  <c r="S35" i="9"/>
  <c r="Q35" i="9"/>
  <c r="V35" i="9" s="1"/>
  <c r="G35" i="9"/>
  <c r="E35" i="9"/>
  <c r="J35" i="9" s="1"/>
  <c r="S34" i="9"/>
  <c r="Q34" i="9"/>
  <c r="G34" i="9"/>
  <c r="E34" i="9"/>
  <c r="J34" i="9" s="1"/>
  <c r="S33" i="9"/>
  <c r="Q33" i="9"/>
  <c r="G33" i="9"/>
  <c r="E33" i="9"/>
  <c r="S40" i="9"/>
  <c r="Q40" i="9"/>
  <c r="V40" i="9" s="1"/>
  <c r="G40" i="9"/>
  <c r="E40" i="9"/>
  <c r="J40" i="9" s="1"/>
  <c r="S39" i="9"/>
  <c r="Q39" i="9"/>
  <c r="G39" i="9"/>
  <c r="E39" i="9"/>
  <c r="J39" i="9" s="1"/>
  <c r="S38" i="9"/>
  <c r="Q38" i="9"/>
  <c r="G38" i="9"/>
  <c r="E38" i="9"/>
  <c r="S37" i="9"/>
  <c r="Q37" i="9"/>
  <c r="V37" i="9" s="1"/>
  <c r="G37" i="9"/>
  <c r="E37" i="9"/>
  <c r="J37" i="9" s="1"/>
  <c r="S44" i="9"/>
  <c r="Q44" i="9"/>
  <c r="G44" i="9"/>
  <c r="E44" i="9"/>
  <c r="J44" i="9" s="1"/>
  <c r="S43" i="9"/>
  <c r="Q43" i="9"/>
  <c r="G43" i="9"/>
  <c r="E43" i="9"/>
  <c r="S42" i="9"/>
  <c r="Q42" i="9"/>
  <c r="V42" i="9" s="1"/>
  <c r="G42" i="9"/>
  <c r="E42" i="9"/>
  <c r="J42" i="9" s="1"/>
  <c r="S41" i="9"/>
  <c r="Q41" i="9"/>
  <c r="G41" i="9"/>
  <c r="E41" i="9"/>
  <c r="J41" i="9" s="1"/>
  <c r="S47" i="9"/>
  <c r="Q47" i="9"/>
  <c r="G47" i="9"/>
  <c r="E47" i="9"/>
  <c r="S46" i="9"/>
  <c r="Q46" i="9"/>
  <c r="G46" i="9"/>
  <c r="E46" i="9"/>
  <c r="S45" i="9"/>
  <c r="Q45" i="9"/>
  <c r="G45" i="9"/>
  <c r="E45" i="9"/>
  <c r="V43" i="9" l="1"/>
  <c r="V38" i="9"/>
  <c r="V33" i="9"/>
  <c r="V36" i="9"/>
  <c r="V29" i="9"/>
  <c r="V26" i="9"/>
  <c r="V23" i="9"/>
  <c r="V20" i="9"/>
  <c r="V14" i="9"/>
  <c r="S4" i="11"/>
  <c r="G4" i="10"/>
  <c r="I4" i="10" s="1"/>
  <c r="S5" i="11"/>
  <c r="U5" i="11" s="1"/>
  <c r="Q6" i="11"/>
  <c r="G4" i="11"/>
  <c r="G5" i="12"/>
  <c r="S5" i="10"/>
  <c r="S4" i="12"/>
  <c r="S6" i="11"/>
  <c r="V6" i="11" s="1"/>
  <c r="J5" i="11"/>
  <c r="S7" i="10"/>
  <c r="V7" i="10" s="1"/>
  <c r="Q5" i="10"/>
  <c r="V5" i="10" s="1"/>
  <c r="S4" i="10"/>
  <c r="V4" i="10" s="1"/>
  <c r="G5" i="10"/>
  <c r="G6" i="10"/>
  <c r="G6" i="12"/>
  <c r="I6" i="12" s="1"/>
  <c r="Q4" i="12"/>
  <c r="G4" i="12"/>
  <c r="I4" i="12" s="1"/>
  <c r="V4" i="11"/>
  <c r="J6" i="11"/>
  <c r="E13" i="14"/>
  <c r="G10" i="14"/>
  <c r="S10" i="14"/>
  <c r="E7" i="14"/>
  <c r="E8" i="14"/>
  <c r="G12" i="14"/>
  <c r="E10" i="14"/>
  <c r="E5" i="10"/>
  <c r="V41" i="9"/>
  <c r="J43" i="9"/>
  <c r="V44" i="9"/>
  <c r="J38" i="9"/>
  <c r="V39" i="9"/>
  <c r="J33" i="9"/>
  <c r="V34" i="9"/>
  <c r="J36" i="9"/>
  <c r="V27" i="9"/>
  <c r="J29" i="9"/>
  <c r="V24" i="9"/>
  <c r="J26" i="9"/>
  <c r="V21" i="9"/>
  <c r="J23" i="9"/>
  <c r="V18" i="9"/>
  <c r="J20" i="9"/>
  <c r="V16" i="9"/>
  <c r="J14" i="9"/>
  <c r="V15" i="9"/>
  <c r="G4" i="14"/>
  <c r="Q4" i="14"/>
  <c r="S12" i="14"/>
  <c r="U12" i="14" s="1"/>
  <c r="G9" i="14"/>
  <c r="S13" i="14"/>
  <c r="S4" i="14"/>
  <c r="G7" i="14"/>
  <c r="S9" i="14"/>
  <c r="G5" i="14"/>
  <c r="S7" i="14"/>
  <c r="S5" i="14"/>
  <c r="U5" i="14" s="1"/>
  <c r="G6" i="14"/>
  <c r="I6" i="14" s="1"/>
  <c r="G8" i="14"/>
  <c r="Q10" i="14"/>
  <c r="S11" i="14"/>
  <c r="S6" i="14"/>
  <c r="S8" i="14"/>
  <c r="Q6" i="14"/>
  <c r="Q9" i="14"/>
  <c r="Q11" i="14"/>
  <c r="Q13" i="14"/>
  <c r="E5" i="14"/>
  <c r="Q8" i="14"/>
  <c r="E12" i="14"/>
  <c r="E4" i="14"/>
  <c r="J4" i="14" s="1"/>
  <c r="Q7" i="14"/>
  <c r="E9" i="14"/>
  <c r="E11" i="14"/>
  <c r="U6" i="12"/>
  <c r="I5" i="12"/>
  <c r="V5" i="12"/>
  <c r="U4" i="12"/>
  <c r="J5" i="12"/>
  <c r="V6" i="12"/>
  <c r="U5" i="12"/>
  <c r="E4" i="11"/>
  <c r="J4" i="11" s="1"/>
  <c r="I6" i="11"/>
  <c r="I5" i="11"/>
  <c r="U4" i="11"/>
  <c r="Q6" i="10"/>
  <c r="E7" i="10"/>
  <c r="J7" i="10" s="1"/>
  <c r="E6" i="10"/>
  <c r="U7" i="10"/>
  <c r="J46" i="9"/>
  <c r="J45" i="9"/>
  <c r="V46" i="9"/>
  <c r="V47" i="9"/>
  <c r="V45" i="9"/>
  <c r="J47" i="9"/>
  <c r="I14" i="9"/>
  <c r="U14" i="9"/>
  <c r="I15" i="9"/>
  <c r="U15" i="9"/>
  <c r="I16" i="9"/>
  <c r="U16" i="9"/>
  <c r="I17" i="9"/>
  <c r="U17" i="9"/>
  <c r="I18" i="9"/>
  <c r="U18" i="9"/>
  <c r="I19" i="9"/>
  <c r="U19" i="9"/>
  <c r="I20" i="9"/>
  <c r="U20" i="9"/>
  <c r="I21" i="9"/>
  <c r="U21" i="9"/>
  <c r="I22" i="9"/>
  <c r="U22" i="9"/>
  <c r="I23" i="9"/>
  <c r="U23" i="9"/>
  <c r="I24" i="9"/>
  <c r="U24" i="9"/>
  <c r="I25" i="9"/>
  <c r="U25" i="9"/>
  <c r="I26" i="9"/>
  <c r="U26" i="9"/>
  <c r="I27" i="9"/>
  <c r="U27" i="9"/>
  <c r="I28" i="9"/>
  <c r="U28" i="9"/>
  <c r="I29" i="9"/>
  <c r="U29" i="9"/>
  <c r="I33" i="9"/>
  <c r="U33" i="9"/>
  <c r="I34" i="9"/>
  <c r="U34" i="9"/>
  <c r="I35" i="9"/>
  <c r="U35" i="9"/>
  <c r="I36" i="9"/>
  <c r="U36" i="9"/>
  <c r="I37" i="9"/>
  <c r="U37" i="9"/>
  <c r="I38" i="9"/>
  <c r="U38" i="9"/>
  <c r="I39" i="9"/>
  <c r="U39" i="9"/>
  <c r="I40" i="9"/>
  <c r="U40" i="9"/>
  <c r="U44" i="9"/>
  <c r="I41" i="9"/>
  <c r="U41" i="9"/>
  <c r="I42" i="9"/>
  <c r="U42" i="9"/>
  <c r="I43" i="9"/>
  <c r="U43" i="9"/>
  <c r="I44" i="9"/>
  <c r="I45" i="9"/>
  <c r="U45" i="9"/>
  <c r="I46" i="9"/>
  <c r="U46" i="9"/>
  <c r="I47" i="9"/>
  <c r="U47" i="9"/>
  <c r="G12" i="9"/>
  <c r="J4" i="10" l="1"/>
  <c r="V5" i="11"/>
  <c r="V4" i="12"/>
  <c r="U6" i="11"/>
  <c r="U5" i="10"/>
  <c r="J6" i="12"/>
  <c r="J4" i="12"/>
  <c r="J6" i="10"/>
  <c r="U4" i="10"/>
  <c r="V9" i="14"/>
  <c r="J6" i="14"/>
  <c r="I10" i="14"/>
  <c r="J10" i="14"/>
  <c r="I11" i="14"/>
  <c r="J11" i="14"/>
  <c r="I7" i="14"/>
  <c r="J7" i="14"/>
  <c r="V11" i="14"/>
  <c r="I12" i="14"/>
  <c r="J12" i="14"/>
  <c r="V12" i="14"/>
  <c r="I5" i="14"/>
  <c r="J5" i="14"/>
  <c r="I9" i="14"/>
  <c r="J9" i="14"/>
  <c r="V7" i="14"/>
  <c r="V8" i="14"/>
  <c r="V6" i="14"/>
  <c r="I8" i="14"/>
  <c r="J8" i="14"/>
  <c r="V5" i="14"/>
  <c r="U6" i="10"/>
  <c r="V6" i="10"/>
  <c r="I5" i="10"/>
  <c r="J5" i="10"/>
  <c r="V13" i="14"/>
  <c r="I13" i="14"/>
  <c r="J13" i="14"/>
  <c r="U10" i="14"/>
  <c r="V10" i="14"/>
  <c r="V4" i="14"/>
  <c r="U4" i="14"/>
  <c r="I4" i="14"/>
  <c r="U6" i="14"/>
  <c r="U7" i="14"/>
  <c r="I4" i="11"/>
  <c r="U8" i="14"/>
  <c r="U9" i="14"/>
  <c r="U11" i="14"/>
  <c r="U13" i="14"/>
  <c r="I6" i="10"/>
  <c r="I7" i="10"/>
  <c r="E67" i="9"/>
  <c r="E66" i="9"/>
  <c r="E65" i="9"/>
  <c r="E60" i="9"/>
  <c r="E59" i="9"/>
  <c r="E58" i="9"/>
  <c r="E57" i="9"/>
  <c r="E56" i="9"/>
  <c r="E12" i="9" s="1"/>
  <c r="J12" i="9" s="1"/>
  <c r="U52" i="9"/>
  <c r="V52" i="9" s="1"/>
  <c r="T52" i="9"/>
  <c r="R52" i="9"/>
  <c r="I52" i="9"/>
  <c r="J52" i="9" s="1"/>
  <c r="H52" i="9"/>
  <c r="F52" i="9"/>
  <c r="S51" i="9"/>
  <c r="Q51" i="9"/>
  <c r="G51" i="9"/>
  <c r="E51" i="9"/>
  <c r="S50" i="9"/>
  <c r="Q50" i="9"/>
  <c r="V50" i="9" s="1"/>
  <c r="G50" i="9"/>
  <c r="E50" i="9"/>
  <c r="S49" i="9"/>
  <c r="Q49" i="9"/>
  <c r="V49" i="9" s="1"/>
  <c r="G49" i="9"/>
  <c r="E49" i="9"/>
  <c r="S48" i="9"/>
  <c r="Q48" i="9"/>
  <c r="G48" i="9"/>
  <c r="E48" i="9"/>
  <c r="S32" i="9"/>
  <c r="Q32" i="9"/>
  <c r="V32" i="9" s="1"/>
  <c r="G32" i="9"/>
  <c r="E32" i="9"/>
  <c r="S31" i="9"/>
  <c r="Q31" i="9"/>
  <c r="V31" i="9" s="1"/>
  <c r="G31" i="9"/>
  <c r="E31" i="9"/>
  <c r="S30" i="9"/>
  <c r="Q30" i="9"/>
  <c r="G30" i="9"/>
  <c r="E30" i="9"/>
  <c r="S13" i="9"/>
  <c r="Q13" i="9"/>
  <c r="V13" i="9" s="1"/>
  <c r="G13" i="9"/>
  <c r="E13" i="9"/>
  <c r="S12" i="9"/>
  <c r="Q12" i="9"/>
  <c r="V30" i="9" l="1"/>
  <c r="V48" i="9"/>
  <c r="V51" i="9"/>
  <c r="I12" i="9"/>
  <c r="J13" i="9"/>
  <c r="J30" i="9"/>
  <c r="J31" i="9"/>
  <c r="J32" i="9"/>
  <c r="J48" i="9"/>
  <c r="J49" i="9"/>
  <c r="J50" i="9"/>
  <c r="J51" i="9"/>
  <c r="V12" i="9"/>
  <c r="U12" i="9"/>
  <c r="I13" i="9"/>
  <c r="U13" i="9"/>
  <c r="I30" i="9"/>
  <c r="U30" i="9"/>
  <c r="I31" i="9"/>
  <c r="U31" i="9"/>
  <c r="I32" i="9"/>
  <c r="U32" i="9"/>
  <c r="I48" i="9"/>
  <c r="U48" i="9"/>
  <c r="I49" i="9"/>
  <c r="U49" i="9"/>
  <c r="I50" i="9"/>
  <c r="U50" i="9"/>
  <c r="I51" i="9"/>
  <c r="U51" i="9"/>
  <c r="B4" i="1" l="1"/>
  <c r="B3" i="1"/>
  <c r="A10" i="1"/>
  <c r="B18" i="1"/>
  <c r="C18" i="1"/>
  <c r="D18" i="1"/>
  <c r="H18" i="1"/>
  <c r="L18" i="1"/>
  <c r="M18" i="1"/>
  <c r="N18" i="1"/>
  <c r="Q18" i="1"/>
  <c r="R18" i="1"/>
  <c r="B19" i="1"/>
  <c r="C19" i="1"/>
  <c r="D19" i="1"/>
  <c r="H19" i="1"/>
  <c r="L19" i="1"/>
  <c r="M19" i="1"/>
  <c r="N19" i="1"/>
  <c r="Q19" i="1"/>
  <c r="R19" i="1"/>
  <c r="H11" i="1"/>
  <c r="L11" i="1"/>
  <c r="M11" i="1"/>
  <c r="N11" i="1"/>
  <c r="Q11" i="1"/>
  <c r="R11" i="1"/>
  <c r="H12" i="1"/>
  <c r="L12" i="1"/>
  <c r="M12" i="1"/>
  <c r="N12" i="1"/>
  <c r="Q12" i="1"/>
  <c r="R12" i="1"/>
  <c r="H13" i="1"/>
  <c r="L13" i="1"/>
  <c r="M13" i="1"/>
  <c r="N13" i="1"/>
  <c r="Q13" i="1"/>
  <c r="R13" i="1"/>
  <c r="H14" i="1"/>
  <c r="L14" i="1"/>
  <c r="M14" i="1"/>
  <c r="N14" i="1"/>
  <c r="Q14" i="1"/>
  <c r="R14" i="1"/>
  <c r="H15" i="1"/>
  <c r="L15" i="1"/>
  <c r="M15" i="1"/>
  <c r="N15" i="1"/>
  <c r="Q15" i="1"/>
  <c r="R15" i="1"/>
  <c r="H16" i="1"/>
  <c r="L16" i="1"/>
  <c r="M16" i="1"/>
  <c r="N16" i="1"/>
  <c r="Q16" i="1"/>
  <c r="R16" i="1"/>
  <c r="H17" i="1"/>
  <c r="L17" i="1"/>
  <c r="M17" i="1"/>
  <c r="N17" i="1"/>
  <c r="Q17" i="1"/>
  <c r="R17" i="1"/>
  <c r="B11" i="1"/>
  <c r="C11" i="1"/>
  <c r="D11" i="1"/>
  <c r="B12" i="1"/>
  <c r="C12" i="1"/>
  <c r="D12" i="1"/>
  <c r="B13" i="1"/>
  <c r="C13" i="1"/>
  <c r="D13" i="1"/>
  <c r="B14" i="1"/>
  <c r="C14" i="1"/>
  <c r="D14" i="1"/>
  <c r="B15" i="1"/>
  <c r="C15" i="1"/>
  <c r="D15" i="1"/>
  <c r="B16" i="1"/>
  <c r="C16" i="1"/>
  <c r="D16" i="1"/>
  <c r="B17" i="1"/>
  <c r="C17" i="1"/>
  <c r="D17" i="1"/>
  <c r="R10" i="1"/>
  <c r="Q10" i="1"/>
  <c r="N10" i="1"/>
  <c r="M10" i="1"/>
  <c r="L10" i="1"/>
  <c r="H10" i="1"/>
  <c r="D10" i="1"/>
  <c r="C10" i="1"/>
  <c r="B10" i="1"/>
  <c r="B5" i="1"/>
  <c r="K19" i="1" l="1"/>
  <c r="J19" i="1"/>
  <c r="I19" i="1"/>
  <c r="G19" i="1"/>
  <c r="F19" i="1"/>
  <c r="E19" i="1"/>
  <c r="K18" i="1"/>
  <c r="J18" i="1"/>
  <c r="I18" i="1"/>
  <c r="G18" i="1"/>
  <c r="F18" i="1"/>
  <c r="E18" i="1"/>
  <c r="K17" i="1"/>
  <c r="J17" i="1"/>
  <c r="I17" i="1"/>
  <c r="G17" i="1"/>
  <c r="F17" i="1"/>
  <c r="E17" i="1"/>
  <c r="K16" i="1"/>
  <c r="J16" i="1"/>
  <c r="I16" i="1"/>
  <c r="G16" i="1"/>
  <c r="F16" i="1"/>
  <c r="E16" i="1"/>
  <c r="K15" i="1"/>
  <c r="J15" i="1"/>
  <c r="I15" i="1"/>
  <c r="G15" i="1"/>
  <c r="F15" i="1"/>
  <c r="E15" i="1"/>
  <c r="K14" i="1"/>
  <c r="J14" i="1"/>
  <c r="I14" i="1"/>
  <c r="G14" i="1"/>
  <c r="F14" i="1"/>
  <c r="E14" i="1"/>
  <c r="K13" i="1"/>
  <c r="J13" i="1"/>
  <c r="I13" i="1"/>
  <c r="G13" i="1"/>
  <c r="F13" i="1"/>
  <c r="E13" i="1"/>
  <c r="K12" i="1"/>
  <c r="J12" i="1"/>
  <c r="I12" i="1"/>
  <c r="G12" i="1"/>
  <c r="F12" i="1"/>
  <c r="E12" i="1"/>
  <c r="K11" i="1"/>
  <c r="J11" i="1"/>
  <c r="I11" i="1"/>
  <c r="G11" i="1"/>
  <c r="F11" i="1"/>
  <c r="E11" i="1"/>
  <c r="K10" i="1"/>
  <c r="J10" i="1"/>
  <c r="I10" i="1"/>
  <c r="E10" i="1"/>
  <c r="F10" i="1"/>
  <c r="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1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1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2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2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3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3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4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4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5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5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10" authorId="0" shapeId="0" xr:uid="{00000000-0006-0000-06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10" authorId="0" shapeId="0" xr:uid="{00000000-0006-0000-06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00000000-0006-0000-0700-000001000000}">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00000000-0006-0000-0700-000002000000}">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sharedStrings.xml><?xml version="1.0" encoding="utf-8"?>
<sst xmlns="http://schemas.openxmlformats.org/spreadsheetml/2006/main" count="2026" uniqueCount="607">
  <si>
    <t>Identificación del riesgo</t>
  </si>
  <si>
    <t>Valoración del riesgo de corrupción</t>
  </si>
  <si>
    <t>Causa</t>
  </si>
  <si>
    <t>Consecuencia</t>
  </si>
  <si>
    <t>Análisis del riesgo</t>
  </si>
  <si>
    <t>Riesgo Inherente</t>
  </si>
  <si>
    <t>Probabilidad</t>
  </si>
  <si>
    <t>Impacto</t>
  </si>
  <si>
    <t>Valoración del riesgo</t>
  </si>
  <si>
    <t>Controles</t>
  </si>
  <si>
    <t>Acciones</t>
  </si>
  <si>
    <t>Registro</t>
  </si>
  <si>
    <t>Zona de
 riesgo</t>
  </si>
  <si>
    <t>Periodo de
 ejecución</t>
  </si>
  <si>
    <t>Rara vez</t>
  </si>
  <si>
    <t>Moderado</t>
  </si>
  <si>
    <t>Mayor</t>
  </si>
  <si>
    <t>Acciones asociadas al control</t>
  </si>
  <si>
    <t>Improbable</t>
  </si>
  <si>
    <t>Probable</t>
  </si>
  <si>
    <t>Catastrófico</t>
  </si>
  <si>
    <t>VALORACIÓN DEL RIESGO</t>
  </si>
  <si>
    <t>Zona de
riesgo</t>
  </si>
  <si>
    <t>Fecha</t>
  </si>
  <si>
    <t>Monitoreo y Revisión</t>
  </si>
  <si>
    <t>Responsable</t>
  </si>
  <si>
    <t>Indicador</t>
  </si>
  <si>
    <t>Es posible que suceda</t>
  </si>
  <si>
    <t>Descripción</t>
  </si>
  <si>
    <t xml:space="preserve">Es muy seguro - el evento ocurre en la mayoría de las circunstancias. </t>
  </si>
  <si>
    <t>Frecuencia</t>
  </si>
  <si>
    <t>Se presentó una vez en el último año</t>
  </si>
  <si>
    <t>Se ha presentado más de una vez en el último año</t>
  </si>
  <si>
    <t>Nivel</t>
  </si>
  <si>
    <t>Moderada</t>
  </si>
  <si>
    <t>Casi certeza</t>
  </si>
  <si>
    <t>FECHA:</t>
  </si>
  <si>
    <t>MEDIDAS DE RESPUESTA</t>
  </si>
  <si>
    <t>ZONA RIESGO</t>
  </si>
  <si>
    <t>COMPARTIR O TRANSFERIR EL RIESGO</t>
  </si>
  <si>
    <t>CAMBIAR PROBABILIDAD</t>
  </si>
  <si>
    <t>RETIRAR FUENTE DE RIESGO</t>
  </si>
  <si>
    <t>CAMBIAR IMPACTO</t>
  </si>
  <si>
    <t>MODERADO</t>
  </si>
  <si>
    <t>EVITAR EL RIESGO</t>
  </si>
  <si>
    <t>INSIGNIFICANTE</t>
  </si>
  <si>
    <t>RARA VEZ</t>
  </si>
  <si>
    <t>IMPROBABLE</t>
  </si>
  <si>
    <t>TOMAR O INCREMENTAR EL RIESGO</t>
  </si>
  <si>
    <t>MAYOR</t>
  </si>
  <si>
    <t>PROBABLE</t>
  </si>
  <si>
    <t>CATASTRÓFICO</t>
  </si>
  <si>
    <t>RETENER EL RIESGO</t>
  </si>
  <si>
    <t>PROBABILIDAD</t>
  </si>
  <si>
    <t>IMPACTO</t>
  </si>
  <si>
    <t>ZONA RIESGO INACEPTABLE</t>
  </si>
  <si>
    <t>ZONA RIESGO IMPORTANTE</t>
  </si>
  <si>
    <t>ZONA RIESGO MODERADO</t>
  </si>
  <si>
    <t>ZONA RIESGO TOLERABLE</t>
  </si>
  <si>
    <t>ZONA RIESGO ACEPTABLE</t>
  </si>
  <si>
    <t>Proceso:</t>
  </si>
  <si>
    <t>Objetivo</t>
  </si>
  <si>
    <t xml:space="preserve">Entidad: </t>
  </si>
  <si>
    <t>CONSEJO SUPERIOR DE LA JUDICATURA - RAMA JUDICIAL</t>
  </si>
  <si>
    <t>Riesgo de corrupción</t>
  </si>
  <si>
    <t>Casi Certeza</t>
  </si>
  <si>
    <t>Importante</t>
  </si>
  <si>
    <t>Inaceptable</t>
  </si>
  <si>
    <t>Tolerable</t>
  </si>
  <si>
    <t>Rara</t>
  </si>
  <si>
    <t>Aceptable</t>
  </si>
  <si>
    <t>Matriz de calificación, evaluación y respuesta a riesgos</t>
  </si>
  <si>
    <t>Unidad:</t>
  </si>
  <si>
    <t>Fecha de elaboración</t>
  </si>
  <si>
    <t>CALIFICACION RIESGO ANTES DE CONTROLES</t>
  </si>
  <si>
    <t>EVALUACIÓN ANTES DE CONTROLES</t>
  </si>
  <si>
    <t>CALIFICACION RIESGO DESPUES DE CONTROLES</t>
  </si>
  <si>
    <t>EVALUACIÓN DESPUES DE CONTROLES</t>
  </si>
  <si>
    <t xml:space="preserve">PROBABILIDAD </t>
  </si>
  <si>
    <t>PERFIL DEL RIESGO</t>
  </si>
  <si>
    <t>ZONA DE RIESGO</t>
  </si>
  <si>
    <t>CONTROLES</t>
  </si>
  <si>
    <t>INDICADOR</t>
  </si>
  <si>
    <t>RESPONSABLE</t>
  </si>
  <si>
    <t>PERIODO DE EJECUCIÓN</t>
  </si>
  <si>
    <t>ACCIONES</t>
  </si>
  <si>
    <t>ACCIONES ASOCIADAS AL CONTROL</t>
  </si>
  <si>
    <t>MONITOREO Y REVISIÓN</t>
  </si>
  <si>
    <t>UNIDAD DE DESARROLLO Y ANÁLISIS ESTADÍSTICO</t>
  </si>
  <si>
    <t>DIVISIÓN DE ESTUDIOS ECONÓMICOS Y FINANCIEROS</t>
  </si>
  <si>
    <t>MATRIZ DE RIESGOS DE CORRUPCIÓN</t>
  </si>
  <si>
    <t>CALIFICACIÓN DEL RIESGO</t>
  </si>
  <si>
    <t>NOMBRE DEL RIESGO DE CORRUPCIÓN</t>
  </si>
  <si>
    <t>OPCIÓN DE MANEJO O DE MITIGACIÓN</t>
  </si>
  <si>
    <t>REGISTRO/SOPORTE</t>
  </si>
  <si>
    <t>El evento puede ocurrir solo en circunstancias excepcionales (poco comunes o anormales).</t>
  </si>
  <si>
    <t>El evento puede ocurrir en algún
momento.</t>
  </si>
  <si>
    <t>Se presentó al menos una vez en los últimos 5 años.</t>
  </si>
  <si>
    <t>Se presentó una vez en los últimos 2 años.</t>
  </si>
  <si>
    <t>No se ha presentado en los últimos 5 años.</t>
  </si>
  <si>
    <t>Es viable que el evento ocurra en
la mayoría de las circunstancias</t>
  </si>
  <si>
    <t xml:space="preserve">N.° </t>
  </si>
  <si>
    <t xml:space="preserve">PREGUNTA : </t>
  </si>
  <si>
    <t xml:space="preserve">SI EL RIESGO DE CORRUPCIÓN SE MATERIALIZA PODRÍA . . . </t>
  </si>
  <si>
    <t xml:space="preserve">¿Afectar al grupo de funcionarios del proceso? </t>
  </si>
  <si>
    <t xml:space="preserve">¿Afectar el cumplimiento de metas y objetivos de la dependencia? </t>
  </si>
  <si>
    <t xml:space="preserve">¿Afectar el cumplimiento de misión de la entidad? </t>
  </si>
  <si>
    <t xml:space="preserve">¿Afectar el cumplimiento de la misión del sector al que pertenece la entidad? </t>
  </si>
  <si>
    <t xml:space="preserve">¿Generar pérdida de confianza de la entidad, afectando su reputación? </t>
  </si>
  <si>
    <t xml:space="preserve">¿Generar pérdida de recursos económicos? </t>
  </si>
  <si>
    <t xml:space="preserve">¿Afectar la generación de los productos o la prestación de servicios? </t>
  </si>
  <si>
    <t xml:space="preserve">¿Dar lugar al detrimento de calidad de vida de la comunidad por la pérdida del bien, servicios o recursos públicos? </t>
  </si>
  <si>
    <t xml:space="preserve">¿Generar pérdida de información de la entidad? </t>
  </si>
  <si>
    <t xml:space="preserve">¿Generar intervención de los órganos de control, de la Fiscalía u otro ente? </t>
  </si>
  <si>
    <t xml:space="preserve">¿Dar lugar a procesos sancionatorios? </t>
  </si>
  <si>
    <t xml:space="preserve">¿Dar lugar a procesos disciplinarios? </t>
  </si>
  <si>
    <t xml:space="preserve">¿Dar lugar a procesos fiscales? </t>
  </si>
  <si>
    <t xml:space="preserve">¿Dar lugar a procesos penales? </t>
  </si>
  <si>
    <t xml:space="preserve">¿Generar pérdida de credibilidad del sector? </t>
  </si>
  <si>
    <t xml:space="preserve">¿Ocasionar lesiones físicas o pérdida de vidas humanas? </t>
  </si>
  <si>
    <t xml:space="preserve">¿Afectar la imagen regional? </t>
  </si>
  <si>
    <t xml:space="preserve">¿Afectar la imagen nacional? </t>
  </si>
  <si>
    <t xml:space="preserve">¿Generar daño ambiental? </t>
  </si>
  <si>
    <t>SI</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</si>
  <si>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</si>
  <si>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</si>
  <si>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</si>
  <si>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</si>
  <si>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  Genera medianas consecuencias sobre la entidad</t>
  </si>
  <si>
    <t>MAYOR:  Genera altas consecuencias sobre la entidad.</t>
  </si>
  <si>
    <t>CATASTRÓFICO: Genera consecuencias desastrosas para la entidad</t>
  </si>
  <si>
    <t>Si la respuesta a la pregunta 16 es afirmativa, el riesgo se considera catastrófico.</t>
  </si>
  <si>
    <t>Por cada riesgo de corrupción identificado, se debe diligenciar una tabla de estas.</t>
  </si>
  <si>
    <t>CALIFICAR EL IMPACTO</t>
  </si>
  <si>
    <t>CALIFICAR LA PROBABILIDAD</t>
  </si>
  <si>
    <t>Para los riesgos de corrupción, el análisis de impacto se realizará teniendo en cuenta solamente los niveles “moderado”, “mayor” y “catastrófico”, dado que estos riesgos siempre serán significativos; en este orden de ideas, no aplican los niveles de impacto insignificante y menor, que sí aplican para los demás riesgos.</t>
  </si>
  <si>
    <t>TENGA EN CUENTA QUE:</t>
  </si>
  <si>
    <t>Para el análisis de la probabilidad de los riesgos de corrupción se califica con los mismos cinco niveles de los demás riesgos.</t>
  </si>
  <si>
    <t>CAUSA(S)</t>
  </si>
  <si>
    <t>CONSECUENCIA(S)</t>
  </si>
  <si>
    <t>Octubre de 2020</t>
  </si>
  <si>
    <t>NOMBRE DEL CAMPO</t>
  </si>
  <si>
    <t>INFORMACION A CONSIGNAR</t>
  </si>
  <si>
    <t>Controles que se proponen para disminuir al máximo la probabilidad de materialización del riesgo objeto de análisis</t>
  </si>
  <si>
    <t>Frecuencia con la que deberían aplicarse los controles propuestos y que conlleven a tener un efectivo resultado en la reducción de la probabilidad y del impacto del riesgo objeto de análisis</t>
  </si>
  <si>
    <t>Acciones relacionadas con el control a riesgo objeto de análisis y que apuntan a:
1. Disminuir la probabilidad: se encaminan a gestionar las causas del riesgo
2. Disminuir el impacto: se encaminan a disminuir las consecuencias del riesgo.</t>
  </si>
  <si>
    <t>Registrar cómo se encuentra documentado el control que se aplica o se podría aplicar sobre el riesgo objeto de análisis. Puede ser físico o virtual (listas de chequeo, formatos de revisión, etc.)</t>
  </si>
  <si>
    <t>Área que debe ser responsable de la gestión del riesgo objeto de análisis</t>
  </si>
  <si>
    <r>
      <rPr>
        <b/>
        <u/>
        <sz val="14"/>
        <color theme="1"/>
        <rFont val="Calibri"/>
        <family val="2"/>
        <scheme val="minor"/>
      </rPr>
      <t>¿Qué es un riesgo de corrupción?</t>
    </r>
    <r>
      <rPr>
        <sz val="14"/>
        <color theme="1"/>
        <rFont val="Calibri"/>
        <family val="2"/>
        <scheme val="minor"/>
      </rPr>
      <t xml:space="preserve"> 
R// Es toda posibilidad (inminente o remota) que suceda algún evento que conlleve a la desviación de la gestión de lo público hacia el beneficio privado y que lleva a un impacto en los objetivos de la organización.</t>
    </r>
  </si>
  <si>
    <t xml:space="preserve">Con base en el cuestionario clasificar así: </t>
  </si>
  <si>
    <r>
      <t xml:space="preserve">Responder afirmativamente de DOCE a DIECINUEVE preguntas genera un impacto </t>
    </r>
    <r>
      <rPr>
        <b/>
        <sz val="11"/>
        <color theme="1"/>
        <rFont val="Calibri"/>
        <family val="2"/>
        <scheme val="minor"/>
      </rPr>
      <t>CATASTROFICO</t>
    </r>
    <r>
      <rPr>
        <sz val="11"/>
        <color theme="1"/>
        <rFont val="Calibri"/>
        <family val="2"/>
        <scheme val="minor"/>
      </rPr>
      <t>.</t>
    </r>
  </si>
  <si>
    <r>
      <t xml:space="preserve">Responder afirmativamente de SEIS a ONCE preguntas genera un impacto </t>
    </r>
    <r>
      <rPr>
        <b/>
        <sz val="11"/>
        <color theme="1"/>
        <rFont val="Calibri"/>
        <family val="2"/>
        <scheme val="minor"/>
      </rPr>
      <t>MAYOR</t>
    </r>
    <r>
      <rPr>
        <sz val="11"/>
        <color theme="1"/>
        <rFont val="Calibri"/>
        <family val="2"/>
        <scheme val="minor"/>
      </rPr>
      <t>.</t>
    </r>
  </si>
  <si>
    <r>
      <t xml:space="preserve">Responder afirmativamente de UNA a CINCO pregunta(s) genera un impacto </t>
    </r>
    <r>
      <rPr>
        <b/>
        <sz val="11"/>
        <color theme="1"/>
        <rFont val="Calibri"/>
        <family val="2"/>
        <scheme val="minor"/>
      </rPr>
      <t>MODERADO</t>
    </r>
    <r>
      <rPr>
        <sz val="11"/>
        <color theme="1"/>
        <rFont val="Calibri"/>
        <family val="2"/>
        <scheme val="minor"/>
      </rPr>
      <t>.</t>
    </r>
  </si>
  <si>
    <r>
      <t xml:space="preserve">Si la respuesta a la pregunta 16 es afirmativa, el riesgo se considera </t>
    </r>
    <r>
      <rPr>
        <b/>
        <sz val="11"/>
        <color theme="1"/>
        <rFont val="Calibri"/>
        <family val="2"/>
        <scheme val="minor"/>
      </rPr>
      <t>CATASTROFICO</t>
    </r>
    <r>
      <rPr>
        <sz val="11"/>
        <color theme="1"/>
        <rFont val="Calibri"/>
        <family val="2"/>
        <scheme val="minor"/>
      </rPr>
      <t>.</t>
    </r>
  </si>
  <si>
    <t>¿Cuál evento puede generar un riesgo de corrupción?
¿Este evento se puede dar por acción o por omisión?</t>
  </si>
  <si>
    <t>¿Cuál es el impacto negativo en los objetivos de la organización que se pueden dar, si se llegara a materializar este riesgo?</t>
  </si>
  <si>
    <t>PREGUNTAS DE REFERENCIA</t>
  </si>
  <si>
    <t>¿Cuál(es) acción(es) pueden minimizar la probabilidad de ocurrencia del riesgo o el impacto producido ante su materialización?</t>
  </si>
  <si>
    <t>¿Con cuál periodicidad deberían aplicarse los controles?
¿Cada cuanto se vienen aplicando los controles?</t>
  </si>
  <si>
    <t>CALIFICACION DEL IMPACTO</t>
  </si>
  <si>
    <t>CALIFICACION DE LA PROBABILIDAD</t>
  </si>
  <si>
    <t xml:space="preserve">
Volver al Manual de Uso</t>
  </si>
  <si>
    <t>Cálculo automático según matriz de calificación de riesgos - NO DILIGENCIAR</t>
  </si>
  <si>
    <t>VALORACIÓN DEL RIESGO - Se recomienda diligenciar por cada uno de los riesgo objeto de análisis</t>
  </si>
  <si>
    <t>Identificación del riesgo que se busca analizar, en este campo se describe cuál es la situación concreta que está generando un potencial riesgo clasificado como de corrupción o también busca identificar un riesgo que actualmente se está presentando</t>
  </si>
  <si>
    <t>Situaciones concretas, agentes, medios y/o factores internos o externos que puede generar una práctica corrupta basados en el historial del área y que aplican sobre el riesgo objeto de análisis.
Posibles fuentes de Información: Quejas, registros del área, hechos detectados en el último año, denuncias, investigaciones, etc.</t>
  </si>
  <si>
    <t>¿Cuáles medios, circunstancias, factores y/o agentes generan el riesgos?</t>
  </si>
  <si>
    <t>Impactos y/o efectos que se pueden ocasionar o que se ocasionan cuando el riesgo logra materializarse, generándose una afectacion de la organización, en sus objetivos y sus procesos. Una consecuencia de un riesgo de corrupción se caracteriza por ser negativo, por ejemplo: una pérdida, un daño, un perjuicio, un detrimento, deterioro de la imagen, etc.</t>
  </si>
  <si>
    <r>
      <t xml:space="preserve">En una escala de entre 5, 10, 15, 30 y 50 indicar el impacto que podría darse si se llegará dar una oportunidad de ocurrencia de riesgo objeto de análisis sin aplicar controles; así </t>
    </r>
    <r>
      <rPr>
        <i/>
        <sz val="11"/>
        <color theme="1"/>
        <rFont val="Calibri"/>
        <family val="2"/>
        <scheme val="minor"/>
      </rPr>
      <t>(selecionar de la lista desplegable)</t>
    </r>
    <r>
      <rPr>
        <sz val="11"/>
        <color theme="1"/>
        <rFont val="Calibri"/>
        <family val="2"/>
        <scheme val="minor"/>
      </rPr>
      <t>:
5 - Insignificante
10 - Menor
15 - Moderado
30 - Mayor
50 - Catastrófico</t>
    </r>
  </si>
  <si>
    <r>
      <t xml:space="preserve">Es una escala de 1 a 5 calificar la oportunidad de ocurrencia del riesgo objeto de análisis sin aplicar controles; así </t>
    </r>
    <r>
      <rPr>
        <i/>
        <sz val="11"/>
        <color theme="1"/>
        <rFont val="Calibri"/>
        <family val="2"/>
        <scheme val="minor"/>
      </rPr>
      <t>(seleccionar de la lista desplegable)</t>
    </r>
    <r>
      <rPr>
        <sz val="11"/>
        <color theme="1"/>
        <rFont val="Calibri"/>
        <family val="2"/>
        <scheme val="minor"/>
      </rPr>
      <t>:
1 - Rara Vez (Remota)
2 - Improbable
3 - Moderada
4 - Probable
5 - Casi cierta (Inminente)</t>
    </r>
  </si>
  <si>
    <t>Seleccionar de la lista desplegable, aquella medida tomada o que debería tomarse en el proceso para mitigar el riesgo, a través de controles que conlleven a evitar la materialización del riesgo objeto de análisis.</t>
  </si>
  <si>
    <r>
      <t xml:space="preserve">Es una escala de 1 a 5 calificar la oportunidad de ocurrencia del riesgo objeto de análisis una vez se aplican los controles; así </t>
    </r>
    <r>
      <rPr>
        <i/>
        <sz val="11"/>
        <color theme="1"/>
        <rFont val="Calibri"/>
        <family val="2"/>
        <scheme val="minor"/>
      </rPr>
      <t>(seleccionar de la lista desplegable)</t>
    </r>
    <r>
      <rPr>
        <sz val="11"/>
        <color theme="1"/>
        <rFont val="Calibri"/>
        <family val="2"/>
        <scheme val="minor"/>
      </rPr>
      <t>:
1 - Rara Vez (Remota)
2 - Improbable
3 - Moderada
4 - Probable
5 - Casi cierta (Inminente)</t>
    </r>
  </si>
  <si>
    <r>
      <t xml:space="preserve">En una escala de entre 5, 10, 15, 30 y 50 indicar el impacto que podría darse si se llegará dar una oportunidad de ocurrencia de riesgo objeto de análisis una vez se aplican los controles; así </t>
    </r>
    <r>
      <rPr>
        <i/>
        <sz val="11"/>
        <color theme="1"/>
        <rFont val="Calibri"/>
        <family val="2"/>
        <scheme val="minor"/>
      </rPr>
      <t>(selecionar de la lista desplegable)</t>
    </r>
    <r>
      <rPr>
        <sz val="11"/>
        <color theme="1"/>
        <rFont val="Calibri"/>
        <family val="2"/>
        <scheme val="minor"/>
      </rPr>
      <t>:
5 - Insignificante
10 - Menor
15 - Moderado
30 - Mayor
50 - Catastrófico</t>
    </r>
  </si>
  <si>
    <t xml:space="preserve">Debe elaborarse un indicador que permita efectuar una medición permenente al control que se viene aplicando o que se aplicará sobre el riesgo objeto de análisis. </t>
  </si>
  <si>
    <t>E - Comunicación Institucional</t>
  </si>
  <si>
    <t>E - Gestión para la Integración de Listas de Altas Cortes</t>
  </si>
  <si>
    <t>M - Modernización de la Gestión Judicial</t>
  </si>
  <si>
    <t>M - Reordenamiento Judicial</t>
  </si>
  <si>
    <t>M - Mejoramiento de Infraestructura Física</t>
  </si>
  <si>
    <t>M - Administración de Carrera Judicial</t>
  </si>
  <si>
    <t>M - Gestión de la Formación Judicial</t>
  </si>
  <si>
    <t>A - Gestión Documental</t>
  </si>
  <si>
    <t>A - Gestión de Seguridad y Salud Ocupacional</t>
  </si>
  <si>
    <t>A - Gestión Tecnológica</t>
  </si>
  <si>
    <t>A - Administración de la Seguridad</t>
  </si>
  <si>
    <t>A - Gestión de Información Estadística</t>
  </si>
  <si>
    <t>A - Gestión Humana</t>
  </si>
  <si>
    <t>A - Adquisición de Bienes y Servicios</t>
  </si>
  <si>
    <t>A - Gestión Financiera y Presupuestal</t>
  </si>
  <si>
    <t>A - Asistencia Legal</t>
  </si>
  <si>
    <t>EM - Auditoría Interna</t>
  </si>
  <si>
    <t>EM - Mejoramiento del Sistema Integrado de Gestión y Control de la Calidad</t>
  </si>
  <si>
    <t>E - Planeación Estratégica</t>
  </si>
  <si>
    <t>M - Gestión de la Información Judicial</t>
  </si>
  <si>
    <t>M - Registro y Control de Abogados y Auxiliares de la Justicia</t>
  </si>
  <si>
    <t>CSJ - Centro de Documentación Judicial</t>
  </si>
  <si>
    <t>CSJ - Escuela Judicial Rodrigo Lara Bonilla</t>
  </si>
  <si>
    <t>CSJ - Oficina de Asesoria para la Seguridad de la Rama Judicial</t>
  </si>
  <si>
    <t>CSJ - Oficina de Asuntos Internacionales y Asesoría Jurídica</t>
  </si>
  <si>
    <t>CSJ - Registro Nacional de Abogados</t>
  </si>
  <si>
    <t>CSJ - Unidad de Auditoría</t>
  </si>
  <si>
    <t>CSJ - Unidad de Administración de Carrera Judicial</t>
  </si>
  <si>
    <t>CSJ - Unidad de Desarrollo y Análisis Estadístico</t>
  </si>
  <si>
    <t>DEAJ - Unidad Administrativa</t>
  </si>
  <si>
    <t>DEAJ - Unidad de Asistencia Legal</t>
  </si>
  <si>
    <t>DEAJ - Unidad de Informatica</t>
  </si>
  <si>
    <t>DEAJ - Unidad de Infraestructura física</t>
  </si>
  <si>
    <t>DEAJ - Unidad de Presupuesto</t>
  </si>
  <si>
    <t>DEAJ - Unidad de Planeación</t>
  </si>
  <si>
    <t>DEAJ - Unidad de Recurso Humano</t>
  </si>
  <si>
    <r>
      <t xml:space="preserve">No responder afirmativamente alguna pregunta clasifica el impacto como </t>
    </r>
    <r>
      <rPr>
        <b/>
        <sz val="11"/>
        <color theme="1"/>
        <rFont val="Calibri"/>
        <family val="2"/>
        <scheme val="minor"/>
      </rPr>
      <t>INSIGNIFICATE</t>
    </r>
    <r>
      <rPr>
        <sz val="11"/>
        <color theme="1"/>
        <rFont val="Calibri"/>
        <family val="2"/>
        <scheme val="minor"/>
      </rPr>
      <t xml:space="preserve"> o </t>
    </r>
    <r>
      <rPr>
        <b/>
        <sz val="11"/>
        <color theme="1"/>
        <rFont val="Calibri"/>
        <family val="2"/>
        <scheme val="minor"/>
      </rPr>
      <t>MENOR</t>
    </r>
  </si>
  <si>
    <t>El evento puede ocurrir en algún momento.</t>
  </si>
  <si>
    <t>Es viable que el evento ocurra en la mayoría de las circunstancias</t>
  </si>
  <si>
    <r>
      <rPr>
        <sz val="13"/>
        <color theme="1"/>
        <rFont val="Calibri"/>
        <family val="2"/>
        <scheme val="minor"/>
      </rPr>
      <t xml:space="preserve">Para su diligenciamiento puede ayudarse del archivo de apoyo: </t>
    </r>
    <r>
      <rPr>
        <b/>
        <sz val="13"/>
        <color theme="1"/>
        <rFont val="Calibri"/>
        <family val="2"/>
        <scheme val="minor"/>
      </rPr>
      <t xml:space="preserve">
Apoyo Valoracion Riesgo.pdf</t>
    </r>
  </si>
  <si>
    <t>NIVEL:</t>
  </si>
  <si>
    <t>Central</t>
  </si>
  <si>
    <t>Seccional</t>
  </si>
  <si>
    <t>UNIDAD / DIR. SECCIONAL:</t>
  </si>
  <si>
    <t>NOMBRE DEL PROCESO</t>
  </si>
  <si>
    <t>NOMBRE DE LOS CONTROLES</t>
  </si>
  <si>
    <t>PROPOSITO</t>
  </si>
  <si>
    <t>Reducir</t>
  </si>
  <si>
    <t>Compartir</t>
  </si>
  <si>
    <t>Evitar</t>
  </si>
  <si>
    <t>OBJETIVO DE LOS PROCESOS RELACIONADOS</t>
  </si>
  <si>
    <t>EVALUACIÓN DESPUES DE CONTROLES - RIESGO RESIDUAL</t>
  </si>
  <si>
    <t>CALIFICACION DESPUES DE CONTROLES - RIESGO RESIDUAL</t>
  </si>
  <si>
    <t>IDENTIFICACION Y CONTEXTO DEL RIESGO</t>
  </si>
  <si>
    <t>OPCIÓN DE MANEJO O TRATAMIENTO</t>
  </si>
  <si>
    <t>Reducir el Riesgo</t>
  </si>
  <si>
    <t>Compartir o Transferir el Riesgo</t>
  </si>
  <si>
    <t>Evitar el Riesgo</t>
  </si>
  <si>
    <t>POSIBLE</t>
  </si>
  <si>
    <t>CASI SEGURO</t>
  </si>
  <si>
    <t>LEVANTAMIENTO DEL MAPA DE RIESGOS DE CORRUPCIÓN - AÑO 2021 (V5)</t>
  </si>
  <si>
    <t>JURISDICCION O ESPECIALIDAD</t>
  </si>
  <si>
    <t>Constitucional</t>
  </si>
  <si>
    <t>Ausencia de controles documentales
Deficiencias en los sistemas de información
Negligencia de los servidores judiciales</t>
  </si>
  <si>
    <t>Desconfianza  en la justicia
Deterioro de la imagen institucional
Comisión de delitos y/o faltas disciplinarias</t>
  </si>
  <si>
    <t>Deterioro de la imagen institucional 
Comisión de delitos y/o faltas disciplinarias
Afectación en la imparcialidad de las decisiones judiciales</t>
  </si>
  <si>
    <t>Falta de compromiso y de ética en el ejercicio de las funciones jurisdiccionales</t>
  </si>
  <si>
    <t xml:space="preserve">Subjetividad en las actuaciones. 
Eventuales investigaciones disciplinarias, fiscales o penales, y demandas
Afectación en la imparcialidad de las decisiones judiciales
</t>
  </si>
  <si>
    <t xml:space="preserve">Desviación del poder 
Decisiones alejadas del interés general
Imagen institucional negativa y deterioro de la credibilidad en el trámite de los procesos
</t>
  </si>
  <si>
    <t>Mantener inalterable la información disponible en los sistemas de información, y tener control sobre los documentos del proceso</t>
  </si>
  <si>
    <t>Anual</t>
  </si>
  <si>
    <t>Establecimiento y uso de protocolos de seguridad para salvaguardar la información que reposa en los sistemas de información</t>
  </si>
  <si>
    <t>Mantener la salvaguarda de la información disponible en los sistemas de información, mediante el control de permisos a usuarios</t>
  </si>
  <si>
    <t>Trimestral</t>
  </si>
  <si>
    <t>1.Socialización del Código de Etica 
2.Socialización Ley 1474 de 2011</t>
  </si>
  <si>
    <t>Mejorar el compromiso de los servidores judiciales con la administración de justicia</t>
  </si>
  <si>
    <t>Realizar monitoreo  al avance de los procesos mediante mesas de trabajo 
 Denunciar ante las autoridades competentes y entes de control</t>
  </si>
  <si>
    <t>Realizar monitoreo a los sistemas de información</t>
  </si>
  <si>
    <t>Revisión  de los procesos de gestión por parte de auditoría</t>
  </si>
  <si>
    <t>Copia de la denuncia ante las autoridades</t>
  </si>
  <si>
    <t>Correos y actas en los que se evidencien las validaciones realizadas</t>
  </si>
  <si>
    <t>Registro de asistencias y formatos de evaluación</t>
  </si>
  <si>
    <t>Actas de Revisión</t>
  </si>
  <si>
    <t>Cantidad de carpetas digitalizadas/ Cantidad de carpetas existentes en el archivo</t>
  </si>
  <si>
    <t>Director de la unidad de Informática y el funcionario judicial</t>
  </si>
  <si>
    <t>Validaciones o revisiones Realizadas/ Validaciones o revisiones Proyectadas</t>
  </si>
  <si>
    <t>Cantidad de socializaciones programadas / Cantidad de socializaciones realizadas</t>
  </si>
  <si>
    <t>Actividades realizadas acorde con la planeación inicial /Actividades planeadas</t>
  </si>
  <si>
    <t>Contencioso Administrativo</t>
  </si>
  <si>
    <t>Afectación de la imagen de la jurisdicción
Comisión de delitos y/o faltas disciplinarias
Afectación en la imparcialidad de las decisiones judiciales</t>
  </si>
  <si>
    <t>Falta de compromiso y de ética en el ejercicio de las funciones jurisdiccionales
Falta de control en la gestión o trámite del proceso</t>
  </si>
  <si>
    <t>Pérdida de la credibilidad en la justicia
Favorecimiento de escenarios de injusticia</t>
  </si>
  <si>
    <t>Conducta indebida por parte de los servidores judiciales</t>
  </si>
  <si>
    <t>Deterioro de la imagen reputacional  de la Rama Judicial
Decisiones judiciales no ajustadas a derecho</t>
  </si>
  <si>
    <t xml:space="preserve">Establecer protocolos de seguridad para proteger el uso óptimo de la información tanto física como digital
Aplicación de los instrumentos de trazabilidad en el  acceso a los sistemas de información
</t>
  </si>
  <si>
    <t>Garantizar la  transparencia de las decisiones judiciales</t>
  </si>
  <si>
    <t xml:space="preserve">
 Denunciar antes las autoridades competentes y entes de control</t>
  </si>
  <si>
    <t>Registro de observaciones, ajustes y aclaraciones.</t>
  </si>
  <si>
    <t>Mensual</t>
  </si>
  <si>
    <t>Revisión aleatoria de las actuaciones realizadas dentro del proceso conforme al esquema de seguimiento</t>
  </si>
  <si>
    <t>Formatos de seguimiento implementados</t>
  </si>
  <si>
    <t>Cantidad de investigaciones disciplinarias/ Cantidad de procesos judiciales con sentencia</t>
  </si>
  <si>
    <t>Cantidad de realizados / Cantidad de seguimientos programados</t>
  </si>
  <si>
    <t>Disciplinaria</t>
  </si>
  <si>
    <t xml:space="preserve">Salvaguardar la integridad de la información documental y digital
</t>
  </si>
  <si>
    <t>Por evento</t>
  </si>
  <si>
    <t>Realizar monitoreo  al avance en la aplicación de los protocolos de seguridad 
 Denunciar ante las autoridades competentes y entes de control</t>
  </si>
  <si>
    <t>Establecer protocolos de seguridad para proteger el uso óptimo del  sistema de información</t>
  </si>
  <si>
    <t>Semestral</t>
  </si>
  <si>
    <t>Evaluación periódica del proceso de aprehensión del código de ética y la ley 1474</t>
  </si>
  <si>
    <t>Mantener la  transparencia en la gestión judicial</t>
  </si>
  <si>
    <t>Mantener inalterable la información  y tener control sobre los documentos del proceso</t>
  </si>
  <si>
    <t>Documentar las acciones sobre el proceso judicial</t>
  </si>
  <si>
    <t>Seguimiento a la información de carácter reservado</t>
  </si>
  <si>
    <t>Evitar la materialización del riesgo</t>
  </si>
  <si>
    <t>Sensibilizar a los servidores sobre el riesgo de compartitr información sensible con terceros</t>
  </si>
  <si>
    <t>Actas de reunión. Lista de asistentes .</t>
  </si>
  <si>
    <t>Revisiones por parte del superior inmediato a los proyectos y respuestas de las solicitudes.</t>
  </si>
  <si>
    <t>Realizar actividades de verificación del cumplimiento de los controles establecidos</t>
  </si>
  <si>
    <t xml:space="preserve">Registro de proyectos revisados.                          
Registro de sentencias, normas y leyes </t>
  </si>
  <si>
    <t xml:space="preserve">Capacitación en aspectos éticos
Capacitación en Sistemas de Gestión
</t>
  </si>
  <si>
    <t>Aumentar el sentido ético en las actividades ejecutadas por los Servidores Judiciales (empleados y contratistas)</t>
  </si>
  <si>
    <t>Mejorar la seguridad del sistema de reparto</t>
  </si>
  <si>
    <t>Implementar un sistema adecuado de control al sistema de información</t>
  </si>
  <si>
    <t xml:space="preserve">Actas de los comités de seguimiento, verificación o auditoría </t>
  </si>
  <si>
    <t>Documentar y hacer seguimiento al tránsito de los expedientes en el despacho incluyendo la identificación de los responsables</t>
  </si>
  <si>
    <t>Realizar control al tránsito de los expedientes en los despachos</t>
  </si>
  <si>
    <t>Actas y formatos de seguimiento al avance de los procesos</t>
  </si>
  <si>
    <t>Aumentar el sentido ético en las actividades ejecutadas por los Servidores Judiciales</t>
  </si>
  <si>
    <t>Consultas de información con carácter reservado / Cantidad de documentos con carácter reservado</t>
  </si>
  <si>
    <t>Número de decisiones realizadas no acordes a la normatividad vigente / Número  total de decisiones.</t>
  </si>
  <si>
    <t>Comités de seguimiento realizados /Comités de seguiminto planeados</t>
  </si>
  <si>
    <t>Actividades de seguimiento al trámite de los procesosl /Cantidad de procesos en el despacho</t>
  </si>
  <si>
    <t>Ordinaria/civil</t>
  </si>
  <si>
    <t>Soportes o evidencias de revisión de los protocolos de seguridad
Soporte de las denuncias ante las autoridades</t>
  </si>
  <si>
    <t>Protocolos de revisión realizados/ Protocolos de revisión programados</t>
  </si>
  <si>
    <t xml:space="preserve">Afectación en la imparcialidad de las decisiones disciplinarias
Deterioro de la imagen institucional 
Comisión de delitos y/o faltas disciplinarias
</t>
  </si>
  <si>
    <t>Eventos de monitoreo realizados/ Eventos de monitoreo programados</t>
  </si>
  <si>
    <t>Deterioro de la imagen reputacional  de la Rama Judicial
Sanciones disciplinarias no ajustadas a derecho</t>
  </si>
  <si>
    <t>Funcionario judicial con apoyo de la Dirección Ejecutiva o Seccional de Administración Judicial</t>
  </si>
  <si>
    <t>Magistrados de la Comisión Nacional o seccional de Disciplina Judicial</t>
  </si>
  <si>
    <t>Pérdida de la credibilidad en la justicia
Favorecimiento de escenarios de injusticia
Impunidad</t>
  </si>
  <si>
    <t xml:space="preserve">Deterioro de la imagen institucional
Pérdida de credibilidad en la Administración de Justicia
Impunidad
</t>
  </si>
  <si>
    <t xml:space="preserve">Imagen institucional negativa y deterioro de la credibilidad en los procesos 
Investigaciones por parte de los organos de control
Impunidad
</t>
  </si>
  <si>
    <t xml:space="preserve">Ruptura de la imparcialidad en el momento de producir los fallos.
Investigaciones y/o sanciones disciplinarias, fiscales y penales 
Impunidad
</t>
  </si>
  <si>
    <t>Desviación del poder
Acción u omisión de las funciones</t>
  </si>
  <si>
    <t>Ineficiencia en los controles documentales
Deficiencias en los sistemas de información
Negligencia de los servidores judiciales
Ausencia de controles para verificación y autenticación</t>
  </si>
  <si>
    <t>Desviación  del resultado del proceso. 
Afectación en la transparencia del servicio de Justicia
Impunidad</t>
  </si>
  <si>
    <t>Pérdida de transparencia y objetividad en el trámite de los procesos penales 
Pérdida de credibilidad en la administración de justicia
Incumplimiento de los términos procesales
Impunidad</t>
  </si>
  <si>
    <t>Número de procesos con documentación de las acciones / Total de procesos penales</t>
  </si>
  <si>
    <t>Ordinaria / Penal</t>
  </si>
  <si>
    <t>Ordinaria / Laboral</t>
  </si>
  <si>
    <t>La seguridad de los servidores judiciales no es generalizada                                                                                                                                                  
Favorecimiento de intereses propios o de terceros.
Conducta indebida por parte de los servidores judiciales</t>
  </si>
  <si>
    <t xml:space="preserve">Daño de la imagen Corporativa                                                                                           
Sentencias penales no ajustadas a Derecho
Impunidad
</t>
  </si>
  <si>
    <t xml:space="preserve">Falta de compromiso y de ética en el ejercicio de las funciones jurisdiccionales
Conflicto de intereses
</t>
  </si>
  <si>
    <t xml:space="preserve">Posible toma de decisiones sin fundamento legal. 
Perdida de objetividad en las actuaciones. 
Eventuales investigaciones disciplinarias, fiscales o penales, y demandas
Impunidad
</t>
  </si>
  <si>
    <t>Extralimitación del poder
Acción u omisión de las funciones
Falta compromiso y ética profesional</t>
  </si>
  <si>
    <t>Implementar un sistema adecuado de control al acceso y uso de los sistemas de información</t>
  </si>
  <si>
    <t>Mesas de trabajo realizadas/ Mesas de trabajo realizadas</t>
  </si>
  <si>
    <t>Cantidad de socializaciones realizadas / Cantidad de socializaciones programadas</t>
  </si>
  <si>
    <t>Actividades de capacitación realizadas en concordancia con la planeación inicial /Actividades de capacitación programadas</t>
  </si>
  <si>
    <t>Actividades de verificación realizadas /Actividades de verificación planeadas</t>
  </si>
  <si>
    <t>Desviación  del resultado del proceso. 
Afectación en la percepción de transparencia del servicio de Justicia
Deterioro de la credibilidad en el trámite de los procesos
Afectación en la imparcialidad de las decisiones judiciales</t>
  </si>
  <si>
    <t xml:space="preserve">Desviación del poder
Acción u omisión de las funciones
</t>
  </si>
  <si>
    <t xml:space="preserve">Deterioro de la credibilidad en el trámite de los procesos
Investigaciones y/o sanciones disciplinarias, fiscales y penales 
</t>
  </si>
  <si>
    <t>Actividades de capacitación realizadas  /Actividades de capacitación programadas</t>
  </si>
  <si>
    <t>Socialización del Código de Etica 
Socialización Ley 1474 de 2011</t>
  </si>
  <si>
    <t>Número  de seguimientos realizados/ Número seguimiento programados</t>
  </si>
  <si>
    <t>Ineficiencia en los controles documentales
Deficiencias en los sistemas de información
Conducta indebida por parte de los servidores judiciales 
Ausencia de controles para verificación y autenticación</t>
  </si>
  <si>
    <t>Revisión aleatoria de las actuaciones sobre el expediente para asegurar la integridad del mismo</t>
  </si>
  <si>
    <t xml:space="preserve">Mantener la  transparencia en la gestión judicial y garantizar el control integral de los expedientes </t>
  </si>
  <si>
    <t xml:space="preserve">Registro de expedientes revisados          </t>
  </si>
  <si>
    <t>Número de expedientes verificados / Número de expedientes en el despacho</t>
  </si>
  <si>
    <t>Desarrollar e implementar mecanismos para garantizar la trazabilidad en el manejo del sistema de reparto conforme a la reglamentación vigente</t>
  </si>
  <si>
    <t>Fortalecer la  transparencia en la gestión judicial</t>
  </si>
  <si>
    <t>Realizar actividades de verificación de la eficacia de las mecanismos de control implementados</t>
  </si>
  <si>
    <t>Informes de verificación</t>
  </si>
  <si>
    <t>Documentar y hacer seguimiento al tránsito de los expedientes en el despacho</t>
  </si>
  <si>
    <t>Revisión periodica de la lista de chequeo sobre la trazabilidad del expediente</t>
  </si>
  <si>
    <t>Informes sobre la verificación aleatoria de lista de chequeo</t>
  </si>
  <si>
    <t>Actividades de revisión realizadas / Actividades de reisión programadas</t>
  </si>
  <si>
    <t xml:space="preserve">Ausencia de controles en la manipulación de la información 
Deficiencias en la seguridad de los sistemas de información
</t>
  </si>
  <si>
    <t>Evidencia del cumplimiento del protocolo de seguridad</t>
  </si>
  <si>
    <t>Falta de compromiso y de ética en el ejercicio de las funciones jurisdiccionales
Falta de control en la gestión o trámite del proceso
Falta de transparencia por parte del funcionario judicial</t>
  </si>
  <si>
    <t>Pérdida de la credibilidad en la justicia
Favorecimiento de escenarios de injusticia
Decisiones judiciales no ajustadas a derecho</t>
  </si>
  <si>
    <t>Implementar acciones de control sobre las pruebas aportadas</t>
  </si>
  <si>
    <t>Registro pormenorizado de las pruebas aportadas al proceso
 Denunciar ante los entes de control</t>
  </si>
  <si>
    <t>Número de procesos con acciones implementadas / Total de procesos en el despacho</t>
  </si>
  <si>
    <t xml:space="preserve">Deterioro de la imagen institucional
Pérdida de credibilidad en la Administración de Justicia
Comisión de delitos y/o faltas disciplinarias
</t>
  </si>
  <si>
    <t>Seguimiento a la información propia del proceso laboral</t>
  </si>
  <si>
    <t>Evitar las fugas y/o filtraciones de información</t>
  </si>
  <si>
    <t>Sensibilizar a los servidores sobre el riesgo de compartitr información referente al proceso laboral, con terceros ajenos al proceso</t>
  </si>
  <si>
    <t>Actas de reunión. 
Informes de seguimiento</t>
  </si>
  <si>
    <t>Seguimientos realizados / seguimientos programados</t>
  </si>
  <si>
    <t>Falta de compromiso y de ética en el ejercicio de las funciones jurisdiccionales
Conflicto de intereses</t>
  </si>
  <si>
    <t>Ineficiencia en los controles documentales
Deficiencias en los sistemas de información
Ausencia de controles para verificación y autenticación</t>
  </si>
  <si>
    <t>Decisiones judiciales no ajustadas a derecho
Afectación en la transparencia del servicio de Justicia</t>
  </si>
  <si>
    <t>UNIDAD DE DESARROLLO Y ANÁLISIS ESTADÍSTICO
DIVISIÓN DE ESTUDIOS ECONÓMICOS Y FINANCIEROS
LEVANTAMIENTO DEL MAPA DE RIESGOS DE CORRUPCIÓN - AÑO 2022 (V1)</t>
  </si>
  <si>
    <t>Ausencia de controles en el uso de la información
Insuficiente seguridad en los sistemas de información
Falta de compromiso y de ética en el ejercicio de las funciones jurisdiccionales</t>
  </si>
  <si>
    <t>Desconfianza en la justicia
Deterioro de la imagen institucional
Comisión de delitos y/o faltas disciplinarias</t>
  </si>
  <si>
    <t xml:space="preserve">Riesgo de permitir fugas de información </t>
  </si>
  <si>
    <t xml:space="preserve">Riesgo de recibir dinero u otra utilidad, o acepte promesa remuneratoria, directa o indirectamente, dádivas o prebendas por parte de terceros para incidir en las decisiones judiciales </t>
  </si>
  <si>
    <t>Riesgo de percibir para sí o para otro, dinero u otra utilidad, o acepte promesa remuneratoria, directa o indirectamente en razón de su función jurisdiccional</t>
  </si>
  <si>
    <t xml:space="preserve"> Riesgo de percibir para sí o para otro, dinero u otra utilidad, o acepte promesa remuneratoria, directa o indirectamente en razón de su función judicial</t>
  </si>
  <si>
    <t xml:space="preserve">Riesgo de recibir dinero, dádivas o prebendas por parte de terceros para retardar u omitir un acto propio del  cargo </t>
  </si>
  <si>
    <t>Riesgo de incurrir en el delito de tráfico de influencias para afectar el normal desarrollo de las audiencias</t>
  </si>
  <si>
    <t>Riesgo de manipular el reparto de procesos</t>
  </si>
  <si>
    <t>Riesgo de modificar los documentos digitales</t>
  </si>
  <si>
    <t xml:space="preserve">Riesgo de afectar el flujo normal de los procesos </t>
  </si>
  <si>
    <t>Riesgo de dilatar el trámite de los procesos de manera injustificada, afectando términos procesales para favorecer a terceros o las partes</t>
  </si>
  <si>
    <t>Riesgo de percibir para sí o para otro, dinero u otra utilidad, o acepte promesa remuneratoria, directa o indirectamente de los usuarios de la justicia por  el ejecicio de sus funciones</t>
  </si>
  <si>
    <t xml:space="preserve"> Riesgo de percibir para sí o para otro, dinero u otra utilidad, o acepte promesa remuneratoria, directa o indirectamente de una de las partes  para favorecer la decisión</t>
  </si>
  <si>
    <t>Riesgo de favorecimiento a una de las partes decretando, alterando u ocultando pruebas por parte del servidor judicial</t>
  </si>
  <si>
    <t>Riesgo de facilitar la filtración de información propia del proceso laboral para obtener beneficio para si o para un tercero</t>
  </si>
  <si>
    <t>Riesgo de manipular información confidencial favoreciendo a una de las partes</t>
  </si>
  <si>
    <t xml:space="preserve">Riesgo de recibir dinero para sí o para otro, dinero u otra utilidad, o acepte promesa remuneratoria, directa o indirectamente, dádivas o prebendas por parte de una de las partes para retardar u omitir un acto propio del  cargo </t>
  </si>
  <si>
    <t xml:space="preserve">Riesgo de incurrir en el delito de tráfico de influencias para afectar el normal desarrollo del proceso </t>
  </si>
  <si>
    <t>Riesgo de incurrir en tráfico de influencias</t>
  </si>
  <si>
    <t>Riesgo de favorecer a una de las partes decretando pruebas de oficio</t>
  </si>
  <si>
    <t>Riesgo de facilitar fugas de información de los procesos en trámite en los despachos de la jurisdicción</t>
  </si>
  <si>
    <t>Riesgo de favorecer a una de las partes decretando pruebas o medidas cautelares por parte del funcionario judicial</t>
  </si>
  <si>
    <t>Riesgo de emitir decisiones no acordes a la normatividad vigente y para favorecer a un tercero</t>
  </si>
  <si>
    <t xml:space="preserve">Riesgo de alterar, sustraer o incorporar piezas procesales a los expedientes </t>
  </si>
  <si>
    <t>NOTA: La información recopilada corresponde a un enfoque de percepción obtenido durante las jornadas de sensibilización efectuadas en la construcción del PAAC.</t>
  </si>
  <si>
    <t>*Los riesgos identificados en las jornadas de sensibilización corresponden a situaciones que podrían afectar a la rama judicial, si los mismos se materializan.</t>
  </si>
  <si>
    <t>RIESGO*</t>
  </si>
  <si>
    <t>PROBABILIDAD**</t>
  </si>
  <si>
    <t xml:space="preserve">PROBABILIDAD** </t>
  </si>
  <si>
    <t>IMPACTO***</t>
  </si>
  <si>
    <t>NOMBRE DE LOS CONTROLES****</t>
  </si>
  <si>
    <t>***La calificación del impacto de los riesgos como moderado, mayor o catastrófico hace referencia al impacto que tendría el hecho de que se materialice la situación de riesgo mencionada si esta se materializara.</t>
  </si>
  <si>
    <t>****Frente a los riesgos identificados en las jornadas de sensibilización, se han definido controles enfocados a reducir la probabilidad de ocurrencia y por consiguiente, disminuir el impacto que podría causar si se materializa.</t>
  </si>
  <si>
    <t>FICHA TÉCNICA PARA LA ELABORACIÓN DE MATRICES DE RIESGO</t>
  </si>
  <si>
    <t>A continuación, se presenta la ficha técnica correspondiente a la elaboración de las matrices de riesgo elaboradas durante la construcción del PAAC, las cuales fueron diseñadas atendiendo los lineamientos establecidos en la Guía de riesgos de corrupción del DAFP.</t>
  </si>
  <si>
    <t xml:space="preserve">El análisis efectuado consistió en revisar cada uno de los posibles riesgos de corrupción que podrían afectar a la Rama Judicial en sus procesos administrativos o en las jurisdicciones o especialidades, así como los controles propuestos por los responsables. Igualmente, se resalta que la metodología empleada se basó en la percepción de los servidores judiciales en cuanto al panorama de posibles riesgos. </t>
  </si>
  <si>
    <t>Descripción de los campos que conforman las matrices de riesgo:</t>
  </si>
  <si>
    <t>* Nombre del Proceso: para el caso de las Matrices de Riesgo de la Función Administrativa, hace referencia al proceso misional, estratégico o de apoyo que podría afectarse con el posible riesgo de corrupción; para el caso de las Matrices de Riesgo para la Función Jurisdiccional, este campo se denomina Jurisdicción o Especialidad.</t>
  </si>
  <si>
    <t>* Riesgo: nombre y descripción del riesgo identificado</t>
  </si>
  <si>
    <t>* Causa: Medios, circunstancias, situaciones o agentes generadores del riesgo</t>
  </si>
  <si>
    <t>*Probabilidad. Oportunidad de ocurrencia de un riesgo. Se mide según la frecuencia (número de veces en que se ha presentado el riesgo en un período determinado) o por la factibilidad (factores internos o externos que pueden determinar que el riesgo se presente). La escala establecida es Rara vez, Improbable, Moderada, Probable y Casi certeza.</t>
  </si>
  <si>
    <t>*Impacto. Son las consecuencias o efectos que puede generar la materialización del riesgo de corrupción en la entidad. La escala establecida es Moderado, Mayor y Catastrófico.</t>
  </si>
  <si>
    <t>*Perfil de riesgo: surge de la combinación entre la probabilidad e impacto. A medida que la probabilidad e impacto sean más altos, el perfil del riesgo aumenta su calificación. La escala en el perfil de riesgo es numérica. Según la combinación de impacto y probabilidad, el valor más bajo es de 15 y puede llegar a 250.</t>
  </si>
  <si>
    <t>*Zona de Riesgo: al igual que el Perfil de Riesgo, surge de la combinación entre la probabilidad e impacto. A medida que la probabilidad e impacto sean más altos, el perfil del riesgo aumenta su calificación. Según la combinación de impacto y probabilidad, el perfil de riesgo puede ser Moderado, Importante e Inaceptable.</t>
  </si>
  <si>
    <r>
      <rPr>
        <sz val="7"/>
        <color theme="1"/>
        <rFont val="Times New Roman"/>
        <family val="1"/>
      </rPr>
      <t xml:space="preserve">* </t>
    </r>
    <r>
      <rPr>
        <sz val="11"/>
        <color theme="1"/>
        <rFont val="Arial"/>
        <family val="2"/>
      </rPr>
      <t>La probabilidad e impacto y el perfil y zona de riesgo se califican en dos momentos: El primero, antes de establecer controles que reduzcan la probabilidad de ocurrencia del riesgo y reduzcan el impacto si este se materializa. El segundo momento ocurre luego de establecer controles, los cuales deben conducir a disminuir el efecto del riesgo si este se hace real.</t>
    </r>
  </si>
  <si>
    <r>
      <rPr>
        <sz val="7"/>
        <color theme="1"/>
        <rFont val="Times New Roman"/>
        <family val="1"/>
      </rPr>
      <t xml:space="preserve">* </t>
    </r>
    <r>
      <rPr>
        <sz val="11"/>
        <color theme="1"/>
        <rFont val="Arial"/>
        <family val="2"/>
      </rPr>
      <t>Opción de Manejo o Tratamiento: consiste en la estrategia a desarrollar luego de establecer el perfil y calificación del riesgo. Las opciones son: Compartir o transferir, Evitar y Reducir.</t>
    </r>
  </si>
  <si>
    <r>
      <rPr>
        <sz val="7"/>
        <color theme="1"/>
        <rFont val="Times New Roman"/>
        <family val="1"/>
      </rPr>
      <t xml:space="preserve">* </t>
    </r>
    <r>
      <rPr>
        <sz val="11"/>
        <color theme="1"/>
        <rFont val="Arial"/>
        <family val="2"/>
      </rPr>
      <t>Nombre de los controles: detalle de los controles establecidos frente al riesgo identificado.</t>
    </r>
  </si>
  <si>
    <r>
      <rPr>
        <sz val="7"/>
        <color theme="1"/>
        <rFont val="Times New Roman"/>
        <family val="1"/>
      </rPr>
      <t xml:space="preserve">* </t>
    </r>
    <r>
      <rPr>
        <sz val="11"/>
        <color theme="1"/>
        <rFont val="Arial"/>
        <family val="2"/>
      </rPr>
      <t>Propósito: razón de ser del control.</t>
    </r>
  </si>
  <si>
    <r>
      <rPr>
        <sz val="7"/>
        <color theme="1"/>
        <rFont val="Times New Roman"/>
        <family val="1"/>
      </rPr>
      <t xml:space="preserve">* </t>
    </r>
    <r>
      <rPr>
        <sz val="11"/>
        <color theme="1"/>
        <rFont val="Arial"/>
        <family val="2"/>
      </rPr>
      <t>Período de ejecución: frecuencia con la que se aplica el control establecido.</t>
    </r>
  </si>
  <si>
    <r>
      <rPr>
        <sz val="7"/>
        <color theme="1"/>
        <rFont val="Times New Roman"/>
        <family val="1"/>
      </rPr>
      <t xml:space="preserve">* </t>
    </r>
    <r>
      <rPr>
        <sz val="11"/>
        <color theme="1"/>
        <rFont val="Arial"/>
        <family val="2"/>
      </rPr>
      <t>Acciones: actividades requeridas para la ejecución del control.</t>
    </r>
  </si>
  <si>
    <r>
      <rPr>
        <sz val="7"/>
        <color theme="1"/>
        <rFont val="Times New Roman"/>
        <family val="1"/>
      </rPr>
      <t xml:space="preserve">* </t>
    </r>
    <r>
      <rPr>
        <sz val="11"/>
        <color theme="1"/>
        <rFont val="Arial"/>
        <family val="2"/>
      </rPr>
      <t>Registro / Soporte: evidencias de la aplicación del control.</t>
    </r>
  </si>
  <si>
    <t>* Monitoreo y revisión: los controles se monitorean y revisan con el fin de comprobar su efectividad, para lo cual se define un indicador que sirve para medir la efectividad del control establecido y un responsable del control y su monitoreo</t>
  </si>
  <si>
    <t>No constituye parte del alcance metodológico, el centrarse en casuísticas particulares, puesto que el mapa de riesgos constituye una herramienta de carácter preventivo la cual no involucra ni se soporta en la revisión y análisis de hechos de corrupción suscitados en el pasado.</t>
  </si>
  <si>
    <r>
      <rPr>
        <b/>
        <sz val="22"/>
        <color theme="1"/>
        <rFont val="Arial"/>
        <family val="2"/>
      </rPr>
      <t>Componentes:
1. Gestión del riesgo de corrupción - Mapa de riesgos de corrupción:</t>
    </r>
    <r>
      <rPr>
        <sz val="22"/>
        <color theme="1"/>
        <rFont val="Arial"/>
        <family val="2"/>
      </rPr>
      <t xml:space="preserve">
herramienta para identificar, analizar y controlar los posibles hechos generadores de corrupción, tanto internos como externos.
</t>
    </r>
    <r>
      <rPr>
        <b/>
        <sz val="22"/>
        <color theme="1"/>
        <rFont val="Arial"/>
        <family val="2"/>
      </rPr>
      <t>2. Racionalización de trámites:</t>
    </r>
    <r>
      <rPr>
        <sz val="22"/>
        <color theme="1"/>
        <rFont val="Arial"/>
        <family val="2"/>
      </rPr>
      <t xml:space="preserve"> permite a las entidades analizar los trámites y procedimientos administrativos existente con el objetivo simplificar, estandarizar, eliminar, optimizar y automatizar los trámites existentes.
</t>
    </r>
    <r>
      <rPr>
        <b/>
        <sz val="22"/>
        <color theme="1"/>
        <rFont val="Arial"/>
        <family val="2"/>
      </rPr>
      <t>3. Rendición de cuentas:</t>
    </r>
    <r>
      <rPr>
        <sz val="22"/>
        <color theme="1"/>
        <rFont val="Arial"/>
        <family val="2"/>
      </rPr>
      <t xml:space="preserve"> busca mejorar la relación entre los grupos de interés y la Rama Judicial, a través del diseño e implementación de la estrategia de rendición de cuentas.
</t>
    </r>
    <r>
      <rPr>
        <b/>
        <sz val="22"/>
        <color theme="1"/>
        <rFont val="Arial"/>
        <family val="2"/>
      </rPr>
      <t>4. Mecanismos para mejorar la atención al ciudadano:</t>
    </r>
    <r>
      <rPr>
        <sz val="22"/>
        <color theme="1"/>
        <rFont val="Arial"/>
        <family val="2"/>
      </rPr>
      <t xml:space="preserve"> busca facilitar el acceso de la ciudadanía a los trámites y servicios de la Rama Judicial, balo los principios de la información completa, clara, consistente y de calidad.
</t>
    </r>
    <r>
      <rPr>
        <b/>
        <sz val="22"/>
        <color theme="1"/>
        <rFont val="Arial"/>
        <family val="2"/>
      </rPr>
      <t>5. Mecanismos para la Transparencia y Acceso a la Información:</t>
    </r>
    <r>
      <rPr>
        <sz val="22"/>
        <color theme="1"/>
        <rFont val="Arial"/>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</si>
  <si>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 xml:space="preserve">ACTIVIDADES PLAN ANTICURRUPCIÓN Y ATENCIÓN AL CIUDADANO 2022
CONSEJO SUPERIOR DE LA JUDICATURA
</t>
  </si>
  <si>
    <t>Componente</t>
  </si>
  <si>
    <t>Actividades</t>
  </si>
  <si>
    <t>Producto</t>
  </si>
  <si>
    <t>Fecha de programación</t>
  </si>
  <si>
    <t>Instancia Responsable</t>
  </si>
  <si>
    <t>Seguimiento al Plan</t>
  </si>
  <si>
    <t>Inicio</t>
  </si>
  <si>
    <t>Finalización</t>
  </si>
  <si>
    <t>Actividades realizadas</t>
  </si>
  <si>
    <t>Fecha de realización</t>
  </si>
  <si>
    <t>Observaciones</t>
  </si>
  <si>
    <t>1. Gestión del riesgo de corrupción - Mapa de riesgos de corrupción</t>
  </si>
  <si>
    <t>Realizar seguimiento de acuerdo a los informes de gestión de los riesgos presentados por cada una de las unidades del CSJ-DEAJ y realizar auditorias Internas al Mapa de Riesgos de Corrupción.</t>
  </si>
  <si>
    <t>Informes de seguimiento y auditorías</t>
  </si>
  <si>
    <t>Unidad de Auditoría</t>
  </si>
  <si>
    <t>ok</t>
  </si>
  <si>
    <t>Realizar el seguimiento cuatrimestral a la gestión del riesgo de corrupción, para verificar la efectividad de los controles y el cumplimiento de las actividades que componen el PAAC</t>
  </si>
  <si>
    <t>Informes de seguimiento</t>
  </si>
  <si>
    <t>Publicación de la Matriz de Riesgos de Corrupción 2022 en la pagina Web de la Rama Judicial.</t>
  </si>
  <si>
    <t>Matriz de riesgos de corrupción publicada en la Web</t>
  </si>
  <si>
    <t>Centro de Documentación Judicial</t>
  </si>
  <si>
    <t>Apoyar metodológicamente a las unidades del Nivel Central, los consejos seccionales de la judicatura, las direcciones seccionales de administración de judicial y los despachos judiciales para la elaboración de la matriz de riesgos de corrupción 2023.</t>
  </si>
  <si>
    <t>Acompañamiento metodológico en la identificación y actualización de la matriz de riesgos de corrupción</t>
  </si>
  <si>
    <t>Unidad de Desarrollo y Análisis Estadístico</t>
  </si>
  <si>
    <t>Efectuar ajustes al Mapa de Riesgos de Corrupción de acuerdo a las solicitudes que se hagan desde las dependencias y/o despachos judiciales</t>
  </si>
  <si>
    <t>Mapa de Riesgos de Corrupción ajustado</t>
  </si>
  <si>
    <t>Formar, capacitar y certificar en modelos de gestión, sistemas de gestión de calidad, seguridad y salud en el trabajo, seguridad informática, norma antisoborno, estructuras de alto nivel articuladas a la NTC 6256:2018 y GTC 286:2018.</t>
  </si>
  <si>
    <t xml:space="preserve">Programas de formación y capacitación </t>
  </si>
  <si>
    <t>Realizar seguimiento a las actividades programadas en el Plan Sectorial de Desarrollo relacionadas con el Pilar estratégico de Anticorrupción y Transparencia.</t>
  </si>
  <si>
    <t>Informe de seguimiento Plan Sectorial de Desarrollo 2019-2022</t>
  </si>
  <si>
    <t>2. Racionalización de trámites</t>
  </si>
  <si>
    <t>Lograr avances en las actividades del plan de digitalización, respecto al cumplimiento de la meta de digitalización de expedientes</t>
  </si>
  <si>
    <t xml:space="preserve">Trámites Racionalizados </t>
  </si>
  <si>
    <t>Unidad de Informática (DEAJ)</t>
  </si>
  <si>
    <t>Publicar en Intranet las Políticas e Instructivos para el manejo Contable, a manera de Biblioteca Virtual para que los responsables y usuarios de la información Contable, dispongan de información oportuna y completa.</t>
  </si>
  <si>
    <t>Políticas e instructivos publicadas</t>
  </si>
  <si>
    <t>Unidad de Presupuesto (DEAJ)</t>
  </si>
  <si>
    <t>Celebración el convenio interadministrativo de prestación de servicio bancario de recaudo por PSE para las cuentas del Fondo para la Modernización, Descongestión y Bienestar de la Administración de Justicia.</t>
  </si>
  <si>
    <t>Convenio Interadministrativo celebrado y formalizado</t>
  </si>
  <si>
    <t>Adelantar inventario de trámites tanto en el nivel central como seccional</t>
  </si>
  <si>
    <t>Inentario de los trámites.</t>
  </si>
  <si>
    <t>Dirección Ejecutiva de Administración Judicial
Direcciones Seccionales de Administración Judicial</t>
  </si>
  <si>
    <t>Suscripción e implementación de los convenios de interoperabilidad que permitan mayor seguridad y agilidad en las actuaciones y/o trámites al interior de la Rama Judicial</t>
  </si>
  <si>
    <t>Aplicativos implementados</t>
  </si>
  <si>
    <t>3. Rendición de Cuentas</t>
  </si>
  <si>
    <t>Estructurar acciones para adelantar el proceso de rendición del Cuentas del Consejo Superior de la Judicatura y la Dirección Ejecutiva de Administración Judicial con la finalidad de fortalecer la transparencia, generar confianza y fortalecer el control social sobre la administración de justicia.</t>
  </si>
  <si>
    <t>Documento autodiagnóstico proceso rendición de cuentas
Caracterización de usuarios</t>
  </si>
  <si>
    <t xml:space="preserve">Oficina de Comunicaciones                     </t>
  </si>
  <si>
    <t>Implementar acciones para divulgar información de calidad y en lenguaje claro sobre la gestión adelantada por el Consejo Superior de la Judicatura y la Dirección Ejecutiva de Administración Judicial, según lo establecido en el Acuerdo PCSJA20-11478 de 2020</t>
  </si>
  <si>
    <t>Número de acciones de información implementadas</t>
  </si>
  <si>
    <t>Realizar una audiencia pública de rendición de cuentas para facilitar la evaluación y control social a la gestión adelantada  por el Consejo Superior de la Judicatura y la Dirección Ejecutiva de Administración Judicial</t>
  </si>
  <si>
    <t>Número de eventos a nivel nacional publicados.  Soporte de publicación de la rendición de cuentas</t>
  </si>
  <si>
    <t>Oficina de Comunicaciones</t>
  </si>
  <si>
    <t>Promover escenarios de encuentro con la ciudadanía para facilitar el diálogo y la participación de los ciudadanos y grupos de valor sobre la gestión de la corporación tanto al nivel central como seccional</t>
  </si>
  <si>
    <t>Espacios de diálogo realizados</t>
  </si>
  <si>
    <t>Definir e implementar actividades y/o acciones para generar la cultura, responsabilidad y conocimiento sobre el proceso de rendición de cuentas del Consejo Superior de la Judicatura y la Dirección Ejecutiva de Administración Judicial</t>
  </si>
  <si>
    <t xml:space="preserve">Número de actividades y/o acciones de sensibilización dirigidas a los servidores judiciales </t>
  </si>
  <si>
    <t>Oficina de Comunicaciones
Escuela Judicial Rodrigo Lara Bonilla</t>
  </si>
  <si>
    <t>Implementar acciones de evaluación y retroalimentación a la gestión del Consejo Superior de la Judicatura y la Dirección Ejecutiva de Administración Judicial y la estrategia de rendición de cuentas 2022</t>
  </si>
  <si>
    <t>Publicaciones en la página web de la rama judicial</t>
  </si>
  <si>
    <t>4. Mecanismos para mejorar la Atención al Ciudadano</t>
  </si>
  <si>
    <t>Continuar, optimizar y fortalecer el uso de los canales virtuales de comunicación con el fin de fortalecer la legitimidad y construir relaciones de confianza entre el ciudadano y la Rama Judicial, incluyendo el enriquecimiento del chatbot para respuesta a preguntas frecuentes y atender el mayor número de usuarios posible</t>
  </si>
  <si>
    <t>Canales virtuales de comunicación con el ciudadano optimos 
Informes sobre asuntos atendidos</t>
  </si>
  <si>
    <t>Implementación de instrumentos para el manejo de la información y la comunicación de la Rama Judicial que garantice transparencia en la gestión, cercanía a la ciudadanía y eficiencia en los servicios prestados a los ciudadanos por medio de la página web de la Rama Judicial</t>
  </si>
  <si>
    <t>Seguimiento del Uso de la Página Web de la Rama Judicial</t>
  </si>
  <si>
    <t>Adelantar mecanismos de seguimiento a la PQRS presentadas por parte de la ciudadanía, indicando el tiempo proyectado de respuesta y calidad de la misma.</t>
  </si>
  <si>
    <t>Informe de seguimiento a PQRS</t>
  </si>
  <si>
    <t>Incrementar en un 5,2% en el 2022 la cantidad de peticiones y solicitudes tramitados ante la Unidad respecto a los adelantados en el 2021. Estos hacen referencia a aquellos relacionados con los servicios ciudadanos digitales de este componente del PAAC.</t>
  </si>
  <si>
    <t>Asuntos tramitados por la Unidad por medio de SIRNA y/o demás recursos</t>
  </si>
  <si>
    <t>Unidad de Registro Nacional de Abogados y Auxiliares de la Justicia</t>
  </si>
  <si>
    <t>Efectuar soporte y mantenimiento del SIRNA durante el 2022, de manera que se privilegie la atención de los usuarios y la ejecución de los trámites a través de las herramientas tecnológicas</t>
  </si>
  <si>
    <t>Avance del contrato de soporte y mantenimiento al SIRNA</t>
  </si>
  <si>
    <t>Realizar auditorías en gestión de calidad y ambiental que den cumplimiento a los requisitos de norma, ademas del acompañamiento técnico en el proceso de implementación de la Norma Técnica de la Rama Judicial y la guía técnica de la Rama Judicial.</t>
  </si>
  <si>
    <t>Mantener la certificación de las dependencias administrativas y de los despachos judiciales e Implementación  de la NTC y GTC</t>
  </si>
  <si>
    <t>Mejorar el acceso a la justicia por medio de la Construcción, dotación y mejoramiento de infraestructura física a nivel nacional</t>
  </si>
  <si>
    <t>Realizar actividades de Estudios y Disenos de las Sedes Judiciales de Orocue (Casanare), Malaga (Santander), Saravena (Arauca), Villa del Rosario (Norte de Santander), Caucasia (Antioquia), Fonseca (Guajira), Paz de Ariporo (Casanare), Bolivar (Cauca), Monterrey, Concordia (Magdalena), Barrancominas (Guainia), La Primavera (Vichada), San Martin de los Llanos (Meta), Palmira (Valle del Cauca), Zipaquira (Cundinamarca).</t>
  </si>
  <si>
    <t>Sedes judiciales construidas y dotadas y sedes Judiciales Intervenidas con obras de mantenimiento.</t>
  </si>
  <si>
    <t>Unidad de Infraestructura física (DEAJ)</t>
  </si>
  <si>
    <t xml:space="preserve">Realizar actividades de Construed&amp; las Sedes Judiciales de Aguada (Santander), El Charco (Narino), Riofrio (Valle del Cauca), San Diego (Cesar), El Cocuy (Boyaca), La pays (Boyaca), Paz de Ariporo (Casanare), Trinidad (Casanare), Puerto Carreno (Vichada), Mosquera (Narino), Pizarro (Narino), Since (Sucre), Aguachica (Cesar), Zipaquira (Cundinamarca), El Dovio (Valle del Cauca), Sahagan (Cordoba)
</t>
  </si>
  <si>
    <t>Realizar actividades de suministro, Instalacion y Dotaci6n de Mobiliario para las Sedes Judiciales de Aguada (Santander), El Charco (Narifici), Rio Frio (Valle del Cauca), San Diego (Cesar), El Cocuy (Boyaca), Paya (Boyaca), Trinidad (Casanare), Puerto Carreno (Vichada), Mosquera (Narino), Pizarro (Narino), Since (Sucre), Aguachica (Cesar), el Dovio (Valle del Cauca), Zipaquira (Cundinamarca</t>
  </si>
  <si>
    <t>Construcción sede despachos judiciales de Sogamoso - Boyacá</t>
  </si>
  <si>
    <t>Construcción sede despachos judiciales de Chocontá -Cundinamarca</t>
  </si>
  <si>
    <t>Construcción sede juzgados penales de Girardot- Cundinamarca</t>
  </si>
  <si>
    <t>Construcción bloque anexo Palacio de Justicia de Riohacha - Guajira</t>
  </si>
  <si>
    <t>Construcción de la nueva torre del Palacio de Justicia de Valledupar</t>
  </si>
  <si>
    <t>Suministro e instalación de mobiliario para las sedes judiciales de Sogamoso, Chocontá y Girardot</t>
  </si>
  <si>
    <t>Continuar con la modernización del parque tecnológico de infraestructura de hardware y software - escáneres, adquisición de servidores, adquisición de UPS, Computadores Personales, switches, en el marco del Plan Estratégico Tecnológico de la Rama Judicial</t>
  </si>
  <si>
    <t>Adquisición de Computadores, escáneres, switches, UPS y servidores.</t>
  </si>
  <si>
    <t>Rediseño y adecuación del sitio de atención al usuario en el Portal Web de la Rama Judicial, con el objetivo de facilitar al ciudadano la búsqueda de la información en un único espacio, optimizando la atención a la ciudadanía en general</t>
  </si>
  <si>
    <t>Micrositio de atención al usuario rediseñado y optimizado, que responda a necesidades de la ciudadanía</t>
  </si>
  <si>
    <t>Realizar cursos de actualización virtual para los servidores judiciales en aspectos de formación en Ética, atención al usuarios y demás temas que favorezcan mejorar la atención y la aplicación de valores en el trabajo diario.</t>
  </si>
  <si>
    <t>Servidores judiciales capacitados en Ética</t>
  </si>
  <si>
    <t>Escuela Judicial Rodrigo Lara Bonilla</t>
  </si>
  <si>
    <t>Desarrollar e implementar el Módulo de Atención Virtual a Usuarios (Circular PCSJC21-12 de 04 de junio de 2021)</t>
  </si>
  <si>
    <t xml:space="preserve">Módulo de Atención Virtual a Usuarios </t>
  </si>
  <si>
    <t xml:space="preserve">Consejos Seccionales de la Judicatura </t>
  </si>
  <si>
    <t>5. Mecanismos para la transparencia y acceso a la información</t>
  </si>
  <si>
    <t>Monitorear y requerir la actualización de la información publicada en la página de la Rama Judicial en cumplimiento de la ley de transparencia y derecho de acceso a la información pública, de manera  que se encuentre actualizada y responda a las necesidades de la ciudadanía.</t>
  </si>
  <si>
    <t xml:space="preserve">Actualización de información en micrositio Transparencia y Acceso a la Información Pública </t>
  </si>
  <si>
    <t>Dar continuidad al cumplimiento de la Ley 2013 de 2019 que dispone la publicación y divulgación de la declaración de bienes y rentas, del registro de conflictos de interés y de la declaración de impuesto sobre la renta y complementarios de los servidores Judiciales que ocupan altos cargos.</t>
  </si>
  <si>
    <t>Publicación de información en cumplimiento de la Ley 2013 de 2019</t>
  </si>
  <si>
    <t>Publicar Informe audiencia de rendición de cuentas 2021 como mecanismo de Transparencia y acceso a la Información Pública</t>
  </si>
  <si>
    <t>Informe de rendición de cuentas publicado en el micrositio</t>
  </si>
  <si>
    <t>Presentar y publicar el Informe anual de Auditoría Interna 2021.</t>
  </si>
  <si>
    <t>Informe anual de Auditoría Interna</t>
  </si>
  <si>
    <t>Elaborar el Informe al Congreso 2021, de acuerdo a lo establecido en la Ley 270 de 1996</t>
  </si>
  <si>
    <t>Informe al Congreso publicado en la página de la Rama Judicial</t>
  </si>
  <si>
    <t>Mejorar el sitio virtual disponible para la atención al usuario a través del Portal Web de la Rama judicial, para lograr una mayor accesibilidad y participación de la ciudadanía, y que además se garantice el cumplimiento de la estructura definida en la Resolución 1519 de 2020 (Estándares de publicación y divulgación de información)</t>
  </si>
  <si>
    <t>Mejoras del portal web de la Rama Judicial y cumplimiento de estandares</t>
  </si>
  <si>
    <t>Cumplir con las directrices de accesibilidad y usabilidad web, las condiciones mínimas de seguridad digital y los requisitos mínimos de datos abiertos definidos en la Resolución 1519 de 2020, ademas de diseñar una estrategia de ciberseguridad y protección de información</t>
  </si>
  <si>
    <t>Actualización o Mejoras del portal web de la Rama Judicial</t>
  </si>
  <si>
    <t>Realizar la actualización de los Registro de activos de información y del Índice de información clasificada y reservada de las unidades de la DEAJ, los cuales se aprobaron el año 2020.</t>
  </si>
  <si>
    <t xml:space="preserve">Actualización y publicación Registro de activos de información y del Índice de información clasificada y reservada </t>
  </si>
  <si>
    <t xml:space="preserve">Actualizar los “Criterios generales de publicación de información pública” definidos en el Anexo 2 de la Resolución 1519 de 2020, a partir de los lineamientos y criterios generales de publicación de información pública en el Acuerdo 9109 de 2011 y del Acuerdo PSAA13-9858 de 2013 el cual adopta el manual de identidad visual y mejoramiento del Portal Web de la Rama Judicial. </t>
  </si>
  <si>
    <t>Actualización criterios</t>
  </si>
  <si>
    <t>Oficina de Comunicaciones
Centro de Documentación Judicial</t>
  </si>
  <si>
    <t>Implementar acciones de mejora para incrementar y sostener el Índice de Transparencia y Acceso a la Información - ITA</t>
  </si>
  <si>
    <t>Acciones de mejora implementadas.</t>
  </si>
  <si>
    <t>Dar cumplimiento a los cronogramas establecidos para las convocatorias para proveer cargos de empleados de los Consejo Seccionales de la Judicatura (tribunales, juzgados y centros de servicios) y funcionarios de la Rama Judicial</t>
  </si>
  <si>
    <t>Actos Administrativos expedidos en cada una de las etapas del cronograma</t>
  </si>
  <si>
    <t>Unidad de Administración de la Carrera Judicial</t>
  </si>
  <si>
    <t>Definir e implementar un buzón de denuncias en el portal web para todos los grupos de interés</t>
  </si>
  <si>
    <t>Canal implementado en el portal web.</t>
  </si>
  <si>
    <t>Actualizar registros de elegibles de las convocatorias que ya han superado las etapas de la convocatoria, cuentan con registros de elegibles en firme y han sido objeto de reclasificación</t>
  </si>
  <si>
    <t>Registros de elegibles actualizados</t>
  </si>
  <si>
    <t>COMPONENTES PLAN ANTICURRUPCIÓN Y ATENCIÓN AL CIUDADANO - PAAC 2022
CONSEJO SUPERIOR DE LA JUDICATURA</t>
  </si>
  <si>
    <t>Aplicación estricta de los protocolos de seguridad para proteger el uso de la información documental y/o de los sistemas de información</t>
  </si>
  <si>
    <t>No aplicación o ausencia de controles documentales
Posibles deficiencias en los sistemas de información
Negligencia de los servidores judiciales</t>
  </si>
  <si>
    <t xml:space="preserve">No aplicación o ausencia de controles en la manipulación de la información 
Posibles deficiencias en la seguridad de los sistemas de información
Negligencia de los servidores judiciales
</t>
  </si>
  <si>
    <t>Posible conducta indebida por parte de los servidores judiciales 
Acción u omisión de las funciones</t>
  </si>
  <si>
    <t>Desviación  del resultado del proceso. 
Afectación en la percepción de transparencia del servicio de Justicia</t>
  </si>
  <si>
    <t>Deficiencia en los controles documentales
Deficiencias en los sistemas de información</t>
  </si>
  <si>
    <t>Ajuste y seguimiento a la aplicación de protocolos de seguridad para proteger el uso de la información documental y/o de los sistemas de información</t>
  </si>
  <si>
    <t>Deficiencias en los controles para el uso de la información
Insuficiente seguridad en los sistemas de información
Falta de compromiso y de ética en el ejercicio de las funciones jurisdiccionales</t>
  </si>
  <si>
    <t>Establecimiento y seguimiento en el uso de protocolos de seguridad para proteger la información documental y/o de los sistemas de información</t>
  </si>
  <si>
    <t>Abuso del poder institucional
Ausencia de controles en el uso de la información
Insuficiente seguridad en los sistemas de información
Falta de compromiso y de ética en el ejercicio de las funciones jurisdiccionales</t>
  </si>
  <si>
    <t>Posibles deficiencias en los controles documentales
Deficiencias en los sistemas de información
Negligencia de los servidores judiciales</t>
  </si>
  <si>
    <t>Establecer y/o implementar protocolos de seguridad para proteger el uso de la información documental y/o de los sistemas de información</t>
  </si>
  <si>
    <t>**La calificación de la probabilidad de ocurrencia de los riesgos como Rara vez, Improbable, Posible, Probable o Casi seguro, hace referencia la oportunidad o frecuencia de ocurrencia para que se materialice la situación de riesgo mencionada.</t>
  </si>
  <si>
    <t>Deterioro de la imagen institucional de la Rama Judicial
Decisiones judiciales no ajustadas a derecho
Investigaciones por parte de los organismos de control</t>
  </si>
  <si>
    <t>Seguimiento a la gestión sobre los procesos a cargo del despacho judicial
Socialización del Código de Etica 
Capacitación en aspectos éticos</t>
  </si>
  <si>
    <t>Garantizar la transparencia en la prestación del servcio de justicia por medio de decisiones ajustadas al derecho</t>
  </si>
  <si>
    <t>Fallas en los protocolos de seguridad del sistema de reparto
Falta de ética 
Mal manejo de las claves de acceso a los sistemas de información</t>
  </si>
  <si>
    <t>Fallas en los protocolos de seguridad del sistema de reparto
Falta de ética.  
Mal manejo de las claves de acceso a los sistemas de información</t>
  </si>
  <si>
    <t xml:space="preserve">Limitaciones en los controles sobre el trámite de los procesos                                                                  
Falta compromiso y ética profesional.       
Mal manejo de las claves de acceso a los sistemas de información                                       </t>
  </si>
  <si>
    <t xml:space="preserve">Fallas en los protocolos de seguridad del sistema de reparto
Falta de ética.
Mal manejo de las claves de acceso a los sistemas de información  </t>
  </si>
  <si>
    <t xml:space="preserve">Ausencia de controles  en el trámite de los procesos                                                                  
Falta compromiso y ética profesional
Acción u omisión de las funciones                                  </t>
  </si>
  <si>
    <t>Director unidad de  informatica y el funcionario judicial</t>
  </si>
  <si>
    <t>Riesgo de permitir la filtración de información reservada de los procesos</t>
  </si>
  <si>
    <t>Riesgo de manipular información reservada favoreciendo a terceros</t>
  </si>
  <si>
    <t>Juez con apoyo de la Dirección Ejecutiva o Seccional de Administración Judicial</t>
  </si>
  <si>
    <t>Director Escuela judicial y Juez</t>
  </si>
  <si>
    <t xml:space="preserve"> Juez con apoyo de la Dirección Ejecutiva o Seccional de Administración Judicial</t>
  </si>
  <si>
    <t>Juez Penal</t>
  </si>
  <si>
    <t xml:space="preserve">Riesgo de facilitar la filtracion de información reservada referente a los procesos penales, de manera dolosa para obtener un beneficio para si o para un tercero </t>
  </si>
  <si>
    <t>Juez Civil</t>
  </si>
  <si>
    <t>Juez Laboral</t>
  </si>
  <si>
    <t>Riesgo de alterar el reparto del trámite y/o decisión de los expedientes al interior del despacho</t>
  </si>
  <si>
    <t>Imagen institucional negativa y deterioro de la credibilidad en los procesos. 
Investigaciones por parte de los órganos de control.</t>
  </si>
  <si>
    <t>Pérdida de la transparencia y objetividad en el trámite de los procesos jurisdiccionales 
Pérdida de credibilidad en la administración de justicia
Aceleración no justificada procesalmente, en el trámite del proceso</t>
  </si>
  <si>
    <t>Garantizar el debido proceso y la transparencia en la prestación del servicio de justicia</t>
  </si>
  <si>
    <t>Seguimiento al cumplimiento de los tiempos procesales según las normas
Socialización del Código de Ética</t>
  </si>
  <si>
    <t>Procurar el cumplimiento de los términos procesales a efectos de mejorar la oportunidad en la prestación de los servicios de justicia</t>
  </si>
  <si>
    <t>Aumentar el sentido ético en las actividades ejecutadas por los servidores judiciales</t>
  </si>
  <si>
    <t>Revisión de los procesos de gestión por parte de auditoría</t>
  </si>
  <si>
    <t>Director Escuela Judicial "Rodrigo Lara Bonilla" y Juez Civil</t>
  </si>
  <si>
    <t>1.Socialización del Código de Ética 
2.Socialización Ley 1474 de 2011</t>
  </si>
  <si>
    <t>Capacitaciones a partir del plan de formación de la Escuela Judicial "Rodrigo Lara Bonilla"</t>
  </si>
  <si>
    <t>Director Escuela Judicial "Rodrigo Lara Bonilla" y el funcionario judicial</t>
  </si>
  <si>
    <t>Socialización del Código de Ética 
Seguimiento a la gestión sobre el proceso</t>
  </si>
  <si>
    <t xml:space="preserve">Seguimiento a la gestión sobre los procesos a cargo del despacho judicial
Socialización del Código de Ética </t>
  </si>
  <si>
    <t>Violación de la reserva legal favoreciendo a los operadores del derecho
Desconfianza en la justicia
Deterioro de la imagen institucional
Comisión de delitos y/o faltas disciplinarias</t>
  </si>
  <si>
    <t xml:space="preserve">Seguimiento a la gestión sobre los procesos a cargo de los despachos de la Comisión de Disciplina Judicial
Socialización del Código de Ética </t>
  </si>
  <si>
    <t>Posible toma de decisiones sin fundamento legal. 
Perdida de objetividad en las actuaciones. 
Eventuales investigaciones disciplinarias, fiscales o penales</t>
  </si>
  <si>
    <t xml:space="preserve">Imagen institucional negativa y deterioro de la credibilidad en los procesos 
Investigaciones por parte de los órganos de control
</t>
  </si>
  <si>
    <t>Mantener inalterable la información y tener control sobre los documentos del proceso</t>
  </si>
  <si>
    <t>Aumentar el sentido ético en las actividades ejecutadas por los servidores judiciales  y contratistas</t>
  </si>
  <si>
    <t>Socialización del Código de Ética 
Socialización Ley 1474 de 2011</t>
  </si>
  <si>
    <t>Mantener inalterable la información disponible en los sistemas de información y tener control sobre los documentos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</si>
</sst>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5" x14ac:knownFonts="1">
    <font>
      <sz val="11"/>
      <color theme="1"/>
      <name val="Calibri"/>
      <family val="2"/>
      <scheme val="minor"/>
    </font>
    <font>
      <sz val="10"/>
      <name val="Arial"/>
      <family val="2"/>
    </font>
    <font>
      <sz val="10"/>
      <name val="Mangal"/>
      <family val="2"/>
    </font>
    <font>
      <sz val="10"/>
      <name val="Calibri"/>
      <family val="2"/>
    </font>
    <font>
      <b/>
      <sz val="8"/>
      <name val="Tahoma"/>
      <family val="2"/>
    </font>
    <font>
      <sz val="8"/>
      <name val="Tahoma"/>
      <family val="2"/>
    </font>
    <font>
      <b/>
      <sz val="10"/>
      <name val="Calibri"/>
      <family val="2"/>
    </font>
    <font>
      <b/>
      <sz val="10"/>
      <color indexed="63"/>
      <name val="Calibri"/>
      <family val="2"/>
    </font>
    <font>
      <sz val="10"/>
      <color indexed="63"/>
      <name val="Calibri"/>
      <family val="2"/>
    </font>
    <font>
      <b/>
      <i/>
      <sz val="10"/>
      <name val="Calibri"/>
      <family val="2"/>
    </font>
    <font>
      <sz val="11"/>
      <name val="Arial"/>
      <family val="2"/>
    </font>
    <font>
      <sz val="9"/>
      <name val="Arial Narrow"/>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name val="Calibri"/>
      <family val="2"/>
      <scheme val="minor"/>
    </font>
    <font>
      <sz val="11"/>
      <color theme="1"/>
      <name val="Trebuchet MS"/>
      <family val="2"/>
    </font>
    <font>
      <sz val="10"/>
      <color rgb="FF000000"/>
      <name val="Calibri"/>
      <family val="2"/>
      <scheme val="minor"/>
    </font>
    <font>
      <sz val="10"/>
      <color theme="1"/>
      <name val="Calibri"/>
      <family val="2"/>
      <scheme val="minor"/>
    </font>
    <font>
      <sz val="8"/>
      <color theme="5"/>
      <name val="Tahoma"/>
      <family val="2"/>
    </font>
    <font>
      <b/>
      <sz val="10"/>
      <color theme="1"/>
      <name val="Calibri"/>
      <family val="2"/>
      <scheme val="minor"/>
    </font>
    <font>
      <b/>
      <sz val="10"/>
      <color rgb="FF000000"/>
      <name val="Arial"/>
      <family val="2"/>
    </font>
    <font>
      <sz val="10"/>
      <color rgb="FF000000"/>
      <name val="Arial"/>
      <family val="2"/>
    </font>
    <font>
      <sz val="10"/>
      <color theme="5"/>
      <name val="Calibri"/>
      <family val="2"/>
    </font>
    <font>
      <sz val="10"/>
      <name val="Calibri"/>
      <family val="2"/>
      <scheme val="minor"/>
    </font>
    <font>
      <sz val="14"/>
      <color rgb="FFFF0000"/>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8"/>
      <name val="Calibri"/>
      <family val="2"/>
      <scheme val="minor"/>
    </font>
    <font>
      <b/>
      <sz val="11"/>
      <color rgb="FFFF0000"/>
      <name val="Calibri"/>
      <family val="2"/>
      <scheme val="minor"/>
    </font>
    <font>
      <sz val="14"/>
      <color theme="1"/>
      <name val="Calibri"/>
      <family val="2"/>
      <scheme val="minor"/>
    </font>
    <font>
      <b/>
      <u/>
      <sz val="14"/>
      <color theme="1"/>
      <name val="Calibri"/>
      <family val="2"/>
      <scheme val="minor"/>
    </font>
    <font>
      <sz val="10"/>
      <color theme="1"/>
      <name val="Arial Narrow"/>
      <family val="2"/>
    </font>
    <font>
      <b/>
      <i/>
      <sz val="13"/>
      <color theme="1"/>
      <name val="Calibri"/>
      <family val="2"/>
      <scheme val="minor"/>
    </font>
    <font>
      <b/>
      <i/>
      <sz val="11"/>
      <color theme="1"/>
      <name val="Calibri"/>
      <family val="2"/>
      <scheme val="minor"/>
    </font>
    <font>
      <b/>
      <i/>
      <sz val="10"/>
      <color theme="1"/>
      <name val="Arial Narrow"/>
      <family val="2"/>
    </font>
    <font>
      <sz val="11"/>
      <color theme="1"/>
      <name val="Arial Narrow"/>
      <family val="2"/>
    </font>
    <font>
      <b/>
      <sz val="11"/>
      <color theme="1"/>
      <name val="Arial Narrow"/>
      <family val="2"/>
    </font>
    <font>
      <b/>
      <sz val="15"/>
      <color theme="1"/>
      <name val="Calibri"/>
      <family val="2"/>
      <scheme val="minor"/>
    </font>
    <font>
      <i/>
      <sz val="11"/>
      <color theme="1"/>
      <name val="Calibri"/>
      <family val="2"/>
      <scheme val="minor"/>
    </font>
    <font>
      <b/>
      <i/>
      <sz val="11"/>
      <color theme="1"/>
      <name val="Arial Narrow"/>
      <family val="2"/>
    </font>
    <font>
      <b/>
      <sz val="13"/>
      <color theme="1"/>
      <name val="Calibri"/>
      <family val="2"/>
      <scheme val="minor"/>
    </font>
    <font>
      <b/>
      <sz val="14"/>
      <color theme="1"/>
      <name val="Arial Narrow"/>
      <family val="2"/>
    </font>
    <font>
      <sz val="13"/>
      <color theme="1"/>
      <name val="Calibri"/>
      <family val="2"/>
      <scheme val="minor"/>
    </font>
    <font>
      <sz val="10"/>
      <color theme="0"/>
      <name val="Calibri"/>
      <family val="2"/>
    </font>
    <font>
      <b/>
      <sz val="10"/>
      <color theme="0"/>
      <name val="Calibri"/>
      <family val="2"/>
    </font>
    <font>
      <sz val="11"/>
      <color theme="1"/>
      <name val="Arial"/>
      <family val="2"/>
    </font>
    <font>
      <b/>
      <sz val="16"/>
      <name val="Arial"/>
      <family val="2"/>
    </font>
    <font>
      <sz val="20"/>
      <color theme="4" tint="-0.249977111117893"/>
      <name val="Calibri"/>
      <family val="2"/>
      <scheme val="minor"/>
    </font>
    <font>
      <b/>
      <sz val="18"/>
      <color theme="1"/>
      <name val="Calibri"/>
      <family val="2"/>
      <scheme val="minor"/>
    </font>
    <font>
      <sz val="11"/>
      <color theme="1"/>
      <name val="Calibri"/>
      <family val="1"/>
    </font>
    <font>
      <sz val="7"/>
      <color theme="1"/>
      <name val="Times New Roman"/>
      <family val="1"/>
    </font>
    <font>
      <sz val="11"/>
      <color theme="0"/>
      <name val="Calibri"/>
      <family val="2"/>
      <scheme val="minor"/>
    </font>
    <font>
      <b/>
      <sz val="26"/>
      <color theme="1"/>
      <name val="Arial"/>
      <family val="2"/>
    </font>
    <font>
      <sz val="22"/>
      <color theme="1"/>
      <name val="Arial"/>
      <family val="2"/>
    </font>
    <font>
      <b/>
      <sz val="22"/>
      <color theme="1"/>
      <name val="Arial"/>
      <family val="2"/>
    </font>
    <font>
      <sz val="10"/>
      <color indexed="8"/>
      <name val="Arial"/>
      <family val="2"/>
    </font>
    <font>
      <b/>
      <sz val="18"/>
      <color indexed="8"/>
      <name val="Arial"/>
      <family val="2"/>
    </font>
    <font>
      <b/>
      <sz val="16"/>
      <color indexed="8"/>
      <name val="Arial"/>
      <family val="2"/>
    </font>
    <font>
      <sz val="16"/>
      <color indexed="8"/>
      <name val="Arial"/>
      <family val="2"/>
    </font>
    <font>
      <b/>
      <sz val="11"/>
      <name val="Arial"/>
      <family val="2"/>
    </font>
    <font>
      <sz val="11"/>
      <color indexed="8"/>
      <name val="Arial"/>
      <family val="2"/>
    </font>
  </fonts>
  <fills count="39">
    <fill>
      <patternFill patternType="none"/>
    </fill>
    <fill>
      <patternFill patternType="gray125"/>
    </fill>
    <fill>
      <patternFill patternType="solid">
        <fgColor indexed="10"/>
        <bgColor indexed="60"/>
      </patternFill>
    </fill>
    <fill>
      <patternFill patternType="solid">
        <fgColor indexed="13"/>
        <bgColor indexed="34"/>
      </patternFill>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7" tint="0.59999389629810485"/>
        <bgColor indexed="64"/>
      </patternFill>
    </fill>
    <fill>
      <patternFill patternType="solid">
        <fgColor theme="9" tint="0.39997558519241921"/>
        <bgColor indexed="49"/>
      </patternFill>
    </fill>
    <fill>
      <patternFill patternType="solid">
        <fgColor rgb="FF00B050"/>
        <bgColor indexed="49"/>
      </patternFill>
    </fill>
    <fill>
      <patternFill patternType="solid">
        <fgColor rgb="FFEA6B14"/>
        <bgColor indexed="52"/>
      </patternFill>
    </fill>
    <fill>
      <patternFill patternType="solid">
        <fgColor theme="7" tint="0.79998168889431442"/>
        <bgColor indexed="64"/>
      </patternFill>
    </fill>
    <fill>
      <patternFill patternType="solid">
        <fgColor theme="7" tint="0.79998168889431442"/>
        <bgColor indexed="31"/>
      </patternFill>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8" tint="0.79998168889431442"/>
        <bgColor indexed="0"/>
      </patternFill>
    </fill>
    <fill>
      <patternFill patternType="solid">
        <fgColor rgb="FFFFFF00"/>
        <bgColor indexed="0"/>
      </patternFill>
    </fill>
    <fill>
      <patternFill patternType="solid">
        <fgColor theme="5" tint="0.39997558519241921"/>
        <bgColor indexed="64"/>
      </patternFill>
    </fill>
    <fill>
      <patternFill patternType="solid">
        <fgColor rgb="FFD6EDBD"/>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4.9989318521683403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medium">
        <color indexed="8"/>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medium">
        <color indexed="8"/>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top style="thin">
        <color indexed="8"/>
      </top>
      <bottom style="thin">
        <color indexed="8"/>
      </bottom>
      <diagonal/>
    </border>
    <border>
      <left/>
      <right style="thin">
        <color indexed="8"/>
      </right>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43" fontId="14" fillId="0" borderId="0" applyFont="0" applyFill="0" applyBorder="0" applyAlignment="0" applyProtection="0"/>
    <xf numFmtId="0" fontId="2" fillId="0" borderId="0" applyNumberFormat="0" applyFill="0" applyBorder="0" applyAlignment="0" applyProtection="0"/>
    <xf numFmtId="0" fontId="1" fillId="0" borderId="0"/>
    <xf numFmtId="0" fontId="55" fillId="21" borderId="0" applyNumberFormat="0" applyBorder="0" applyAlignment="0" applyProtection="0"/>
    <xf numFmtId="0" fontId="55" fillId="23" borderId="0" applyNumberFormat="0" applyBorder="0" applyAlignment="0" applyProtection="0"/>
    <xf numFmtId="0" fontId="55" fillId="25" borderId="0" applyNumberFormat="0" applyBorder="0" applyAlignment="0" applyProtection="0"/>
    <xf numFmtId="0" fontId="55" fillId="27" borderId="0" applyNumberFormat="0" applyBorder="0" applyAlignment="0" applyProtection="0"/>
    <xf numFmtId="0" fontId="55" fillId="29"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5" fillId="24" borderId="0" applyNumberFormat="0" applyBorder="0" applyAlignment="0" applyProtection="0"/>
    <xf numFmtId="0" fontId="55" fillId="22" borderId="0" applyNumberFormat="0" applyBorder="0" applyAlignment="0" applyProtection="0"/>
    <xf numFmtId="0" fontId="55" fillId="28" borderId="0" applyNumberFormat="0" applyBorder="0" applyAlignment="0" applyProtection="0"/>
  </cellStyleXfs>
  <cellXfs count="599">
    <xf numFmtId="0" fontId="0" fillId="0" borderId="0" xfId="0"/>
    <xf numFmtId="0" fontId="0" fillId="4" borderId="1" xfId="0" applyFill="1" applyBorder="1" applyAlignment="1">
      <alignment horizontal="center" vertical="center" textRotation="90" wrapText="1"/>
    </xf>
    <xf numFmtId="0" fontId="0" fillId="0" borderId="0" xfId="0" applyAlignment="1">
      <alignment vertical="center" wrapText="1"/>
    </xf>
    <xf numFmtId="0" fontId="0" fillId="4" borderId="1" xfId="0" applyFill="1" applyBorder="1" applyAlignment="1">
      <alignment vertical="center" textRotation="90" wrapText="1"/>
    </xf>
    <xf numFmtId="0" fontId="0" fillId="0" borderId="1" xfId="0" applyBorder="1" applyAlignment="1">
      <alignment vertical="center" wrapText="1"/>
    </xf>
    <xf numFmtId="0" fontId="0" fillId="0" borderId="0" xfId="0" applyFont="1" applyAlignment="1">
      <alignment vertical="center"/>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7" fillId="0" borderId="0" xfId="0" applyFont="1" applyAlignment="1">
      <alignment horizontal="justify" vertical="center"/>
    </xf>
    <xf numFmtId="0" fontId="18" fillId="6" borderId="3" xfId="0" applyFont="1" applyFill="1" applyBorder="1" applyAlignment="1">
      <alignment horizontal="justify" vertical="center" wrapText="1"/>
    </xf>
    <xf numFmtId="0" fontId="18" fillId="6" borderId="4" xfId="0" applyFont="1" applyFill="1" applyBorder="1" applyAlignment="1">
      <alignment horizontal="justify" vertical="center" wrapText="1"/>
    </xf>
    <xf numFmtId="0" fontId="19" fillId="5" borderId="6" xfId="0" applyFont="1" applyFill="1" applyBorder="1" applyAlignment="1">
      <alignment vertical="top" wrapText="1"/>
    </xf>
    <xf numFmtId="0" fontId="19" fillId="6" borderId="6" xfId="0" applyFont="1" applyFill="1" applyBorder="1" applyAlignment="1">
      <alignment vertical="top" wrapText="1"/>
    </xf>
    <xf numFmtId="0" fontId="19" fillId="6" borderId="7" xfId="0" applyFont="1" applyFill="1" applyBorder="1" applyAlignment="1">
      <alignment vertical="top" wrapText="1"/>
    </xf>
    <xf numFmtId="0" fontId="18" fillId="5" borderId="8" xfId="0" applyFont="1" applyFill="1" applyBorder="1" applyAlignment="1">
      <alignment horizontal="justify" vertical="center" wrapText="1"/>
    </xf>
    <xf numFmtId="0" fontId="18" fillId="6" borderId="9" xfId="0" applyFont="1" applyFill="1" applyBorder="1" applyAlignment="1">
      <alignment horizontal="justify" vertical="center" wrapText="1"/>
    </xf>
    <xf numFmtId="0" fontId="18" fillId="5" borderId="9" xfId="0" applyFont="1" applyFill="1" applyBorder="1" applyAlignment="1">
      <alignment horizontal="justify" vertical="center" wrapText="1"/>
    </xf>
    <xf numFmtId="0" fontId="19" fillId="5" borderId="6" xfId="0" applyFont="1" applyFill="1" applyBorder="1" applyAlignment="1">
      <alignment horizontal="justify" vertical="center" wrapText="1"/>
    </xf>
    <xf numFmtId="0" fontId="18" fillId="5" borderId="6" xfId="0" applyFont="1" applyFill="1" applyBorder="1" applyAlignment="1">
      <alignment horizontal="justify" vertical="center" wrapText="1"/>
    </xf>
    <xf numFmtId="0" fontId="18" fillId="5" borderId="7" xfId="0" applyFont="1" applyFill="1" applyBorder="1" applyAlignment="1">
      <alignment horizontal="justify" vertical="center" wrapText="1"/>
    </xf>
    <xf numFmtId="0" fontId="18" fillId="7" borderId="0" xfId="0" applyFont="1" applyFill="1" applyAlignment="1">
      <alignment horizontal="justify"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7" xfId="0" applyFont="1" applyFill="1" applyBorder="1" applyAlignment="1">
      <alignment horizontal="center" vertical="center"/>
    </xf>
    <xf numFmtId="0" fontId="16" fillId="8" borderId="1" xfId="0" applyFont="1" applyFill="1" applyBorder="1" applyAlignment="1">
      <alignment vertical="center" wrapText="1"/>
    </xf>
    <xf numFmtId="0" fontId="16" fillId="8" borderId="1"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4" borderId="1" xfId="0" applyFill="1" applyBorder="1" applyAlignment="1">
      <alignment horizontal="center" vertical="center" textRotation="90" wrapText="1"/>
    </xf>
    <xf numFmtId="0" fontId="0" fillId="0" borderId="10" xfId="0" applyBorder="1" applyAlignment="1">
      <alignment horizontal="left" vertical="center" wrapText="1"/>
    </xf>
    <xf numFmtId="0" fontId="0" fillId="4" borderId="12" xfId="0" applyFill="1" applyBorder="1" applyAlignment="1">
      <alignment horizontal="center" vertical="center" textRotation="90" wrapText="1"/>
    </xf>
    <xf numFmtId="0" fontId="5" fillId="2" borderId="1" xfId="3" applyFont="1" applyFill="1" applyBorder="1" applyAlignment="1">
      <alignment vertical="center" wrapText="1"/>
    </xf>
    <xf numFmtId="0" fontId="5" fillId="3" borderId="1" xfId="3" applyFont="1" applyFill="1"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5" fillId="9" borderId="1" xfId="3" applyFont="1" applyFill="1" applyBorder="1" applyAlignment="1">
      <alignment vertical="center" wrapText="1"/>
    </xf>
    <xf numFmtId="0" fontId="5" fillId="10" borderId="1" xfId="3" applyFont="1" applyFill="1" applyBorder="1" applyAlignment="1">
      <alignment vertical="center" wrapText="1"/>
    </xf>
    <xf numFmtId="0" fontId="20" fillId="11" borderId="1" xfId="3" applyFont="1" applyFill="1" applyBorder="1" applyAlignment="1">
      <alignment vertical="center" wrapText="1"/>
    </xf>
    <xf numFmtId="164" fontId="16" fillId="0" borderId="1" xfId="1" applyNumberFormat="1" applyFont="1" applyFill="1" applyBorder="1" applyAlignment="1">
      <alignment horizontal="center" vertical="center" wrapText="1"/>
    </xf>
    <xf numFmtId="164" fontId="16" fillId="0" borderId="1" xfId="1" applyNumberFormat="1" applyFont="1" applyFill="1" applyBorder="1" applyAlignment="1">
      <alignment vertical="center" wrapText="1"/>
    </xf>
    <xf numFmtId="0" fontId="21" fillId="0" borderId="1" xfId="0" applyFont="1" applyBorder="1" applyAlignment="1">
      <alignment horizontal="center" vertical="center" wrapText="1"/>
    </xf>
    <xf numFmtId="0" fontId="19" fillId="0" borderId="1" xfId="0" applyFont="1" applyBorder="1" applyAlignment="1">
      <alignment vertical="center" wrapText="1"/>
    </xf>
    <xf numFmtId="0" fontId="21" fillId="0" borderId="1" xfId="0" applyFont="1" applyBorder="1" applyAlignment="1">
      <alignment vertical="center" wrapText="1"/>
    </xf>
    <xf numFmtId="0" fontId="0" fillId="0" borderId="1" xfId="0" applyBorder="1"/>
    <xf numFmtId="0" fontId="22" fillId="0" borderId="1" xfId="0" applyFont="1" applyBorder="1" applyAlignment="1">
      <alignment horizontal="center" vertical="center" wrapText="1"/>
    </xf>
    <xf numFmtId="0" fontId="21" fillId="0" borderId="0" xfId="0" applyFont="1" applyBorder="1" applyAlignment="1">
      <alignment vertical="center" wrapText="1"/>
    </xf>
    <xf numFmtId="0" fontId="0" fillId="0" borderId="0" xfId="0" applyBorder="1"/>
    <xf numFmtId="0" fontId="19" fillId="0" borderId="0" xfId="0" applyFont="1" applyBorder="1" applyAlignment="1">
      <alignment vertical="center" wrapText="1"/>
    </xf>
    <xf numFmtId="0" fontId="0" fillId="0" borderId="0" xfId="0" applyFont="1" applyBorder="1"/>
    <xf numFmtId="0" fontId="0" fillId="0" borderId="0" xfId="0" applyBorder="1" applyAlignment="1">
      <alignment vertical="center" wrapText="1"/>
    </xf>
    <xf numFmtId="0" fontId="0" fillId="0" borderId="16" xfId="0" applyBorder="1"/>
    <xf numFmtId="0" fontId="0" fillId="0" borderId="0" xfId="0" applyBorder="1" applyAlignment="1">
      <alignment horizontal="left"/>
    </xf>
    <xf numFmtId="0" fontId="3" fillId="0" borderId="1" xfId="3" applyFont="1" applyBorder="1" applyAlignment="1">
      <alignment horizontal="right" vertical="center" wrapText="1"/>
    </xf>
    <xf numFmtId="0" fontId="3" fillId="0" borderId="1" xfId="3" applyFont="1" applyBorder="1" applyAlignment="1">
      <alignment vertical="center" wrapText="1"/>
    </xf>
    <xf numFmtId="0" fontId="22"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7" xfId="0" applyBorder="1"/>
    <xf numFmtId="0" fontId="23" fillId="0" borderId="19" xfId="0" applyFont="1" applyBorder="1" applyAlignment="1">
      <alignment horizontal="center" vertical="center" wrapText="1"/>
    </xf>
    <xf numFmtId="0" fontId="0" fillId="0" borderId="20" xfId="0" applyBorder="1"/>
    <xf numFmtId="0" fontId="3" fillId="12" borderId="1" xfId="3" applyFont="1" applyFill="1" applyBorder="1" applyAlignment="1">
      <alignment horizontal="center" vertical="center" wrapText="1"/>
    </xf>
    <xf numFmtId="0" fontId="3" fillId="0" borderId="0" xfId="3" applyFont="1" applyAlignment="1" applyProtection="1">
      <alignment vertical="center" wrapText="1"/>
      <protection hidden="1"/>
    </xf>
    <xf numFmtId="0" fontId="6" fillId="0" borderId="14" xfId="3" applyFont="1" applyFill="1" applyBorder="1" applyAlignment="1" applyProtection="1">
      <alignment horizontal="center" vertical="center" wrapText="1"/>
      <protection hidden="1"/>
    </xf>
    <xf numFmtId="1" fontId="6" fillId="0" borderId="14" xfId="3" applyNumberFormat="1" applyFont="1" applyFill="1" applyBorder="1" applyAlignment="1" applyProtection="1">
      <alignment horizontal="center" vertical="center" wrapText="1"/>
      <protection hidden="1"/>
    </xf>
    <xf numFmtId="0" fontId="3" fillId="0" borderId="14" xfId="3" applyFont="1" applyFill="1" applyBorder="1" applyAlignment="1" applyProtection="1">
      <alignment horizontal="justify" vertical="center"/>
      <protection hidden="1"/>
    </xf>
    <xf numFmtId="0" fontId="3" fillId="0" borderId="0" xfId="3" applyFont="1" applyAlignment="1" applyProtection="1">
      <alignment horizontal="center" vertical="center" wrapText="1"/>
      <protection hidden="1"/>
    </xf>
    <xf numFmtId="0" fontId="3" fillId="0" borderId="0" xfId="3" applyFont="1" applyFill="1" applyAlignment="1" applyProtection="1">
      <alignment vertical="center" wrapText="1"/>
      <protection hidden="1"/>
    </xf>
    <xf numFmtId="0" fontId="3" fillId="0" borderId="0" xfId="3" applyFont="1" applyFill="1" applyAlignment="1" applyProtection="1">
      <alignment horizontal="center" vertical="center" wrapText="1"/>
      <protection hidden="1"/>
    </xf>
    <xf numFmtId="0" fontId="8" fillId="0" borderId="0" xfId="3" applyFont="1" applyFill="1" applyBorder="1" applyAlignment="1" applyProtection="1">
      <alignment vertical="center" wrapText="1"/>
      <protection hidden="1"/>
    </xf>
    <xf numFmtId="0" fontId="8" fillId="0" borderId="24" xfId="3" applyFont="1" applyFill="1" applyBorder="1" applyAlignment="1" applyProtection="1">
      <alignment vertical="center" wrapText="1"/>
      <protection hidden="1"/>
    </xf>
    <xf numFmtId="0" fontId="6" fillId="0" borderId="0" xfId="3" applyFont="1" applyFill="1" applyBorder="1" applyAlignment="1" applyProtection="1">
      <alignment horizontal="center" vertical="center" wrapText="1"/>
      <protection hidden="1"/>
    </xf>
    <xf numFmtId="0" fontId="3" fillId="2" borderId="1" xfId="3" applyFont="1" applyFill="1" applyBorder="1" applyAlignment="1" applyProtection="1">
      <alignment vertical="center" wrapText="1"/>
      <protection hidden="1"/>
    </xf>
    <xf numFmtId="0" fontId="6" fillId="0" borderId="0" xfId="3" applyFont="1" applyBorder="1" applyAlignment="1" applyProtection="1">
      <alignment horizontal="left" vertical="center"/>
      <protection hidden="1"/>
    </xf>
    <xf numFmtId="0" fontId="24" fillId="11" borderId="1" xfId="3" applyFont="1" applyFill="1" applyBorder="1" applyAlignment="1" applyProtection="1">
      <alignment vertical="center" wrapText="1"/>
      <protection hidden="1"/>
    </xf>
    <xf numFmtId="0" fontId="3" fillId="3" borderId="1" xfId="3" applyFont="1" applyFill="1" applyBorder="1" applyAlignment="1" applyProtection="1">
      <alignment vertical="center" wrapText="1"/>
      <protection hidden="1"/>
    </xf>
    <xf numFmtId="0" fontId="6" fillId="0" borderId="0" xfId="3" applyFont="1" applyAlignment="1" applyProtection="1">
      <alignment vertical="center" wrapText="1"/>
      <protection hidden="1"/>
    </xf>
    <xf numFmtId="0" fontId="6" fillId="0" borderId="1" xfId="3" applyFont="1" applyBorder="1" applyAlignment="1" applyProtection="1">
      <alignment vertical="center" wrapText="1"/>
      <protection hidden="1"/>
    </xf>
    <xf numFmtId="0" fontId="6" fillId="0" borderId="0" xfId="3" applyFont="1" applyAlignment="1" applyProtection="1">
      <alignment horizontal="center" vertical="center" wrapText="1"/>
      <protection hidden="1"/>
    </xf>
    <xf numFmtId="0" fontId="6" fillId="0" borderId="1" xfId="3" applyFont="1" applyBorder="1" applyAlignment="1" applyProtection="1">
      <alignment horizontal="right" vertical="center" wrapText="1"/>
      <protection hidden="1"/>
    </xf>
    <xf numFmtId="0" fontId="0" fillId="0" borderId="0" xfId="0" applyAlignment="1">
      <alignment wrapText="1"/>
    </xf>
    <xf numFmtId="0" fontId="0" fillId="0" borderId="1" xfId="0" applyBorder="1" applyAlignment="1">
      <alignment vertical="center"/>
    </xf>
    <xf numFmtId="0" fontId="0" fillId="0" borderId="1" xfId="0" applyBorder="1" applyAlignment="1">
      <alignment wrapText="1"/>
    </xf>
    <xf numFmtId="0" fontId="32" fillId="0" borderId="1" xfId="0" applyFont="1" applyBorder="1" applyAlignment="1">
      <alignment wrapText="1"/>
    </xf>
    <xf numFmtId="0" fontId="0" fillId="0" borderId="44" xfId="0" applyBorder="1" applyAlignment="1">
      <alignment wrapText="1"/>
    </xf>
    <xf numFmtId="0" fontId="28" fillId="16" borderId="51" xfId="0" applyFont="1" applyFill="1" applyBorder="1" applyAlignment="1">
      <alignment horizontal="center"/>
    </xf>
    <xf numFmtId="0" fontId="28" fillId="16" borderId="52" xfId="0" applyFont="1" applyFill="1" applyBorder="1" applyAlignment="1">
      <alignment horizontal="center"/>
    </xf>
    <xf numFmtId="0" fontId="28" fillId="16" borderId="53" xfId="0" applyFont="1" applyFill="1" applyBorder="1" applyAlignment="1">
      <alignment horizontal="center"/>
    </xf>
    <xf numFmtId="0" fontId="15" fillId="16" borderId="44" xfId="0" applyFont="1" applyFill="1" applyBorder="1" applyAlignment="1">
      <alignment vertical="center"/>
    </xf>
    <xf numFmtId="0" fontId="15" fillId="16" borderId="1" xfId="0" applyFont="1" applyFill="1" applyBorder="1" applyAlignment="1">
      <alignment vertical="center"/>
    </xf>
    <xf numFmtId="0" fontId="35" fillId="0" borderId="1" xfId="0" applyFont="1" applyBorder="1" applyAlignment="1">
      <alignment vertical="center" wrapText="1"/>
    </xf>
    <xf numFmtId="0" fontId="15" fillId="16" borderId="1" xfId="0" applyFont="1" applyFill="1" applyBorder="1" applyAlignment="1">
      <alignment horizontal="center"/>
    </xf>
    <xf numFmtId="0" fontId="36" fillId="0" borderId="0" xfId="0" applyFont="1"/>
    <xf numFmtId="0" fontId="37" fillId="0" borderId="1" xfId="0" applyFont="1" applyBorder="1" applyAlignment="1">
      <alignment vertical="center"/>
    </xf>
    <xf numFmtId="0" fontId="38" fillId="0" borderId="1" xfId="0" applyFont="1" applyBorder="1" applyAlignment="1">
      <alignment vertical="center" wrapText="1"/>
    </xf>
    <xf numFmtId="0" fontId="35"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0" fillId="0" borderId="44" xfId="0" applyBorder="1" applyAlignment="1">
      <alignment vertical="center" wrapText="1"/>
    </xf>
    <xf numFmtId="0" fontId="0" fillId="0" borderId="1" xfId="0" applyFont="1" applyBorder="1" applyAlignment="1">
      <alignment horizontal="center" vertical="center"/>
    </xf>
    <xf numFmtId="0" fontId="42" fillId="17" borderId="1" xfId="0" applyFont="1" applyFill="1" applyBorder="1" applyAlignment="1">
      <alignment horizontal="center" vertical="center"/>
    </xf>
    <xf numFmtId="0" fontId="37" fillId="17" borderId="1" xfId="0" applyFont="1" applyFill="1" applyBorder="1" applyAlignment="1">
      <alignment vertical="center"/>
    </xf>
    <xf numFmtId="0" fontId="39" fillId="0" borderId="1" xfId="0" applyFont="1" applyBorder="1" applyAlignment="1">
      <alignment vertical="center" wrapText="1"/>
    </xf>
    <xf numFmtId="0" fontId="43" fillId="17" borderId="1" xfId="0" applyFont="1" applyFill="1" applyBorder="1" applyAlignment="1">
      <alignment vertical="center" wrapText="1"/>
    </xf>
    <xf numFmtId="0" fontId="45" fillId="0" borderId="1" xfId="0" applyFont="1" applyBorder="1" applyAlignment="1">
      <alignment horizontal="center" vertical="center" wrapText="1"/>
    </xf>
    <xf numFmtId="0" fontId="3" fillId="5" borderId="0" xfId="3" applyFont="1" applyFill="1" applyAlignment="1" applyProtection="1">
      <alignment vertical="center" wrapText="1"/>
      <protection hidden="1"/>
    </xf>
    <xf numFmtId="0" fontId="3" fillId="5" borderId="0" xfId="3" applyFont="1" applyFill="1" applyAlignment="1" applyProtection="1">
      <alignment horizontal="center" vertical="center" wrapText="1"/>
      <protection hidden="1"/>
    </xf>
    <xf numFmtId="0" fontId="11" fillId="5" borderId="0" xfId="3" applyFont="1" applyFill="1" applyAlignment="1" applyProtection="1">
      <alignment horizontal="center" vertical="center" wrapText="1"/>
      <protection hidden="1"/>
    </xf>
    <xf numFmtId="0" fontId="0" fillId="5" borderId="0" xfId="0" applyFill="1"/>
    <xf numFmtId="0" fontId="6" fillId="13" borderId="1" xfId="3" applyFont="1" applyFill="1" applyBorder="1" applyAlignment="1" applyProtection="1">
      <alignment horizontal="center" vertical="center" wrapText="1"/>
      <protection hidden="1"/>
    </xf>
    <xf numFmtId="0" fontId="47" fillId="0" borderId="0" xfId="3" applyFont="1" applyAlignment="1" applyProtection="1">
      <alignment vertical="center" wrapText="1"/>
      <protection hidden="1"/>
    </xf>
    <xf numFmtId="14" fontId="6" fillId="14" borderId="2" xfId="3" applyNumberFormat="1" applyFont="1" applyFill="1" applyBorder="1" applyAlignment="1" applyProtection="1">
      <alignment vertical="center" wrapText="1"/>
      <protection hidden="1"/>
    </xf>
    <xf numFmtId="14" fontId="6" fillId="14" borderId="0" xfId="3" applyNumberFormat="1" applyFont="1" applyFill="1" applyBorder="1" applyAlignment="1" applyProtection="1">
      <alignment vertical="center" wrapText="1"/>
      <protection hidden="1"/>
    </xf>
    <xf numFmtId="0" fontId="6" fillId="18" borderId="14" xfId="3" applyFont="1" applyFill="1" applyBorder="1" applyAlignment="1" applyProtection="1">
      <alignment horizontal="center" vertical="center" wrapText="1"/>
      <protection hidden="1"/>
    </xf>
    <xf numFmtId="0" fontId="6" fillId="19" borderId="14" xfId="3" applyFont="1" applyFill="1" applyBorder="1" applyAlignment="1" applyProtection="1">
      <alignment horizontal="center" vertical="center" wrapText="1"/>
      <protection hidden="1"/>
    </xf>
    <xf numFmtId="0" fontId="6" fillId="13" borderId="44" xfId="3" applyFont="1" applyFill="1" applyBorder="1" applyAlignment="1" applyProtection="1">
      <alignment horizontal="center" vertical="center" wrapText="1"/>
      <protection hidden="1"/>
    </xf>
    <xf numFmtId="0" fontId="3" fillId="0" borderId="13" xfId="3" applyFont="1" applyBorder="1" applyAlignment="1" applyProtection="1">
      <alignment horizontal="center" vertical="center" wrapText="1"/>
      <protection hidden="1"/>
    </xf>
    <xf numFmtId="0" fontId="3" fillId="0" borderId="55" xfId="3" applyFont="1" applyBorder="1" applyAlignment="1" applyProtection="1">
      <alignment horizontal="center" vertical="center" wrapText="1"/>
      <protection hidden="1"/>
    </xf>
    <xf numFmtId="0" fontId="6" fillId="0" borderId="23" xfId="3" applyFont="1" applyFill="1" applyBorder="1" applyAlignment="1" applyProtection="1">
      <alignment horizontal="center" vertical="center" wrapText="1"/>
      <protection hidden="1"/>
    </xf>
    <xf numFmtId="0" fontId="3" fillId="0" borderId="21" xfId="3" applyFont="1" applyBorder="1" applyAlignment="1" applyProtection="1">
      <alignment vertical="center" wrapText="1"/>
      <protection hidden="1"/>
    </xf>
    <xf numFmtId="0" fontId="6" fillId="0" borderId="61" xfId="3" applyFont="1" applyFill="1" applyBorder="1" applyAlignment="1" applyProtection="1">
      <alignment vertical="center" wrapText="1"/>
      <protection hidden="1"/>
    </xf>
    <xf numFmtId="0" fontId="6" fillId="0" borderId="62" xfId="3" applyFont="1" applyFill="1" applyBorder="1" applyAlignment="1" applyProtection="1">
      <alignment vertical="center" wrapText="1"/>
      <protection hidden="1"/>
    </xf>
    <xf numFmtId="0" fontId="6" fillId="13" borderId="17" xfId="3" applyFont="1" applyFill="1" applyBorder="1" applyAlignment="1" applyProtection="1">
      <alignment horizontal="center" vertical="center" wrapText="1"/>
      <protection hidden="1"/>
    </xf>
    <xf numFmtId="0" fontId="6" fillId="0" borderId="70" xfId="3" applyFont="1" applyFill="1" applyBorder="1" applyAlignment="1" applyProtection="1">
      <alignment horizontal="center" vertical="center" wrapText="1"/>
      <protection hidden="1"/>
    </xf>
    <xf numFmtId="0" fontId="6" fillId="19" borderId="70" xfId="3" applyFont="1" applyFill="1" applyBorder="1" applyAlignment="1" applyProtection="1">
      <alignment horizontal="center" vertical="center" wrapText="1"/>
      <protection hidden="1"/>
    </xf>
    <xf numFmtId="0" fontId="6" fillId="18" borderId="70" xfId="3" applyFont="1" applyFill="1" applyBorder="1" applyAlignment="1" applyProtection="1">
      <alignment horizontal="center" vertical="center" wrapText="1"/>
      <protection hidden="1"/>
    </xf>
    <xf numFmtId="0" fontId="6" fillId="13" borderId="18" xfId="3" applyFont="1" applyFill="1" applyBorder="1" applyAlignment="1" applyProtection="1">
      <alignment horizontal="center" vertical="center" wrapText="1"/>
      <protection hidden="1"/>
    </xf>
    <xf numFmtId="0" fontId="47" fillId="20" borderId="0" xfId="3" applyFont="1" applyFill="1" applyAlignment="1" applyProtection="1">
      <alignment horizontal="center" vertical="center" wrapText="1"/>
      <protection hidden="1"/>
    </xf>
    <xf numFmtId="0" fontId="47" fillId="20" borderId="0" xfId="3" applyFont="1" applyFill="1" applyAlignment="1" applyProtection="1">
      <alignment vertical="center" wrapText="1"/>
      <protection hidden="1"/>
    </xf>
    <xf numFmtId="0" fontId="48" fillId="0" borderId="0" xfId="3" applyFont="1" applyBorder="1" applyAlignment="1" applyProtection="1">
      <alignment horizontal="right" vertical="center" wrapText="1"/>
      <protection hidden="1"/>
    </xf>
    <xf numFmtId="0" fontId="48" fillId="0" borderId="0" xfId="3" applyFont="1" applyBorder="1" applyAlignment="1" applyProtection="1">
      <alignment vertical="center" wrapText="1"/>
      <protection hidden="1"/>
    </xf>
    <xf numFmtId="0" fontId="47" fillId="0" borderId="0" xfId="3" applyFont="1" applyBorder="1" applyAlignment="1" applyProtection="1">
      <alignment vertical="center" wrapText="1"/>
      <protection hidden="1"/>
    </xf>
    <xf numFmtId="0" fontId="47" fillId="0" borderId="0" xfId="3" applyFont="1" applyBorder="1" applyAlignment="1" applyProtection="1">
      <alignment horizontal="center" vertical="center" wrapText="1"/>
      <protection hidden="1"/>
    </xf>
    <xf numFmtId="0" fontId="47" fillId="0" borderId="0" xfId="3" applyFont="1" applyFill="1" applyBorder="1" applyAlignment="1" applyProtection="1">
      <alignment vertical="center" wrapText="1"/>
      <protection hidden="1"/>
    </xf>
    <xf numFmtId="0" fontId="10" fillId="0" borderId="64" xfId="3" applyFont="1" applyFill="1" applyBorder="1" applyAlignment="1" applyProtection="1">
      <alignment horizontal="justify" vertical="center" wrapText="1"/>
      <protection locked="0"/>
    </xf>
    <xf numFmtId="0" fontId="10" fillId="0" borderId="14" xfId="3" applyFont="1" applyFill="1" applyBorder="1" applyAlignment="1" applyProtection="1">
      <alignment horizontal="justify" vertical="center" wrapText="1"/>
      <protection locked="0"/>
    </xf>
    <xf numFmtId="0" fontId="10" fillId="0" borderId="66" xfId="3" applyFont="1" applyFill="1" applyBorder="1" applyAlignment="1" applyProtection="1">
      <alignment horizontal="justify" vertical="center" wrapText="1"/>
      <protection locked="0"/>
    </xf>
    <xf numFmtId="0" fontId="10" fillId="0" borderId="15" xfId="3" applyFont="1" applyFill="1" applyBorder="1" applyAlignment="1" applyProtection="1">
      <alignment horizontal="justify" vertical="center" wrapText="1"/>
      <protection locked="0"/>
    </xf>
    <xf numFmtId="0" fontId="3" fillId="0" borderId="66" xfId="3" applyFont="1" applyFill="1" applyBorder="1" applyAlignment="1" applyProtection="1">
      <alignment horizontal="justify" vertical="center"/>
      <protection locked="0"/>
    </xf>
    <xf numFmtId="0" fontId="3" fillId="0" borderId="15" xfId="3" applyFont="1" applyFill="1" applyBorder="1" applyAlignment="1" applyProtection="1">
      <alignment horizontal="justify" vertical="center"/>
      <protection locked="0"/>
    </xf>
    <xf numFmtId="0" fontId="3" fillId="0" borderId="68" xfId="3" applyFont="1" applyFill="1" applyBorder="1" applyAlignment="1" applyProtection="1">
      <alignment horizontal="justify" vertical="center"/>
      <protection locked="0"/>
    </xf>
    <xf numFmtId="0" fontId="3" fillId="0" borderId="69" xfId="3" applyFont="1" applyFill="1" applyBorder="1" applyAlignment="1" applyProtection="1">
      <alignment horizontal="justify" vertical="center"/>
      <protection locked="0"/>
    </xf>
    <xf numFmtId="0" fontId="10" fillId="0" borderId="14" xfId="3" applyFont="1" applyFill="1" applyBorder="1" applyAlignment="1" applyProtection="1">
      <alignment horizontal="justify" vertical="center"/>
      <protection locked="0"/>
    </xf>
    <xf numFmtId="0" fontId="10" fillId="0" borderId="23" xfId="3" applyFont="1" applyFill="1" applyBorder="1" applyAlignment="1" applyProtection="1">
      <alignment horizontal="justify" vertical="center"/>
      <protection locked="0"/>
    </xf>
    <xf numFmtId="0" fontId="3" fillId="0" borderId="22" xfId="3" applyFont="1" applyFill="1" applyBorder="1" applyAlignment="1" applyProtection="1">
      <alignment horizontal="center" vertical="center" wrapText="1"/>
      <protection locked="0"/>
    </xf>
    <xf numFmtId="0" fontId="10" fillId="0" borderId="23" xfId="3" applyFont="1" applyFill="1" applyBorder="1" applyAlignment="1" applyProtection="1">
      <alignment horizontal="justify" vertical="center" wrapText="1"/>
      <protection locked="0"/>
    </xf>
    <xf numFmtId="0" fontId="10" fillId="0" borderId="23" xfId="3" applyFont="1" applyFill="1" applyBorder="1" applyAlignment="1" applyProtection="1">
      <alignment horizontal="center" vertical="center" wrapText="1"/>
      <protection locked="0"/>
    </xf>
    <xf numFmtId="0" fontId="10" fillId="0" borderId="22"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justify" vertical="center"/>
      <protection locked="0"/>
    </xf>
    <xf numFmtId="0" fontId="3" fillId="0" borderId="23" xfId="3" applyFont="1" applyFill="1" applyBorder="1" applyAlignment="1" applyProtection="1">
      <alignment horizontal="justify" vertical="center"/>
      <protection locked="0"/>
    </xf>
    <xf numFmtId="0" fontId="6" fillId="0" borderId="15" xfId="3" applyFont="1" applyFill="1" applyBorder="1" applyAlignment="1" applyProtection="1">
      <alignment horizontal="center" vertical="center" wrapText="1"/>
      <protection locked="0"/>
    </xf>
    <xf numFmtId="0" fontId="6" fillId="0" borderId="22" xfId="3" applyFont="1" applyFill="1" applyBorder="1" applyAlignment="1" applyProtection="1">
      <alignment horizontal="center" vertical="center" wrapText="1"/>
      <protection locked="0"/>
    </xf>
    <xf numFmtId="0" fontId="6" fillId="0" borderId="69" xfId="3" applyFont="1" applyFill="1" applyBorder="1" applyAlignment="1" applyProtection="1">
      <alignment horizontal="center" vertical="center" wrapText="1"/>
      <protection locked="0"/>
    </xf>
    <xf numFmtId="0" fontId="6" fillId="0" borderId="71" xfId="3" applyFont="1" applyFill="1" applyBorder="1" applyAlignment="1" applyProtection="1">
      <alignment horizontal="center" vertical="center" wrapText="1"/>
      <protection locked="0"/>
    </xf>
    <xf numFmtId="0" fontId="3" fillId="0" borderId="71" xfId="3" applyFont="1" applyFill="1" applyBorder="1" applyAlignment="1" applyProtection="1">
      <alignment horizontal="center" vertical="center" wrapText="1"/>
      <protection locked="0"/>
    </xf>
    <xf numFmtId="0" fontId="10" fillId="0" borderId="65" xfId="3" applyFont="1" applyBorder="1" applyAlignment="1" applyProtection="1">
      <alignment horizontal="center" vertical="center" wrapText="1"/>
      <protection locked="0"/>
    </xf>
    <xf numFmtId="0" fontId="3" fillId="0" borderId="67" xfId="3" applyFont="1" applyBorder="1" applyAlignment="1" applyProtection="1">
      <alignment vertical="center" wrapText="1"/>
      <protection locked="0"/>
    </xf>
    <xf numFmtId="0" fontId="3" fillId="0" borderId="72" xfId="3" applyFont="1" applyBorder="1" applyAlignment="1" applyProtection="1">
      <alignment vertical="center" wrapText="1"/>
      <protection locked="0"/>
    </xf>
    <xf numFmtId="0" fontId="6" fillId="0" borderId="22" xfId="3" applyFont="1" applyFill="1" applyBorder="1" applyAlignment="1" applyProtection="1">
      <alignment horizontal="center" vertical="center" wrapText="1"/>
      <protection locked="0"/>
    </xf>
    <xf numFmtId="0" fontId="10" fillId="20" borderId="11" xfId="0" applyFont="1" applyFill="1" applyBorder="1" applyAlignment="1" applyProtection="1">
      <alignment horizontal="center" vertical="center" wrapText="1"/>
    </xf>
    <xf numFmtId="0" fontId="10" fillId="20" borderId="1" xfId="0" applyFont="1" applyFill="1" applyBorder="1" applyAlignment="1" applyProtection="1">
      <alignment horizontal="center" vertical="center" wrapText="1"/>
    </xf>
    <xf numFmtId="0" fontId="10" fillId="0" borderId="14" xfId="3" applyFont="1" applyBorder="1" applyAlignment="1" applyProtection="1">
      <alignment horizontal="center" vertical="center" wrapText="1"/>
    </xf>
    <xf numFmtId="0" fontId="10" fillId="0" borderId="23" xfId="3" applyFont="1" applyBorder="1" applyAlignment="1" applyProtection="1">
      <alignment horizontal="center" vertical="center" wrapText="1"/>
    </xf>
    <xf numFmtId="0" fontId="16" fillId="20" borderId="1" xfId="3" applyFont="1" applyFill="1" applyBorder="1" applyAlignment="1" applyProtection="1">
      <alignment horizontal="center" vertical="center" wrapText="1"/>
    </xf>
    <xf numFmtId="0" fontId="10" fillId="0" borderId="33" xfId="3" applyFont="1" applyFill="1" applyBorder="1" applyAlignment="1" applyProtection="1">
      <alignment horizontal="center" vertical="center" wrapText="1"/>
    </xf>
    <xf numFmtId="0" fontId="10" fillId="0" borderId="22" xfId="3" applyFont="1" applyBorder="1" applyAlignment="1" applyProtection="1">
      <alignment horizontal="center" vertical="center" wrapText="1"/>
    </xf>
    <xf numFmtId="0" fontId="16" fillId="20" borderId="12" xfId="0" applyFont="1" applyFill="1" applyBorder="1" applyAlignment="1" applyProtection="1">
      <alignment horizontal="center" vertical="center" wrapText="1"/>
    </xf>
    <xf numFmtId="0" fontId="16" fillId="20" borderId="17" xfId="0" applyFont="1" applyFill="1" applyBorder="1" applyAlignment="1" applyProtection="1">
      <alignment horizontal="center" vertical="center" wrapText="1"/>
    </xf>
    <xf numFmtId="0" fontId="10" fillId="0" borderId="31" xfId="3" applyFont="1" applyBorder="1" applyAlignment="1" applyProtection="1">
      <alignment horizontal="center" vertical="center" wrapText="1"/>
    </xf>
    <xf numFmtId="0" fontId="0" fillId="0" borderId="1" xfId="0" applyBorder="1" applyAlignment="1" applyProtection="1">
      <alignment horizontal="center" vertical="center" wrapText="1"/>
    </xf>
    <xf numFmtId="0" fontId="10" fillId="0" borderId="1" xfId="3" applyFont="1" applyBorder="1" applyAlignment="1" applyProtection="1">
      <alignment horizontal="center" vertical="center" wrapText="1"/>
    </xf>
    <xf numFmtId="0" fontId="10" fillId="20" borderId="12" xfId="3" applyFont="1" applyFill="1" applyBorder="1" applyAlignment="1" applyProtection="1">
      <alignment horizontal="center" vertical="center" wrapText="1"/>
    </xf>
    <xf numFmtId="0" fontId="16" fillId="20" borderId="44" xfId="0" applyFont="1" applyFill="1" applyBorder="1" applyAlignment="1" applyProtection="1">
      <alignment horizontal="center" vertical="center" wrapText="1"/>
    </xf>
    <xf numFmtId="0" fontId="16" fillId="20" borderId="1" xfId="0" applyFont="1" applyFill="1" applyBorder="1" applyAlignment="1" applyProtection="1">
      <alignment horizontal="center" vertical="center" wrapText="1"/>
    </xf>
    <xf numFmtId="0" fontId="0" fillId="5" borderId="0" xfId="0" applyFill="1" applyProtection="1"/>
    <xf numFmtId="0" fontId="6" fillId="13" borderId="18" xfId="3" applyFont="1" applyFill="1" applyBorder="1" applyAlignment="1" applyProtection="1">
      <alignment horizontal="center" vertical="center" wrapText="1"/>
    </xf>
    <xf numFmtId="0" fontId="6" fillId="13" borderId="1" xfId="3" applyFont="1" applyFill="1" applyBorder="1" applyAlignment="1" applyProtection="1">
      <alignment horizontal="center" vertical="center" wrapText="1"/>
    </xf>
    <xf numFmtId="0" fontId="6" fillId="13" borderId="44" xfId="3" applyFont="1" applyFill="1" applyBorder="1" applyAlignment="1" applyProtection="1">
      <alignment horizontal="center" vertical="center" wrapText="1"/>
    </xf>
    <xf numFmtId="0" fontId="6" fillId="13" borderId="20" xfId="3" applyFont="1" applyFill="1" applyBorder="1" applyAlignment="1" applyProtection="1">
      <alignment horizontal="center" vertical="center" wrapText="1"/>
    </xf>
    <xf numFmtId="0" fontId="10" fillId="0" borderId="18" xfId="3" applyFont="1" applyBorder="1" applyAlignment="1" applyProtection="1">
      <alignment horizontal="center" vertical="center" wrapText="1"/>
    </xf>
    <xf numFmtId="0" fontId="6" fillId="0" borderId="14" xfId="3" applyFont="1" applyFill="1" applyBorder="1" applyAlignment="1" applyProtection="1">
      <alignment horizontal="center" vertical="center" wrapText="1"/>
    </xf>
    <xf numFmtId="0" fontId="6" fillId="19" borderId="14" xfId="3" applyFont="1" applyFill="1" applyBorder="1" applyAlignment="1" applyProtection="1">
      <alignment horizontal="center" vertical="center" wrapText="1"/>
    </xf>
    <xf numFmtId="0" fontId="6" fillId="0" borderId="14" xfId="3" applyFont="1" applyBorder="1" applyAlignment="1" applyProtection="1">
      <alignment horizontal="center" vertical="center" wrapText="1"/>
    </xf>
    <xf numFmtId="0" fontId="6" fillId="18" borderId="14" xfId="3" applyFont="1" applyFill="1" applyBorder="1" applyAlignment="1" applyProtection="1">
      <alignment horizontal="center" vertical="center" wrapText="1"/>
    </xf>
    <xf numFmtId="0" fontId="3" fillId="0" borderId="0" xfId="3" applyFont="1" applyFill="1" applyAlignment="1" applyProtection="1">
      <alignment vertical="center" wrapText="1"/>
    </xf>
    <xf numFmtId="0" fontId="3" fillId="0" borderId="0" xfId="3" applyFont="1" applyFill="1" applyAlignment="1" applyProtection="1">
      <alignment horizontal="center" vertical="center" wrapText="1"/>
    </xf>
    <xf numFmtId="0" fontId="8" fillId="0" borderId="0" xfId="3" applyFont="1" applyFill="1" applyBorder="1" applyAlignment="1" applyProtection="1">
      <alignment vertical="center" wrapText="1"/>
    </xf>
    <xf numFmtId="0" fontId="8" fillId="0" borderId="24" xfId="3" applyFont="1" applyFill="1" applyBorder="1" applyAlignment="1" applyProtection="1">
      <alignment vertical="center" wrapText="1"/>
    </xf>
    <xf numFmtId="0" fontId="3" fillId="0" borderId="0" xfId="3" applyFont="1" applyAlignment="1" applyProtection="1">
      <alignment vertical="center" wrapText="1"/>
    </xf>
    <xf numFmtId="0" fontId="6" fillId="0" borderId="0" xfId="3" applyFont="1" applyFill="1" applyBorder="1" applyAlignment="1" applyProtection="1">
      <alignment horizontal="center" vertical="center" wrapText="1"/>
    </xf>
    <xf numFmtId="0" fontId="6" fillId="0" borderId="0" xfId="3" applyFont="1" applyAlignment="1" applyProtection="1">
      <alignment vertical="center" wrapText="1"/>
    </xf>
    <xf numFmtId="0" fontId="3" fillId="2" borderId="1" xfId="3" applyFont="1" applyFill="1" applyBorder="1" applyAlignment="1" applyProtection="1">
      <alignment vertical="center" wrapText="1"/>
    </xf>
    <xf numFmtId="0" fontId="6" fillId="0" borderId="0" xfId="3" applyFont="1" applyBorder="1" applyAlignment="1" applyProtection="1">
      <alignment horizontal="left" vertical="center"/>
    </xf>
    <xf numFmtId="0" fontId="6" fillId="0" borderId="1" xfId="3" applyFont="1" applyBorder="1" applyAlignment="1" applyProtection="1">
      <alignment vertical="center" wrapText="1"/>
    </xf>
    <xf numFmtId="0" fontId="47" fillId="0" borderId="0" xfId="3" applyFont="1" applyAlignment="1" applyProtection="1">
      <alignment vertical="center" wrapText="1"/>
    </xf>
    <xf numFmtId="0" fontId="24" fillId="11" borderId="1" xfId="3" applyFont="1" applyFill="1" applyBorder="1" applyAlignment="1" applyProtection="1">
      <alignment vertical="center" wrapText="1"/>
    </xf>
    <xf numFmtId="0" fontId="3" fillId="3" borderId="1" xfId="3" applyFont="1" applyFill="1" applyBorder="1" applyAlignment="1" applyProtection="1">
      <alignment vertical="center" wrapText="1"/>
    </xf>
    <xf numFmtId="0" fontId="47" fillId="0" borderId="0" xfId="3" applyFont="1" applyFill="1" applyBorder="1" applyAlignment="1" applyProtection="1">
      <alignment vertical="center" wrapText="1"/>
    </xf>
    <xf numFmtId="0" fontId="3" fillId="0" borderId="0" xfId="3" applyFont="1" applyAlignment="1" applyProtection="1">
      <alignment horizontal="center" vertical="center" wrapText="1"/>
    </xf>
    <xf numFmtId="0" fontId="6" fillId="0" borderId="0" xfId="3" applyFont="1" applyAlignment="1" applyProtection="1">
      <alignment horizontal="center" vertical="center" wrapText="1"/>
    </xf>
    <xf numFmtId="0" fontId="48" fillId="0" borderId="0" xfId="3" applyFont="1" applyBorder="1" applyAlignment="1" applyProtection="1">
      <alignment horizontal="right" vertical="center" wrapText="1"/>
    </xf>
    <xf numFmtId="0" fontId="48" fillId="0" borderId="0" xfId="3" applyFont="1" applyBorder="1" applyAlignment="1" applyProtection="1">
      <alignment vertical="center" wrapText="1"/>
    </xf>
    <xf numFmtId="0" fontId="6" fillId="0" borderId="1" xfId="3" applyFont="1" applyBorder="1" applyAlignment="1" applyProtection="1">
      <alignment horizontal="right" vertical="center" wrapText="1"/>
    </xf>
    <xf numFmtId="0" fontId="47" fillId="20" borderId="0" xfId="3" applyFont="1" applyFill="1" applyAlignment="1" applyProtection="1">
      <alignment horizontal="center" vertical="center" wrapText="1"/>
    </xf>
    <xf numFmtId="0" fontId="47" fillId="0" borderId="0" xfId="3" applyFont="1" applyBorder="1" applyAlignment="1" applyProtection="1">
      <alignment vertical="center" wrapText="1"/>
    </xf>
    <xf numFmtId="0" fontId="47" fillId="0" borderId="0" xfId="3" applyFont="1" applyBorder="1" applyAlignment="1" applyProtection="1">
      <alignment horizontal="center" vertical="center" wrapText="1"/>
    </xf>
    <xf numFmtId="0" fontId="47" fillId="20" borderId="0" xfId="3" applyFont="1" applyFill="1" applyAlignment="1" applyProtection="1">
      <alignment vertical="center" wrapText="1"/>
    </xf>
    <xf numFmtId="0" fontId="3" fillId="5" borderId="0" xfId="3" applyFont="1" applyFill="1" applyAlignment="1" applyProtection="1">
      <alignment vertical="center" wrapText="1"/>
    </xf>
    <xf numFmtId="0" fontId="3" fillId="0" borderId="22" xfId="3" applyFont="1" applyBorder="1" applyAlignment="1" applyProtection="1">
      <alignment horizontal="center" vertical="center" wrapText="1"/>
    </xf>
    <xf numFmtId="0" fontId="10" fillId="0" borderId="12" xfId="3" applyFont="1" applyBorder="1" applyAlignment="1" applyProtection="1">
      <alignment horizontal="center" vertical="center" wrapText="1"/>
    </xf>
    <xf numFmtId="0" fontId="10" fillId="0" borderId="79" xfId="3" applyFont="1" applyBorder="1" applyAlignment="1" applyProtection="1">
      <alignment horizontal="center" vertical="center" wrapText="1"/>
    </xf>
    <xf numFmtId="0" fontId="16" fillId="20" borderId="80" xfId="0" applyFont="1" applyFill="1" applyBorder="1" applyAlignment="1" applyProtection="1">
      <alignment horizontal="center" vertical="center" wrapText="1"/>
    </xf>
    <xf numFmtId="0" fontId="6" fillId="0" borderId="70" xfId="3" applyFont="1" applyFill="1" applyBorder="1" applyAlignment="1" applyProtection="1">
      <alignment horizontal="center" vertical="center" wrapText="1"/>
    </xf>
    <xf numFmtId="0" fontId="6" fillId="19" borderId="70" xfId="3" applyFont="1" applyFill="1" applyBorder="1" applyAlignment="1" applyProtection="1">
      <alignment horizontal="center" vertical="center" wrapText="1"/>
    </xf>
    <xf numFmtId="0" fontId="10" fillId="0" borderId="70" xfId="3" applyFont="1" applyBorder="1" applyAlignment="1" applyProtection="1">
      <alignment horizontal="center" vertical="center" wrapText="1"/>
    </xf>
    <xf numFmtId="0" fontId="10" fillId="0" borderId="78" xfId="3" applyFont="1" applyBorder="1" applyAlignment="1" applyProtection="1">
      <alignment horizontal="center" vertical="center" wrapText="1"/>
    </xf>
    <xf numFmtId="0" fontId="3" fillId="0" borderId="71" xfId="3" applyFont="1" applyBorder="1" applyAlignment="1" applyProtection="1">
      <alignment horizontal="center" vertical="center" wrapText="1"/>
    </xf>
    <xf numFmtId="0" fontId="10" fillId="0" borderId="80" xfId="3" applyFont="1" applyBorder="1" applyAlignment="1" applyProtection="1">
      <alignment horizontal="center" vertical="center" wrapText="1"/>
    </xf>
    <xf numFmtId="0" fontId="6" fillId="18" borderId="70" xfId="3" applyFont="1" applyFill="1" applyBorder="1" applyAlignment="1" applyProtection="1">
      <alignment horizontal="center" vertical="center" wrapText="1"/>
    </xf>
    <xf numFmtId="0" fontId="16" fillId="20" borderId="81" xfId="0" applyFont="1" applyFill="1" applyBorder="1" applyAlignment="1" applyProtection="1">
      <alignment horizontal="center" vertical="center" wrapText="1"/>
    </xf>
    <xf numFmtId="0" fontId="11" fillId="5" borderId="0" xfId="3" applyFont="1" applyFill="1" applyAlignment="1" applyProtection="1">
      <alignment horizontal="center" vertical="center" wrapText="1"/>
    </xf>
    <xf numFmtId="0" fontId="3" fillId="5" borderId="0" xfId="3" applyFont="1" applyFill="1" applyAlignment="1" applyProtection="1">
      <alignment horizontal="center" vertical="center" wrapText="1"/>
    </xf>
    <xf numFmtId="0" fontId="6" fillId="13" borderId="17"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6" fillId="19" borderId="1" xfId="3"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3" fillId="0" borderId="1" xfId="3" applyFont="1" applyBorder="1" applyAlignment="1" applyProtection="1">
      <alignment horizontal="center" vertical="center" wrapText="1"/>
    </xf>
    <xf numFmtId="0" fontId="6" fillId="18" borderId="1" xfId="3" applyFont="1" applyFill="1" applyBorder="1" applyAlignment="1" applyProtection="1">
      <alignment horizontal="center" vertical="center" wrapText="1"/>
    </xf>
    <xf numFmtId="0" fontId="6" fillId="0" borderId="80" xfId="3" applyFont="1" applyFill="1" applyBorder="1" applyAlignment="1" applyProtection="1">
      <alignment horizontal="center" vertical="center" wrapText="1"/>
    </xf>
    <xf numFmtId="0" fontId="6" fillId="19" borderId="80" xfId="3" applyFont="1" applyFill="1" applyBorder="1" applyAlignment="1" applyProtection="1">
      <alignment horizontal="center" vertical="center" wrapText="1"/>
    </xf>
    <xf numFmtId="0" fontId="6" fillId="18" borderId="80" xfId="3" applyFont="1" applyFill="1" applyBorder="1" applyAlignment="1" applyProtection="1">
      <alignment horizontal="center" vertical="center" wrapText="1"/>
    </xf>
    <xf numFmtId="0" fontId="16" fillId="20" borderId="82" xfId="0" applyFont="1" applyFill="1" applyBorder="1" applyAlignment="1" applyProtection="1">
      <alignment horizontal="center" vertical="center" wrapText="1"/>
    </xf>
    <xf numFmtId="0" fontId="6" fillId="13" borderId="16" xfId="3" applyFont="1" applyFill="1" applyBorder="1" applyAlignment="1" applyProtection="1">
      <alignment horizontal="center" vertical="center" wrapText="1"/>
    </xf>
    <xf numFmtId="0" fontId="6" fillId="13" borderId="43" xfId="3" applyFont="1" applyFill="1" applyBorder="1" applyAlignment="1" applyProtection="1">
      <alignment horizontal="center" vertical="center" wrapText="1"/>
    </xf>
    <xf numFmtId="0" fontId="6" fillId="20" borderId="1" xfId="3" applyFont="1" applyFill="1" applyBorder="1" applyAlignment="1" applyProtection="1">
      <alignment horizontal="center" vertical="center" wrapText="1"/>
    </xf>
    <xf numFmtId="0" fontId="3" fillId="20" borderId="1" xfId="3" applyFont="1" applyFill="1" applyBorder="1" applyAlignment="1" applyProtection="1">
      <alignment horizontal="center" vertical="center" wrapText="1"/>
    </xf>
    <xf numFmtId="0" fontId="10" fillId="20" borderId="1" xfId="3" applyFont="1" applyFill="1" applyBorder="1" applyAlignment="1" applyProtection="1">
      <alignment horizontal="center" vertical="center" wrapText="1"/>
    </xf>
    <xf numFmtId="0" fontId="3" fillId="5" borderId="1" xfId="3" applyFont="1" applyFill="1" applyBorder="1" applyAlignment="1" applyProtection="1">
      <alignment vertical="center" wrapText="1"/>
    </xf>
    <xf numFmtId="0" fontId="3" fillId="0" borderId="1" xfId="3" applyFont="1" applyBorder="1" applyAlignment="1" applyProtection="1">
      <alignment vertical="center" wrapText="1"/>
    </xf>
    <xf numFmtId="0" fontId="16" fillId="0" borderId="1" xfId="0" applyFont="1" applyFill="1" applyBorder="1" applyAlignment="1" applyProtection="1">
      <alignment horizontal="center" vertical="center" wrapText="1"/>
    </xf>
    <xf numFmtId="0" fontId="8" fillId="0" borderId="0" xfId="3" applyFont="1" applyAlignment="1" applyProtection="1">
      <alignment vertical="center" wrapText="1"/>
    </xf>
    <xf numFmtId="0" fontId="8" fillId="0" borderId="24" xfId="3" applyFont="1" applyBorder="1" applyAlignment="1" applyProtection="1">
      <alignment vertical="center" wrapText="1"/>
    </xf>
    <xf numFmtId="0" fontId="6" fillId="0" borderId="0" xfId="3" applyFont="1" applyAlignment="1" applyProtection="1">
      <alignment horizontal="left" vertical="center"/>
    </xf>
    <xf numFmtId="0" fontId="48" fillId="0" borderId="0" xfId="3" applyFont="1" applyAlignment="1" applyProtection="1">
      <alignment horizontal="right" vertical="center" wrapText="1"/>
    </xf>
    <xf numFmtId="0" fontId="48" fillId="0" borderId="0" xfId="3" applyFont="1" applyAlignment="1" applyProtection="1">
      <alignment vertical="center" wrapText="1"/>
    </xf>
    <xf numFmtId="0" fontId="47" fillId="0" borderId="0" xfId="3" applyFont="1" applyAlignment="1" applyProtection="1">
      <alignment horizontal="center" vertical="center" wrapText="1"/>
    </xf>
    <xf numFmtId="0" fontId="10" fillId="0" borderId="33" xfId="3" applyFont="1" applyBorder="1" applyAlignment="1" applyProtection="1">
      <alignment horizontal="center" vertical="center" wrapText="1"/>
    </xf>
    <xf numFmtId="0" fontId="49" fillId="20" borderId="1" xfId="0" applyFont="1" applyFill="1" applyBorder="1" applyAlignment="1" applyProtection="1">
      <alignment horizontal="center" vertical="center" wrapText="1"/>
    </xf>
    <xf numFmtId="0" fontId="10" fillId="0" borderId="14" xfId="3" applyFont="1" applyFill="1" applyBorder="1" applyAlignment="1" applyProtection="1">
      <alignment horizontal="center" vertical="center" wrapText="1"/>
    </xf>
    <xf numFmtId="0" fontId="10" fillId="20" borderId="23" xfId="3" applyFont="1" applyFill="1" applyBorder="1" applyAlignment="1" applyProtection="1">
      <alignment horizontal="center" vertical="center" wrapText="1"/>
    </xf>
    <xf numFmtId="0" fontId="0" fillId="20" borderId="0" xfId="0" applyFill="1" applyAlignment="1" applyProtection="1"/>
    <xf numFmtId="0" fontId="51" fillId="20" borderId="0" xfId="0" applyFont="1" applyFill="1" applyAlignment="1" applyProtection="1">
      <alignment vertical="center"/>
    </xf>
    <xf numFmtId="0" fontId="0" fillId="20" borderId="0" xfId="0" applyFill="1" applyProtection="1"/>
    <xf numFmtId="0" fontId="3" fillId="0" borderId="18" xfId="3" applyFont="1" applyBorder="1" applyAlignment="1" applyProtection="1">
      <alignment horizontal="center" vertical="center" wrapText="1"/>
    </xf>
    <xf numFmtId="0" fontId="3" fillId="0" borderId="79" xfId="3" applyFont="1" applyBorder="1" applyAlignment="1" applyProtection="1">
      <alignment horizontal="center" vertical="center" wrapText="1"/>
    </xf>
    <xf numFmtId="0" fontId="0" fillId="20" borderId="1" xfId="0" applyFont="1" applyFill="1" applyBorder="1" applyAlignment="1" applyProtection="1">
      <alignment horizontal="center" vertical="center" wrapText="1"/>
    </xf>
    <xf numFmtId="0" fontId="30" fillId="0" borderId="1" xfId="3" applyFont="1" applyFill="1" applyBorder="1" applyAlignment="1" applyProtection="1">
      <alignment horizontal="center" vertical="center" wrapText="1"/>
    </xf>
    <xf numFmtId="0" fontId="30" fillId="19" borderId="1" xfId="3" applyFont="1" applyFill="1" applyBorder="1" applyAlignment="1" applyProtection="1">
      <alignment horizontal="center" vertical="center" wrapText="1"/>
    </xf>
    <xf numFmtId="0" fontId="30" fillId="20" borderId="1" xfId="3" applyFont="1" applyFill="1" applyBorder="1" applyAlignment="1" applyProtection="1">
      <alignment horizontal="center" vertical="center" wrapText="1"/>
    </xf>
    <xf numFmtId="0" fontId="30" fillId="18" borderId="1" xfId="3" applyFont="1" applyFill="1" applyBorder="1" applyAlignment="1" applyProtection="1">
      <alignment horizontal="center" vertical="center" wrapText="1"/>
    </xf>
    <xf numFmtId="0" fontId="0" fillId="0" borderId="0" xfId="0" applyAlignment="1">
      <alignment vertical="center"/>
    </xf>
    <xf numFmtId="0" fontId="0" fillId="20" borderId="0" xfId="0" applyFill="1"/>
    <xf numFmtId="0" fontId="0" fillId="20" borderId="0" xfId="0" applyFill="1" applyAlignment="1">
      <alignment horizontal="center"/>
    </xf>
    <xf numFmtId="0" fontId="59" fillId="0" borderId="0" xfId="0" applyFont="1" applyAlignment="1">
      <alignment vertical="center"/>
    </xf>
    <xf numFmtId="0" fontId="60" fillId="20" borderId="0" xfId="0" applyFont="1" applyFill="1" applyAlignment="1">
      <alignment vertical="center"/>
    </xf>
    <xf numFmtId="0" fontId="60" fillId="20" borderId="0" xfId="0" applyFont="1" applyFill="1" applyAlignment="1">
      <alignment horizontal="center" vertical="center"/>
    </xf>
    <xf numFmtId="0" fontId="61" fillId="20" borderId="5" xfId="0" applyFont="1" applyFill="1" applyBorder="1" applyAlignment="1">
      <alignment vertical="center" wrapText="1"/>
    </xf>
    <xf numFmtId="0" fontId="61" fillId="20" borderId="5" xfId="0" applyFont="1" applyFill="1" applyBorder="1" applyAlignment="1">
      <alignment vertical="center"/>
    </xf>
    <xf numFmtId="0" fontId="61" fillId="20" borderId="0" xfId="0" applyFont="1" applyFill="1" applyAlignment="1">
      <alignment vertical="center"/>
    </xf>
    <xf numFmtId="0" fontId="62" fillId="20" borderId="0" xfId="0" applyFont="1" applyFill="1" applyAlignment="1">
      <alignment horizontal="center" vertical="center"/>
    </xf>
    <xf numFmtId="0" fontId="64" fillId="0" borderId="0" xfId="0" applyFont="1" applyAlignment="1" applyProtection="1">
      <alignment vertical="center"/>
      <protection locked="0"/>
    </xf>
    <xf numFmtId="0" fontId="63" fillId="31" borderId="19" xfId="0" applyFont="1" applyFill="1" applyBorder="1" applyAlignment="1" applyProtection="1">
      <alignment horizontal="center" vertical="center"/>
      <protection locked="0"/>
    </xf>
    <xf numFmtId="0" fontId="63" fillId="31" borderId="20" xfId="0" applyFont="1" applyFill="1" applyBorder="1" applyAlignment="1" applyProtection="1">
      <alignment horizontal="center" vertical="center"/>
      <protection locked="0"/>
    </xf>
    <xf numFmtId="0" fontId="63" fillId="32" borderId="19" xfId="0" applyFont="1" applyFill="1" applyBorder="1" applyAlignment="1" applyProtection="1">
      <alignment horizontal="center" vertical="center" wrapText="1"/>
      <protection locked="0"/>
    </xf>
    <xf numFmtId="0" fontId="63" fillId="32" borderId="16" xfId="0" applyFont="1" applyFill="1" applyBorder="1" applyAlignment="1" applyProtection="1">
      <alignment horizontal="center" vertical="center"/>
      <protection locked="0"/>
    </xf>
    <xf numFmtId="0" fontId="63" fillId="32" borderId="20" xfId="0" applyFont="1" applyFill="1" applyBorder="1" applyAlignment="1" applyProtection="1">
      <alignment horizontal="center" vertical="center"/>
      <protection locked="0"/>
    </xf>
    <xf numFmtId="0" fontId="10" fillId="19" borderId="37" xfId="9" applyFont="1" applyFill="1" applyBorder="1" applyAlignment="1" applyProtection="1">
      <alignment horizontal="justify" vertical="center" wrapText="1"/>
      <protection locked="0"/>
    </xf>
    <xf numFmtId="14" fontId="63" fillId="19" borderId="37" xfId="9" applyNumberFormat="1" applyFont="1" applyFill="1" applyBorder="1" applyAlignment="1" applyProtection="1">
      <alignment horizontal="center" vertical="center" wrapText="1"/>
      <protection locked="0"/>
    </xf>
    <xf numFmtId="0" fontId="10" fillId="19" borderId="37" xfId="9" applyFont="1" applyFill="1" applyBorder="1" applyAlignment="1" applyProtection="1">
      <alignment horizontal="center" vertical="center" wrapText="1"/>
      <protection locked="0"/>
    </xf>
    <xf numFmtId="0" fontId="10" fillId="19" borderId="37" xfId="9" applyFont="1" applyFill="1" applyBorder="1" applyAlignment="1" applyProtection="1">
      <alignment vertical="center" wrapText="1"/>
      <protection locked="0"/>
    </xf>
    <xf numFmtId="0" fontId="10" fillId="19" borderId="38" xfId="9" applyFont="1" applyFill="1" applyBorder="1" applyAlignment="1" applyProtection="1">
      <alignment vertical="center" wrapText="1"/>
      <protection locked="0"/>
    </xf>
    <xf numFmtId="0" fontId="59" fillId="0" borderId="0" xfId="0" applyFont="1" applyAlignment="1" applyProtection="1">
      <alignment vertical="center"/>
      <protection locked="0"/>
    </xf>
    <xf numFmtId="0" fontId="10" fillId="19" borderId="16" xfId="9" applyFont="1" applyFill="1" applyBorder="1" applyAlignment="1" applyProtection="1">
      <alignment horizontal="justify" vertical="center" wrapText="1"/>
      <protection locked="0"/>
    </xf>
    <xf numFmtId="14" fontId="63" fillId="19" borderId="1" xfId="9" applyNumberFormat="1" applyFont="1" applyFill="1" applyBorder="1" applyAlignment="1" applyProtection="1">
      <alignment horizontal="center" vertical="center" wrapText="1"/>
      <protection locked="0"/>
    </xf>
    <xf numFmtId="0" fontId="10" fillId="19" borderId="16" xfId="9" applyFont="1" applyFill="1" applyBorder="1" applyAlignment="1" applyProtection="1">
      <alignment horizontal="center" vertical="center" wrapText="1"/>
      <protection locked="0"/>
    </xf>
    <xf numFmtId="0" fontId="10" fillId="19" borderId="44" xfId="9" applyFont="1" applyFill="1" applyBorder="1" applyAlignment="1" applyProtection="1">
      <alignment vertical="center" wrapText="1"/>
      <protection locked="0"/>
    </xf>
    <xf numFmtId="0" fontId="10" fillId="19" borderId="84" xfId="9" applyFont="1" applyFill="1" applyBorder="1" applyAlignment="1" applyProtection="1">
      <alignment vertical="center" wrapText="1"/>
      <protection locked="0"/>
    </xf>
    <xf numFmtId="0" fontId="10" fillId="19" borderId="1" xfId="9" applyFont="1" applyFill="1" applyBorder="1" applyAlignment="1" applyProtection="1">
      <alignment horizontal="justify" vertical="center" wrapText="1"/>
      <protection locked="0"/>
    </xf>
    <xf numFmtId="0" fontId="10" fillId="19" borderId="1" xfId="9" applyFont="1" applyFill="1" applyBorder="1" applyAlignment="1" applyProtection="1">
      <alignment horizontal="center" vertical="center" wrapText="1"/>
      <protection locked="0"/>
    </xf>
    <xf numFmtId="0" fontId="10" fillId="19" borderId="1" xfId="9" applyFont="1" applyFill="1" applyBorder="1" applyAlignment="1" applyProtection="1">
      <alignment vertical="center" wrapText="1"/>
      <protection locked="0"/>
    </xf>
    <xf numFmtId="0" fontId="10" fillId="19" borderId="17" xfId="9" applyFont="1" applyFill="1" applyBorder="1" applyAlignment="1" applyProtection="1">
      <alignment vertical="center" wrapText="1"/>
      <protection locked="0"/>
    </xf>
    <xf numFmtId="0" fontId="10" fillId="19" borderId="80" xfId="9" applyFont="1" applyFill="1" applyBorder="1" applyAlignment="1" applyProtection="1">
      <alignment horizontal="justify" vertical="center" wrapText="1"/>
      <protection locked="0"/>
    </xf>
    <xf numFmtId="14" fontId="63" fillId="19" borderId="80" xfId="9" applyNumberFormat="1" applyFont="1" applyFill="1" applyBorder="1" applyAlignment="1" applyProtection="1">
      <alignment horizontal="center" vertical="center" wrapText="1"/>
      <protection locked="0"/>
    </xf>
    <xf numFmtId="0" fontId="10" fillId="19" borderId="80" xfId="9" applyFont="1" applyFill="1" applyBorder="1" applyAlignment="1" applyProtection="1">
      <alignment horizontal="center" vertical="center" wrapText="1"/>
      <protection locked="0"/>
    </xf>
    <xf numFmtId="0" fontId="10" fillId="19" borderId="80" xfId="9" applyFont="1" applyFill="1" applyBorder="1" applyAlignment="1" applyProtection="1">
      <alignment vertical="center" wrapText="1"/>
      <protection locked="0"/>
    </xf>
    <xf numFmtId="0" fontId="10" fillId="19" borderId="82" xfId="9" applyFont="1" applyFill="1" applyBorder="1" applyAlignment="1" applyProtection="1">
      <alignment vertical="center" wrapText="1"/>
      <protection locked="0"/>
    </xf>
    <xf numFmtId="0" fontId="10" fillId="34" borderId="44" xfId="10" applyFont="1" applyFill="1" applyBorder="1" applyAlignment="1" applyProtection="1">
      <alignment horizontal="justify" vertical="center" wrapText="1"/>
      <protection locked="0"/>
    </xf>
    <xf numFmtId="14" fontId="63" fillId="34" borderId="44" xfId="10" applyNumberFormat="1" applyFont="1" applyFill="1" applyBorder="1" applyAlignment="1" applyProtection="1">
      <alignment horizontal="center" vertical="center" wrapText="1"/>
      <protection locked="0"/>
    </xf>
    <xf numFmtId="0" fontId="10" fillId="34" borderId="44" xfId="10" applyFont="1" applyFill="1" applyBorder="1" applyAlignment="1" applyProtection="1">
      <alignment horizontal="center" vertical="center" wrapText="1"/>
      <protection locked="0"/>
    </xf>
    <xf numFmtId="0" fontId="10" fillId="34" borderId="44" xfId="10" applyFont="1" applyFill="1" applyBorder="1" applyAlignment="1" applyProtection="1">
      <alignment horizontal="left" vertical="center" wrapText="1"/>
      <protection locked="0"/>
    </xf>
    <xf numFmtId="0" fontId="10" fillId="34" borderId="84" xfId="10" applyFont="1" applyFill="1" applyBorder="1" applyAlignment="1" applyProtection="1">
      <alignment horizontal="left" vertical="center" wrapText="1"/>
      <protection locked="0"/>
    </xf>
    <xf numFmtId="14" fontId="63" fillId="34" borderId="1" xfId="10" applyNumberFormat="1" applyFont="1" applyFill="1" applyBorder="1" applyAlignment="1" applyProtection="1">
      <alignment horizontal="center" vertical="center" wrapText="1"/>
      <protection locked="0"/>
    </xf>
    <xf numFmtId="0" fontId="10" fillId="34" borderId="1" xfId="10" applyFont="1" applyFill="1" applyBorder="1" applyAlignment="1" applyProtection="1">
      <alignment horizontal="center" vertical="center" wrapText="1"/>
      <protection locked="0"/>
    </xf>
    <xf numFmtId="0" fontId="10" fillId="34" borderId="1" xfId="10" applyFont="1" applyFill="1" applyBorder="1" applyAlignment="1" applyProtection="1">
      <alignment horizontal="justify" vertical="center" wrapText="1"/>
      <protection locked="0"/>
    </xf>
    <xf numFmtId="0" fontId="10" fillId="34" borderId="1" xfId="10" applyFont="1" applyFill="1" applyBorder="1" applyAlignment="1" applyProtection="1">
      <alignment horizontal="left" vertical="center" wrapText="1"/>
      <protection locked="0"/>
    </xf>
    <xf numFmtId="0" fontId="10" fillId="34" borderId="87" xfId="10" applyFont="1" applyFill="1" applyBorder="1" applyAlignment="1" applyProtection="1">
      <alignment horizontal="justify" vertical="center" wrapText="1"/>
      <protection locked="0"/>
    </xf>
    <xf numFmtId="14" fontId="63" fillId="34" borderId="80" xfId="10" applyNumberFormat="1" applyFont="1" applyFill="1" applyBorder="1" applyAlignment="1" applyProtection="1">
      <alignment horizontal="center" vertical="center" wrapText="1"/>
      <protection locked="0"/>
    </xf>
    <xf numFmtId="0" fontId="10" fillId="34" borderId="87" xfId="10" applyFont="1" applyFill="1" applyBorder="1" applyAlignment="1" applyProtection="1">
      <alignment horizontal="center" vertical="center" wrapText="1"/>
      <protection locked="0"/>
    </xf>
    <xf numFmtId="0" fontId="10" fillId="34" borderId="87" xfId="10" applyFont="1" applyFill="1" applyBorder="1" applyAlignment="1" applyProtection="1">
      <alignment horizontal="left" vertical="center" wrapText="1"/>
      <protection locked="0"/>
    </xf>
    <xf numFmtId="0" fontId="10" fillId="34" borderId="88" xfId="10" applyFont="1" applyFill="1" applyBorder="1" applyAlignment="1" applyProtection="1">
      <alignment horizontal="left" vertical="center" wrapText="1"/>
      <protection locked="0"/>
    </xf>
    <xf numFmtId="0" fontId="10" fillId="12" borderId="44" xfId="11" applyFont="1" applyFill="1" applyBorder="1" applyAlignment="1" applyProtection="1">
      <alignment horizontal="justify" vertical="center" wrapText="1"/>
      <protection locked="0"/>
    </xf>
    <xf numFmtId="14" fontId="63" fillId="12" borderId="43" xfId="11" applyNumberFormat="1" applyFont="1" applyFill="1" applyBorder="1" applyAlignment="1" applyProtection="1">
      <alignment horizontal="center" vertical="center" wrapText="1"/>
      <protection locked="0"/>
    </xf>
    <xf numFmtId="0" fontId="10" fillId="12" borderId="44" xfId="11" applyFont="1" applyFill="1" applyBorder="1" applyAlignment="1" applyProtection="1">
      <alignment horizontal="center" vertical="center" wrapText="1"/>
      <protection locked="0"/>
    </xf>
    <xf numFmtId="0" fontId="10" fillId="12" borderId="44" xfId="11" applyFont="1" applyFill="1" applyBorder="1" applyAlignment="1" applyProtection="1">
      <alignment horizontal="left" vertical="center" wrapText="1"/>
      <protection locked="0"/>
    </xf>
    <xf numFmtId="0" fontId="10" fillId="12" borderId="84" xfId="11" applyFont="1" applyFill="1" applyBorder="1" applyAlignment="1" applyProtection="1">
      <alignment horizontal="left" vertical="center" wrapText="1"/>
      <protection locked="0"/>
    </xf>
    <xf numFmtId="0" fontId="10" fillId="12" borderId="1" xfId="11" applyFont="1" applyFill="1" applyBorder="1" applyAlignment="1" applyProtection="1">
      <alignment horizontal="justify" vertical="center" wrapText="1"/>
      <protection locked="0"/>
    </xf>
    <xf numFmtId="14" fontId="63" fillId="12" borderId="1" xfId="11" applyNumberFormat="1" applyFont="1" applyFill="1" applyBorder="1" applyAlignment="1" applyProtection="1">
      <alignment horizontal="center" vertical="center" wrapText="1"/>
      <protection locked="0"/>
    </xf>
    <xf numFmtId="0" fontId="10" fillId="12" borderId="1" xfId="11" applyFont="1" applyFill="1" applyBorder="1" applyAlignment="1" applyProtection="1">
      <alignment horizontal="center" vertical="center" wrapText="1"/>
      <protection locked="0"/>
    </xf>
    <xf numFmtId="0" fontId="10" fillId="12" borderId="1" xfId="11" applyFont="1" applyFill="1" applyBorder="1" applyAlignment="1" applyProtection="1">
      <alignment horizontal="left" vertical="center" wrapText="1"/>
      <protection locked="0"/>
    </xf>
    <xf numFmtId="0" fontId="10" fillId="12" borderId="17" xfId="11" applyFont="1" applyFill="1" applyBorder="1" applyAlignment="1" applyProtection="1">
      <alignment horizontal="left" vertical="center" wrapText="1"/>
      <protection locked="0"/>
    </xf>
    <xf numFmtId="0" fontId="10" fillId="17" borderId="37" xfId="12" applyFont="1" applyFill="1" applyBorder="1" applyAlignment="1" applyProtection="1">
      <alignment horizontal="justify" vertical="center" wrapText="1"/>
      <protection locked="0"/>
    </xf>
    <xf numFmtId="14" fontId="63" fillId="17" borderId="37" xfId="12" applyNumberFormat="1" applyFont="1" applyFill="1" applyBorder="1" applyAlignment="1" applyProtection="1">
      <alignment horizontal="center" vertical="center" wrapText="1"/>
      <protection locked="0"/>
    </xf>
    <xf numFmtId="0" fontId="10" fillId="17" borderId="37" xfId="12" applyFont="1" applyFill="1" applyBorder="1" applyAlignment="1" applyProtection="1">
      <alignment horizontal="center" vertical="center" wrapText="1"/>
      <protection locked="0"/>
    </xf>
    <xf numFmtId="0" fontId="10" fillId="17" borderId="37" xfId="12" applyFont="1" applyFill="1" applyBorder="1" applyAlignment="1" applyProtection="1">
      <alignment horizontal="left" vertical="center" wrapText="1"/>
      <protection locked="0"/>
    </xf>
    <xf numFmtId="0" fontId="10" fillId="17" borderId="38" xfId="12" applyFont="1" applyFill="1" applyBorder="1" applyAlignment="1" applyProtection="1">
      <alignment horizontal="left" vertical="center" wrapText="1"/>
      <protection locked="0"/>
    </xf>
    <xf numFmtId="0" fontId="10" fillId="17" borderId="44" xfId="12" applyFont="1" applyFill="1" applyBorder="1" applyAlignment="1" applyProtection="1">
      <alignment horizontal="justify" vertical="center" wrapText="1"/>
      <protection locked="0"/>
    </xf>
    <xf numFmtId="14" fontId="63" fillId="17" borderId="44" xfId="12" applyNumberFormat="1" applyFont="1" applyFill="1" applyBorder="1" applyAlignment="1" applyProtection="1">
      <alignment horizontal="center" vertical="center" wrapText="1"/>
      <protection locked="0"/>
    </xf>
    <xf numFmtId="0" fontId="10" fillId="17" borderId="1" xfId="12" applyFont="1" applyFill="1" applyBorder="1" applyAlignment="1" applyProtection="1">
      <alignment horizontal="center" vertical="center" wrapText="1"/>
      <protection locked="0"/>
    </xf>
    <xf numFmtId="0" fontId="10" fillId="17" borderId="44" xfId="12" applyFont="1" applyFill="1" applyBorder="1" applyAlignment="1" applyProtection="1">
      <alignment horizontal="left" vertical="center" wrapText="1"/>
      <protection locked="0"/>
    </xf>
    <xf numFmtId="0" fontId="10" fillId="17" borderId="84" xfId="12" applyFont="1" applyFill="1" applyBorder="1" applyAlignment="1" applyProtection="1">
      <alignment horizontal="left" vertical="center" wrapText="1"/>
      <protection locked="0"/>
    </xf>
    <xf numFmtId="0" fontId="10" fillId="17" borderId="1" xfId="12" applyFont="1" applyFill="1" applyBorder="1" applyAlignment="1" applyProtection="1">
      <alignment horizontal="left" vertical="center" wrapText="1"/>
      <protection locked="0"/>
    </xf>
    <xf numFmtId="0" fontId="10" fillId="17" borderId="17" xfId="12" applyFont="1" applyFill="1" applyBorder="1" applyAlignment="1" applyProtection="1">
      <alignment horizontal="left" vertical="center" wrapText="1"/>
      <protection locked="0"/>
    </xf>
    <xf numFmtId="0" fontId="10" fillId="17" borderId="44" xfId="12" applyFont="1" applyFill="1" applyBorder="1" applyAlignment="1" applyProtection="1">
      <alignment horizontal="center" vertical="center" wrapText="1"/>
      <protection locked="0"/>
    </xf>
    <xf numFmtId="14" fontId="10" fillId="17" borderId="44" xfId="12" applyNumberFormat="1" applyFont="1" applyFill="1" applyBorder="1" applyAlignment="1" applyProtection="1">
      <alignment horizontal="center" vertical="center" wrapText="1"/>
      <protection locked="0"/>
    </xf>
    <xf numFmtId="0" fontId="10" fillId="17" borderId="1" xfId="12" applyFont="1" applyFill="1" applyBorder="1" applyAlignment="1" applyProtection="1">
      <alignment horizontal="justify" vertical="center" wrapText="1"/>
      <protection locked="0"/>
    </xf>
    <xf numFmtId="0" fontId="10" fillId="17" borderId="16" xfId="12" applyFont="1" applyFill="1" applyBorder="1" applyAlignment="1" applyProtection="1">
      <alignment horizontal="left" vertical="center" wrapText="1"/>
      <protection locked="0"/>
    </xf>
    <xf numFmtId="0" fontId="10" fillId="17" borderId="20" xfId="12" applyFont="1" applyFill="1" applyBorder="1" applyAlignment="1" applyProtection="1">
      <alignment horizontal="left" vertical="center" wrapText="1"/>
      <protection locked="0"/>
    </xf>
    <xf numFmtId="14" fontId="10" fillId="17" borderId="43" xfId="12" applyNumberFormat="1" applyFont="1" applyFill="1" applyBorder="1" applyAlignment="1" applyProtection="1">
      <alignment horizontal="justify" vertical="center" wrapText="1"/>
      <protection locked="0"/>
    </xf>
    <xf numFmtId="14" fontId="63" fillId="17" borderId="43" xfId="12" applyNumberFormat="1" applyFont="1" applyFill="1" applyBorder="1" applyAlignment="1" applyProtection="1">
      <alignment horizontal="center" vertical="center" wrapText="1"/>
      <protection locked="0"/>
    </xf>
    <xf numFmtId="0" fontId="10" fillId="17" borderId="16" xfId="12" applyFont="1" applyFill="1" applyBorder="1" applyAlignment="1" applyProtection="1">
      <alignment horizontal="center" vertical="center" wrapText="1"/>
      <protection locked="0"/>
    </xf>
    <xf numFmtId="14" fontId="10" fillId="17" borderId="1" xfId="12" applyNumberFormat="1" applyFont="1" applyFill="1" applyBorder="1" applyAlignment="1" applyProtection="1">
      <alignment horizontal="justify" vertical="center" wrapText="1"/>
      <protection locked="0"/>
    </xf>
    <xf numFmtId="14" fontId="63" fillId="17" borderId="1" xfId="12" applyNumberFormat="1" applyFont="1" applyFill="1" applyBorder="1" applyAlignment="1" applyProtection="1">
      <alignment horizontal="center" vertical="center" wrapText="1"/>
      <protection locked="0"/>
    </xf>
    <xf numFmtId="0" fontId="10" fillId="17" borderId="43" xfId="12" applyFont="1" applyFill="1" applyBorder="1" applyAlignment="1" applyProtection="1">
      <alignment horizontal="left" vertical="center" wrapText="1"/>
      <protection locked="0"/>
    </xf>
    <xf numFmtId="14" fontId="10" fillId="38" borderId="37" xfId="13" applyNumberFormat="1" applyFont="1" applyFill="1" applyBorder="1" applyAlignment="1" applyProtection="1">
      <alignment horizontal="justify" vertical="center" wrapText="1"/>
      <protection locked="0"/>
    </xf>
    <xf numFmtId="14" fontId="63" fillId="38" borderId="37" xfId="13" applyNumberFormat="1" applyFont="1" applyFill="1" applyBorder="1" applyAlignment="1" applyProtection="1">
      <alignment horizontal="center" vertical="center" wrapText="1"/>
      <protection locked="0"/>
    </xf>
    <xf numFmtId="0" fontId="10" fillId="38" borderId="37" xfId="13" applyFont="1" applyFill="1" applyBorder="1" applyAlignment="1" applyProtection="1">
      <alignment horizontal="center" vertical="center" wrapText="1"/>
      <protection locked="0"/>
    </xf>
    <xf numFmtId="0" fontId="10" fillId="38" borderId="37" xfId="13" applyFont="1" applyFill="1" applyBorder="1" applyAlignment="1" applyProtection="1">
      <alignment horizontal="left" vertical="center" wrapText="1"/>
      <protection locked="0"/>
    </xf>
    <xf numFmtId="0" fontId="10" fillId="38" borderId="38" xfId="13" applyFont="1" applyFill="1" applyBorder="1" applyAlignment="1" applyProtection="1">
      <alignment horizontal="left" vertical="center" wrapText="1"/>
      <protection locked="0"/>
    </xf>
    <xf numFmtId="0" fontId="10" fillId="38" borderId="44" xfId="13" applyFont="1" applyFill="1" applyBorder="1" applyAlignment="1" applyProtection="1">
      <alignment horizontal="justify" vertical="center" wrapText="1"/>
      <protection locked="0"/>
    </xf>
    <xf numFmtId="14" fontId="63" fillId="38" borderId="44" xfId="13" applyNumberFormat="1" applyFont="1" applyFill="1" applyBorder="1" applyAlignment="1" applyProtection="1">
      <alignment horizontal="center" vertical="center" wrapText="1"/>
      <protection locked="0"/>
    </xf>
    <xf numFmtId="0" fontId="10" fillId="38" borderId="44" xfId="13" applyFont="1" applyFill="1" applyBorder="1" applyAlignment="1" applyProtection="1">
      <alignment horizontal="center" vertical="center" wrapText="1"/>
      <protection locked="0"/>
    </xf>
    <xf numFmtId="0" fontId="10" fillId="38" borderId="1" xfId="13" applyFont="1" applyFill="1" applyBorder="1" applyAlignment="1" applyProtection="1">
      <alignment horizontal="left" vertical="center" wrapText="1"/>
      <protection locked="0"/>
    </xf>
    <xf numFmtId="0" fontId="10" fillId="38" borderId="17" xfId="13" applyFont="1" applyFill="1" applyBorder="1" applyAlignment="1" applyProtection="1">
      <alignment horizontal="left" vertical="center" wrapText="1"/>
      <protection locked="0"/>
    </xf>
    <xf numFmtId="14" fontId="63" fillId="38" borderId="1" xfId="13" applyNumberFormat="1" applyFont="1" applyFill="1" applyBorder="1" applyAlignment="1" applyProtection="1">
      <alignment horizontal="center" vertical="center" wrapText="1"/>
      <protection locked="0"/>
    </xf>
    <xf numFmtId="0" fontId="10" fillId="38" borderId="1" xfId="13" applyFont="1" applyFill="1" applyBorder="1" applyAlignment="1" applyProtection="1">
      <alignment horizontal="center" vertical="center" wrapText="1"/>
      <protection locked="0"/>
    </xf>
    <xf numFmtId="0" fontId="10" fillId="38" borderId="16" xfId="13" applyFont="1" applyFill="1" applyBorder="1" applyAlignment="1" applyProtection="1">
      <alignment horizontal="left" vertical="center" wrapText="1"/>
      <protection locked="0"/>
    </xf>
    <xf numFmtId="0" fontId="10" fillId="38" borderId="20" xfId="13" applyFont="1" applyFill="1" applyBorder="1" applyAlignment="1" applyProtection="1">
      <alignment horizontal="left" vertical="center" wrapText="1"/>
      <protection locked="0"/>
    </xf>
    <xf numFmtId="0" fontId="10" fillId="38" borderId="87" xfId="13" applyFont="1" applyFill="1" applyBorder="1" applyAlignment="1" applyProtection="1">
      <alignment vertical="center" wrapText="1"/>
      <protection locked="0"/>
    </xf>
    <xf numFmtId="14" fontId="63" fillId="38" borderId="87" xfId="13" applyNumberFormat="1" applyFont="1" applyFill="1" applyBorder="1" applyAlignment="1" applyProtection="1">
      <alignment horizontal="center" vertical="center" wrapText="1"/>
      <protection locked="0"/>
    </xf>
    <xf numFmtId="0" fontId="10" fillId="38" borderId="87" xfId="13" applyFont="1" applyFill="1" applyBorder="1" applyAlignment="1" applyProtection="1">
      <alignment horizontal="center" vertical="center" wrapText="1"/>
      <protection locked="0"/>
    </xf>
    <xf numFmtId="0" fontId="10" fillId="38" borderId="80" xfId="13" applyFont="1" applyFill="1" applyBorder="1" applyAlignment="1" applyProtection="1">
      <alignment horizontal="left" vertical="center" wrapText="1"/>
      <protection locked="0"/>
    </xf>
    <xf numFmtId="0" fontId="10" fillId="38" borderId="82" xfId="13" applyFont="1" applyFill="1" applyBorder="1" applyAlignment="1" applyProtection="1">
      <alignment horizontal="left" vertical="center" wrapText="1"/>
      <protection locked="0"/>
    </xf>
    <xf numFmtId="0" fontId="62" fillId="0" borderId="0" xfId="0" applyFont="1" applyAlignment="1">
      <alignment vertical="center"/>
    </xf>
    <xf numFmtId="0" fontId="59" fillId="0" borderId="0" xfId="0" applyFont="1" applyAlignment="1">
      <alignment horizontal="center" vertical="center"/>
    </xf>
    <xf numFmtId="0" fontId="6" fillId="0" borderId="14" xfId="3" applyFont="1" applyBorder="1" applyAlignment="1">
      <alignment horizontal="center" vertical="center" wrapText="1"/>
    </xf>
    <xf numFmtId="0" fontId="6" fillId="13" borderId="16" xfId="3" applyFont="1" applyFill="1" applyBorder="1" applyAlignment="1" applyProtection="1">
      <alignment horizontal="center" vertical="center" wrapText="1"/>
    </xf>
    <xf numFmtId="0" fontId="6" fillId="13" borderId="19" xfId="3" applyFont="1" applyFill="1" applyBorder="1" applyAlignment="1" applyProtection="1">
      <alignment horizontal="center" vertical="center" wrapText="1"/>
    </xf>
    <xf numFmtId="0" fontId="6" fillId="0" borderId="1" xfId="3" applyFont="1" applyBorder="1" applyAlignment="1">
      <alignment horizontal="center" vertical="center" wrapText="1"/>
    </xf>
    <xf numFmtId="0" fontId="16" fillId="0" borderId="1" xfId="3" applyFont="1" applyBorder="1" applyAlignment="1" applyProtection="1">
      <alignment horizontal="center" vertical="center" wrapText="1"/>
    </xf>
    <xf numFmtId="0" fontId="16" fillId="0" borderId="1" xfId="3" applyFont="1" applyFill="1" applyBorder="1" applyAlignment="1" applyProtection="1">
      <alignment horizontal="center" vertical="center" wrapText="1"/>
    </xf>
    <xf numFmtId="0" fontId="49" fillId="20" borderId="0" xfId="0" applyFont="1" applyFill="1" applyAlignment="1">
      <alignment horizontal="left" vertical="center" wrapText="1"/>
    </xf>
    <xf numFmtId="0" fontId="0" fillId="20" borderId="0" xfId="0" applyFill="1" applyAlignment="1">
      <alignment horizontal="left" vertical="center" wrapText="1"/>
    </xf>
    <xf numFmtId="0" fontId="52" fillId="20" borderId="0" xfId="0" applyFont="1" applyFill="1" applyAlignment="1">
      <alignment horizontal="center" vertical="center"/>
    </xf>
    <xf numFmtId="0" fontId="15" fillId="0" borderId="0" xfId="0" applyFont="1" applyAlignment="1">
      <alignment horizontal="left" vertical="center"/>
    </xf>
    <xf numFmtId="0" fontId="0" fillId="20" borderId="0" xfId="0" applyFill="1" applyAlignment="1">
      <alignment horizontal="left"/>
    </xf>
    <xf numFmtId="0" fontId="53" fillId="20" borderId="0" xfId="0" applyFont="1" applyFill="1" applyAlignment="1">
      <alignment horizontal="left" vertical="center" wrapText="1"/>
    </xf>
    <xf numFmtId="0" fontId="48" fillId="0" borderId="0" xfId="3" applyFont="1" applyBorder="1" applyAlignment="1" applyProtection="1">
      <alignment horizontal="left" vertical="center" wrapText="1"/>
    </xf>
    <xf numFmtId="0" fontId="6" fillId="13" borderId="75" xfId="3" applyFont="1" applyFill="1" applyBorder="1" applyAlignment="1" applyProtection="1">
      <alignment horizontal="center" vertical="center" wrapText="1"/>
    </xf>
    <xf numFmtId="0" fontId="6" fillId="13" borderId="76" xfId="3" applyFont="1" applyFill="1" applyBorder="1" applyAlignment="1" applyProtection="1">
      <alignment horizontal="center" vertical="center" wrapText="1"/>
    </xf>
    <xf numFmtId="0" fontId="6" fillId="13" borderId="74" xfId="3" applyFont="1" applyFill="1" applyBorder="1" applyAlignment="1" applyProtection="1">
      <alignment horizontal="center" vertical="center" wrapText="1"/>
    </xf>
    <xf numFmtId="0" fontId="48" fillId="0" borderId="0" xfId="3" applyFont="1" applyFill="1" applyBorder="1" applyAlignment="1" applyProtection="1">
      <alignment horizontal="left" vertical="center"/>
    </xf>
    <xf numFmtId="0" fontId="48" fillId="0" borderId="0"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6" fillId="0" borderId="0" xfId="3" applyFont="1" applyBorder="1" applyAlignment="1" applyProtection="1">
      <alignment horizontal="center" vertical="center" wrapText="1"/>
    </xf>
    <xf numFmtId="0" fontId="6" fillId="0" borderId="34" xfId="3" applyFont="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9" fillId="0" borderId="1" xfId="3" applyFont="1" applyBorder="1" applyAlignment="1" applyProtection="1">
      <alignment horizontal="center" vertical="center" wrapText="1"/>
    </xf>
    <xf numFmtId="0" fontId="6" fillId="0" borderId="1" xfId="3" applyFont="1" applyBorder="1" applyAlignment="1" applyProtection="1">
      <alignment horizontal="left" vertical="center"/>
    </xf>
    <xf numFmtId="0" fontId="50" fillId="0" borderId="5" xfId="3" applyFont="1" applyBorder="1" applyAlignment="1" applyProtection="1">
      <alignment horizontal="center" vertical="center" wrapText="1"/>
    </xf>
    <xf numFmtId="0" fontId="6" fillId="13" borderId="37" xfId="3" applyFont="1" applyFill="1" applyBorder="1" applyAlignment="1" applyProtection="1">
      <alignment horizontal="center" vertical="center" wrapText="1"/>
    </xf>
    <xf numFmtId="0" fontId="6" fillId="13" borderId="38" xfId="3" applyFont="1" applyFill="1" applyBorder="1" applyAlignment="1" applyProtection="1">
      <alignment horizontal="center" vertical="center" wrapText="1"/>
    </xf>
    <xf numFmtId="0" fontId="6" fillId="13" borderId="1" xfId="3" applyFont="1" applyFill="1" applyBorder="1" applyAlignment="1" applyProtection="1">
      <alignment horizontal="center" vertical="center" wrapText="1"/>
    </xf>
    <xf numFmtId="0" fontId="6" fillId="13" borderId="77" xfId="3" applyFont="1" applyFill="1" applyBorder="1" applyAlignment="1" applyProtection="1">
      <alignment horizontal="center" vertical="center" wrapText="1"/>
    </xf>
    <xf numFmtId="0" fontId="6" fillId="13" borderId="36" xfId="3" applyFont="1" applyFill="1" applyBorder="1" applyAlignment="1" applyProtection="1">
      <alignment horizontal="center" vertical="center" wrapText="1"/>
    </xf>
    <xf numFmtId="0" fontId="6" fillId="13" borderId="16" xfId="3" applyFont="1" applyFill="1" applyBorder="1" applyAlignment="1" applyProtection="1">
      <alignment horizontal="center" vertical="center" wrapText="1"/>
    </xf>
    <xf numFmtId="0" fontId="48" fillId="0" borderId="0" xfId="3" applyFont="1" applyAlignment="1" applyProtection="1">
      <alignment horizontal="left" vertical="center" wrapText="1"/>
    </xf>
    <xf numFmtId="0" fontId="48" fillId="0" borderId="0" xfId="3" applyFont="1" applyAlignment="1" applyProtection="1">
      <alignment horizontal="left" vertical="center"/>
    </xf>
    <xf numFmtId="0" fontId="48" fillId="0" borderId="0" xfId="3" applyFont="1" applyAlignment="1" applyProtection="1">
      <alignment horizontal="center" vertical="center" wrapText="1"/>
    </xf>
    <xf numFmtId="0" fontId="6" fillId="0" borderId="0" xfId="3" applyFont="1" applyAlignment="1" applyProtection="1">
      <alignment horizontal="center" vertical="center" wrapText="1"/>
    </xf>
    <xf numFmtId="0" fontId="6" fillId="0" borderId="1" xfId="3" applyFont="1" applyBorder="1" applyAlignment="1" applyProtection="1">
      <alignment horizontal="center" vertical="center" wrapText="1"/>
    </xf>
    <xf numFmtId="14" fontId="3" fillId="14" borderId="2" xfId="3" applyNumberFormat="1" applyFont="1" applyFill="1" applyBorder="1" applyAlignment="1" applyProtection="1">
      <alignment vertical="center" wrapText="1"/>
      <protection hidden="1"/>
    </xf>
    <xf numFmtId="14" fontId="3" fillId="14" borderId="25" xfId="3" applyNumberFormat="1" applyFont="1" applyFill="1" applyBorder="1" applyAlignment="1" applyProtection="1">
      <alignment vertical="center" wrapText="1"/>
      <protection hidden="1"/>
    </xf>
    <xf numFmtId="14" fontId="3" fillId="14" borderId="0" xfId="3" applyNumberFormat="1" applyFont="1" applyFill="1" applyBorder="1" applyAlignment="1" applyProtection="1">
      <alignment vertical="center" wrapText="1"/>
      <protection hidden="1"/>
    </xf>
    <xf numFmtId="14" fontId="3" fillId="14" borderId="26" xfId="3" applyNumberFormat="1" applyFont="1" applyFill="1" applyBorder="1" applyAlignment="1" applyProtection="1">
      <alignment vertical="center" wrapText="1"/>
      <protection hidden="1"/>
    </xf>
    <xf numFmtId="0" fontId="6" fillId="0" borderId="63" xfId="3" applyFont="1" applyFill="1" applyBorder="1" applyAlignment="1" applyProtection="1">
      <alignment horizontal="center" vertical="center" wrapText="1"/>
      <protection hidden="1"/>
    </xf>
    <xf numFmtId="0" fontId="6" fillId="0" borderId="54" xfId="3" applyFont="1" applyFill="1" applyBorder="1" applyAlignment="1" applyProtection="1">
      <alignment horizontal="center" vertical="center" wrapText="1"/>
      <protection hidden="1"/>
    </xf>
    <xf numFmtId="0" fontId="6" fillId="0" borderId="32" xfId="3" applyFont="1" applyFill="1" applyBorder="1" applyAlignment="1" applyProtection="1">
      <alignment horizontal="center" vertical="center" wrapText="1"/>
      <protection hidden="1"/>
    </xf>
    <xf numFmtId="0" fontId="6" fillId="0" borderId="42" xfId="3" applyFont="1" applyFill="1" applyBorder="1" applyAlignment="1" applyProtection="1">
      <alignment horizontal="center" vertical="center" wrapText="1"/>
      <protection hidden="1"/>
    </xf>
    <xf numFmtId="0" fontId="6" fillId="0" borderId="34" xfId="3" applyFont="1" applyFill="1" applyBorder="1" applyAlignment="1" applyProtection="1">
      <alignment horizontal="center" vertical="center" wrapText="1"/>
      <protection hidden="1"/>
    </xf>
    <xf numFmtId="0" fontId="6" fillId="0" borderId="60" xfId="3" applyFont="1" applyFill="1" applyBorder="1" applyAlignment="1" applyProtection="1">
      <alignment horizontal="center" vertical="center" wrapText="1"/>
      <protection hidden="1"/>
    </xf>
    <xf numFmtId="14" fontId="3" fillId="14" borderId="34" xfId="3" applyNumberFormat="1" applyFont="1" applyFill="1" applyBorder="1" applyAlignment="1" applyProtection="1">
      <alignment vertical="center" wrapText="1"/>
      <protection hidden="1"/>
    </xf>
    <xf numFmtId="14" fontId="3" fillId="14" borderId="45" xfId="3" applyNumberFormat="1" applyFont="1" applyFill="1" applyBorder="1" applyAlignment="1" applyProtection="1">
      <alignment vertical="center" wrapText="1"/>
      <protection hidden="1"/>
    </xf>
    <xf numFmtId="0" fontId="6" fillId="0" borderId="22" xfId="3" applyFont="1" applyFill="1" applyBorder="1" applyAlignment="1" applyProtection="1">
      <alignment horizontal="center" vertical="center" wrapText="1"/>
      <protection hidden="1"/>
    </xf>
    <xf numFmtId="0" fontId="6" fillId="0" borderId="59" xfId="3" applyFont="1" applyFill="1" applyBorder="1" applyAlignment="1" applyProtection="1">
      <alignment horizontal="center" vertical="center" wrapText="1"/>
      <protection hidden="1"/>
    </xf>
    <xf numFmtId="0" fontId="6" fillId="0" borderId="31" xfId="3" applyFont="1" applyFill="1" applyBorder="1" applyAlignment="1" applyProtection="1">
      <alignment horizontal="center" vertical="center" wrapText="1"/>
      <protection hidden="1"/>
    </xf>
    <xf numFmtId="0" fontId="6" fillId="0" borderId="22" xfId="3" applyFont="1" applyFill="1" applyBorder="1" applyAlignment="1" applyProtection="1">
      <alignment horizontal="center" vertical="center" wrapText="1"/>
      <protection locked="0"/>
    </xf>
    <xf numFmtId="0" fontId="6" fillId="0" borderId="59" xfId="3" applyFont="1" applyFill="1" applyBorder="1" applyAlignment="1" applyProtection="1">
      <alignment horizontal="center" vertical="center" wrapText="1"/>
      <protection locked="0"/>
    </xf>
    <xf numFmtId="0" fontId="6" fillId="0" borderId="31" xfId="3" applyFont="1" applyFill="1" applyBorder="1" applyAlignment="1" applyProtection="1">
      <alignment horizontal="center" vertical="center" wrapText="1"/>
      <protection locked="0"/>
    </xf>
    <xf numFmtId="0" fontId="48" fillId="0" borderId="0" xfId="3" applyFont="1" applyBorder="1" applyAlignment="1" applyProtection="1">
      <alignment horizontal="left" vertical="center" wrapText="1"/>
      <protection hidden="1"/>
    </xf>
    <xf numFmtId="0" fontId="9" fillId="0" borderId="16" xfId="3" applyFont="1" applyBorder="1" applyAlignment="1" applyProtection="1">
      <alignment horizontal="center" vertical="center" wrapText="1"/>
      <protection hidden="1"/>
    </xf>
    <xf numFmtId="0" fontId="9" fillId="0" borderId="1" xfId="3" applyFont="1" applyBorder="1" applyAlignment="1" applyProtection="1">
      <alignment horizontal="center" vertical="center" wrapText="1"/>
      <protection hidden="1"/>
    </xf>
    <xf numFmtId="0" fontId="48" fillId="0" borderId="0" xfId="3" applyFont="1" applyBorder="1" applyAlignment="1" applyProtection="1">
      <alignment horizontal="center" vertical="center" wrapText="1"/>
      <protection hidden="1"/>
    </xf>
    <xf numFmtId="0" fontId="6" fillId="0" borderId="0" xfId="3" applyFont="1" applyBorder="1" applyAlignment="1" applyProtection="1">
      <alignment horizontal="center" vertical="center" wrapText="1"/>
      <protection hidden="1"/>
    </xf>
    <xf numFmtId="0" fontId="6" fillId="0" borderId="34" xfId="3" applyFont="1" applyBorder="1" applyAlignment="1" applyProtection="1">
      <alignment horizontal="center" vertical="center" wrapText="1"/>
      <protection hidden="1"/>
    </xf>
    <xf numFmtId="0" fontId="48" fillId="0" borderId="0" xfId="3" applyFont="1" applyFill="1" applyBorder="1" applyAlignment="1" applyProtection="1">
      <alignment horizontal="left" vertical="center"/>
      <protection hidden="1"/>
    </xf>
    <xf numFmtId="0" fontId="6" fillId="13" borderId="12" xfId="3" applyFont="1" applyFill="1" applyBorder="1" applyAlignment="1" applyProtection="1">
      <alignment horizontal="center" vertical="center" wrapText="1"/>
      <protection hidden="1"/>
    </xf>
    <xf numFmtId="0" fontId="6" fillId="13" borderId="1" xfId="3" applyFont="1" applyFill="1" applyBorder="1" applyAlignment="1" applyProtection="1">
      <alignment horizontal="center" vertical="center" wrapText="1"/>
      <protection hidden="1"/>
    </xf>
    <xf numFmtId="0" fontId="6" fillId="13" borderId="11" xfId="3" applyFont="1" applyFill="1" applyBorder="1" applyAlignment="1" applyProtection="1">
      <alignment horizontal="center" vertical="center" wrapText="1"/>
      <protection hidden="1"/>
    </xf>
    <xf numFmtId="0" fontId="6" fillId="13" borderId="73" xfId="3" applyFont="1" applyFill="1" applyBorder="1" applyAlignment="1" applyProtection="1">
      <alignment horizontal="center" vertical="center" wrapText="1"/>
      <protection hidden="1"/>
    </xf>
    <xf numFmtId="0" fontId="6" fillId="13" borderId="10" xfId="3" applyFont="1" applyFill="1" applyBorder="1" applyAlignment="1" applyProtection="1">
      <alignment horizontal="center" vertical="center" wrapText="1"/>
      <protection hidden="1"/>
    </xf>
    <xf numFmtId="0" fontId="6" fillId="0" borderId="1" xfId="3" applyFont="1" applyFill="1" applyBorder="1" applyAlignment="1" applyProtection="1">
      <alignment horizontal="center" vertical="center" wrapText="1"/>
      <protection hidden="1"/>
    </xf>
    <xf numFmtId="0" fontId="6" fillId="0" borderId="1" xfId="3" applyFont="1" applyBorder="1" applyAlignment="1" applyProtection="1">
      <alignment horizontal="left" vertical="center"/>
      <protection hidden="1"/>
    </xf>
    <xf numFmtId="0" fontId="6" fillId="13" borderId="17" xfId="3" applyFont="1" applyFill="1" applyBorder="1" applyAlignment="1" applyProtection="1">
      <alignment horizontal="center" vertical="center" wrapText="1"/>
      <protection hidden="1"/>
    </xf>
    <xf numFmtId="0" fontId="7" fillId="0" borderId="3" xfId="3" applyFont="1" applyFill="1" applyBorder="1" applyAlignment="1" applyProtection="1">
      <alignment horizontal="center" vertical="center" wrapText="1"/>
      <protection hidden="1"/>
    </xf>
    <xf numFmtId="0" fontId="7" fillId="0" borderId="2" xfId="3" applyFont="1" applyFill="1" applyBorder="1" applyAlignment="1" applyProtection="1">
      <alignment horizontal="center" vertical="center" wrapText="1"/>
      <protection hidden="1"/>
    </xf>
    <xf numFmtId="0" fontId="7" fillId="0" borderId="25" xfId="3" applyFont="1" applyFill="1" applyBorder="1" applyAlignment="1" applyProtection="1">
      <alignment horizontal="center" vertical="center" wrapText="1"/>
      <protection hidden="1"/>
    </xf>
    <xf numFmtId="0" fontId="7" fillId="0" borderId="8" xfId="3" applyFont="1" applyFill="1" applyBorder="1" applyAlignment="1" applyProtection="1">
      <alignment horizontal="center" vertical="center" wrapText="1"/>
      <protection hidden="1"/>
    </xf>
    <xf numFmtId="0" fontId="7" fillId="0" borderId="0" xfId="3" applyFont="1" applyFill="1" applyBorder="1" applyAlignment="1" applyProtection="1">
      <alignment horizontal="center" vertical="center" wrapText="1"/>
      <protection hidden="1"/>
    </xf>
    <xf numFmtId="0" fontId="7" fillId="0" borderId="26" xfId="3" applyFont="1" applyFill="1" applyBorder="1" applyAlignment="1" applyProtection="1">
      <alignment horizontal="center" vertical="center" wrapText="1"/>
      <protection hidden="1"/>
    </xf>
    <xf numFmtId="0" fontId="7" fillId="0" borderId="6" xfId="3" applyFont="1" applyFill="1" applyBorder="1" applyAlignment="1" applyProtection="1">
      <alignment horizontal="center" vertical="center" wrapText="1"/>
      <protection hidden="1"/>
    </xf>
    <xf numFmtId="0" fontId="7" fillId="0" borderId="5" xfId="3" applyFont="1" applyFill="1" applyBorder="1" applyAlignment="1" applyProtection="1">
      <alignment horizontal="center" vertical="center" wrapText="1"/>
      <protection hidden="1"/>
    </xf>
    <xf numFmtId="0" fontId="7" fillId="0" borderId="27" xfId="3" applyFont="1" applyFill="1" applyBorder="1" applyAlignment="1" applyProtection="1">
      <alignment horizontal="center" vertical="center" wrapText="1"/>
      <protection hidden="1"/>
    </xf>
    <xf numFmtId="14" fontId="6" fillId="0" borderId="56" xfId="3" applyNumberFormat="1" applyFont="1" applyFill="1" applyBorder="1" applyAlignment="1" applyProtection="1">
      <alignment horizontal="center" vertical="center" wrapText="1"/>
      <protection hidden="1"/>
    </xf>
    <xf numFmtId="14" fontId="6" fillId="0" borderId="57" xfId="3" applyNumberFormat="1" applyFont="1" applyFill="1" applyBorder="1" applyAlignment="1" applyProtection="1">
      <alignment horizontal="center" vertical="center" wrapText="1"/>
      <protection hidden="1"/>
    </xf>
    <xf numFmtId="14" fontId="6" fillId="0" borderId="58" xfId="3" applyNumberFormat="1" applyFont="1" applyFill="1" applyBorder="1" applyAlignment="1" applyProtection="1">
      <alignment horizontal="center" vertical="center" wrapText="1"/>
      <protection hidden="1"/>
    </xf>
    <xf numFmtId="14" fontId="6" fillId="14" borderId="28" xfId="3" applyNumberFormat="1" applyFont="1" applyFill="1" applyBorder="1" applyAlignment="1" applyProtection="1">
      <alignment horizontal="center" vertical="center" wrapText="1"/>
      <protection hidden="1"/>
    </xf>
    <xf numFmtId="14" fontId="6" fillId="14" borderId="29" xfId="3" applyNumberFormat="1" applyFont="1" applyFill="1" applyBorder="1" applyAlignment="1" applyProtection="1">
      <alignment horizontal="center" vertical="center" wrapText="1"/>
      <protection hidden="1"/>
    </xf>
    <xf numFmtId="14" fontId="6" fillId="14" borderId="30" xfId="3" applyNumberFormat="1" applyFont="1" applyFill="1" applyBorder="1" applyAlignment="1" applyProtection="1">
      <alignment horizontal="center" vertical="center" wrapText="1"/>
      <protection hidden="1"/>
    </xf>
    <xf numFmtId="0" fontId="23" fillId="0" borderId="1"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25"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6" fillId="0" borderId="26"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27" xfId="0" applyFont="1" applyBorder="1" applyAlignment="1">
      <alignment horizontal="left" vertical="center" wrapText="1"/>
    </xf>
    <xf numFmtId="0" fontId="27" fillId="0" borderId="28" xfId="0" applyFont="1" applyBorder="1" applyAlignment="1">
      <alignment horizontal="center"/>
    </xf>
    <xf numFmtId="0" fontId="27" fillId="0" borderId="29" xfId="0" applyFont="1" applyBorder="1" applyAlignment="1">
      <alignment horizontal="center"/>
    </xf>
    <xf numFmtId="0" fontId="27" fillId="0" borderId="30" xfId="0" applyFont="1" applyBorder="1" applyAlignment="1">
      <alignment horizontal="center"/>
    </xf>
    <xf numFmtId="0" fontId="29" fillId="0" borderId="0" xfId="0" applyFont="1" applyAlignment="1">
      <alignment horizontal="center" vertical="center"/>
    </xf>
    <xf numFmtId="0" fontId="28" fillId="7" borderId="26" xfId="0" applyFont="1" applyFill="1" applyBorder="1" applyAlignment="1">
      <alignment horizontal="center" vertical="center" textRotation="90" wrapText="1"/>
    </xf>
    <xf numFmtId="0" fontId="18" fillId="7" borderId="4" xfId="0" applyFont="1" applyFill="1" applyBorder="1" applyAlignment="1">
      <alignment horizontal="justify" vertical="center" wrapText="1"/>
    </xf>
    <xf numFmtId="0" fontId="18" fillId="7" borderId="48" xfId="0" applyFont="1" applyFill="1" applyBorder="1" applyAlignment="1">
      <alignment horizontal="justify" vertical="center" wrapText="1"/>
    </xf>
    <xf numFmtId="0" fontId="18" fillId="7" borderId="47" xfId="0" applyFont="1" applyFill="1" applyBorder="1" applyAlignment="1">
      <alignment horizontal="justify" vertical="center" wrapText="1"/>
    </xf>
    <xf numFmtId="0" fontId="25" fillId="11" borderId="4" xfId="3" applyFont="1" applyFill="1" applyBorder="1" applyAlignment="1">
      <alignment horizontal="left" vertical="top" wrapText="1"/>
    </xf>
    <xf numFmtId="0" fontId="25" fillId="11" borderId="7" xfId="3" applyFont="1" applyFill="1" applyBorder="1" applyAlignment="1">
      <alignment horizontal="left" vertical="top" wrapText="1"/>
    </xf>
    <xf numFmtId="0" fontId="25" fillId="11" borderId="20" xfId="3" applyFont="1" applyFill="1" applyBorder="1" applyAlignment="1">
      <alignment horizontal="left" vertical="top" wrapText="1"/>
    </xf>
    <xf numFmtId="0" fontId="25" fillId="11" borderId="35" xfId="3" applyFont="1" applyFill="1" applyBorder="1" applyAlignment="1">
      <alignment horizontal="left" vertical="top" wrapText="1"/>
    </xf>
    <xf numFmtId="0" fontId="4" fillId="0" borderId="1" xfId="3" applyFont="1" applyFill="1" applyBorder="1" applyAlignment="1">
      <alignment horizontal="center" vertical="center" wrapText="1"/>
    </xf>
    <xf numFmtId="0" fontId="4" fillId="0" borderId="1" xfId="3" applyFont="1" applyBorder="1" applyAlignment="1" applyProtection="1">
      <alignment horizontal="left" vertical="center"/>
      <protection locked="0"/>
    </xf>
    <xf numFmtId="0" fontId="22" fillId="0" borderId="3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1" xfId="0" applyFont="1" applyBorder="1" applyAlignment="1">
      <alignment horizontal="center" vertical="center" wrapText="1"/>
    </xf>
    <xf numFmtId="0" fontId="30" fillId="12" borderId="1" xfId="0" applyFont="1" applyFill="1" applyBorder="1" applyAlignment="1">
      <alignment horizontal="center" vertical="center" wrapText="1"/>
    </xf>
    <xf numFmtId="0" fontId="15" fillId="0" borderId="1" xfId="0" applyFont="1" applyBorder="1" applyAlignment="1">
      <alignment horizontal="center"/>
    </xf>
    <xf numFmtId="0" fontId="15" fillId="12" borderId="1" xfId="0" applyFont="1" applyFill="1" applyBorder="1" applyAlignment="1">
      <alignment horizontal="center"/>
    </xf>
    <xf numFmtId="0" fontId="15" fillId="0" borderId="16" xfId="0" applyFont="1" applyBorder="1" applyAlignment="1">
      <alignment horizontal="center"/>
    </xf>
    <xf numFmtId="0" fontId="28" fillId="7" borderId="2" xfId="0" applyFont="1" applyFill="1" applyBorder="1" applyAlignment="1">
      <alignment horizontal="center" vertical="center"/>
    </xf>
    <xf numFmtId="0" fontId="23" fillId="0" borderId="16" xfId="0" applyFont="1" applyBorder="1" applyAlignment="1">
      <alignment horizontal="left" vertical="center" wrapText="1"/>
    </xf>
    <xf numFmtId="0" fontId="0" fillId="0" borderId="39" xfId="0" applyBorder="1" applyAlignment="1">
      <alignment horizontal="left"/>
    </xf>
    <xf numFmtId="0" fontId="0" fillId="0" borderId="40" xfId="0" applyBorder="1" applyAlignment="1">
      <alignment horizontal="left"/>
    </xf>
    <xf numFmtId="0" fontId="0" fillId="0" borderId="41"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26"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27" xfId="0" applyBorder="1" applyAlignment="1">
      <alignment horizontal="left"/>
    </xf>
    <xf numFmtId="0" fontId="0" fillId="0" borderId="39" xfId="0" applyBorder="1" applyAlignment="1">
      <alignment horizontal="left" wrapText="1"/>
    </xf>
    <xf numFmtId="0" fontId="0" fillId="0" borderId="40"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42" xfId="0" applyBorder="1" applyAlignment="1">
      <alignment horizontal="left" wrapText="1"/>
    </xf>
    <xf numFmtId="0" fontId="0" fillId="0" borderId="34" xfId="0" applyBorder="1" applyAlignment="1">
      <alignment horizontal="left" wrapText="1"/>
    </xf>
    <xf numFmtId="0" fontId="0" fillId="0" borderId="16"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26" xfId="0" applyBorder="1" applyAlignment="1">
      <alignment horizontal="center" wrapText="1"/>
    </xf>
    <xf numFmtId="0" fontId="0" fillId="0" borderId="45" xfId="0" applyBorder="1" applyAlignment="1">
      <alignment horizontal="center" wrapText="1"/>
    </xf>
    <xf numFmtId="0" fontId="56" fillId="0" borderId="0" xfId="0" applyFont="1" applyAlignment="1">
      <alignment horizontal="center" wrapText="1"/>
    </xf>
    <xf numFmtId="0" fontId="56" fillId="0" borderId="0" xfId="0" applyFont="1" applyAlignment="1">
      <alignment horizontal="center"/>
    </xf>
    <xf numFmtId="0" fontId="57" fillId="0" borderId="0" xfId="0" applyFont="1" applyAlignment="1">
      <alignment horizontal="justify" vertical="center" wrapText="1"/>
    </xf>
    <xf numFmtId="0" fontId="60" fillId="20" borderId="0" xfId="0" applyFont="1" applyFill="1" applyAlignment="1">
      <alignment horizontal="center" vertical="center" wrapText="1"/>
    </xf>
    <xf numFmtId="0" fontId="60" fillId="20" borderId="5" xfId="0" applyFont="1" applyFill="1" applyBorder="1" applyAlignment="1">
      <alignment horizontal="center" vertical="center" wrapText="1"/>
    </xf>
    <xf numFmtId="0" fontId="63" fillId="31" borderId="4" xfId="0" applyFont="1" applyFill="1" applyBorder="1" applyAlignment="1" applyProtection="1">
      <alignment horizontal="center" vertical="center" wrapText="1"/>
      <protection locked="0"/>
    </xf>
    <xf numFmtId="0" fontId="63" fillId="31" borderId="9" xfId="0" applyFont="1" applyFill="1" applyBorder="1" applyAlignment="1" applyProtection="1">
      <alignment horizontal="center" vertical="center" wrapText="1"/>
      <protection locked="0"/>
    </xf>
    <xf numFmtId="0" fontId="63" fillId="31" borderId="3" xfId="0" applyFont="1" applyFill="1" applyBorder="1" applyAlignment="1" applyProtection="1">
      <alignment horizontal="center" vertical="center" wrapText="1"/>
      <protection locked="0"/>
    </xf>
    <xf numFmtId="0" fontId="63" fillId="31" borderId="25" xfId="0" applyFont="1" applyFill="1" applyBorder="1" applyAlignment="1" applyProtection="1">
      <alignment horizontal="center" vertical="center" wrapText="1"/>
      <protection locked="0"/>
    </xf>
    <xf numFmtId="0" fontId="63" fillId="31" borderId="8" xfId="0" applyFont="1" applyFill="1" applyBorder="1" applyAlignment="1" applyProtection="1">
      <alignment horizontal="center" vertical="center" wrapText="1"/>
      <protection locked="0"/>
    </xf>
    <xf numFmtId="0" fontId="63" fillId="31" borderId="26" xfId="0" applyFont="1" applyFill="1" applyBorder="1" applyAlignment="1" applyProtection="1">
      <alignment horizontal="center" vertical="center" wrapText="1"/>
      <protection locked="0"/>
    </xf>
    <xf numFmtId="0" fontId="63" fillId="31" borderId="36" xfId="0" applyFont="1" applyFill="1" applyBorder="1" applyAlignment="1" applyProtection="1">
      <alignment horizontal="center" vertical="center"/>
      <protection locked="0"/>
    </xf>
    <xf numFmtId="0" fontId="63" fillId="31" borderId="38" xfId="0" applyFont="1" applyFill="1" applyBorder="1" applyAlignment="1" applyProtection="1">
      <alignment horizontal="center" vertical="center"/>
      <protection locked="0"/>
    </xf>
    <xf numFmtId="0" fontId="63" fillId="31" borderId="2" xfId="0" applyFont="1" applyFill="1" applyBorder="1" applyAlignment="1" applyProtection="1">
      <alignment horizontal="center" vertical="center" wrapText="1"/>
      <protection locked="0"/>
    </xf>
    <xf numFmtId="0" fontId="63" fillId="31" borderId="0" xfId="0" applyFont="1" applyFill="1" applyAlignment="1" applyProtection="1">
      <alignment horizontal="center" vertical="center" wrapText="1"/>
      <protection locked="0"/>
    </xf>
    <xf numFmtId="0" fontId="63" fillId="32" borderId="36" xfId="0" applyFont="1" applyFill="1" applyBorder="1" applyAlignment="1" applyProtection="1">
      <alignment horizontal="center" vertical="center"/>
      <protection locked="0"/>
    </xf>
    <xf numFmtId="0" fontId="63" fillId="32" borderId="37" xfId="0" applyFont="1" applyFill="1" applyBorder="1" applyAlignment="1" applyProtection="1">
      <alignment horizontal="center" vertical="center"/>
      <protection locked="0"/>
    </xf>
    <xf numFmtId="0" fontId="63" fillId="32" borderId="38" xfId="0" applyFont="1" applyFill="1" applyBorder="1" applyAlignment="1" applyProtection="1">
      <alignment horizontal="center" vertical="center"/>
      <protection locked="0"/>
    </xf>
    <xf numFmtId="0" fontId="50" fillId="33" borderId="36" xfId="6" applyFont="1" applyFill="1" applyBorder="1" applyAlignment="1" applyProtection="1">
      <alignment horizontal="center" vertical="center" textRotation="90" wrapText="1"/>
      <protection locked="0"/>
    </xf>
    <xf numFmtId="0" fontId="50" fillId="33" borderId="83" xfId="6" applyFont="1" applyFill="1" applyBorder="1" applyAlignment="1" applyProtection="1">
      <alignment horizontal="center" vertical="center" textRotation="90" wrapText="1"/>
      <protection locked="0"/>
    </xf>
    <xf numFmtId="0" fontId="50" fillId="33" borderId="18" xfId="6" applyFont="1" applyFill="1" applyBorder="1" applyAlignment="1" applyProtection="1">
      <alignment horizontal="center" vertical="center" textRotation="90" wrapText="1"/>
      <protection locked="0"/>
    </xf>
    <xf numFmtId="0" fontId="50" fillId="33" borderId="79" xfId="6" applyFont="1" applyFill="1" applyBorder="1" applyAlignment="1" applyProtection="1">
      <alignment horizontal="center" vertical="center" textRotation="90" wrapText="1"/>
      <protection locked="0"/>
    </xf>
    <xf numFmtId="0" fontId="10" fillId="19" borderId="37" xfId="9" applyFont="1" applyFill="1" applyBorder="1" applyAlignment="1" applyProtection="1">
      <alignment horizontal="justify" vertical="center" wrapText="1"/>
      <protection locked="0"/>
    </xf>
    <xf numFmtId="0" fontId="10" fillId="19" borderId="12" xfId="9" applyFont="1" applyFill="1" applyBorder="1" applyAlignment="1" applyProtection="1">
      <alignment horizontal="justify" vertical="center" wrapText="1"/>
      <protection locked="0"/>
    </xf>
    <xf numFmtId="0" fontId="10" fillId="19" borderId="11" xfId="9" applyFont="1" applyFill="1" applyBorder="1" applyAlignment="1" applyProtection="1">
      <alignment horizontal="justify" vertical="center" wrapText="1"/>
      <protection locked="0"/>
    </xf>
    <xf numFmtId="0" fontId="10" fillId="19" borderId="1" xfId="9" applyFont="1" applyFill="1" applyBorder="1" applyAlignment="1" applyProtection="1">
      <alignment horizontal="justify" vertical="center" wrapText="1"/>
      <protection locked="0"/>
    </xf>
    <xf numFmtId="0" fontId="10" fillId="19" borderId="80" xfId="9" applyFont="1" applyFill="1" applyBorder="1" applyAlignment="1" applyProtection="1">
      <alignment horizontal="justify" vertical="center" wrapText="1"/>
      <protection locked="0"/>
    </xf>
    <xf numFmtId="0" fontId="50" fillId="14" borderId="8" xfId="8" applyFont="1" applyFill="1" applyBorder="1" applyAlignment="1" applyProtection="1">
      <alignment horizontal="center" vertical="center" textRotation="90" wrapText="1"/>
      <protection locked="0"/>
    </xf>
    <xf numFmtId="0" fontId="10" fillId="34" borderId="42" xfId="10" applyFont="1" applyFill="1" applyBorder="1" applyAlignment="1" applyProtection="1">
      <alignment horizontal="justify" vertical="center" wrapText="1"/>
      <protection locked="0"/>
    </xf>
    <xf numFmtId="0" fontId="10" fillId="34" borderId="85" xfId="10" applyFont="1" applyFill="1" applyBorder="1" applyAlignment="1" applyProtection="1">
      <alignment horizontal="justify" vertical="center" wrapText="1"/>
      <protection locked="0"/>
    </xf>
    <xf numFmtId="0" fontId="10" fillId="34" borderId="73" xfId="10" applyFont="1" applyFill="1" applyBorder="1" applyAlignment="1" applyProtection="1">
      <alignment horizontal="justify" vertical="center" wrapText="1"/>
      <protection locked="0"/>
    </xf>
    <xf numFmtId="0" fontId="10" fillId="34" borderId="11" xfId="10" applyFont="1" applyFill="1" applyBorder="1" applyAlignment="1" applyProtection="1">
      <alignment horizontal="justify" vertical="center" wrapText="1"/>
      <protection locked="0"/>
    </xf>
    <xf numFmtId="0" fontId="10" fillId="34" borderId="6" xfId="10" applyFont="1" applyFill="1" applyBorder="1" applyAlignment="1" applyProtection="1">
      <alignment horizontal="justify" vertical="center" wrapText="1"/>
      <protection locked="0"/>
    </xf>
    <xf numFmtId="0" fontId="10" fillId="34" borderId="86" xfId="10" applyFont="1" applyFill="1" applyBorder="1" applyAlignment="1" applyProtection="1">
      <alignment horizontal="justify" vertical="center" wrapText="1"/>
      <protection locked="0"/>
    </xf>
    <xf numFmtId="0" fontId="50" fillId="35" borderId="4" xfId="5" applyFont="1" applyFill="1" applyBorder="1" applyAlignment="1" applyProtection="1">
      <alignment horizontal="center" vertical="center" textRotation="90" wrapText="1"/>
      <protection locked="0"/>
    </xf>
    <xf numFmtId="0" fontId="50" fillId="35" borderId="9" xfId="5" applyFont="1" applyFill="1" applyBorder="1" applyAlignment="1" applyProtection="1">
      <alignment horizontal="center" vertical="center" textRotation="90" wrapText="1"/>
      <protection locked="0"/>
    </xf>
    <xf numFmtId="0" fontId="10" fillId="12" borderId="73" xfId="11" applyFont="1" applyFill="1" applyBorder="1" applyAlignment="1" applyProtection="1">
      <alignment horizontal="justify" vertical="center" wrapText="1"/>
      <protection locked="0"/>
    </xf>
    <xf numFmtId="0" fontId="10" fillId="12" borderId="11" xfId="11" applyFont="1" applyFill="1" applyBorder="1" applyAlignment="1" applyProtection="1">
      <alignment horizontal="justify" vertical="center" wrapText="1"/>
      <protection locked="0"/>
    </xf>
    <xf numFmtId="0" fontId="50" fillId="36" borderId="4" xfId="4" applyFont="1" applyFill="1" applyBorder="1" applyAlignment="1" applyProtection="1">
      <alignment horizontal="center" vertical="center" textRotation="90" wrapText="1"/>
      <protection locked="0"/>
    </xf>
    <xf numFmtId="0" fontId="50" fillId="36" borderId="9" xfId="4" applyFont="1" applyFill="1" applyBorder="1" applyAlignment="1" applyProtection="1">
      <alignment horizontal="center" vertical="center" textRotation="90" wrapText="1"/>
      <protection locked="0"/>
    </xf>
    <xf numFmtId="0" fontId="10" fillId="17" borderId="75" xfId="12" applyFont="1" applyFill="1" applyBorder="1" applyAlignment="1" applyProtection="1">
      <alignment horizontal="justify" vertical="center" wrapText="1"/>
      <protection locked="0"/>
    </xf>
    <xf numFmtId="0" fontId="10" fillId="17" borderId="74" xfId="12" applyFont="1" applyFill="1" applyBorder="1" applyAlignment="1" applyProtection="1">
      <alignment horizontal="justify" vertical="center" wrapText="1"/>
      <protection locked="0"/>
    </xf>
    <xf numFmtId="0" fontId="10" fillId="17" borderId="42" xfId="12" applyFont="1" applyFill="1" applyBorder="1" applyAlignment="1" applyProtection="1">
      <alignment horizontal="justify" vertical="center" wrapText="1"/>
      <protection locked="0"/>
    </xf>
    <xf numFmtId="0" fontId="10" fillId="17" borderId="85" xfId="12" applyFont="1" applyFill="1" applyBorder="1" applyAlignment="1" applyProtection="1">
      <alignment horizontal="justify" vertical="center" wrapText="1"/>
      <protection locked="0"/>
    </xf>
    <xf numFmtId="0" fontId="10" fillId="17" borderId="49" xfId="12" applyFont="1" applyFill="1" applyBorder="1" applyAlignment="1" applyProtection="1">
      <alignment horizontal="justify" vertical="center" wrapText="1"/>
      <protection locked="0"/>
    </xf>
    <xf numFmtId="0" fontId="10" fillId="17" borderId="50" xfId="12" applyFont="1" applyFill="1" applyBorder="1" applyAlignment="1" applyProtection="1">
      <alignment horizontal="justify" vertical="center" wrapText="1"/>
      <protection locked="0"/>
    </xf>
    <xf numFmtId="0" fontId="50" fillId="37" borderId="3" xfId="7" applyFont="1" applyFill="1" applyBorder="1" applyAlignment="1" applyProtection="1">
      <alignment horizontal="center" vertical="center" textRotation="90" wrapText="1"/>
      <protection locked="0"/>
    </xf>
    <xf numFmtId="0" fontId="50" fillId="37" borderId="8" xfId="7" applyFont="1" applyFill="1" applyBorder="1" applyAlignment="1" applyProtection="1">
      <alignment horizontal="center" vertical="center" textRotation="90" wrapText="1"/>
      <protection locked="0"/>
    </xf>
    <xf numFmtId="0" fontId="50" fillId="37" borderId="9" xfId="7" applyFont="1" applyFill="1" applyBorder="1" applyAlignment="1" applyProtection="1">
      <alignment horizontal="center" vertical="center" textRotation="90" wrapText="1"/>
      <protection locked="0"/>
    </xf>
    <xf numFmtId="0" fontId="50" fillId="37" borderId="6" xfId="7" applyFont="1" applyFill="1" applyBorder="1" applyAlignment="1" applyProtection="1">
      <alignment horizontal="center" vertical="center" textRotation="90" wrapText="1"/>
      <protection locked="0"/>
    </xf>
    <xf numFmtId="0" fontId="10" fillId="38" borderId="37" xfId="13" applyFont="1" applyFill="1" applyBorder="1" applyAlignment="1" applyProtection="1">
      <alignment horizontal="justify" vertical="center" wrapText="1"/>
      <protection locked="0"/>
    </xf>
    <xf numFmtId="0" fontId="10" fillId="38" borderId="1" xfId="13" applyFont="1" applyFill="1" applyBorder="1" applyAlignment="1" applyProtection="1">
      <alignment horizontal="justify" vertical="center" wrapText="1"/>
      <protection locked="0"/>
    </xf>
    <xf numFmtId="0" fontId="10" fillId="38" borderId="1" xfId="13" applyFont="1" applyFill="1" applyBorder="1" applyAlignment="1" applyProtection="1">
      <alignment horizontal="left" vertical="center" wrapText="1"/>
      <protection locked="0"/>
    </xf>
    <xf numFmtId="0" fontId="10" fillId="38" borderId="81" xfId="13" applyFont="1" applyFill="1" applyBorder="1" applyAlignment="1" applyProtection="1">
      <alignment horizontal="left" vertical="center" wrapText="1"/>
      <protection locked="0"/>
    </xf>
    <xf numFmtId="0" fontId="10" fillId="38" borderId="89" xfId="13" applyFont="1" applyFill="1" applyBorder="1" applyAlignment="1" applyProtection="1">
      <alignment horizontal="left" vertical="center" wrapText="1"/>
      <protection locked="0"/>
    </xf>
    <xf numFmtId="0" fontId="10" fillId="38" borderId="73" xfId="13" applyFont="1" applyFill="1" applyBorder="1" applyAlignment="1" applyProtection="1">
      <alignment horizontal="justify" vertical="center" wrapText="1"/>
      <protection locked="0"/>
    </xf>
    <xf numFmtId="0" fontId="10" fillId="38" borderId="11" xfId="13" applyFont="1" applyFill="1" applyBorder="1" applyAlignment="1" applyProtection="1">
      <alignment horizontal="justify" vertical="center" wrapText="1"/>
      <protection locked="0"/>
    </xf>
    <xf numFmtId="0" fontId="10" fillId="17" borderId="16" xfId="12" applyFont="1" applyFill="1" applyBorder="1" applyAlignment="1" applyProtection="1">
      <alignment horizontal="justify" vertical="center" wrapText="1"/>
      <protection locked="0"/>
    </xf>
    <xf numFmtId="0" fontId="10" fillId="17" borderId="43" xfId="12" applyFont="1" applyFill="1" applyBorder="1" applyAlignment="1" applyProtection="1">
      <alignment horizontal="justify" vertical="center" wrapText="1"/>
      <protection locked="0"/>
    </xf>
    <xf numFmtId="0" fontId="10" fillId="17" borderId="73" xfId="12" applyFont="1" applyFill="1" applyBorder="1" applyAlignment="1" applyProtection="1">
      <alignment horizontal="justify" vertical="center" wrapText="1"/>
      <protection locked="0"/>
    </xf>
    <xf numFmtId="0" fontId="10" fillId="17" borderId="11" xfId="12" applyFont="1" applyFill="1" applyBorder="1" applyAlignment="1" applyProtection="1">
      <alignment horizontal="justify" vertical="center" wrapText="1"/>
      <protection locked="0"/>
    </xf>
    <xf numFmtId="14" fontId="10" fillId="17" borderId="73" xfId="12" applyNumberFormat="1" applyFont="1" applyFill="1" applyBorder="1" applyAlignment="1" applyProtection="1">
      <alignment horizontal="justify" vertical="center" wrapText="1"/>
      <protection locked="0"/>
    </xf>
    <xf numFmtId="14" fontId="10" fillId="17" borderId="11" xfId="12" applyNumberFormat="1" applyFont="1" applyFill="1" applyBorder="1" applyAlignment="1" applyProtection="1">
      <alignment horizontal="justify" vertical="center" wrapText="1"/>
      <protection locked="0"/>
    </xf>
    <xf numFmtId="0" fontId="0" fillId="0" borderId="1" xfId="0" applyBorder="1" applyAlignment="1">
      <alignment horizontal="left"/>
    </xf>
    <xf numFmtId="0" fontId="0" fillId="0" borderId="1" xfId="0" applyBorder="1" applyAlignment="1">
      <alignment horizontal="left" wrapText="1"/>
    </xf>
    <xf numFmtId="0" fontId="33" fillId="8" borderId="51" xfId="0" applyFont="1" applyFill="1" applyBorder="1" applyAlignment="1">
      <alignment horizontal="center" vertical="center" wrapText="1"/>
    </xf>
    <xf numFmtId="0" fontId="33" fillId="8" borderId="52" xfId="0" applyFont="1" applyFill="1" applyBorder="1" applyAlignment="1">
      <alignment horizontal="center" vertical="center" wrapText="1"/>
    </xf>
    <xf numFmtId="0" fontId="33" fillId="8" borderId="53" xfId="0" applyFont="1" applyFill="1" applyBorder="1" applyAlignment="1">
      <alignment horizontal="center" vertical="center" wrapText="1"/>
    </xf>
    <xf numFmtId="0" fontId="15" fillId="16" borderId="1" xfId="0" applyFont="1" applyFill="1" applyBorder="1" applyAlignment="1">
      <alignment horizontal="center" vertical="center"/>
    </xf>
    <xf numFmtId="0" fontId="28" fillId="16" borderId="1" xfId="0" applyFont="1" applyFill="1" applyBorder="1" applyAlignment="1">
      <alignment horizont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15" fillId="16" borderId="1" xfId="0" applyFont="1" applyFill="1" applyBorder="1" applyAlignment="1">
      <alignment horizontal="center" vertical="center" wrapText="1"/>
    </xf>
    <xf numFmtId="0" fontId="41" fillId="16" borderId="28" xfId="0" applyFont="1" applyFill="1" applyBorder="1" applyAlignment="1">
      <alignment horizontal="center"/>
    </xf>
    <xf numFmtId="0" fontId="41" fillId="16" borderId="29" xfId="0" applyFont="1" applyFill="1" applyBorder="1" applyAlignment="1">
      <alignment horizontal="center"/>
    </xf>
    <xf numFmtId="0" fontId="41" fillId="16" borderId="30" xfId="0" applyFont="1" applyFill="1" applyBorder="1" applyAlignment="1">
      <alignment horizontal="center"/>
    </xf>
    <xf numFmtId="0" fontId="27" fillId="0" borderId="5" xfId="0" applyFont="1" applyBorder="1" applyAlignment="1">
      <alignment horizontal="left" vertical="top" wrapText="1" indent="17"/>
    </xf>
    <xf numFmtId="0" fontId="27" fillId="16"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textRotation="90" wrapText="1"/>
    </xf>
    <xf numFmtId="0" fontId="15" fillId="4" borderId="1" xfId="0" applyFont="1" applyFill="1" applyBorder="1" applyAlignment="1">
      <alignment horizontal="center" vertical="center" wrapText="1"/>
    </xf>
    <xf numFmtId="14" fontId="16" fillId="0" borderId="49" xfId="0" applyNumberFormat="1" applyFont="1" applyBorder="1" applyAlignment="1">
      <alignment horizontal="center" vertical="center" wrapText="1"/>
    </xf>
    <xf numFmtId="14" fontId="16" fillId="0" borderId="50" xfId="0" applyNumberFormat="1" applyFont="1" applyBorder="1" applyAlignment="1">
      <alignment horizontal="center"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31" fillId="15" borderId="46" xfId="0" applyFont="1" applyFill="1" applyBorder="1" applyAlignment="1">
      <alignment horizontal="center" vertical="center" wrapText="1"/>
    </xf>
    <xf numFmtId="0" fontId="31" fillId="15" borderId="0" xfId="0" applyFont="1" applyFill="1" applyBorder="1" applyAlignment="1">
      <alignment horizontal="center" vertical="center" wrapText="1"/>
    </xf>
    <xf numFmtId="0" fontId="0" fillId="8" borderId="1" xfId="0" applyFill="1" applyBorder="1" applyAlignment="1">
      <alignment horizontal="center" vertical="center" textRotation="90" wrapText="1"/>
    </xf>
    <xf numFmtId="0" fontId="0" fillId="0" borderId="1" xfId="0" applyFill="1" applyBorder="1" applyAlignment="1">
      <alignment horizontal="center" vertical="center" textRotation="90" wrapText="1"/>
    </xf>
    <xf numFmtId="0" fontId="0" fillId="0" borderId="12" xfId="0" applyNumberFormat="1" applyBorder="1" applyAlignment="1">
      <alignment horizontal="left" vertical="center" wrapText="1"/>
    </xf>
    <xf numFmtId="0" fontId="0" fillId="0" borderId="10" xfId="0" applyNumberFormat="1" applyBorder="1" applyAlignment="1">
      <alignment horizontal="left" vertical="center" wrapText="1"/>
    </xf>
    <xf numFmtId="0" fontId="0" fillId="0" borderId="11" xfId="0" applyNumberFormat="1" applyBorder="1" applyAlignment="1">
      <alignment horizontal="left" vertical="center" wrapText="1"/>
    </xf>
    <xf numFmtId="14" fontId="0" fillId="0" borderId="12" xfId="0" applyNumberFormat="1" applyBorder="1" applyAlignment="1">
      <alignment horizontal="left" vertical="center" wrapText="1"/>
    </xf>
    <xf numFmtId="14" fontId="0" fillId="0" borderId="10" xfId="0" applyNumberFormat="1" applyBorder="1" applyAlignment="1">
      <alignment horizontal="left" vertical="center" wrapText="1"/>
    </xf>
    <xf numFmtId="14" fontId="0" fillId="0" borderId="11" xfId="0" applyNumberFormat="1" applyBorder="1" applyAlignment="1">
      <alignment horizontal="left" vertical="center" wrapText="1"/>
    </xf>
  </cellXfs>
  <cellStyles count="14">
    <cellStyle name="60% - Énfasis1 2" xfId="12" xr:uid="{071DE4D1-84EB-4C6D-BA7E-E439F694E697}"/>
    <cellStyle name="60% - Énfasis2 2" xfId="11" xr:uid="{EA381AFD-5663-4E02-9929-C3F7B15FCC3D}"/>
    <cellStyle name="60% - Énfasis4 2" xfId="9" xr:uid="{82B98705-BC84-47D2-9E01-C6FE17D90BE5}"/>
    <cellStyle name="60% - Énfasis5 2" xfId="13" xr:uid="{BCC67525-ED8B-4B47-8190-F28F19323112}"/>
    <cellStyle name="60% - Énfasis6 2" xfId="10" xr:uid="{28262537-F412-4348-9D1D-56542352FD2B}"/>
    <cellStyle name="Énfasis1" xfId="4" builtinId="29"/>
    <cellStyle name="Énfasis2" xfId="5" builtinId="33"/>
    <cellStyle name="Énfasis4" xfId="6" builtinId="41"/>
    <cellStyle name="Énfasis5" xfId="7" builtinId="45"/>
    <cellStyle name="Énfasis6" xfId="8" builtinId="49"/>
    <cellStyle name="Millares" xfId="1" builtinId="3"/>
    <cellStyle name="Moneda 2" xfId="2" xr:uid="{00000000-0005-0000-0000-000001000000}"/>
    <cellStyle name="Normal" xfId="0" builtinId="0"/>
    <cellStyle name="Normal 2" xfId="3" xr:uid="{00000000-0005-0000-0000-000003000000}"/>
  </cellStyles>
  <dxfs count="329">
    <dxf>
      <numFmt numFmtId="30" formatCode="@"/>
    </dxf>
    <dxf>
      <fill>
        <patternFill>
          <bgColor rgb="FF00B050"/>
        </patternFill>
      </fill>
    </dxf>
    <dxf>
      <fill>
        <patternFill>
          <bgColor rgb="FFFF0000"/>
        </patternFill>
      </fill>
    </dxf>
    <dxf>
      <fill>
        <patternFill>
          <bgColor rgb="FFFFFF00"/>
        </patternFill>
      </fill>
    </dxf>
    <dxf>
      <fill>
        <patternFill>
          <bgColor rgb="FFEB6C15"/>
        </patternFill>
      </fill>
    </dxf>
    <dxf>
      <fill>
        <patternFill>
          <bgColor theme="9" tint="0.39994506668294322"/>
        </patternFill>
      </fill>
    </dxf>
    <dxf>
      <numFmt numFmtId="30" formatCode="@"/>
    </dxf>
    <dxf>
      <fill>
        <patternFill>
          <bgColor rgb="FFFF0000"/>
        </patternFill>
      </fill>
    </dxf>
    <dxf>
      <fill>
        <patternFill>
          <bgColor rgb="FFFFFF00"/>
        </patternFill>
      </fill>
    </dxf>
    <dxf>
      <fill>
        <patternFill>
          <bgColor rgb="FFEA6B14"/>
        </patternFill>
      </fill>
    </dxf>
    <dxf>
      <fill>
        <patternFill>
          <bgColor theme="9" tint="0.39994506668294322"/>
        </patternFill>
      </fill>
    </dxf>
    <dxf>
      <fill>
        <patternFill>
          <bgColor rgb="FF00B050"/>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ill>
        <patternFill>
          <bgColor rgb="FFFF0000"/>
        </patternFill>
      </fill>
    </dxf>
    <dxf>
      <fill>
        <patternFill>
          <bgColor theme="5" tint="-0.24994659260841701"/>
        </patternFill>
      </fill>
    </dxf>
    <dxf>
      <fill>
        <patternFill>
          <bgColor rgb="FFFFFF00"/>
        </patternFill>
      </fill>
    </dxf>
    <dxf>
      <fill>
        <patternFill>
          <bgColor theme="9" tint="-0.24994659260841701"/>
        </patternFill>
      </fill>
    </dxf>
    <dxf>
      <fill>
        <patternFill>
          <bgColor theme="9" tint="0.59996337778862885"/>
        </patternFill>
      </fill>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_rels/data1.xml.rels><?xml version="1.0" encoding="UTF-8" standalone="yes"?>
<Relationships xmlns="http://schemas.openxmlformats.org/package/2006/relationships"><Relationship Id="rId3" Type="http://schemas.openxmlformats.org/officeDocument/2006/relationships/hyperlink" Target="#'Actividades PAAC 2022'!B18"/><Relationship Id="rId2" Type="http://schemas.openxmlformats.org/officeDocument/2006/relationships/hyperlink" Target="#'Actividades PAAC 2022'!B13"/><Relationship Id="rId1" Type="http://schemas.openxmlformats.org/officeDocument/2006/relationships/hyperlink" Target="#'Actividades PAAC 2022'!B6"/><Relationship Id="rId5" Type="http://schemas.openxmlformats.org/officeDocument/2006/relationships/hyperlink" Target="#'Actividades PAAC 2022'!B43"/><Relationship Id="rId4" Type="http://schemas.openxmlformats.org/officeDocument/2006/relationships/hyperlink" Target="#'Actividades PAAC 2022'!B24"/></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D1FF13B-FA01-4A8B-80CE-9EFADE23264D}" type="doc">
      <dgm:prSet loTypeId="urn:microsoft.com/office/officeart/2005/8/layout/radial6" loCatId="cycle" qsTypeId="urn:microsoft.com/office/officeart/2005/8/quickstyle/simple5" qsCatId="simple" csTypeId="urn:microsoft.com/office/officeart/2005/8/colors/accent1_2" csCatId="accent1" phldr="1"/>
      <dgm:spPr/>
      <dgm:t>
        <a:bodyPr/>
        <a:lstStyle/>
        <a:p>
          <a:endParaRPr lang="es-CO"/>
        </a:p>
      </dgm:t>
    </dgm:pt>
    <dgm:pt modelId="{5A27171A-FDF7-4DB2-84DA-E18E284D54F5}">
      <dgm:prSet custT="1"/>
      <dgm:spPr/>
      <dgm:t>
        <a:bodyPr/>
        <a:lstStyle/>
        <a:p>
          <a:r>
            <a:rPr lang="es-419" sz="6000">
              <a:latin typeface="Arial" panose="020B0604020202020204" pitchFamily="34" charset="0"/>
              <a:cs typeface="Arial" panose="020B0604020202020204" pitchFamily="34" charset="0"/>
            </a:rPr>
            <a:t>PAAC 2022</a:t>
          </a:r>
          <a:endParaRPr lang="es-CO" sz="6000">
            <a:latin typeface="Arial" panose="020B0604020202020204" pitchFamily="34" charset="0"/>
            <a:cs typeface="Arial" panose="020B0604020202020204" pitchFamily="34" charset="0"/>
          </a:endParaRPr>
        </a:p>
      </dgm:t>
    </dgm:pt>
    <dgm:pt modelId="{01DCBD30-4E63-47A2-BA22-1587932AF6E9}" type="parTrans" cxnId="{EEF0B9D0-6783-4259-8C8D-636558F97A19}">
      <dgm:prSet/>
      <dgm:spPr/>
      <dgm:t>
        <a:bodyPr/>
        <a:lstStyle/>
        <a:p>
          <a:endParaRPr lang="es-CO" sz="1800">
            <a:latin typeface="Arial" panose="020B0604020202020204" pitchFamily="34" charset="0"/>
            <a:cs typeface="Arial" panose="020B0604020202020204" pitchFamily="34" charset="0"/>
          </a:endParaRPr>
        </a:p>
      </dgm:t>
    </dgm:pt>
    <dgm:pt modelId="{B7540869-A10A-443B-B36E-7C90E56A32AA}" type="sibTrans" cxnId="{EEF0B9D0-6783-4259-8C8D-636558F97A19}">
      <dgm:prSet/>
      <dgm:spPr/>
      <dgm:t>
        <a:bodyPr/>
        <a:lstStyle/>
        <a:p>
          <a:endParaRPr lang="es-CO" sz="1800">
            <a:latin typeface="Arial" panose="020B0604020202020204" pitchFamily="34" charset="0"/>
            <a:cs typeface="Arial" panose="020B0604020202020204" pitchFamily="34" charset="0"/>
          </a:endParaRPr>
        </a:p>
      </dgm:t>
    </dgm:pt>
    <dgm:pt modelId="{B5B4424C-A9F6-4F44-BF22-54C6C45DF886}">
      <dgm:prSet custT="1"/>
      <dgm:spPr/>
      <dgm:t>
        <a:bodyPr/>
        <a:lstStyle/>
        <a:p>
          <a:r>
            <a:rPr lang="es-419" sz="1800">
              <a:latin typeface="Arial" panose="020B0604020202020204" pitchFamily="34" charset="0"/>
              <a:cs typeface="Arial" panose="020B0604020202020204" pitchFamily="34" charset="0"/>
            </a:rPr>
            <a:t>Gestión del riesgo de corrupción - Mapa de riesgos de corrupción</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B91964A-9CDE-4C85-8EE0-07842F38626C}" type="parTrans" cxnId="{EE0CCB81-251D-4595-978A-A9530038EA7C}">
      <dgm:prSet/>
      <dgm:spPr/>
      <dgm:t>
        <a:bodyPr/>
        <a:lstStyle/>
        <a:p>
          <a:endParaRPr lang="es-CO" sz="1800">
            <a:latin typeface="Arial" panose="020B0604020202020204" pitchFamily="34" charset="0"/>
            <a:cs typeface="Arial" panose="020B0604020202020204" pitchFamily="34" charset="0"/>
          </a:endParaRPr>
        </a:p>
      </dgm:t>
    </dgm:pt>
    <dgm:pt modelId="{8DEFCFA4-1A9E-4950-956A-0979B7E6B0D3}" type="sibTrans" cxnId="{EE0CCB81-251D-4595-978A-A9530038EA7C}">
      <dgm:prSet/>
      <dgm:spPr/>
      <dgm:t>
        <a:bodyPr/>
        <a:lstStyle/>
        <a:p>
          <a:endParaRPr lang="es-CO" sz="1800">
            <a:latin typeface="Arial" panose="020B0604020202020204" pitchFamily="34" charset="0"/>
            <a:cs typeface="Arial" panose="020B0604020202020204" pitchFamily="34" charset="0"/>
          </a:endParaRPr>
        </a:p>
      </dgm:t>
    </dgm:pt>
    <dgm:pt modelId="{4CC61F05-1FD1-4401-A27B-8ED3CFE930D2}">
      <dgm:prSet custT="1"/>
      <dgm:spPr/>
      <dgm:t>
        <a:bodyPr lIns="0" rIns="0" bIns="36000"/>
        <a:lstStyle/>
        <a:p>
          <a:r>
            <a:rPr lang="es-CO" sz="1800">
              <a:latin typeface="Arial" panose="020B0604020202020204" pitchFamily="34" charset="0"/>
              <a:cs typeface="Arial" panose="020B0604020202020204"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27D8E02E-A6A1-4D35-8A38-242629F331A9}" type="parTrans" cxnId="{5315B1C2-5907-4795-88EF-D548BCAD25C9}">
      <dgm:prSet/>
      <dgm:spPr/>
      <dgm:t>
        <a:bodyPr/>
        <a:lstStyle/>
        <a:p>
          <a:endParaRPr lang="es-CO" sz="1800">
            <a:latin typeface="Arial" panose="020B0604020202020204" pitchFamily="34" charset="0"/>
            <a:cs typeface="Arial" panose="020B0604020202020204" pitchFamily="34" charset="0"/>
          </a:endParaRPr>
        </a:p>
      </dgm:t>
    </dgm:pt>
    <dgm:pt modelId="{16FFA97E-EB22-42BA-ABAC-49CF99B9C7DB}" type="sibTrans" cxnId="{5315B1C2-5907-4795-88EF-D548BCAD25C9}">
      <dgm:prSet/>
      <dgm:spPr/>
      <dgm:t>
        <a:bodyPr/>
        <a:lstStyle/>
        <a:p>
          <a:endParaRPr lang="es-CO" sz="1800">
            <a:latin typeface="Arial" panose="020B0604020202020204" pitchFamily="34" charset="0"/>
            <a:cs typeface="Arial" panose="020B0604020202020204" pitchFamily="34" charset="0"/>
          </a:endParaRPr>
        </a:p>
      </dgm:t>
    </dgm:pt>
    <dgm:pt modelId="{49CF044E-4BB4-4CDF-84FE-8A88E05E196C}">
      <dgm:prSet custT="1"/>
      <dgm:spPr/>
      <dgm:t>
        <a:bodyPr/>
        <a:lstStyle/>
        <a:p>
          <a:r>
            <a:rPr lang="es-CO" sz="1800">
              <a:latin typeface="Arial" panose="020B0604020202020204" pitchFamily="34" charset="0"/>
              <a:cs typeface="Arial" panose="020B0604020202020204" pitchFamily="34" charset="0"/>
            </a:rPr>
            <a:t>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750A70C4-8A31-4493-B4D5-7B8EE8B201EB}" type="parTrans" cxnId="{D01BAF4E-B67E-490A-A201-70CC5F8A925F}">
      <dgm:prSet/>
      <dgm:spPr/>
      <dgm:t>
        <a:bodyPr/>
        <a:lstStyle/>
        <a:p>
          <a:endParaRPr lang="es-CO" sz="1800">
            <a:latin typeface="Arial" panose="020B0604020202020204" pitchFamily="34" charset="0"/>
            <a:cs typeface="Arial" panose="020B0604020202020204" pitchFamily="34" charset="0"/>
          </a:endParaRPr>
        </a:p>
      </dgm:t>
    </dgm:pt>
    <dgm:pt modelId="{7169908F-DEA2-40A6-A877-95DB83FE5542}" type="sibTrans" cxnId="{D01BAF4E-B67E-490A-A201-70CC5F8A925F}">
      <dgm:prSet/>
      <dgm:spPr/>
      <dgm:t>
        <a:bodyPr/>
        <a:lstStyle/>
        <a:p>
          <a:endParaRPr lang="es-CO" sz="1800">
            <a:latin typeface="Arial" panose="020B0604020202020204" pitchFamily="34" charset="0"/>
            <a:cs typeface="Arial" panose="020B0604020202020204" pitchFamily="34" charset="0"/>
          </a:endParaRPr>
        </a:p>
      </dgm:t>
    </dgm:pt>
    <dgm:pt modelId="{A22BC75F-FF12-4BD2-A46E-30C95DD22BEA}">
      <dgm:prSet custT="1"/>
      <dgm:spPr/>
      <dgm:t>
        <a:bodyPr/>
        <a:lstStyle/>
        <a:p>
          <a:r>
            <a:rPr lang="es-419" sz="1800">
              <a:latin typeface="Arial" panose="020B0604020202020204" pitchFamily="34" charset="0"/>
              <a:cs typeface="Arial" panose="020B0604020202020204" pitchFamily="34" charset="0"/>
            </a:rPr>
            <a:t>Mecanismos para mejorar la atención al ciudadano</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0E80C9C3-6F92-4A8A-AD54-6B62A4E27B05}" type="parTrans" cxnId="{F3E073BD-0B0F-4F9E-AD1F-20794133179A}">
      <dgm:prSet/>
      <dgm:spPr/>
      <dgm:t>
        <a:bodyPr/>
        <a:lstStyle/>
        <a:p>
          <a:endParaRPr lang="es-CO" sz="1800">
            <a:latin typeface="Arial" panose="020B0604020202020204" pitchFamily="34" charset="0"/>
            <a:cs typeface="Arial" panose="020B0604020202020204" pitchFamily="34" charset="0"/>
          </a:endParaRPr>
        </a:p>
      </dgm:t>
    </dgm:pt>
    <dgm:pt modelId="{E64E0DC1-71AE-4EB8-B4DC-13B45A94CA3B}" type="sibTrans" cxnId="{F3E073BD-0B0F-4F9E-AD1F-20794133179A}">
      <dgm:prSet/>
      <dgm:spPr/>
      <dgm:t>
        <a:bodyPr/>
        <a:lstStyle/>
        <a:p>
          <a:endParaRPr lang="es-CO" sz="1800">
            <a:latin typeface="Arial" panose="020B0604020202020204" pitchFamily="34" charset="0"/>
            <a:cs typeface="Arial" panose="020B0604020202020204" pitchFamily="34" charset="0"/>
          </a:endParaRPr>
        </a:p>
      </dgm:t>
    </dgm:pt>
    <dgm:pt modelId="{FBF61AC8-235E-49F3-AAE5-6E8181FE489F}">
      <dgm:prSet custT="1"/>
      <dgm:spPr/>
      <dgm:t>
        <a:bodyPr/>
        <a:lstStyle/>
        <a:p>
          <a:r>
            <a:rPr lang="es-419" sz="1800">
              <a:latin typeface="Arial" panose="020B0604020202020204" pitchFamily="34" charset="0"/>
              <a:cs typeface="Arial" panose="020B0604020202020204" pitchFamily="34" charset="0"/>
            </a:rPr>
            <a:t>Mecanismos para la Transparencia y Acceso a la Información</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5"/>
          </dgm14:cNvPr>
        </a:ext>
      </dgm:extLst>
    </dgm:pt>
    <dgm:pt modelId="{642A8767-B2C3-4C4D-8F20-200A676DD019}" type="parTrans" cxnId="{4BB1B859-F0F1-44DB-A2A9-6C0C2D3EDD69}">
      <dgm:prSet/>
      <dgm:spPr/>
      <dgm:t>
        <a:bodyPr/>
        <a:lstStyle/>
        <a:p>
          <a:endParaRPr lang="es-CO" sz="1800">
            <a:latin typeface="Arial" panose="020B0604020202020204" pitchFamily="34" charset="0"/>
            <a:cs typeface="Arial" panose="020B0604020202020204" pitchFamily="34" charset="0"/>
          </a:endParaRPr>
        </a:p>
      </dgm:t>
    </dgm:pt>
    <dgm:pt modelId="{249B903E-8D51-407C-B055-4E312287D672}" type="sibTrans" cxnId="{4BB1B859-F0F1-44DB-A2A9-6C0C2D3EDD69}">
      <dgm:prSet/>
      <dgm:spPr/>
      <dgm:t>
        <a:bodyPr/>
        <a:lstStyle/>
        <a:p>
          <a:endParaRPr lang="es-CO" sz="1800">
            <a:latin typeface="Arial" panose="020B0604020202020204" pitchFamily="34" charset="0"/>
            <a:cs typeface="Arial" panose="020B0604020202020204" pitchFamily="34" charset="0"/>
          </a:endParaRPr>
        </a:p>
      </dgm:t>
    </dgm:pt>
    <dgm:pt modelId="{E207D5D0-9F18-4DD9-842C-7E0B435EF777}" type="pres">
      <dgm:prSet presAssocID="{9D1FF13B-FA01-4A8B-80CE-9EFADE23264D}" presName="Name0" presStyleCnt="0">
        <dgm:presLayoutVars>
          <dgm:chMax val="1"/>
          <dgm:dir/>
          <dgm:animLvl val="ctr"/>
          <dgm:resizeHandles val="exact"/>
        </dgm:presLayoutVars>
      </dgm:prSet>
      <dgm:spPr/>
    </dgm:pt>
    <dgm:pt modelId="{AFF37E05-0D96-4DA8-9B4D-909C7AEF9AA7}" type="pres">
      <dgm:prSet presAssocID="{5A27171A-FDF7-4DB2-84DA-E18E284D54F5}" presName="centerShape" presStyleLbl="node0" presStyleIdx="0" presStyleCnt="1"/>
      <dgm:spPr/>
    </dgm:pt>
    <dgm:pt modelId="{9830826A-41E4-4180-90AE-C16BAAB78893}" type="pres">
      <dgm:prSet presAssocID="{B5B4424C-A9F6-4F44-BF22-54C6C45DF886}" presName="node" presStyleLbl="node1" presStyleIdx="0" presStyleCnt="5" custScaleX="119701">
        <dgm:presLayoutVars>
          <dgm:bulletEnabled val="1"/>
        </dgm:presLayoutVars>
      </dgm:prSet>
      <dgm:spPr/>
    </dgm:pt>
    <dgm:pt modelId="{60CD3FCA-0FF4-418A-8011-9CD420DC3D68}" type="pres">
      <dgm:prSet presAssocID="{B5B4424C-A9F6-4F44-BF22-54C6C45DF886}" presName="dummy" presStyleCnt="0"/>
      <dgm:spPr/>
    </dgm:pt>
    <dgm:pt modelId="{942E9CF3-AA4A-48F9-BAAE-14C363F01DB6}" type="pres">
      <dgm:prSet presAssocID="{8DEFCFA4-1A9E-4950-956A-0979B7E6B0D3}" presName="sibTrans" presStyleLbl="sibTrans2D1" presStyleIdx="0" presStyleCnt="5"/>
      <dgm:spPr/>
    </dgm:pt>
    <dgm:pt modelId="{9F2BBDD9-FAD4-409B-B508-AD49E20B4CA9}" type="pres">
      <dgm:prSet presAssocID="{4CC61F05-1FD1-4401-A27B-8ED3CFE930D2}" presName="node" presStyleLbl="node1" presStyleIdx="1" presStyleCnt="5" custScaleX="106843">
        <dgm:presLayoutVars>
          <dgm:bulletEnabled val="1"/>
        </dgm:presLayoutVars>
      </dgm:prSet>
      <dgm:spPr/>
    </dgm:pt>
    <dgm:pt modelId="{77BFEB7B-42C6-4605-9B2C-199FC0C7FFDC}" type="pres">
      <dgm:prSet presAssocID="{4CC61F05-1FD1-4401-A27B-8ED3CFE930D2}" presName="dummy" presStyleCnt="0"/>
      <dgm:spPr/>
    </dgm:pt>
    <dgm:pt modelId="{6ACEE92C-05D3-4A90-89A9-E27901CF76F1}" type="pres">
      <dgm:prSet presAssocID="{16FFA97E-EB22-42BA-ABAC-49CF99B9C7DB}" presName="sibTrans" presStyleLbl="sibTrans2D1" presStyleIdx="1" presStyleCnt="5"/>
      <dgm:spPr/>
    </dgm:pt>
    <dgm:pt modelId="{B3187399-0070-4657-A381-86083C03C160}" type="pres">
      <dgm:prSet presAssocID="{49CF044E-4BB4-4CDF-84FE-8A88E05E196C}" presName="node" presStyleLbl="node1" presStyleIdx="2" presStyleCnt="5" custScaleX="115976">
        <dgm:presLayoutVars>
          <dgm:bulletEnabled val="1"/>
        </dgm:presLayoutVars>
      </dgm:prSet>
      <dgm:spPr/>
    </dgm:pt>
    <dgm:pt modelId="{14AF93B9-A5DB-4995-B9DF-0AA1BE4E51A8}" type="pres">
      <dgm:prSet presAssocID="{49CF044E-4BB4-4CDF-84FE-8A88E05E196C}" presName="dummy" presStyleCnt="0"/>
      <dgm:spPr/>
    </dgm:pt>
    <dgm:pt modelId="{BD533F27-A939-43C8-B570-C5AAB9D52AB0}" type="pres">
      <dgm:prSet presAssocID="{7169908F-DEA2-40A6-A877-95DB83FE5542}" presName="sibTrans" presStyleLbl="sibTrans2D1" presStyleIdx="2" presStyleCnt="5"/>
      <dgm:spPr/>
    </dgm:pt>
    <dgm:pt modelId="{1166C23E-3AFC-4076-9CD5-4E3D031E06C7}" type="pres">
      <dgm:prSet presAssocID="{A22BC75F-FF12-4BD2-A46E-30C95DD22BEA}" presName="node" presStyleLbl="node1" presStyleIdx="3" presStyleCnt="5" custScaleX="111349">
        <dgm:presLayoutVars>
          <dgm:bulletEnabled val="1"/>
        </dgm:presLayoutVars>
      </dgm:prSet>
      <dgm:spPr/>
    </dgm:pt>
    <dgm:pt modelId="{F41BD999-08F0-464B-9BD6-513325B28006}" type="pres">
      <dgm:prSet presAssocID="{A22BC75F-FF12-4BD2-A46E-30C95DD22BEA}" presName="dummy" presStyleCnt="0"/>
      <dgm:spPr/>
    </dgm:pt>
    <dgm:pt modelId="{1C9183AF-9EC3-4B4E-BBA7-5768D06DF06C}" type="pres">
      <dgm:prSet presAssocID="{E64E0DC1-71AE-4EB8-B4DC-13B45A94CA3B}" presName="sibTrans" presStyleLbl="sibTrans2D1" presStyleIdx="3" presStyleCnt="5"/>
      <dgm:spPr/>
    </dgm:pt>
    <dgm:pt modelId="{AA0ECC8C-B38D-4A9E-8109-C424FD5A6961}" type="pres">
      <dgm:prSet presAssocID="{FBF61AC8-235E-49F3-AAE5-6E8181FE489F}" presName="node" presStyleLbl="node1" presStyleIdx="4" presStyleCnt="5" custScaleX="112077">
        <dgm:presLayoutVars>
          <dgm:bulletEnabled val="1"/>
        </dgm:presLayoutVars>
      </dgm:prSet>
      <dgm:spPr/>
    </dgm:pt>
    <dgm:pt modelId="{3FB2D880-BF4D-4770-AB27-7300F961BFAC}" type="pres">
      <dgm:prSet presAssocID="{FBF61AC8-235E-49F3-AAE5-6E8181FE489F}" presName="dummy" presStyleCnt="0"/>
      <dgm:spPr/>
    </dgm:pt>
    <dgm:pt modelId="{A189A642-EE9C-444D-992F-21730D9DAE9C}" type="pres">
      <dgm:prSet presAssocID="{249B903E-8D51-407C-B055-4E312287D672}" presName="sibTrans" presStyleLbl="sibTrans2D1" presStyleIdx="4" presStyleCnt="5"/>
      <dgm:spPr/>
    </dgm:pt>
  </dgm:ptLst>
  <dgm:cxnLst>
    <dgm:cxn modelId="{6AF2764A-35FD-43F8-94FF-049B489B9657}" type="presOf" srcId="{249B903E-8D51-407C-B055-4E312287D672}" destId="{A189A642-EE9C-444D-992F-21730D9DAE9C}" srcOrd="0" destOrd="0" presId="urn:microsoft.com/office/officeart/2005/8/layout/radial6"/>
    <dgm:cxn modelId="{D01BAF4E-B67E-490A-A201-70CC5F8A925F}" srcId="{5A27171A-FDF7-4DB2-84DA-E18E284D54F5}" destId="{49CF044E-4BB4-4CDF-84FE-8A88E05E196C}" srcOrd="2" destOrd="0" parTransId="{750A70C4-8A31-4493-B4D5-7B8EE8B201EB}" sibTransId="{7169908F-DEA2-40A6-A877-95DB83FE5542}"/>
    <dgm:cxn modelId="{B59DCB71-6E2C-4494-AF71-D3A6EE6FD34E}" type="presOf" srcId="{4CC61F05-1FD1-4401-A27B-8ED3CFE930D2}" destId="{9F2BBDD9-FAD4-409B-B508-AD49E20B4CA9}" srcOrd="0" destOrd="0" presId="urn:microsoft.com/office/officeart/2005/8/layout/radial6"/>
    <dgm:cxn modelId="{65574372-EB80-4D27-866E-82830A28A4D3}" type="presOf" srcId="{A22BC75F-FF12-4BD2-A46E-30C95DD22BEA}" destId="{1166C23E-3AFC-4076-9CD5-4E3D031E06C7}" srcOrd="0" destOrd="0" presId="urn:microsoft.com/office/officeart/2005/8/layout/radial6"/>
    <dgm:cxn modelId="{76ECBA55-5CE6-4D66-9B8E-EEE7941F5DF3}" type="presOf" srcId="{B5B4424C-A9F6-4F44-BF22-54C6C45DF886}" destId="{9830826A-41E4-4180-90AE-C16BAAB78893}" srcOrd="0" destOrd="0" presId="urn:microsoft.com/office/officeart/2005/8/layout/radial6"/>
    <dgm:cxn modelId="{4BB1B859-F0F1-44DB-A2A9-6C0C2D3EDD69}" srcId="{5A27171A-FDF7-4DB2-84DA-E18E284D54F5}" destId="{FBF61AC8-235E-49F3-AAE5-6E8181FE489F}" srcOrd="4" destOrd="0" parTransId="{642A8767-B2C3-4C4D-8F20-200A676DD019}" sibTransId="{249B903E-8D51-407C-B055-4E312287D672}"/>
    <dgm:cxn modelId="{EAF8CD59-4DBC-4904-B0CA-098320E36BB0}" type="presOf" srcId="{FBF61AC8-235E-49F3-AAE5-6E8181FE489F}" destId="{AA0ECC8C-B38D-4A9E-8109-C424FD5A6961}" srcOrd="0" destOrd="0" presId="urn:microsoft.com/office/officeart/2005/8/layout/radial6"/>
    <dgm:cxn modelId="{EE0CCB81-251D-4595-978A-A9530038EA7C}" srcId="{5A27171A-FDF7-4DB2-84DA-E18E284D54F5}" destId="{B5B4424C-A9F6-4F44-BF22-54C6C45DF886}" srcOrd="0" destOrd="0" parTransId="{0B91964A-9CDE-4C85-8EE0-07842F38626C}" sibTransId="{8DEFCFA4-1A9E-4950-956A-0979B7E6B0D3}"/>
    <dgm:cxn modelId="{646A1B9B-F697-4914-8374-DB7D12D8D404}" type="presOf" srcId="{16FFA97E-EB22-42BA-ABAC-49CF99B9C7DB}" destId="{6ACEE92C-05D3-4A90-89A9-E27901CF76F1}" srcOrd="0" destOrd="0" presId="urn:microsoft.com/office/officeart/2005/8/layout/radial6"/>
    <dgm:cxn modelId="{016782BB-BB33-4E2D-B94F-6CCAFD974215}" type="presOf" srcId="{9D1FF13B-FA01-4A8B-80CE-9EFADE23264D}" destId="{E207D5D0-9F18-4DD9-842C-7E0B435EF777}" srcOrd="0" destOrd="0" presId="urn:microsoft.com/office/officeart/2005/8/layout/radial6"/>
    <dgm:cxn modelId="{F3E073BD-0B0F-4F9E-AD1F-20794133179A}" srcId="{5A27171A-FDF7-4DB2-84DA-E18E284D54F5}" destId="{A22BC75F-FF12-4BD2-A46E-30C95DD22BEA}" srcOrd="3" destOrd="0" parTransId="{0E80C9C3-6F92-4A8A-AD54-6B62A4E27B05}" sibTransId="{E64E0DC1-71AE-4EB8-B4DC-13B45A94CA3B}"/>
    <dgm:cxn modelId="{5315B1C2-5907-4795-88EF-D548BCAD25C9}" srcId="{5A27171A-FDF7-4DB2-84DA-E18E284D54F5}" destId="{4CC61F05-1FD1-4401-A27B-8ED3CFE930D2}" srcOrd="1" destOrd="0" parTransId="{27D8E02E-A6A1-4D35-8A38-242629F331A9}" sibTransId="{16FFA97E-EB22-42BA-ABAC-49CF99B9C7DB}"/>
    <dgm:cxn modelId="{DEAE65C9-9C70-4877-891F-04824A03C08D}" type="presOf" srcId="{8DEFCFA4-1A9E-4950-956A-0979B7E6B0D3}" destId="{942E9CF3-AA4A-48F9-BAAE-14C363F01DB6}" srcOrd="0" destOrd="0" presId="urn:microsoft.com/office/officeart/2005/8/layout/radial6"/>
    <dgm:cxn modelId="{EEF0B9D0-6783-4259-8C8D-636558F97A19}" srcId="{9D1FF13B-FA01-4A8B-80CE-9EFADE23264D}" destId="{5A27171A-FDF7-4DB2-84DA-E18E284D54F5}" srcOrd="0" destOrd="0" parTransId="{01DCBD30-4E63-47A2-BA22-1587932AF6E9}" sibTransId="{B7540869-A10A-443B-B36E-7C90E56A32AA}"/>
    <dgm:cxn modelId="{42E443DD-7E75-4EBD-844A-E10BA3BCC07F}" type="presOf" srcId="{49CF044E-4BB4-4CDF-84FE-8A88E05E196C}" destId="{B3187399-0070-4657-A381-86083C03C160}" srcOrd="0" destOrd="0" presId="urn:microsoft.com/office/officeart/2005/8/layout/radial6"/>
    <dgm:cxn modelId="{4CD59AE3-8D81-4FC0-8351-2E3EE70EE0C7}" type="presOf" srcId="{5A27171A-FDF7-4DB2-84DA-E18E284D54F5}" destId="{AFF37E05-0D96-4DA8-9B4D-909C7AEF9AA7}" srcOrd="0" destOrd="0" presId="urn:microsoft.com/office/officeart/2005/8/layout/radial6"/>
    <dgm:cxn modelId="{309A78FD-D1F6-42A2-B08C-91687545FA6F}" type="presOf" srcId="{7169908F-DEA2-40A6-A877-95DB83FE5542}" destId="{BD533F27-A939-43C8-B570-C5AAB9D52AB0}" srcOrd="0" destOrd="0" presId="urn:microsoft.com/office/officeart/2005/8/layout/radial6"/>
    <dgm:cxn modelId="{32B9FDFF-30AE-4BAE-BE22-CCB143E6C833}" type="presOf" srcId="{E64E0DC1-71AE-4EB8-B4DC-13B45A94CA3B}" destId="{1C9183AF-9EC3-4B4E-BBA7-5768D06DF06C}" srcOrd="0" destOrd="0" presId="urn:microsoft.com/office/officeart/2005/8/layout/radial6"/>
    <dgm:cxn modelId="{B6DD9650-2298-4AF3-8595-842587C8EE42}" type="presParOf" srcId="{E207D5D0-9F18-4DD9-842C-7E0B435EF777}" destId="{AFF37E05-0D96-4DA8-9B4D-909C7AEF9AA7}" srcOrd="0" destOrd="0" presId="urn:microsoft.com/office/officeart/2005/8/layout/radial6"/>
    <dgm:cxn modelId="{05208966-F009-4DE1-A73B-EDB25FB7D984}" type="presParOf" srcId="{E207D5D0-9F18-4DD9-842C-7E0B435EF777}" destId="{9830826A-41E4-4180-90AE-C16BAAB78893}" srcOrd="1" destOrd="0" presId="urn:microsoft.com/office/officeart/2005/8/layout/radial6"/>
    <dgm:cxn modelId="{E4625F90-F892-4F57-B421-7CB65F21ADCE}" type="presParOf" srcId="{E207D5D0-9F18-4DD9-842C-7E0B435EF777}" destId="{60CD3FCA-0FF4-418A-8011-9CD420DC3D68}" srcOrd="2" destOrd="0" presId="urn:microsoft.com/office/officeart/2005/8/layout/radial6"/>
    <dgm:cxn modelId="{3E363323-AC1C-4A21-9427-8225F3009464}" type="presParOf" srcId="{E207D5D0-9F18-4DD9-842C-7E0B435EF777}" destId="{942E9CF3-AA4A-48F9-BAAE-14C363F01DB6}" srcOrd="3" destOrd="0" presId="urn:microsoft.com/office/officeart/2005/8/layout/radial6"/>
    <dgm:cxn modelId="{3CA27767-A865-42A9-9D33-3719F5418F96}" type="presParOf" srcId="{E207D5D0-9F18-4DD9-842C-7E0B435EF777}" destId="{9F2BBDD9-FAD4-409B-B508-AD49E20B4CA9}" srcOrd="4" destOrd="0" presId="urn:microsoft.com/office/officeart/2005/8/layout/radial6"/>
    <dgm:cxn modelId="{2292A390-70AA-413D-B884-0EA789B8E618}" type="presParOf" srcId="{E207D5D0-9F18-4DD9-842C-7E0B435EF777}" destId="{77BFEB7B-42C6-4605-9B2C-199FC0C7FFDC}" srcOrd="5" destOrd="0" presId="urn:microsoft.com/office/officeart/2005/8/layout/radial6"/>
    <dgm:cxn modelId="{41B149AC-9D96-4051-8B1E-3416460AABF8}" type="presParOf" srcId="{E207D5D0-9F18-4DD9-842C-7E0B435EF777}" destId="{6ACEE92C-05D3-4A90-89A9-E27901CF76F1}" srcOrd="6" destOrd="0" presId="urn:microsoft.com/office/officeart/2005/8/layout/radial6"/>
    <dgm:cxn modelId="{15E93304-3E15-45F9-A6CF-85F7363EDAC0}" type="presParOf" srcId="{E207D5D0-9F18-4DD9-842C-7E0B435EF777}" destId="{B3187399-0070-4657-A381-86083C03C160}" srcOrd="7" destOrd="0" presId="urn:microsoft.com/office/officeart/2005/8/layout/radial6"/>
    <dgm:cxn modelId="{3CE335A8-00E7-4CCB-9453-09F746F47F5B}" type="presParOf" srcId="{E207D5D0-9F18-4DD9-842C-7E0B435EF777}" destId="{14AF93B9-A5DB-4995-B9DF-0AA1BE4E51A8}" srcOrd="8" destOrd="0" presId="urn:microsoft.com/office/officeart/2005/8/layout/radial6"/>
    <dgm:cxn modelId="{30CE1DA1-BD7D-48A8-AD7B-E8AC7444971E}" type="presParOf" srcId="{E207D5D0-9F18-4DD9-842C-7E0B435EF777}" destId="{BD533F27-A939-43C8-B570-C5AAB9D52AB0}" srcOrd="9" destOrd="0" presId="urn:microsoft.com/office/officeart/2005/8/layout/radial6"/>
    <dgm:cxn modelId="{9F20B914-05A6-4C39-89CF-01D3CC34BA3E}" type="presParOf" srcId="{E207D5D0-9F18-4DD9-842C-7E0B435EF777}" destId="{1166C23E-3AFC-4076-9CD5-4E3D031E06C7}" srcOrd="10" destOrd="0" presId="urn:microsoft.com/office/officeart/2005/8/layout/radial6"/>
    <dgm:cxn modelId="{5D485D19-2F25-4E1D-BB61-82DAB1942653}" type="presParOf" srcId="{E207D5D0-9F18-4DD9-842C-7E0B435EF777}" destId="{F41BD999-08F0-464B-9BD6-513325B28006}" srcOrd="11" destOrd="0" presId="urn:microsoft.com/office/officeart/2005/8/layout/radial6"/>
    <dgm:cxn modelId="{D6DE3441-DD49-4E6E-BDCF-14EFF2F65157}" type="presParOf" srcId="{E207D5D0-9F18-4DD9-842C-7E0B435EF777}" destId="{1C9183AF-9EC3-4B4E-BBA7-5768D06DF06C}" srcOrd="12" destOrd="0" presId="urn:microsoft.com/office/officeart/2005/8/layout/radial6"/>
    <dgm:cxn modelId="{56AF0021-8CB7-495B-AC94-9083C762A6C7}" type="presParOf" srcId="{E207D5D0-9F18-4DD9-842C-7E0B435EF777}" destId="{AA0ECC8C-B38D-4A9E-8109-C424FD5A6961}" srcOrd="13" destOrd="0" presId="urn:microsoft.com/office/officeart/2005/8/layout/radial6"/>
    <dgm:cxn modelId="{26702D33-F56E-47B6-B1FF-05FEB4028EDF}" type="presParOf" srcId="{E207D5D0-9F18-4DD9-842C-7E0B435EF777}" destId="{3FB2D880-BF4D-4770-AB27-7300F961BFAC}" srcOrd="14" destOrd="0" presId="urn:microsoft.com/office/officeart/2005/8/layout/radial6"/>
    <dgm:cxn modelId="{EFC77A09-29FF-4235-8170-11C18D27A0D5}" type="presParOf" srcId="{E207D5D0-9F18-4DD9-842C-7E0B435EF777}" destId="{A189A642-EE9C-444D-992F-21730D9DAE9C}" srcOrd="15" destOrd="0" presId="urn:microsoft.com/office/officeart/2005/8/layout/radial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89A642-EE9C-444D-992F-21730D9DAE9C}">
      <dsp:nvSpPr>
        <dsp:cNvPr id="0" name=""/>
        <dsp:cNvSpPr/>
      </dsp:nvSpPr>
      <dsp:spPr>
        <a:xfrm>
          <a:off x="1376516" y="1028403"/>
          <a:ext cx="6860311" cy="6860311"/>
        </a:xfrm>
        <a:prstGeom prst="blockArc">
          <a:avLst>
            <a:gd name="adj1" fmla="val 11880000"/>
            <a:gd name="adj2" fmla="val 1620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1C9183AF-9EC3-4B4E-BBA7-5768D06DF06C}">
      <dsp:nvSpPr>
        <dsp:cNvPr id="0" name=""/>
        <dsp:cNvSpPr/>
      </dsp:nvSpPr>
      <dsp:spPr>
        <a:xfrm>
          <a:off x="1376516" y="1028403"/>
          <a:ext cx="6860311" cy="6860311"/>
        </a:xfrm>
        <a:prstGeom prst="blockArc">
          <a:avLst>
            <a:gd name="adj1" fmla="val 7560000"/>
            <a:gd name="adj2" fmla="val 1188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BD533F27-A939-43C8-B570-C5AAB9D52AB0}">
      <dsp:nvSpPr>
        <dsp:cNvPr id="0" name=""/>
        <dsp:cNvSpPr/>
      </dsp:nvSpPr>
      <dsp:spPr>
        <a:xfrm>
          <a:off x="1376516" y="1028403"/>
          <a:ext cx="6860311" cy="6860311"/>
        </a:xfrm>
        <a:prstGeom prst="blockArc">
          <a:avLst>
            <a:gd name="adj1" fmla="val 3240000"/>
            <a:gd name="adj2" fmla="val 756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6ACEE92C-05D3-4A90-89A9-E27901CF76F1}">
      <dsp:nvSpPr>
        <dsp:cNvPr id="0" name=""/>
        <dsp:cNvSpPr/>
      </dsp:nvSpPr>
      <dsp:spPr>
        <a:xfrm>
          <a:off x="1376516" y="1028403"/>
          <a:ext cx="6860311" cy="6860311"/>
        </a:xfrm>
        <a:prstGeom prst="blockArc">
          <a:avLst>
            <a:gd name="adj1" fmla="val 20520000"/>
            <a:gd name="adj2" fmla="val 324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942E9CF3-AA4A-48F9-BAAE-14C363F01DB6}">
      <dsp:nvSpPr>
        <dsp:cNvPr id="0" name=""/>
        <dsp:cNvSpPr/>
      </dsp:nvSpPr>
      <dsp:spPr>
        <a:xfrm>
          <a:off x="1376516" y="1028403"/>
          <a:ext cx="6860311" cy="6860311"/>
        </a:xfrm>
        <a:prstGeom prst="blockArc">
          <a:avLst>
            <a:gd name="adj1" fmla="val 16200000"/>
            <a:gd name="adj2" fmla="val 2052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AFF37E05-0D96-4DA8-9B4D-909C7AEF9AA7}">
      <dsp:nvSpPr>
        <dsp:cNvPr id="0" name=""/>
        <dsp:cNvSpPr/>
      </dsp:nvSpPr>
      <dsp:spPr>
        <a:xfrm>
          <a:off x="3227311" y="2879198"/>
          <a:ext cx="3158720" cy="3158720"/>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2667000">
            <a:lnSpc>
              <a:spcPct val="90000"/>
            </a:lnSpc>
            <a:spcBef>
              <a:spcPct val="0"/>
            </a:spcBef>
            <a:spcAft>
              <a:spcPct val="35000"/>
            </a:spcAft>
            <a:buNone/>
          </a:pPr>
          <a:r>
            <a:rPr lang="es-419" sz="6000" kern="1200">
              <a:latin typeface="Arial" panose="020B0604020202020204" pitchFamily="34" charset="0"/>
              <a:cs typeface="Arial" panose="020B0604020202020204" pitchFamily="34" charset="0"/>
            </a:rPr>
            <a:t>PAAC 2022</a:t>
          </a:r>
          <a:endParaRPr lang="es-CO" sz="6000" kern="1200">
            <a:latin typeface="Arial" panose="020B0604020202020204" pitchFamily="34" charset="0"/>
            <a:cs typeface="Arial" panose="020B0604020202020204" pitchFamily="34" charset="0"/>
          </a:endParaRPr>
        </a:p>
      </dsp:txBody>
      <dsp:txXfrm>
        <a:off x="3689895" y="3341782"/>
        <a:ext cx="2233552" cy="2233552"/>
      </dsp:txXfrm>
    </dsp:sp>
    <dsp:sp modelId="{9830826A-41E4-4180-90AE-C16BAAB78893}">
      <dsp:nvSpPr>
        <dsp:cNvPr id="0" name=""/>
        <dsp:cNvSpPr/>
      </dsp:nvSpPr>
      <dsp:spPr>
        <a:xfrm>
          <a:off x="3483315" y="2450"/>
          <a:ext cx="2646714"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Gestión del riesgo de corrupción - Mapa de riesgos de corrupción</a:t>
          </a:r>
          <a:endParaRPr lang="es-CO" sz="1800" kern="1200">
            <a:latin typeface="Arial" panose="020B0604020202020204" pitchFamily="34" charset="0"/>
            <a:cs typeface="Arial" panose="020B0604020202020204" pitchFamily="34" charset="0"/>
          </a:endParaRPr>
        </a:p>
      </dsp:txBody>
      <dsp:txXfrm>
        <a:off x="3870917" y="326259"/>
        <a:ext cx="1871510" cy="1563486"/>
      </dsp:txXfrm>
    </dsp:sp>
    <dsp:sp modelId="{9F2BBDD9-FAD4-409B-B508-AD49E20B4CA9}">
      <dsp:nvSpPr>
        <dsp:cNvPr id="0" name=""/>
        <dsp:cNvSpPr/>
      </dsp:nvSpPr>
      <dsp:spPr>
        <a:xfrm>
          <a:off x="6812035" y="2317627"/>
          <a:ext cx="2362410"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22860" rIns="0" bIns="36000" numCol="1" spcCol="1270" anchor="ctr" anchorCtr="0">
          <a:noAutofit/>
        </a:bodyPr>
        <a:lstStyle/>
        <a:p>
          <a:pPr marL="0" lvl="0" indent="0" algn="ctr" defTabSz="800100">
            <a:lnSpc>
              <a:spcPct val="90000"/>
            </a:lnSpc>
            <a:spcBef>
              <a:spcPct val="0"/>
            </a:spcBef>
            <a:spcAft>
              <a:spcPct val="35000"/>
            </a:spcAft>
            <a:buNone/>
          </a:pPr>
          <a:r>
            <a:rPr lang="es-CO" sz="1800" kern="1200">
              <a:latin typeface="Arial" panose="020B0604020202020204" pitchFamily="34" charset="0"/>
              <a:cs typeface="Arial" panose="020B0604020202020204" pitchFamily="34" charset="0"/>
            </a:rPr>
            <a:t>Racionalización de trámites</a:t>
          </a:r>
        </a:p>
      </dsp:txBody>
      <dsp:txXfrm>
        <a:off x="7158002" y="2641436"/>
        <a:ext cx="1670476" cy="1563486"/>
      </dsp:txXfrm>
    </dsp:sp>
    <dsp:sp modelId="{B3187399-0070-4657-A381-86083C03C160}">
      <dsp:nvSpPr>
        <dsp:cNvPr id="0" name=""/>
        <dsp:cNvSpPr/>
      </dsp:nvSpPr>
      <dsp:spPr>
        <a:xfrm>
          <a:off x="5493904" y="6063663"/>
          <a:ext cx="2564350"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CO" sz="1800" kern="1200">
              <a:latin typeface="Arial" panose="020B0604020202020204" pitchFamily="34" charset="0"/>
              <a:cs typeface="Arial" panose="020B0604020202020204" pitchFamily="34" charset="0"/>
            </a:rPr>
            <a:t>Rendición de cuentas</a:t>
          </a:r>
        </a:p>
      </dsp:txBody>
      <dsp:txXfrm>
        <a:off x="5869444" y="6387472"/>
        <a:ext cx="1813270" cy="1563486"/>
      </dsp:txXfrm>
    </dsp:sp>
    <dsp:sp modelId="{1166C23E-3AFC-4076-9CD5-4E3D031E06C7}">
      <dsp:nvSpPr>
        <dsp:cNvPr id="0" name=""/>
        <dsp:cNvSpPr/>
      </dsp:nvSpPr>
      <dsp:spPr>
        <a:xfrm>
          <a:off x="1606243" y="6063663"/>
          <a:ext cx="2462042"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Mecanismos para mejorar la atención al ciudadano</a:t>
          </a:r>
          <a:endParaRPr lang="es-CO" sz="1800" kern="1200">
            <a:latin typeface="Arial" panose="020B0604020202020204" pitchFamily="34" charset="0"/>
            <a:cs typeface="Arial" panose="020B0604020202020204" pitchFamily="34" charset="0"/>
          </a:endParaRPr>
        </a:p>
      </dsp:txBody>
      <dsp:txXfrm>
        <a:off x="1966801" y="6387472"/>
        <a:ext cx="1740926" cy="1563486"/>
      </dsp:txXfrm>
    </dsp:sp>
    <dsp:sp modelId="{AA0ECC8C-B38D-4A9E-8109-C424FD5A6961}">
      <dsp:nvSpPr>
        <dsp:cNvPr id="0" name=""/>
        <dsp:cNvSpPr/>
      </dsp:nvSpPr>
      <dsp:spPr>
        <a:xfrm>
          <a:off x="381034" y="2317627"/>
          <a:ext cx="2478139"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Mecanismos para la Transparencia y Acceso a la Información</a:t>
          </a:r>
          <a:endParaRPr lang="es-CO" sz="1800" kern="1200">
            <a:latin typeface="Arial" panose="020B0604020202020204" pitchFamily="34" charset="0"/>
            <a:cs typeface="Arial" panose="020B0604020202020204" pitchFamily="34" charset="0"/>
          </a:endParaRPr>
        </a:p>
      </dsp:txBody>
      <dsp:txXfrm>
        <a:off x="743949" y="2641436"/>
        <a:ext cx="1752309" cy="1563486"/>
      </dsp:txXfrm>
    </dsp:sp>
  </dsp:spTree>
</dsp:drawing>
</file>

<file path=xl/diagrams/layout1.xml><?xml version="1.0" encoding="utf-8"?>
<dgm:layoutDef xmlns:dgm="http://schemas.openxmlformats.org/drawingml/2006/diagram" xmlns:a="http://schemas.openxmlformats.org/drawingml/2006/main" uniqueId="urn:microsoft.com/office/officeart/2005/8/layout/radial6">
  <dgm:title val=""/>
  <dgm:desc val=""/>
  <dgm:catLst>
    <dgm:cat type="cycle" pri="9000"/>
    <dgm:cat type="relationship" pri="21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Name0">
    <dgm:varLst>
      <dgm:chMax val="1"/>
      <dgm:dir/>
      <dgm:animLvl val="ctr"/>
      <dgm:resizeHandles val="exact"/>
    </dgm:varLst>
    <dgm:choose name="Name1">
      <dgm:if name="Name2" func="var" arg="dir" op="equ" val="norm">
        <dgm:choose name="Name3">
          <dgm:if name="Name4" axis="ch ch" ptType="node node" st="1 1" cnt="1 0" func="cnt" op="lte" val="1">
            <dgm:alg type="cycle">
              <dgm:param type="stAng" val="90"/>
              <dgm:param type="spanAng" val="360"/>
              <dgm:param type="ctrShpMap" val="fNode"/>
            </dgm:alg>
          </dgm:if>
          <dgm:else name="Name5">
            <dgm:alg type="cycle">
              <dgm:param type="stAng" val="0"/>
              <dgm:param type="spanAng" val="360"/>
              <dgm:param type="ctrShpMap" val="fNode"/>
            </dgm:alg>
          </dgm:else>
        </dgm:choose>
      </dgm:if>
      <dgm:else name="Name6">
        <dgm:choose name="Name7">
          <dgm:if name="Name8" axis="ch ch" ptType="node node" st="1 1" cnt="1 0" func="cnt" op="lte" val="1">
            <dgm:alg type="cycle">
              <dgm:param type="stAng" val="-90"/>
              <dgm:param type="spanAng" val="360"/>
              <dgm:param type="ctrShpMap" val="fNode"/>
            </dgm:alg>
          </dgm:if>
          <dgm:else name="Name9">
            <dgm:alg type="cycle">
              <dgm:param type="stAng" val="0"/>
              <dgm:param type="spanAng" val="-360"/>
              <dgm:param type="ctrShpMap" val="fNode"/>
            </dgm:alg>
          </dgm:else>
        </dgm:choose>
      </dgm:else>
    </dgm:choose>
    <dgm:shape xmlns:r="http://schemas.openxmlformats.org/officeDocument/2006/relationships" r:blip="">
      <dgm:adjLst/>
    </dgm:shape>
    <dgm:presOf/>
    <dgm:choose name="Name10">
      <dgm:if name="Name11" func="var" arg="dir" op="equ" val="norm">
        <dgm:choose name="Name12">
          <dgm:if name="Name13"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des" forName="oneNode" refType="primFontSz" refFor="ch" refForName="centerShape" op="lte" fact="0.95"/>
              <dgm:constr type="diam" for="ch" forName="singleconn" refType="diam" op="equ" fact="-1"/>
              <dgm:constr type="h" for="ch" forName="singleconn" refType="w" refFor="ch" refForName="oneComp" fact="0.24"/>
              <dgm:constr type="w" for="ch" forName="dummya" refType="w" refFor="ch" refForName="oneComp" op="equ"/>
              <dgm:constr type="w" for="ch" forName="dummyb" refType="w" refFor="ch" refForName="oneComp" op="equ"/>
              <dgm:constr type="w" for="ch" forName="dummyc" refType="w" refFor="ch" refForName="oneComp" op="equ"/>
            </dgm:constrLst>
          </dgm:if>
          <dgm:else name="Name14">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forName="sibTrans" refType="diam" op="equ"/>
              <dgm:constr type="h" for="ch" forName="sibTrans" refType="w" refFor="ch" refForName="node" fact="0.24"/>
              <dgm:constr type="w" for="ch" forName="dummy" val="1"/>
            </dgm:constrLst>
          </dgm:else>
        </dgm:choose>
      </dgm:if>
      <dgm:else name="Name15">
        <dgm:choose name="Name16">
          <dgm:if name="Name17"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ch" forName="oneNode" refType="primFontSz" refFor="ch" refForName="centerShape" op="lte" fact="0.95"/>
              <dgm:constr type="diam" for="ch" forName="singleconn" refType="diam"/>
              <dgm:constr type="h" for="ch" forName="singleconn" refType="w" refFor="ch" refForName="oneComp" fact="0.24"/>
              <dgm:constr type="diam" for="ch" refType="diam" op="equ"/>
              <dgm:constr type="w" for="ch" forName="dummya" refType="w" refFor="ch" refForName="oneComp" op="equ"/>
              <dgm:constr type="w" for="ch" forName="dummyb" refType="w" refFor="ch" refForName="oneComp" op="equ"/>
              <dgm:constr type="w" for="ch" forName="dummyc" refType="w" refFor="ch" refForName="oneComp" op="equ"/>
            </dgm:constrLst>
          </dgm:if>
          <dgm:else name="Name18">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ptType="sibTrans" refType="diam" fact="-1"/>
              <dgm:constr type="h" for="ch" forName="sibTrans" refType="w" refFor="ch" refForName="node" fact="0.24"/>
              <dgm:constr type="diam" for="ch" refType="diam" op="equ" fact="-1"/>
              <dgm:constr type="w" for="ch" forName="dummy" val="1"/>
            </dgm:constrLst>
          </dgm:else>
        </dgm:choose>
      </dgm:else>
    </dgm:choose>
    <dgm:ruleLst>
      <dgm:rule type="diam" val="INF" fact="NaN" max="NaN"/>
    </dgm:ruleLst>
    <dgm:forEach name="Name19" axis="ch" ptType="node" cnt="1">
      <dgm:layoutNode name="centerShape" styleLbl="node0">
        <dgm:alg type="tx"/>
        <dgm:shape xmlns:r="http://schemas.openxmlformats.org/officeDocument/2006/relationships" type="ellipse" r:blip="">
          <dgm:adjLst/>
        </dgm:shape>
        <dgm:presOf axis="self"/>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20" axis="ch">
        <dgm:forEach name="Name21" axis="self" ptType="node">
          <dgm:choose name="Name22">
            <dgm:if name="Name23" axis="par ch" ptType="node node" func="cnt" op="gt" val="1">
              <dgm:layoutNode nam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name="dummy">
                <dgm:alg type="sp"/>
                <dgm:shape xmlns:r="http://schemas.openxmlformats.org/officeDocument/2006/relationships" r:blip="">
                  <dgm:adjLst/>
                </dgm:shape>
                <dgm:presOf/>
                <dgm:constrLst>
                  <dgm:constr type="h" refType="w"/>
                </dgm:constrLst>
                <dgm:ruleLst/>
              </dgm:layoutNode>
              <dgm:forEach name="sibTransForEach" axis="followSib" ptType="sibTrans" hideLastTrans="0" cnt="1">
                <dgm:layoutNode name="sibTrans" styleLbl="sibTrans2D1">
                  <dgm:alg type="conn">
                    <dgm:param type="connRout" val="curve"/>
                    <dgm:param type="begPts" val="ctr"/>
                    <dgm:param type="endPts" val="ctr"/>
                    <dgm:param type="begSty" val="noArr"/>
                    <dgm:param type="endSty" val="noArr"/>
                    <dgm:param type="dstNode" val="node"/>
                  </dgm:alg>
                  <dgm:shape xmlns:r="http://schemas.openxmlformats.org/officeDocument/2006/relationships" type="conn" r:blip="" zOrderOff="-999">
                    <dgm:adjLst/>
                  </dgm:shape>
                  <dgm:presOf axis="self"/>
                  <dgm:constrLst>
                    <dgm:constr type="begPad"/>
                    <dgm:constr type="endPad"/>
                  </dgm:constrLst>
                  <dgm:ruleLst/>
                </dgm:layoutNode>
              </dgm:forEach>
            </dgm:if>
            <dgm:if name="Name24" axis="par ch" ptType="node node" func="cnt" op="equ" val="1">
              <dgm:layoutNode name="oneComp">
                <dgm:alg type="composite">
                  <dgm:param type="ar" val="1"/>
                </dgm:alg>
                <dgm:shape xmlns:r="http://schemas.openxmlformats.org/officeDocument/2006/relationships" r:blip="">
                  <dgm:adjLst/>
                </dgm:shape>
                <dgm:presOf/>
                <dgm:constrLst>
                  <dgm:constr type="h" refType="w"/>
                  <dgm:constr type="l" for="ch" forName="dummyConnPt" refType="w" fact="0.5"/>
                  <dgm:constr type="t" for="ch" forName="dummyConnPt" refType="w" fact="0.5"/>
                  <dgm:constr type="l" for="ch" forName="oneNode"/>
                  <dgm:constr type="t" for="ch" forName="oneNode"/>
                  <dgm:constr type="h" for="ch" forName="oneNode" refType="h"/>
                  <dgm:constr type="w" for="ch" forName="oneNode" refType="w"/>
                </dgm:constrLst>
                <dgm:ruleLst/>
                <dgm:layoutNode name="dummyConnPt" styleLbl="node1">
                  <dgm:alg type="sp"/>
                  <dgm:shape xmlns:r="http://schemas.openxmlformats.org/officeDocument/2006/relationships" r:blip="">
                    <dgm:adjLst/>
                  </dgm:shape>
                  <dgm:presOf/>
                  <dgm:constrLst>
                    <dgm:constr type="w" val="1"/>
                    <dgm:constr type="h" val="1"/>
                  </dgm:constrLst>
                  <dgm:ruleLst/>
                </dgm:layoutNode>
                <dgm:layoutNode name="on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dgm:layoutNode name="dummya">
                <dgm:alg type="sp"/>
                <dgm:shape xmlns:r="http://schemas.openxmlformats.org/officeDocument/2006/relationships" r:blip="">
                  <dgm:adjLst/>
                </dgm:shape>
                <dgm:presOf/>
                <dgm:constrLst>
                  <dgm:constr type="h" refType="w"/>
                </dgm:constrLst>
                <dgm:ruleLst/>
              </dgm:layoutNode>
              <dgm:layoutNode name="dummyb">
                <dgm:alg type="sp"/>
                <dgm:shape xmlns:r="http://schemas.openxmlformats.org/officeDocument/2006/relationships" r:blip="">
                  <dgm:adjLst/>
                </dgm:shape>
                <dgm:presOf/>
                <dgm:constrLst>
                  <dgm:constr type="h" refType="w"/>
                </dgm:constrLst>
                <dgm:ruleLst/>
              </dgm:layoutNode>
              <dgm:layoutNode name="dummyc">
                <dgm:alg type="sp"/>
                <dgm:shape xmlns:r="http://schemas.openxmlformats.org/officeDocument/2006/relationships" r:blip="">
                  <dgm:adjLst/>
                </dgm:shape>
                <dgm:presOf/>
                <dgm:constrLst>
                  <dgm:constr type="h" refType="w"/>
                </dgm:constrLst>
                <dgm:ruleLst/>
              </dgm:layoutNode>
              <dgm:forEach name="sibTransForEach1" axis="followSib" ptType="sibTrans" hideLastTrans="0" cnt="1">
                <dgm:layoutNode name="singleconn" styleLbl="sibTrans2D1">
                  <dgm:alg type="conn">
                    <dgm:param type="connRout" val="longCurve"/>
                    <dgm:param type="begPts" val="bCtr"/>
                    <dgm:param type="endPts" val="tCtr"/>
                    <dgm:param type="begSty" val="noArr"/>
                    <dgm:param type="endSty" val="noArr"/>
                    <dgm:param type="srcNode" val="dummyConnPt"/>
                    <dgm:param type="dstNode" val="dummyConnPt"/>
                  </dgm:alg>
                  <dgm:shape xmlns:r="http://schemas.openxmlformats.org/officeDocument/2006/relationships" type="conn" r:blip="" zOrderOff="-999">
                    <dgm:adjLst/>
                  </dgm:shape>
                  <dgm:presOf axis="self"/>
                  <dgm:constrLst>
                    <dgm:constr type="begPad"/>
                    <dgm:constr type="endPad"/>
                  </dgm:constrLst>
                  <dgm:ruleLst/>
                </dgm:layoutNode>
              </dgm:forEach>
            </dgm:if>
            <dgm:else name="Name25"/>
          </dgm:choos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205;ndice!A1"/><Relationship Id="rId3" Type="http://schemas.openxmlformats.org/officeDocument/2006/relationships/hyperlink" Target="#Disciplinario!A1"/><Relationship Id="rId7" Type="http://schemas.openxmlformats.org/officeDocument/2006/relationships/image" Target="../media/image1.jpeg"/><Relationship Id="rId2" Type="http://schemas.openxmlformats.org/officeDocument/2006/relationships/hyperlink" Target="#'Contencioso administrativo'!A1"/><Relationship Id="rId1" Type="http://schemas.openxmlformats.org/officeDocument/2006/relationships/hyperlink" Target="#Constitucional!A1"/><Relationship Id="rId6" Type="http://schemas.openxmlformats.org/officeDocument/2006/relationships/hyperlink" Target="#'Ordinaria Laboral'!A1"/><Relationship Id="rId5" Type="http://schemas.openxmlformats.org/officeDocument/2006/relationships/hyperlink" Target="#'Ordinaria Civil'!A1"/><Relationship Id="rId4" Type="http://schemas.openxmlformats.org/officeDocument/2006/relationships/hyperlink" Target="#'Ordinaria Penal'!A1"/><Relationship Id="rId9" Type="http://schemas.openxmlformats.org/officeDocument/2006/relationships/hyperlink" Target="#'Actividades PAAC 2022'!A1"/></Relationships>
</file>

<file path=xl/drawings/_rels/drawing1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Manual de Uso'!A1"/></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MENU!A1"/><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xdr:col>
      <xdr:colOff>447675</xdr:colOff>
      <xdr:row>7</xdr:row>
      <xdr:rowOff>85726</xdr:rowOff>
    </xdr:from>
    <xdr:to>
      <xdr:col>13</xdr:col>
      <xdr:colOff>657225</xdr:colOff>
      <xdr:row>22</xdr:row>
      <xdr:rowOff>108858</xdr:rowOff>
    </xdr:to>
    <xdr:sp macro="" textlink="">
      <xdr:nvSpPr>
        <xdr:cNvPr id="11" name="Rectángulo 10">
          <a:extLst>
            <a:ext uri="{FF2B5EF4-FFF2-40B4-BE49-F238E27FC236}">
              <a16:creationId xmlns:a16="http://schemas.microsoft.com/office/drawing/2014/main" id="{2033A538-39D9-436E-9186-D84A5CB782A8}"/>
            </a:ext>
          </a:extLst>
        </xdr:cNvPr>
        <xdr:cNvSpPr/>
      </xdr:nvSpPr>
      <xdr:spPr>
        <a:xfrm>
          <a:off x="1971675" y="1419226"/>
          <a:ext cx="8591550" cy="2880632"/>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000" b="1">
            <a:solidFill>
              <a:schemeClr val="accent1">
                <a:lumMod val="75000"/>
              </a:schemeClr>
            </a:solidFill>
          </a:endParaRPr>
        </a:p>
      </xdr:txBody>
    </xdr:sp>
    <xdr:clientData/>
  </xdr:twoCellAnchor>
  <xdr:twoCellAnchor>
    <xdr:from>
      <xdr:col>3</xdr:col>
      <xdr:colOff>1</xdr:colOff>
      <xdr:row>9</xdr:row>
      <xdr:rowOff>0</xdr:rowOff>
    </xdr:from>
    <xdr:to>
      <xdr:col>5</xdr:col>
      <xdr:colOff>438151</xdr:colOff>
      <xdr:row>13</xdr:row>
      <xdr:rowOff>180975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E2C6C62F-5B8E-47D8-9B9E-85F15303B8CD}"/>
            </a:ext>
          </a:extLst>
        </xdr:cNvPr>
        <xdr:cNvSpPr/>
      </xdr:nvSpPr>
      <xdr:spPr>
        <a:xfrm>
          <a:off x="2286001" y="1714500"/>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CONSTITUCIONAL</a:t>
          </a:r>
        </a:p>
      </xdr:txBody>
    </xdr:sp>
    <xdr:clientData/>
  </xdr:twoCellAnchor>
  <xdr:twoCellAnchor>
    <xdr:from>
      <xdr:col>6</xdr:col>
      <xdr:colOff>723901</xdr:colOff>
      <xdr:row>9</xdr:row>
      <xdr:rowOff>9525</xdr:rowOff>
    </xdr:from>
    <xdr:to>
      <xdr:col>9</xdr:col>
      <xdr:colOff>400051</xdr:colOff>
      <xdr:row>14</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3344B5AD-022E-4A5D-A96C-A9D33D55C800}"/>
            </a:ext>
          </a:extLst>
        </xdr:cNvPr>
        <xdr:cNvSpPr/>
      </xdr:nvSpPr>
      <xdr:spPr>
        <a:xfrm>
          <a:off x="5295901" y="1724025"/>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CONTENCIOSO</a:t>
          </a:r>
          <a:r>
            <a:rPr lang="es-CO" sz="1800" baseline="0"/>
            <a:t> ADMINISTRATIVO</a:t>
          </a:r>
          <a:endParaRPr lang="es-CO" sz="1800"/>
        </a:p>
      </xdr:txBody>
    </xdr:sp>
    <xdr:clientData/>
  </xdr:twoCellAnchor>
  <xdr:twoCellAnchor>
    <xdr:from>
      <xdr:col>10</xdr:col>
      <xdr:colOff>657226</xdr:colOff>
      <xdr:row>9</xdr:row>
      <xdr:rowOff>0</xdr:rowOff>
    </xdr:from>
    <xdr:to>
      <xdr:col>13</xdr:col>
      <xdr:colOff>333376</xdr:colOff>
      <xdr:row>13</xdr:row>
      <xdr:rowOff>180975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E20872B5-A6D0-4886-AEFE-3AAC8792C227}"/>
            </a:ext>
          </a:extLst>
        </xdr:cNvPr>
        <xdr:cNvSpPr/>
      </xdr:nvSpPr>
      <xdr:spPr>
        <a:xfrm>
          <a:off x="8277226" y="1714500"/>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DISCIPLINARIO</a:t>
          </a:r>
        </a:p>
      </xdr:txBody>
    </xdr:sp>
    <xdr:clientData/>
  </xdr:twoCellAnchor>
  <xdr:twoCellAnchor>
    <xdr:from>
      <xdr:col>2</xdr:col>
      <xdr:colOff>742951</xdr:colOff>
      <xdr:row>16</xdr:row>
      <xdr:rowOff>133350</xdr:rowOff>
    </xdr:from>
    <xdr:to>
      <xdr:col>5</xdr:col>
      <xdr:colOff>419101</xdr:colOff>
      <xdr:row>21</xdr:row>
      <xdr:rowOff>123825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3CE28333-E7FA-49B2-A6FC-454A285FB057}"/>
            </a:ext>
          </a:extLst>
        </xdr:cNvPr>
        <xdr:cNvSpPr/>
      </xdr:nvSpPr>
      <xdr:spPr>
        <a:xfrm>
          <a:off x="2266951" y="3181350"/>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ORDINARIA PENAL</a:t>
          </a:r>
        </a:p>
      </xdr:txBody>
    </xdr:sp>
    <xdr:clientData/>
  </xdr:twoCellAnchor>
  <xdr:twoCellAnchor>
    <xdr:from>
      <xdr:col>6</xdr:col>
      <xdr:colOff>733426</xdr:colOff>
      <xdr:row>16</xdr:row>
      <xdr:rowOff>152400</xdr:rowOff>
    </xdr:from>
    <xdr:to>
      <xdr:col>9</xdr:col>
      <xdr:colOff>409576</xdr:colOff>
      <xdr:row>21</xdr:row>
      <xdr:rowOff>142875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3B9777C1-2971-4CAB-8146-220CC3F9A645}"/>
            </a:ext>
          </a:extLst>
        </xdr:cNvPr>
        <xdr:cNvSpPr/>
      </xdr:nvSpPr>
      <xdr:spPr>
        <a:xfrm>
          <a:off x="5305426" y="3200400"/>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ORDINARIA CIVIL</a:t>
          </a:r>
        </a:p>
      </xdr:txBody>
    </xdr:sp>
    <xdr:clientData/>
  </xdr:twoCellAnchor>
  <xdr:twoCellAnchor>
    <xdr:from>
      <xdr:col>10</xdr:col>
      <xdr:colOff>666751</xdr:colOff>
      <xdr:row>16</xdr:row>
      <xdr:rowOff>142875</xdr:rowOff>
    </xdr:from>
    <xdr:to>
      <xdr:col>13</xdr:col>
      <xdr:colOff>342901</xdr:colOff>
      <xdr:row>21</xdr:row>
      <xdr:rowOff>133350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84F412A-21E3-4D49-892F-F3D5D903DE07}"/>
            </a:ext>
          </a:extLst>
        </xdr:cNvPr>
        <xdr:cNvSpPr/>
      </xdr:nvSpPr>
      <xdr:spPr>
        <a:xfrm>
          <a:off x="8286751" y="3190875"/>
          <a:ext cx="1962150" cy="942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t>ORDINARIA LABORAL</a:t>
          </a:r>
        </a:p>
      </xdr:txBody>
    </xdr:sp>
    <xdr:clientData/>
  </xdr:twoCellAnchor>
  <xdr:twoCellAnchor>
    <xdr:from>
      <xdr:col>0</xdr:col>
      <xdr:colOff>95250</xdr:colOff>
      <xdr:row>0</xdr:row>
      <xdr:rowOff>66675</xdr:rowOff>
    </xdr:from>
    <xdr:to>
      <xdr:col>4</xdr:col>
      <xdr:colOff>371475</xdr:colOff>
      <xdr:row>5</xdr:row>
      <xdr:rowOff>175012</xdr:rowOff>
    </xdr:to>
    <xdr:pic>
      <xdr:nvPicPr>
        <xdr:cNvPr id="8" name="Imagen 3">
          <a:extLst>
            <a:ext uri="{FF2B5EF4-FFF2-40B4-BE49-F238E27FC236}">
              <a16:creationId xmlns:a16="http://schemas.microsoft.com/office/drawing/2014/main" id="{E337360A-D27E-4435-A72B-0911265E5CE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5250" y="66675"/>
          <a:ext cx="3324225" cy="106083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600075</xdr:colOff>
      <xdr:row>0</xdr:row>
      <xdr:rowOff>142875</xdr:rowOff>
    </xdr:from>
    <xdr:to>
      <xdr:col>10</xdr:col>
      <xdr:colOff>476250</xdr:colOff>
      <xdr:row>5</xdr:row>
      <xdr:rowOff>152400</xdr:rowOff>
    </xdr:to>
    <xdr:sp macro="" textlink="">
      <xdr:nvSpPr>
        <xdr:cNvPr id="9" name="Rectángulo 8">
          <a:extLst>
            <a:ext uri="{FF2B5EF4-FFF2-40B4-BE49-F238E27FC236}">
              <a16:creationId xmlns:a16="http://schemas.microsoft.com/office/drawing/2014/main" id="{5C7F958E-35E9-46FE-B987-11A95485CAE3}"/>
            </a:ext>
          </a:extLst>
        </xdr:cNvPr>
        <xdr:cNvSpPr/>
      </xdr:nvSpPr>
      <xdr:spPr>
        <a:xfrm>
          <a:off x="3648075" y="142875"/>
          <a:ext cx="4448175" cy="9620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solidFill>
                <a:schemeClr val="accent1">
                  <a:lumMod val="75000"/>
                </a:schemeClr>
              </a:solidFill>
            </a:rPr>
            <a:t>MATRIZ DE RIESGO DE CORRUPCIÓN</a:t>
          </a:r>
        </a:p>
      </xdr:txBody>
    </xdr:sp>
    <xdr:clientData/>
  </xdr:twoCellAnchor>
  <xdr:twoCellAnchor>
    <xdr:from>
      <xdr:col>10</xdr:col>
      <xdr:colOff>657226</xdr:colOff>
      <xdr:row>0</xdr:row>
      <xdr:rowOff>142875</xdr:rowOff>
    </xdr:from>
    <xdr:to>
      <xdr:col>15</xdr:col>
      <xdr:colOff>523876</xdr:colOff>
      <xdr:row>5</xdr:row>
      <xdr:rowOff>152400</xdr:rowOff>
    </xdr:to>
    <xdr:sp macro="" textlink="">
      <xdr:nvSpPr>
        <xdr:cNvPr id="10" name="Rectángulo 9">
          <a:extLst>
            <a:ext uri="{FF2B5EF4-FFF2-40B4-BE49-F238E27FC236}">
              <a16:creationId xmlns:a16="http://schemas.microsoft.com/office/drawing/2014/main" id="{C069A647-D8E3-49A5-8839-97BD7F5F16B3}"/>
            </a:ext>
          </a:extLst>
        </xdr:cNvPr>
        <xdr:cNvSpPr/>
      </xdr:nvSpPr>
      <xdr:spPr>
        <a:xfrm>
          <a:off x="8277226" y="142875"/>
          <a:ext cx="3676650" cy="9620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CO" sz="2000" b="1">
              <a:solidFill>
                <a:schemeClr val="accent1">
                  <a:lumMod val="75000"/>
                </a:schemeClr>
              </a:solidFill>
            </a:rPr>
            <a:t>PLAN ANTICORRUPCIÓN Y ATENCIÓN AL CIUDADANO 2022</a:t>
          </a:r>
        </a:p>
      </xdr:txBody>
    </xdr:sp>
    <xdr:clientData/>
  </xdr:twoCellAnchor>
  <xdr:twoCellAnchor>
    <xdr:from>
      <xdr:col>4</xdr:col>
      <xdr:colOff>707571</xdr:colOff>
      <xdr:row>23</xdr:row>
      <xdr:rowOff>163286</xdr:rowOff>
    </xdr:from>
    <xdr:to>
      <xdr:col>7</xdr:col>
      <xdr:colOff>383721</xdr:colOff>
      <xdr:row>28</xdr:row>
      <xdr:rowOff>153761</xdr:rowOff>
    </xdr:to>
    <xdr:sp macro="" textlink="">
      <xdr:nvSpPr>
        <xdr:cNvPr id="12" name="Rectángulo: esquinas redondeadas 11">
          <a:hlinkClick xmlns:r="http://schemas.openxmlformats.org/officeDocument/2006/relationships" r:id="rId8"/>
          <a:extLst>
            <a:ext uri="{FF2B5EF4-FFF2-40B4-BE49-F238E27FC236}">
              <a16:creationId xmlns:a16="http://schemas.microsoft.com/office/drawing/2014/main" id="{537FEF01-347B-4107-983F-F278BCD44B9F}"/>
            </a:ext>
          </a:extLst>
        </xdr:cNvPr>
        <xdr:cNvSpPr/>
      </xdr:nvSpPr>
      <xdr:spPr>
        <a:xfrm>
          <a:off x="3755571" y="4544786"/>
          <a:ext cx="1962150" cy="942975"/>
        </a:xfrm>
        <a:prstGeom prst="round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solidFill>
                <a:schemeClr val="tx1"/>
              </a:solidFill>
            </a:rPr>
            <a:t>COMPONENTES</a:t>
          </a:r>
        </a:p>
      </xdr:txBody>
    </xdr:sp>
    <xdr:clientData/>
  </xdr:twoCellAnchor>
  <xdr:twoCellAnchor>
    <xdr:from>
      <xdr:col>8</xdr:col>
      <xdr:colOff>751114</xdr:colOff>
      <xdr:row>23</xdr:row>
      <xdr:rowOff>138793</xdr:rowOff>
    </xdr:from>
    <xdr:to>
      <xdr:col>11</xdr:col>
      <xdr:colOff>427264</xdr:colOff>
      <xdr:row>28</xdr:row>
      <xdr:rowOff>129268</xdr:rowOff>
    </xdr:to>
    <xdr:sp macro="" textlink="">
      <xdr:nvSpPr>
        <xdr:cNvPr id="13" name="Rectángulo: esquinas redondeadas 12">
          <a:hlinkClick xmlns:r="http://schemas.openxmlformats.org/officeDocument/2006/relationships" r:id="rId9"/>
          <a:extLst>
            <a:ext uri="{FF2B5EF4-FFF2-40B4-BE49-F238E27FC236}">
              <a16:creationId xmlns:a16="http://schemas.microsoft.com/office/drawing/2014/main" id="{3DE7EC04-1003-487B-A17C-4998AEF1619D}"/>
            </a:ext>
          </a:extLst>
        </xdr:cNvPr>
        <xdr:cNvSpPr/>
      </xdr:nvSpPr>
      <xdr:spPr>
        <a:xfrm>
          <a:off x="6847114" y="4520293"/>
          <a:ext cx="1962150" cy="942975"/>
        </a:xfrm>
        <a:prstGeom prst="round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a:solidFill>
                <a:schemeClr val="tx1"/>
              </a:solidFill>
            </a:rPr>
            <a:t>ACTIVIDADES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979714</xdr:colOff>
      <xdr:row>2</xdr:row>
      <xdr:rowOff>762000</xdr:rowOff>
    </xdr:from>
    <xdr:to>
      <xdr:col>9</xdr:col>
      <xdr:colOff>1266455</xdr:colOff>
      <xdr:row>2</xdr:row>
      <xdr:rowOff>1224643</xdr:rowOff>
    </xdr:to>
    <xdr:sp macro="" textlink="">
      <xdr:nvSpPr>
        <xdr:cNvPr id="2" name="Rectángulo redondeado 4">
          <a:hlinkClick xmlns:r="http://schemas.openxmlformats.org/officeDocument/2006/relationships" r:id="rId1"/>
          <a:extLst>
            <a:ext uri="{FF2B5EF4-FFF2-40B4-BE49-F238E27FC236}">
              <a16:creationId xmlns:a16="http://schemas.microsoft.com/office/drawing/2014/main" id="{E3C20D04-A602-457F-A894-E490666BFBA0}"/>
            </a:ext>
          </a:extLst>
        </xdr:cNvPr>
        <xdr:cNvSpPr/>
      </xdr:nvSpPr>
      <xdr:spPr>
        <a:xfrm>
          <a:off x="16029214" y="1638300"/>
          <a:ext cx="1563091" cy="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es-CO" sz="100" b="1"/>
        </a:p>
        <a:p>
          <a:pPr algn="ctr"/>
          <a:endParaRPr lang="es-CO" sz="100" b="1"/>
        </a:p>
        <a:p>
          <a:pPr algn="ctr"/>
          <a:endParaRPr lang="es-CO" sz="100" b="1"/>
        </a:p>
        <a:p>
          <a:pPr algn="ctr"/>
          <a:endParaRPr lang="es-CO" sz="100" b="1"/>
        </a:p>
        <a:p>
          <a:pPr algn="ctr"/>
          <a:r>
            <a:rPr lang="es-CO" sz="1400" b="1"/>
            <a:t>Volver</a:t>
          </a:r>
          <a:r>
            <a:rPr lang="es-CO" sz="1400" b="1" baseline="0"/>
            <a:t> al Índice </a:t>
          </a:r>
          <a:endParaRPr lang="es-CO" sz="1400" b="1"/>
        </a:p>
      </xdr:txBody>
    </xdr:sp>
    <xdr:clientData/>
  </xdr:twoCellAnchor>
  <xdr:twoCellAnchor editAs="oneCell">
    <xdr:from>
      <xdr:col>0</xdr:col>
      <xdr:colOff>158750</xdr:colOff>
      <xdr:row>0</xdr:row>
      <xdr:rowOff>0</xdr:rowOff>
    </xdr:from>
    <xdr:to>
      <xdr:col>1</xdr:col>
      <xdr:colOff>2645833</xdr:colOff>
      <xdr:row>2</xdr:row>
      <xdr:rowOff>349252</xdr:rowOff>
    </xdr:to>
    <xdr:pic>
      <xdr:nvPicPr>
        <xdr:cNvPr id="3" name="Imagen 2">
          <a:extLst>
            <a:ext uri="{FF2B5EF4-FFF2-40B4-BE49-F238E27FC236}">
              <a16:creationId xmlns:a16="http://schemas.microsoft.com/office/drawing/2014/main" id="{57F34066-5310-45CB-9CEF-65B5465D9BC4}"/>
            </a:ext>
          </a:extLst>
        </xdr:cNvPr>
        <xdr:cNvPicPr>
          <a:picLocks noChangeAspect="1"/>
        </xdr:cNvPicPr>
      </xdr:nvPicPr>
      <xdr:blipFill rotWithShape="1">
        <a:blip xmlns:r="http://schemas.openxmlformats.org/officeDocument/2006/relationships" r:embed="rId2"/>
        <a:srcRect t="4639" b="5230"/>
        <a:stretch/>
      </xdr:blipFill>
      <xdr:spPr>
        <a:xfrm>
          <a:off x="158750" y="0"/>
          <a:ext cx="3687233" cy="1435102"/>
        </a:xfrm>
        <a:prstGeom prst="rect">
          <a:avLst/>
        </a:prstGeom>
      </xdr:spPr>
    </xdr:pic>
    <xdr:clientData/>
  </xdr:twoCellAnchor>
  <xdr:twoCellAnchor>
    <xdr:from>
      <xdr:col>0</xdr:col>
      <xdr:colOff>95250</xdr:colOff>
      <xdr:row>55</xdr:row>
      <xdr:rowOff>68036</xdr:rowOff>
    </xdr:from>
    <xdr:to>
      <xdr:col>1</xdr:col>
      <xdr:colOff>163285</xdr:colOff>
      <xdr:row>57</xdr:row>
      <xdr:rowOff>217714</xdr:rowOff>
    </xdr:to>
    <xdr:sp macro="" textlink="">
      <xdr:nvSpPr>
        <xdr:cNvPr id="4" name="Flecha: hacia la izquierda 3">
          <a:hlinkClick xmlns:r="http://schemas.openxmlformats.org/officeDocument/2006/relationships" r:id="rId3"/>
          <a:extLst>
            <a:ext uri="{FF2B5EF4-FFF2-40B4-BE49-F238E27FC236}">
              <a16:creationId xmlns:a16="http://schemas.microsoft.com/office/drawing/2014/main" id="{D2F0C790-2215-48BF-8AB8-7086392F7A38}"/>
            </a:ext>
          </a:extLst>
        </xdr:cNvPr>
        <xdr:cNvSpPr/>
      </xdr:nvSpPr>
      <xdr:spPr>
        <a:xfrm>
          <a:off x="95250" y="37133893"/>
          <a:ext cx="1265464"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381000</xdr:colOff>
      <xdr:row>0</xdr:row>
      <xdr:rowOff>42333</xdr:rowOff>
    </xdr:from>
    <xdr:to>
      <xdr:col>8</xdr:col>
      <xdr:colOff>1788583</xdr:colOff>
      <xdr:row>3</xdr:row>
      <xdr:rowOff>93685</xdr:rowOff>
    </xdr:to>
    <xdr:pic>
      <xdr:nvPicPr>
        <xdr:cNvPr id="2" name="Imagen 1" descr="BOTONES...">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77083" y="42333"/>
          <a:ext cx="1407583" cy="1406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1504950</xdr:colOff>
      <xdr:row>1</xdr:row>
      <xdr:rowOff>0</xdr:rowOff>
    </xdr:to>
    <xdr:pic>
      <xdr:nvPicPr>
        <xdr:cNvPr id="1064" name="Imagen 3">
          <a:extLst>
            <a:ext uri="{FF2B5EF4-FFF2-40B4-BE49-F238E27FC236}">
              <a16:creationId xmlns:a16="http://schemas.microsoft.com/office/drawing/2014/main" id="{00000000-0008-0000-0500-00002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95600" cy="857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122466</xdr:colOff>
      <xdr:row>0</xdr:row>
      <xdr:rowOff>81644</xdr:rowOff>
    </xdr:from>
    <xdr:to>
      <xdr:col>2</xdr:col>
      <xdr:colOff>195944</xdr:colOff>
      <xdr:row>0</xdr:row>
      <xdr:rowOff>1253750</xdr:rowOff>
    </xdr:to>
    <xdr:pic>
      <xdr:nvPicPr>
        <xdr:cNvPr id="3" name="Imagen 3">
          <a:extLst>
            <a:ext uri="{FF2B5EF4-FFF2-40B4-BE49-F238E27FC236}">
              <a16:creationId xmlns:a16="http://schemas.microsoft.com/office/drawing/2014/main" id="{2B9260F2-5D7A-4942-8100-F4E485F28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6" y="81644"/>
          <a:ext cx="3741964" cy="117210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693964</xdr:colOff>
      <xdr:row>23</xdr:row>
      <xdr:rowOff>136072</xdr:rowOff>
    </xdr:from>
    <xdr:to>
      <xdr:col>1</xdr:col>
      <xdr:colOff>979714</xdr:colOff>
      <xdr:row>29</xdr:row>
      <xdr:rowOff>40821</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CE16E40F-0FF2-455A-9C39-1639D58FB0EA}"/>
            </a:ext>
          </a:extLst>
        </xdr:cNvPr>
        <xdr:cNvSpPr/>
      </xdr:nvSpPr>
      <xdr:spPr>
        <a:xfrm>
          <a:off x="693964" y="8422822"/>
          <a:ext cx="1782536" cy="10749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95251</xdr:colOff>
      <xdr:row>0</xdr:row>
      <xdr:rowOff>68036</xdr:rowOff>
    </xdr:from>
    <xdr:to>
      <xdr:col>2</xdr:col>
      <xdr:colOff>10887</xdr:colOff>
      <xdr:row>0</xdr:row>
      <xdr:rowOff>1234676</xdr:rowOff>
    </xdr:to>
    <xdr:pic>
      <xdr:nvPicPr>
        <xdr:cNvPr id="2" name="Imagen 3">
          <a:extLst>
            <a:ext uri="{FF2B5EF4-FFF2-40B4-BE49-F238E27FC236}">
              <a16:creationId xmlns:a16="http://schemas.microsoft.com/office/drawing/2014/main" id="{8A134D92-8777-45C1-AA16-3DF5197F4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68036"/>
          <a:ext cx="4182836" cy="11666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612320</xdr:colOff>
      <xdr:row>23</xdr:row>
      <xdr:rowOff>27216</xdr:rowOff>
    </xdr:from>
    <xdr:to>
      <xdr:col>1</xdr:col>
      <xdr:colOff>312963</xdr:colOff>
      <xdr:row>29</xdr:row>
      <xdr:rowOff>15045</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2342D807-37EE-408D-A104-BE082D6AECA4}"/>
            </a:ext>
          </a:extLst>
        </xdr:cNvPr>
        <xdr:cNvSpPr/>
      </xdr:nvSpPr>
      <xdr:spPr>
        <a:xfrm>
          <a:off x="612320" y="7170966"/>
          <a:ext cx="1782536" cy="1076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0</xdr:row>
      <xdr:rowOff>108857</xdr:rowOff>
    </xdr:from>
    <xdr:to>
      <xdr:col>1</xdr:col>
      <xdr:colOff>2090057</xdr:colOff>
      <xdr:row>0</xdr:row>
      <xdr:rowOff>1300806</xdr:rowOff>
    </xdr:to>
    <xdr:pic>
      <xdr:nvPicPr>
        <xdr:cNvPr id="2" name="Imagen 3">
          <a:extLst>
            <a:ext uri="{FF2B5EF4-FFF2-40B4-BE49-F238E27FC236}">
              <a16:creationId xmlns:a16="http://schemas.microsoft.com/office/drawing/2014/main" id="{755E95EF-4A46-4FA3-8111-0E754FAE3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108857"/>
          <a:ext cx="4128406" cy="119194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557893</xdr:colOff>
      <xdr:row>23</xdr:row>
      <xdr:rowOff>27215</xdr:rowOff>
    </xdr:from>
    <xdr:to>
      <xdr:col>1</xdr:col>
      <xdr:colOff>258536</xdr:colOff>
      <xdr:row>29</xdr:row>
      <xdr:rowOff>15044</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9E69E0F1-B314-4471-A802-6C018D823A77}"/>
            </a:ext>
          </a:extLst>
        </xdr:cNvPr>
        <xdr:cNvSpPr/>
      </xdr:nvSpPr>
      <xdr:spPr>
        <a:xfrm>
          <a:off x="557893" y="6871608"/>
          <a:ext cx="1782536" cy="1076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154781</xdr:colOff>
      <xdr:row>0</xdr:row>
      <xdr:rowOff>108857</xdr:rowOff>
    </xdr:from>
    <xdr:to>
      <xdr:col>2</xdr:col>
      <xdr:colOff>555172</xdr:colOff>
      <xdr:row>0</xdr:row>
      <xdr:rowOff>1336294</xdr:rowOff>
    </xdr:to>
    <xdr:pic>
      <xdr:nvPicPr>
        <xdr:cNvPr id="2" name="Imagen 3">
          <a:extLst>
            <a:ext uri="{FF2B5EF4-FFF2-40B4-BE49-F238E27FC236}">
              <a16:creationId xmlns:a16="http://schemas.microsoft.com/office/drawing/2014/main" id="{94DA17A1-E7AD-4489-ACB2-E54FB4CFD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81" y="108857"/>
          <a:ext cx="3927362" cy="122743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500063</xdr:colOff>
      <xdr:row>28</xdr:row>
      <xdr:rowOff>178594</xdr:rowOff>
    </xdr:from>
    <xdr:to>
      <xdr:col>1</xdr:col>
      <xdr:colOff>925286</xdr:colOff>
      <xdr:row>34</xdr:row>
      <xdr:rowOff>4838</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B8769D7-C25E-4348-964E-4E9C9C3DEFDC}"/>
            </a:ext>
          </a:extLst>
        </xdr:cNvPr>
        <xdr:cNvSpPr/>
      </xdr:nvSpPr>
      <xdr:spPr>
        <a:xfrm>
          <a:off x="500063" y="18061782"/>
          <a:ext cx="1782536" cy="1076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81643</xdr:colOff>
      <xdr:row>0</xdr:row>
      <xdr:rowOff>136071</xdr:rowOff>
    </xdr:from>
    <xdr:to>
      <xdr:col>2</xdr:col>
      <xdr:colOff>1278548</xdr:colOff>
      <xdr:row>0</xdr:row>
      <xdr:rowOff>1612446</xdr:rowOff>
    </xdr:to>
    <xdr:pic>
      <xdr:nvPicPr>
        <xdr:cNvPr id="2" name="Imagen 3">
          <a:extLst>
            <a:ext uri="{FF2B5EF4-FFF2-40B4-BE49-F238E27FC236}">
              <a16:creationId xmlns:a16="http://schemas.microsoft.com/office/drawing/2014/main" id="{E1681BAD-A678-4574-A62E-4E33F25C5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136071"/>
          <a:ext cx="4666726" cy="14763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122465</xdr:colOff>
      <xdr:row>0</xdr:row>
      <xdr:rowOff>81644</xdr:rowOff>
    </xdr:from>
    <xdr:to>
      <xdr:col>2</xdr:col>
      <xdr:colOff>1319370</xdr:colOff>
      <xdr:row>0</xdr:row>
      <xdr:rowOff>1605644</xdr:rowOff>
    </xdr:to>
    <xdr:pic>
      <xdr:nvPicPr>
        <xdr:cNvPr id="3" name="Imagen 3">
          <a:extLst>
            <a:ext uri="{FF2B5EF4-FFF2-40B4-BE49-F238E27FC236}">
              <a16:creationId xmlns:a16="http://schemas.microsoft.com/office/drawing/2014/main" id="{E2E6C72C-43D0-4752-A740-6023671CC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81644"/>
          <a:ext cx="4768780" cy="1524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503464</xdr:colOff>
      <xdr:row>23</xdr:row>
      <xdr:rowOff>163285</xdr:rowOff>
    </xdr:from>
    <xdr:to>
      <xdr:col>1</xdr:col>
      <xdr:colOff>898071</xdr:colOff>
      <xdr:row>28</xdr:row>
      <xdr:rowOff>151114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744EC1AA-A723-4DBE-9D79-238218237B5E}"/>
            </a:ext>
          </a:extLst>
        </xdr:cNvPr>
        <xdr:cNvSpPr/>
      </xdr:nvSpPr>
      <xdr:spPr>
        <a:xfrm>
          <a:off x="503464" y="11076214"/>
          <a:ext cx="1782536" cy="1076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28576</xdr:rowOff>
    </xdr:from>
    <xdr:to>
      <xdr:col>2</xdr:col>
      <xdr:colOff>659423</xdr:colOff>
      <xdr:row>3</xdr:row>
      <xdr:rowOff>76828</xdr:rowOff>
    </xdr:to>
    <xdr:pic>
      <xdr:nvPicPr>
        <xdr:cNvPr id="2"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6"/>
          <a:ext cx="4764698" cy="6959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176893</xdr:colOff>
      <xdr:row>0</xdr:row>
      <xdr:rowOff>108856</xdr:rowOff>
    </xdr:from>
    <xdr:to>
      <xdr:col>2</xdr:col>
      <xdr:colOff>1373798</xdr:colOff>
      <xdr:row>0</xdr:row>
      <xdr:rowOff>1585231</xdr:rowOff>
    </xdr:to>
    <xdr:pic>
      <xdr:nvPicPr>
        <xdr:cNvPr id="2" name="Imagen 3">
          <a:extLst>
            <a:ext uri="{FF2B5EF4-FFF2-40B4-BE49-F238E27FC236}">
              <a16:creationId xmlns:a16="http://schemas.microsoft.com/office/drawing/2014/main" id="{272ACE73-6AC2-4D0C-8115-CB7708FF8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3" y="108856"/>
          <a:ext cx="4625905" cy="14763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122465</xdr:colOff>
      <xdr:row>0</xdr:row>
      <xdr:rowOff>81644</xdr:rowOff>
    </xdr:from>
    <xdr:to>
      <xdr:col>2</xdr:col>
      <xdr:colOff>1319370</xdr:colOff>
      <xdr:row>0</xdr:row>
      <xdr:rowOff>1605644</xdr:rowOff>
    </xdr:to>
    <xdr:pic>
      <xdr:nvPicPr>
        <xdr:cNvPr id="3" name="Imagen 3">
          <a:extLst>
            <a:ext uri="{FF2B5EF4-FFF2-40B4-BE49-F238E27FC236}">
              <a16:creationId xmlns:a16="http://schemas.microsoft.com/office/drawing/2014/main" id="{7835C500-4210-4360-95D9-DB12B23E3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81644"/>
          <a:ext cx="4768780" cy="1524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449036</xdr:colOff>
      <xdr:row>26</xdr:row>
      <xdr:rowOff>163286</xdr:rowOff>
    </xdr:from>
    <xdr:to>
      <xdr:col>1</xdr:col>
      <xdr:colOff>884465</xdr:colOff>
      <xdr:row>31</xdr:row>
      <xdr:rowOff>151114</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F43972C-2759-46E2-A845-58E178B7C7D8}"/>
            </a:ext>
          </a:extLst>
        </xdr:cNvPr>
        <xdr:cNvSpPr/>
      </xdr:nvSpPr>
      <xdr:spPr>
        <a:xfrm>
          <a:off x="449036" y="13416643"/>
          <a:ext cx="1782536" cy="1076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95250</xdr:colOff>
      <xdr:row>4</xdr:row>
      <xdr:rowOff>178920</xdr:rowOff>
    </xdr:from>
    <xdr:to>
      <xdr:col>15</xdr:col>
      <xdr:colOff>1238250</xdr:colOff>
      <xdr:row>5</xdr:row>
      <xdr:rowOff>571499</xdr:rowOff>
    </xdr:to>
    <xdr:sp macro="" textlink="">
      <xdr:nvSpPr>
        <xdr:cNvPr id="2" name="Rectángulo 1">
          <a:extLst>
            <a:ext uri="{FF2B5EF4-FFF2-40B4-BE49-F238E27FC236}">
              <a16:creationId xmlns:a16="http://schemas.microsoft.com/office/drawing/2014/main" id="{22C377B3-68DE-4CBA-B9EF-B17BB774A145}"/>
            </a:ext>
          </a:extLst>
        </xdr:cNvPr>
        <xdr:cNvSpPr/>
      </xdr:nvSpPr>
      <xdr:spPr>
        <a:xfrm>
          <a:off x="10372725" y="1264770"/>
          <a:ext cx="9201150" cy="573554"/>
        </a:xfrm>
        <a:prstGeom prst="rect">
          <a:avLst/>
        </a:prstGeom>
        <a:solidFill>
          <a:srgbClr val="E7E6E6">
            <a:lumMod val="90000"/>
          </a:srgbClr>
        </a:solidFill>
        <a:ln w="6350" cap="flat" cmpd="sng" algn="ctr">
          <a:noFill/>
          <a:prstDash val="solid"/>
          <a:miter lim="800000"/>
        </a:ln>
        <a:effectLst/>
      </xdr:spPr>
      <xdr:txBody>
        <a:bodyPr wrap="square" rtlCol="0" anchor="ctr"/>
        <a:lstStyle>
          <a:defPPr>
            <a:defRPr lang="es-CO"/>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CO" sz="2200" b="1" i="0" u="none" strike="noStrike" kern="0" cap="none" spc="0" normalizeH="0" baseline="0">
              <a:ln>
                <a:noFill/>
              </a:ln>
              <a:effectLst/>
              <a:uLnTx/>
              <a:uFillTx/>
              <a:latin typeface="Arial" panose="020B0604020202020204" pitchFamily="34" charset="0"/>
              <a:ea typeface="Tahoma" panose="020B0604030504040204" pitchFamily="34" charset="0"/>
              <a:cs typeface="Arial" panose="020B0604020202020204" pitchFamily="34" charset="0"/>
            </a:rPr>
            <a:t>Matriz de mapa de riesgos de corrupción</a:t>
          </a:r>
        </a:p>
      </xdr:txBody>
    </xdr:sp>
    <xdr:clientData/>
  </xdr:twoCellAnchor>
  <xdr:twoCellAnchor>
    <xdr:from>
      <xdr:col>0</xdr:col>
      <xdr:colOff>404813</xdr:colOff>
      <xdr:row>6</xdr:row>
      <xdr:rowOff>442912</xdr:rowOff>
    </xdr:from>
    <xdr:to>
      <xdr:col>8</xdr:col>
      <xdr:colOff>1243013</xdr:colOff>
      <xdr:row>22</xdr:row>
      <xdr:rowOff>519112</xdr:rowOff>
    </xdr:to>
    <xdr:graphicFrame macro="">
      <xdr:nvGraphicFramePr>
        <xdr:cNvPr id="3" name="Diagrama 2">
          <a:extLst>
            <a:ext uri="{FF2B5EF4-FFF2-40B4-BE49-F238E27FC236}">
              <a16:creationId xmlns:a16="http://schemas.microsoft.com/office/drawing/2014/main" id="{5B98438E-EE2C-458F-93E7-78F799A2EFB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495300</xdr:colOff>
      <xdr:row>23</xdr:row>
      <xdr:rowOff>152400</xdr:rowOff>
    </xdr:from>
    <xdr:to>
      <xdr:col>2</xdr:col>
      <xdr:colOff>144236</xdr:colOff>
      <xdr:row>26</xdr:row>
      <xdr:rowOff>170164</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62D82E22-78B9-4FCC-9AE4-CC0DE2E9A514}"/>
            </a:ext>
          </a:extLst>
        </xdr:cNvPr>
        <xdr:cNvSpPr/>
      </xdr:nvSpPr>
      <xdr:spPr>
        <a:xfrm>
          <a:off x="495300" y="10877550"/>
          <a:ext cx="1782536" cy="110361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Reordenamiento\Matriz%20de%20Riesgos\Riesgos%20%20Reordenamiento_archivos\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Reordenamiento\Matriz%20de%20Riesgos\Riesgos%20%20Reordenamiento_archivos\CONTROL%20INTERNO%20CGC\TALLER\GESTION%20DEL%20RIES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3"/>
  <sheetViews>
    <sheetView tabSelected="1" zoomScale="70" zoomScaleNormal="70" workbookViewId="0">
      <selection activeCell="M28" sqref="M28"/>
    </sheetView>
  </sheetViews>
  <sheetFormatPr baseColWidth="10" defaultColWidth="0" defaultRowHeight="14.4" zeroHeight="1" x14ac:dyDescent="0.3"/>
  <cols>
    <col min="1" max="16" width="11.44140625" style="251" customWidth="1"/>
    <col min="17" max="16384" width="11.44140625" style="251" hidden="1"/>
  </cols>
  <sheetData>
    <row r="1" spans="6:11" s="249" customFormat="1" ht="15" customHeight="1" x14ac:dyDescent="0.3">
      <c r="F1" s="250"/>
      <c r="G1" s="250"/>
      <c r="H1" s="250"/>
      <c r="I1" s="250"/>
      <c r="J1" s="250"/>
      <c r="K1" s="250"/>
    </row>
    <row r="2" spans="6:11" s="249" customFormat="1" ht="15" customHeight="1" x14ac:dyDescent="0.3">
      <c r="F2" s="250"/>
      <c r="G2" s="250"/>
      <c r="H2" s="250"/>
      <c r="I2" s="250"/>
      <c r="J2" s="250"/>
      <c r="K2" s="250"/>
    </row>
    <row r="3" spans="6:11" s="249" customFormat="1" ht="15" customHeight="1" x14ac:dyDescent="0.3">
      <c r="F3" s="250"/>
      <c r="G3" s="250"/>
      <c r="H3" s="250"/>
      <c r="I3" s="250"/>
      <c r="J3" s="250"/>
      <c r="K3" s="250"/>
    </row>
    <row r="4" spans="6:11" s="249" customFormat="1" ht="15" customHeight="1" x14ac:dyDescent="0.3">
      <c r="F4" s="250"/>
      <c r="G4" s="250"/>
      <c r="H4" s="250"/>
      <c r="I4" s="250"/>
      <c r="J4" s="250"/>
      <c r="K4" s="250"/>
    </row>
    <row r="5" spans="6:11" s="249" customFormat="1" ht="15" customHeight="1" x14ac:dyDescent="0.3">
      <c r="F5" s="250"/>
      <c r="G5" s="250"/>
      <c r="H5" s="250"/>
      <c r="I5" s="250"/>
      <c r="J5" s="250"/>
      <c r="K5" s="250"/>
    </row>
    <row r="6" spans="6:11" s="249" customFormat="1" ht="15" customHeight="1" x14ac:dyDescent="0.3">
      <c r="F6" s="250"/>
      <c r="G6" s="250"/>
      <c r="H6" s="250"/>
      <c r="I6" s="250"/>
      <c r="J6" s="250"/>
      <c r="K6" s="250"/>
    </row>
    <row r="7" spans="6:11" s="249" customFormat="1" x14ac:dyDescent="0.3"/>
    <row r="8" spans="6:11" x14ac:dyDescent="0.3"/>
    <row r="9" spans="6:11" x14ac:dyDescent="0.3"/>
    <row r="10" spans="6:11" x14ac:dyDescent="0.3"/>
    <row r="11" spans="6:11" x14ac:dyDescent="0.3"/>
    <row r="12" spans="6:11" x14ac:dyDescent="0.3"/>
    <row r="13" spans="6:11" x14ac:dyDescent="0.3"/>
    <row r="14" spans="6:11" x14ac:dyDescent="0.3"/>
    <row r="15" spans="6:11" x14ac:dyDescent="0.3"/>
    <row r="16" spans="6:11" x14ac:dyDescent="0.3"/>
    <row r="17" spans="1:16" x14ac:dyDescent="0.3"/>
    <row r="18" spans="1:16" x14ac:dyDescent="0.3"/>
    <row r="19" spans="1:16" x14ac:dyDescent="0.3"/>
    <row r="20" spans="1:16" x14ac:dyDescent="0.3"/>
    <row r="21" spans="1:16" x14ac:dyDescent="0.3"/>
    <row r="22" spans="1:16" x14ac:dyDescent="0.3"/>
    <row r="23" spans="1:16" x14ac:dyDescent="0.3"/>
    <row r="24" spans="1:16" x14ac:dyDescent="0.3"/>
    <row r="25" spans="1:16" x14ac:dyDescent="0.3"/>
    <row r="26" spans="1:16" x14ac:dyDescent="0.3"/>
    <row r="27" spans="1:16" x14ac:dyDescent="0.3"/>
    <row r="28" spans="1:16" x14ac:dyDescent="0.3"/>
    <row r="29" spans="1:16" x14ac:dyDescent="0.3"/>
    <row r="30" spans="1:16" x14ac:dyDescent="0.3"/>
    <row r="31" spans="1:16" ht="23.4" x14ac:dyDescent="0.3">
      <c r="A31" s="371" t="s">
        <v>406</v>
      </c>
      <c r="B31" s="371"/>
      <c r="C31" s="371"/>
      <c r="D31" s="371"/>
      <c r="E31" s="371"/>
      <c r="F31" s="371"/>
      <c r="G31" s="371"/>
      <c r="H31" s="371"/>
      <c r="I31" s="371"/>
      <c r="J31" s="371"/>
      <c r="K31" s="371"/>
      <c r="L31" s="371"/>
      <c r="M31" s="371"/>
      <c r="N31" s="371"/>
      <c r="O31" s="371"/>
      <c r="P31" s="371"/>
    </row>
    <row r="32" spans="1:16" x14ac:dyDescent="0.3">
      <c r="A32" s="260"/>
      <c r="B32" s="260"/>
      <c r="C32" s="260"/>
      <c r="D32" s="260"/>
      <c r="E32" s="260"/>
      <c r="F32" s="260"/>
      <c r="G32" s="260"/>
      <c r="H32" s="260"/>
      <c r="I32" s="260"/>
      <c r="J32" s="260"/>
      <c r="K32" s="260"/>
      <c r="L32" s="260"/>
      <c r="M32" s="260"/>
      <c r="N32" s="260"/>
      <c r="O32" s="260"/>
      <c r="P32" s="260"/>
    </row>
    <row r="33" spans="1:16" x14ac:dyDescent="0.3">
      <c r="A33" s="370" t="s">
        <v>407</v>
      </c>
      <c r="B33" s="370"/>
      <c r="C33" s="370"/>
      <c r="D33" s="370"/>
      <c r="E33" s="370"/>
      <c r="F33" s="370"/>
      <c r="G33" s="370"/>
      <c r="H33" s="370"/>
      <c r="I33" s="370"/>
      <c r="J33" s="370"/>
      <c r="K33" s="370"/>
      <c r="L33" s="370"/>
      <c r="M33" s="370"/>
      <c r="N33" s="370"/>
      <c r="O33" s="370"/>
      <c r="P33" s="370"/>
    </row>
    <row r="34" spans="1:16" x14ac:dyDescent="0.3">
      <c r="A34" s="370"/>
      <c r="B34" s="370"/>
      <c r="C34" s="370"/>
      <c r="D34" s="370"/>
      <c r="E34" s="370"/>
      <c r="F34" s="370"/>
      <c r="G34" s="370"/>
      <c r="H34" s="370"/>
      <c r="I34" s="370"/>
      <c r="J34" s="370"/>
      <c r="K34" s="370"/>
      <c r="L34" s="370"/>
      <c r="M34" s="370"/>
      <c r="N34" s="370"/>
      <c r="O34" s="370"/>
      <c r="P34" s="370"/>
    </row>
    <row r="35" spans="1:16" x14ac:dyDescent="0.3">
      <c r="A35" s="370" t="s">
        <v>408</v>
      </c>
      <c r="B35" s="370"/>
      <c r="C35" s="370"/>
      <c r="D35" s="370"/>
      <c r="E35" s="370"/>
      <c r="F35" s="370"/>
      <c r="G35" s="370"/>
      <c r="H35" s="370"/>
      <c r="I35" s="370"/>
      <c r="J35" s="370"/>
      <c r="K35" s="370"/>
      <c r="L35" s="370"/>
      <c r="M35" s="370"/>
      <c r="N35" s="370"/>
      <c r="O35" s="370"/>
      <c r="P35" s="370"/>
    </row>
    <row r="36" spans="1:16" x14ac:dyDescent="0.3">
      <c r="A36" s="370"/>
      <c r="B36" s="370"/>
      <c r="C36" s="370"/>
      <c r="D36" s="370"/>
      <c r="E36" s="370"/>
      <c r="F36" s="370"/>
      <c r="G36" s="370"/>
      <c r="H36" s="370"/>
      <c r="I36" s="370"/>
      <c r="J36" s="370"/>
      <c r="K36" s="370"/>
      <c r="L36" s="370"/>
      <c r="M36" s="370"/>
      <c r="N36" s="370"/>
      <c r="O36" s="370"/>
      <c r="P36" s="370"/>
    </row>
    <row r="37" spans="1:16" x14ac:dyDescent="0.3">
      <c r="A37" s="370"/>
      <c r="B37" s="370"/>
      <c r="C37" s="370"/>
      <c r="D37" s="370"/>
      <c r="E37" s="370"/>
      <c r="F37" s="370"/>
      <c r="G37" s="370"/>
      <c r="H37" s="370"/>
      <c r="I37" s="370"/>
      <c r="J37" s="370"/>
      <c r="K37" s="370"/>
      <c r="L37" s="370"/>
      <c r="M37" s="370"/>
      <c r="N37" s="370"/>
      <c r="O37" s="370"/>
      <c r="P37" s="370"/>
    </row>
    <row r="38" spans="1:16" x14ac:dyDescent="0.3">
      <c r="A38" s="370" t="s">
        <v>425</v>
      </c>
      <c r="B38" s="370"/>
      <c r="C38" s="370"/>
      <c r="D38" s="370"/>
      <c r="E38" s="370"/>
      <c r="F38" s="370"/>
      <c r="G38" s="370"/>
      <c r="H38" s="370"/>
      <c r="I38" s="370"/>
      <c r="J38" s="370"/>
      <c r="K38" s="370"/>
      <c r="L38" s="370"/>
      <c r="M38" s="370"/>
      <c r="N38" s="370"/>
      <c r="O38" s="370"/>
      <c r="P38" s="370"/>
    </row>
    <row r="39" spans="1:16" x14ac:dyDescent="0.3">
      <c r="A39" s="370"/>
      <c r="B39" s="370"/>
      <c r="C39" s="370"/>
      <c r="D39" s="370"/>
      <c r="E39" s="370"/>
      <c r="F39" s="370"/>
      <c r="G39" s="370"/>
      <c r="H39" s="370"/>
      <c r="I39" s="370"/>
      <c r="J39" s="370"/>
      <c r="K39" s="370"/>
      <c r="L39" s="370"/>
      <c r="M39" s="370"/>
      <c r="N39" s="370"/>
      <c r="O39" s="370"/>
      <c r="P39" s="370"/>
    </row>
    <row r="40" spans="1:16" x14ac:dyDescent="0.3">
      <c r="A40" s="261"/>
      <c r="B40" s="261"/>
      <c r="C40" s="261"/>
      <c r="D40" s="261"/>
      <c r="E40" s="261"/>
      <c r="F40" s="261"/>
      <c r="G40" s="261"/>
      <c r="H40" s="261"/>
      <c r="I40" s="261"/>
      <c r="J40" s="261"/>
      <c r="K40" s="261"/>
      <c r="L40" s="261"/>
      <c r="M40" s="261"/>
      <c r="N40" s="261"/>
      <c r="O40" s="261"/>
      <c r="P40" s="261"/>
    </row>
    <row r="41" spans="1:16" x14ac:dyDescent="0.3">
      <c r="A41" s="372" t="s">
        <v>409</v>
      </c>
      <c r="B41" s="372"/>
      <c r="C41" s="372"/>
      <c r="D41" s="372"/>
      <c r="E41" s="372"/>
      <c r="F41" s="372"/>
      <c r="G41" s="372"/>
      <c r="H41" s="372"/>
      <c r="I41" s="372"/>
      <c r="J41" s="372"/>
      <c r="K41" s="372"/>
      <c r="L41" s="372"/>
      <c r="M41" s="372"/>
      <c r="N41" s="372"/>
      <c r="O41" s="372"/>
      <c r="P41" s="372"/>
    </row>
    <row r="42" spans="1:16" x14ac:dyDescent="0.3">
      <c r="A42" s="261"/>
      <c r="B42" s="261"/>
      <c r="C42" s="261"/>
      <c r="D42" s="261"/>
      <c r="E42" s="261"/>
      <c r="F42" s="261"/>
      <c r="G42" s="261"/>
      <c r="H42" s="261"/>
      <c r="I42" s="261"/>
      <c r="J42" s="261"/>
      <c r="K42" s="261"/>
      <c r="L42" s="261"/>
      <c r="M42" s="261"/>
      <c r="N42" s="261"/>
      <c r="O42" s="261"/>
      <c r="P42" s="261"/>
    </row>
    <row r="43" spans="1:16" ht="15" customHeight="1" x14ac:dyDescent="0.3">
      <c r="A43" s="370" t="s">
        <v>410</v>
      </c>
      <c r="B43" s="370"/>
      <c r="C43" s="370"/>
      <c r="D43" s="370"/>
      <c r="E43" s="370"/>
      <c r="F43" s="370"/>
      <c r="G43" s="370"/>
      <c r="H43" s="370"/>
      <c r="I43" s="370"/>
      <c r="J43" s="370"/>
      <c r="K43" s="370"/>
      <c r="L43" s="370"/>
      <c r="M43" s="370"/>
      <c r="N43" s="370"/>
      <c r="O43" s="370"/>
      <c r="P43" s="370"/>
    </row>
    <row r="44" spans="1:16" x14ac:dyDescent="0.3">
      <c r="A44" s="370"/>
      <c r="B44" s="370"/>
      <c r="C44" s="370"/>
      <c r="D44" s="370"/>
      <c r="E44" s="370"/>
      <c r="F44" s="370"/>
      <c r="G44" s="370"/>
      <c r="H44" s="370"/>
      <c r="I44" s="370"/>
      <c r="J44" s="370"/>
      <c r="K44" s="370"/>
      <c r="L44" s="370"/>
      <c r="M44" s="370"/>
      <c r="N44" s="370"/>
      <c r="O44" s="370"/>
      <c r="P44" s="370"/>
    </row>
    <row r="45" spans="1:16" ht="15" customHeight="1" x14ac:dyDescent="0.3">
      <c r="A45" s="370" t="s">
        <v>411</v>
      </c>
      <c r="B45" s="370"/>
      <c r="C45" s="370"/>
      <c r="D45" s="370"/>
      <c r="E45" s="370"/>
      <c r="F45" s="370"/>
      <c r="G45" s="370"/>
      <c r="H45" s="370"/>
      <c r="I45" s="370"/>
      <c r="J45" s="370"/>
      <c r="K45" s="370"/>
      <c r="L45" s="370"/>
      <c r="M45" s="370"/>
      <c r="N45" s="370"/>
      <c r="O45" s="370"/>
      <c r="P45" s="370"/>
    </row>
    <row r="46" spans="1:16" x14ac:dyDescent="0.3">
      <c r="A46" s="370" t="s">
        <v>412</v>
      </c>
      <c r="B46" s="370"/>
      <c r="C46" s="370"/>
      <c r="D46" s="370"/>
      <c r="E46" s="370"/>
      <c r="F46" s="370"/>
      <c r="G46" s="370"/>
      <c r="H46" s="370"/>
      <c r="I46" s="370"/>
      <c r="J46" s="370"/>
      <c r="K46" s="370"/>
      <c r="L46" s="370"/>
      <c r="M46" s="370"/>
      <c r="N46" s="370"/>
      <c r="O46" s="370"/>
      <c r="P46" s="370"/>
    </row>
    <row r="47" spans="1:16" ht="27" customHeight="1" x14ac:dyDescent="0.3">
      <c r="A47" s="370" t="s">
        <v>413</v>
      </c>
      <c r="B47" s="370"/>
      <c r="C47" s="370"/>
      <c r="D47" s="370"/>
      <c r="E47" s="370"/>
      <c r="F47" s="370"/>
      <c r="G47" s="370"/>
      <c r="H47" s="370"/>
      <c r="I47" s="370"/>
      <c r="J47" s="370"/>
      <c r="K47" s="370"/>
      <c r="L47" s="370"/>
      <c r="M47" s="370"/>
      <c r="N47" s="370"/>
      <c r="O47" s="370"/>
      <c r="P47" s="370"/>
    </row>
    <row r="48" spans="1:16" ht="15" customHeight="1" x14ac:dyDescent="0.3">
      <c r="A48" s="373" t="s">
        <v>414</v>
      </c>
      <c r="B48" s="373"/>
      <c r="C48" s="373"/>
      <c r="D48" s="373"/>
      <c r="E48" s="373"/>
      <c r="F48" s="373"/>
      <c r="G48" s="373"/>
      <c r="H48" s="373"/>
      <c r="I48" s="373"/>
      <c r="J48" s="373"/>
      <c r="K48" s="373"/>
      <c r="L48" s="373"/>
      <c r="M48" s="373"/>
      <c r="N48" s="373"/>
      <c r="O48" s="373"/>
      <c r="P48" s="373"/>
    </row>
    <row r="49" spans="1:16" ht="30" customHeight="1" x14ac:dyDescent="0.3">
      <c r="A49" s="369" t="s">
        <v>415</v>
      </c>
      <c r="B49" s="370"/>
      <c r="C49" s="370"/>
      <c r="D49" s="370"/>
      <c r="E49" s="370"/>
      <c r="F49" s="370"/>
      <c r="G49" s="370"/>
      <c r="H49" s="370"/>
      <c r="I49" s="370"/>
      <c r="J49" s="370"/>
      <c r="K49" s="370"/>
      <c r="L49" s="370"/>
      <c r="M49" s="370"/>
      <c r="N49" s="370"/>
      <c r="O49" s="370"/>
      <c r="P49" s="370"/>
    </row>
    <row r="50" spans="1:16" ht="31.5" customHeight="1" x14ac:dyDescent="0.3">
      <c r="A50" s="369" t="s">
        <v>416</v>
      </c>
      <c r="B50" s="370"/>
      <c r="C50" s="370"/>
      <c r="D50" s="370"/>
      <c r="E50" s="370"/>
      <c r="F50" s="370"/>
      <c r="G50" s="370"/>
      <c r="H50" s="370"/>
      <c r="I50" s="370"/>
      <c r="J50" s="370"/>
      <c r="K50" s="370"/>
      <c r="L50" s="370"/>
      <c r="M50" s="370"/>
      <c r="N50" s="370"/>
      <c r="O50" s="370"/>
      <c r="P50" s="370"/>
    </row>
    <row r="51" spans="1:16" ht="30" customHeight="1" x14ac:dyDescent="0.3">
      <c r="A51" s="374" t="s">
        <v>417</v>
      </c>
      <c r="B51" s="370"/>
      <c r="C51" s="370"/>
      <c r="D51" s="370"/>
      <c r="E51" s="370"/>
      <c r="F51" s="370"/>
      <c r="G51" s="370"/>
      <c r="H51" s="370"/>
      <c r="I51" s="370"/>
      <c r="J51" s="370"/>
      <c r="K51" s="370"/>
      <c r="L51" s="370"/>
      <c r="M51" s="370"/>
      <c r="N51" s="370"/>
      <c r="O51" s="370"/>
      <c r="P51" s="370"/>
    </row>
    <row r="52" spans="1:16" x14ac:dyDescent="0.3">
      <c r="A52" s="374" t="s">
        <v>418</v>
      </c>
      <c r="B52" s="370"/>
      <c r="C52" s="370"/>
      <c r="D52" s="370"/>
      <c r="E52" s="370"/>
      <c r="F52" s="370"/>
      <c r="G52" s="370"/>
      <c r="H52" s="370"/>
      <c r="I52" s="370"/>
      <c r="J52" s="370"/>
      <c r="K52" s="370"/>
      <c r="L52" s="370"/>
      <c r="M52" s="370"/>
      <c r="N52" s="370"/>
      <c r="O52" s="370"/>
      <c r="P52" s="370"/>
    </row>
    <row r="53" spans="1:16" ht="15" customHeight="1" x14ac:dyDescent="0.3">
      <c r="A53" s="374" t="s">
        <v>419</v>
      </c>
      <c r="B53" s="370"/>
      <c r="C53" s="370"/>
      <c r="D53" s="370"/>
      <c r="E53" s="370"/>
      <c r="F53" s="370"/>
      <c r="G53" s="370"/>
      <c r="H53" s="370"/>
      <c r="I53" s="370"/>
      <c r="J53" s="370"/>
      <c r="K53" s="370"/>
      <c r="L53" s="370"/>
      <c r="M53" s="370"/>
      <c r="N53" s="370"/>
      <c r="O53" s="370"/>
      <c r="P53" s="370"/>
    </row>
    <row r="54" spans="1:16" x14ac:dyDescent="0.3">
      <c r="A54" s="374" t="s">
        <v>420</v>
      </c>
      <c r="B54" s="370"/>
      <c r="C54" s="370"/>
      <c r="D54" s="370"/>
      <c r="E54" s="370"/>
      <c r="F54" s="370"/>
      <c r="G54" s="370"/>
      <c r="H54" s="370"/>
      <c r="I54" s="370"/>
      <c r="J54" s="370"/>
      <c r="K54" s="370"/>
      <c r="L54" s="370"/>
      <c r="M54" s="370"/>
      <c r="N54" s="370"/>
      <c r="O54" s="370"/>
      <c r="P54" s="370"/>
    </row>
    <row r="55" spans="1:16" ht="15" customHeight="1" x14ac:dyDescent="0.3">
      <c r="A55" s="374" t="s">
        <v>421</v>
      </c>
      <c r="B55" s="370"/>
      <c r="C55" s="370"/>
      <c r="D55" s="370"/>
      <c r="E55" s="370"/>
      <c r="F55" s="370"/>
      <c r="G55" s="370"/>
      <c r="H55" s="370"/>
      <c r="I55" s="370"/>
      <c r="J55" s="370"/>
      <c r="K55" s="370"/>
      <c r="L55" s="370"/>
      <c r="M55" s="370"/>
      <c r="N55" s="370"/>
      <c r="O55" s="370"/>
      <c r="P55" s="370"/>
    </row>
    <row r="56" spans="1:16" ht="15" customHeight="1" x14ac:dyDescent="0.3">
      <c r="A56" s="374" t="s">
        <v>422</v>
      </c>
      <c r="B56" s="370"/>
      <c r="C56" s="370"/>
      <c r="D56" s="370"/>
      <c r="E56" s="370"/>
      <c r="F56" s="370"/>
      <c r="G56" s="370"/>
      <c r="H56" s="370"/>
      <c r="I56" s="370"/>
      <c r="J56" s="370"/>
      <c r="K56" s="370"/>
      <c r="L56" s="370"/>
      <c r="M56" s="370"/>
      <c r="N56" s="370"/>
      <c r="O56" s="370"/>
      <c r="P56" s="370"/>
    </row>
    <row r="57" spans="1:16" x14ac:dyDescent="0.3">
      <c r="A57" s="374" t="s">
        <v>423</v>
      </c>
      <c r="B57" s="370"/>
      <c r="C57" s="370"/>
      <c r="D57" s="370"/>
      <c r="E57" s="370"/>
      <c r="F57" s="370"/>
      <c r="G57" s="370"/>
      <c r="H57" s="370"/>
      <c r="I57" s="370"/>
      <c r="J57" s="370"/>
      <c r="K57" s="370"/>
      <c r="L57" s="370"/>
      <c r="M57" s="370"/>
      <c r="N57" s="370"/>
      <c r="O57" s="370"/>
      <c r="P57" s="370"/>
    </row>
    <row r="58" spans="1:16" ht="33.75" customHeight="1" x14ac:dyDescent="0.3">
      <c r="A58" s="370" t="s">
        <v>424</v>
      </c>
      <c r="B58" s="370"/>
      <c r="C58" s="370"/>
      <c r="D58" s="370"/>
      <c r="E58" s="370"/>
      <c r="F58" s="370"/>
      <c r="G58" s="370"/>
      <c r="H58" s="370"/>
      <c r="I58" s="370"/>
      <c r="J58" s="370"/>
      <c r="K58" s="370"/>
      <c r="L58" s="370"/>
      <c r="M58" s="370"/>
      <c r="N58" s="370"/>
      <c r="O58" s="370"/>
      <c r="P58" s="370"/>
    </row>
    <row r="59" spans="1:16" ht="15" customHeight="1" x14ac:dyDescent="0.3">
      <c r="A59" s="260"/>
      <c r="B59" s="260"/>
      <c r="C59" s="260"/>
      <c r="D59" s="260"/>
      <c r="E59" s="260"/>
      <c r="F59" s="260"/>
      <c r="G59" s="260"/>
      <c r="H59" s="260"/>
      <c r="I59" s="260"/>
      <c r="J59" s="260"/>
      <c r="K59" s="260"/>
      <c r="L59" s="260"/>
      <c r="M59" s="260"/>
      <c r="N59" s="260"/>
      <c r="O59" s="260"/>
      <c r="P59" s="260"/>
    </row>
    <row r="60" spans="1:16" ht="15" customHeight="1" x14ac:dyDescent="0.3">
      <c r="A60"/>
      <c r="B60"/>
      <c r="C60"/>
      <c r="D60"/>
      <c r="E60"/>
      <c r="F60"/>
      <c r="G60"/>
      <c r="H60"/>
      <c r="I60"/>
      <c r="J60"/>
      <c r="K60"/>
      <c r="L60"/>
      <c r="M60"/>
      <c r="N60"/>
      <c r="O60"/>
      <c r="P60"/>
    </row>
    <row r="61" spans="1:16" ht="15" customHeight="1" x14ac:dyDescent="0.3">
      <c r="A61" s="260"/>
      <c r="B61" s="260"/>
      <c r="C61" s="260"/>
      <c r="D61" s="260"/>
      <c r="E61" s="260"/>
      <c r="F61" s="260"/>
      <c r="G61" s="260"/>
      <c r="H61" s="260"/>
      <c r="I61" s="260"/>
      <c r="J61" s="260"/>
      <c r="K61" s="260"/>
      <c r="L61" s="260"/>
      <c r="M61" s="260"/>
      <c r="N61" s="260"/>
      <c r="O61" s="260"/>
      <c r="P61" s="260"/>
    </row>
    <row r="62" spans="1:16" ht="15" customHeight="1" x14ac:dyDescent="0.3"/>
    <row r="63" spans="1:16" ht="15" customHeight="1" x14ac:dyDescent="0.3"/>
  </sheetData>
  <sheetProtection algorithmName="SHA-512" hashValue="w5VNaXax3eq4wWEgX6u75A7tb/yxn2klVvzVeZ/Q3/CuPlTDmacB4oIm+6DDOodd4MJJzduwJEpZpTkaB9q/9A==" saltValue="rxtGNR/WUB4+zo9kUXnOTg==" spinCount="100000" sheet="1" selectLockedCells="1"/>
  <mergeCells count="20">
    <mergeCell ref="A57:P57"/>
    <mergeCell ref="A58:P58"/>
    <mergeCell ref="A51:P51"/>
    <mergeCell ref="A52:P52"/>
    <mergeCell ref="A53:P53"/>
    <mergeCell ref="A54:P54"/>
    <mergeCell ref="A55:P55"/>
    <mergeCell ref="A56:P56"/>
    <mergeCell ref="A50:P50"/>
    <mergeCell ref="A31:P31"/>
    <mergeCell ref="A33:P34"/>
    <mergeCell ref="A35:P37"/>
    <mergeCell ref="A38:P39"/>
    <mergeCell ref="A41:P41"/>
    <mergeCell ref="A43:P44"/>
    <mergeCell ref="A45:P45"/>
    <mergeCell ref="A46:P46"/>
    <mergeCell ref="A47:P47"/>
    <mergeCell ref="A48:P48"/>
    <mergeCell ref="A49:P4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CBF7-F88F-4C68-941E-82EE9960B8A2}">
  <dimension ref="A1:P28"/>
  <sheetViews>
    <sheetView showGridLines="0" zoomScale="50" zoomScaleNormal="50" workbookViewId="0"/>
  </sheetViews>
  <sheetFormatPr baseColWidth="10" defaultColWidth="0" defaultRowHeight="14.4" zeroHeight="1" x14ac:dyDescent="0.3"/>
  <cols>
    <col min="1" max="8" width="15.88671875" customWidth="1"/>
    <col min="9" max="9" width="27.33203125" customWidth="1"/>
    <col min="10" max="16" width="20.109375" customWidth="1"/>
    <col min="17" max="16384" width="11.44140625" hidden="1"/>
  </cols>
  <sheetData>
    <row r="1" spans="4:16" ht="24" customHeight="1" x14ac:dyDescent="0.3">
      <c r="D1" s="503" t="s">
        <v>553</v>
      </c>
      <c r="E1" s="504"/>
      <c r="F1" s="504"/>
      <c r="G1" s="504"/>
      <c r="H1" s="504"/>
      <c r="I1" s="504"/>
      <c r="J1" s="504"/>
      <c r="K1" s="504"/>
      <c r="L1" s="504"/>
      <c r="M1" s="504"/>
      <c r="N1" s="504"/>
    </row>
    <row r="2" spans="4:16" ht="24" customHeight="1" x14ac:dyDescent="0.3">
      <c r="D2" s="504"/>
      <c r="E2" s="504"/>
      <c r="F2" s="504"/>
      <c r="G2" s="504"/>
      <c r="H2" s="504"/>
      <c r="I2" s="504"/>
      <c r="J2" s="504"/>
      <c r="K2" s="504"/>
      <c r="L2" s="504"/>
      <c r="M2" s="504"/>
      <c r="N2" s="504"/>
    </row>
    <row r="3" spans="4:16" ht="22.5" customHeight="1" x14ac:dyDescent="0.3">
      <c r="D3" s="504"/>
      <c r="E3" s="504"/>
      <c r="F3" s="504"/>
      <c r="G3" s="504"/>
      <c r="H3" s="504"/>
      <c r="I3" s="504"/>
      <c r="J3" s="504"/>
      <c r="K3" s="504"/>
      <c r="L3" s="504"/>
      <c r="M3" s="504"/>
      <c r="N3" s="504"/>
    </row>
    <row r="4" spans="4:16" x14ac:dyDescent="0.3"/>
    <row r="5" spans="4:16" ht="14.25" customHeight="1" x14ac:dyDescent="0.3"/>
    <row r="6" spans="4:16" ht="48" customHeight="1" x14ac:dyDescent="0.3">
      <c r="J6" s="505" t="s">
        <v>426</v>
      </c>
      <c r="K6" s="505"/>
      <c r="L6" s="505"/>
      <c r="M6" s="505"/>
      <c r="N6" s="505"/>
      <c r="O6" s="505"/>
      <c r="P6" s="505"/>
    </row>
    <row r="7" spans="4:16" ht="48" customHeight="1" x14ac:dyDescent="0.3">
      <c r="J7" s="505"/>
      <c r="K7" s="505"/>
      <c r="L7" s="505"/>
      <c r="M7" s="505"/>
      <c r="N7" s="505"/>
      <c r="O7" s="505"/>
      <c r="P7" s="505"/>
    </row>
    <row r="8" spans="4:16" ht="40.5" customHeight="1" x14ac:dyDescent="0.3">
      <c r="J8" s="505"/>
      <c r="K8" s="505"/>
      <c r="L8" s="505"/>
      <c r="M8" s="505"/>
      <c r="N8" s="505"/>
      <c r="O8" s="505"/>
      <c r="P8" s="505"/>
    </row>
    <row r="9" spans="4:16" ht="40.5" customHeight="1" x14ac:dyDescent="0.3">
      <c r="J9" s="505"/>
      <c r="K9" s="505"/>
      <c r="L9" s="505"/>
      <c r="M9" s="505"/>
      <c r="N9" s="505"/>
      <c r="O9" s="505"/>
      <c r="P9" s="505"/>
    </row>
    <row r="10" spans="4:16" ht="40.5" customHeight="1" x14ac:dyDescent="0.3">
      <c r="J10" s="505"/>
      <c r="K10" s="505"/>
      <c r="L10" s="505"/>
      <c r="M10" s="505"/>
      <c r="N10" s="505"/>
      <c r="O10" s="505"/>
      <c r="P10" s="505"/>
    </row>
    <row r="11" spans="4:16" ht="40.5" customHeight="1" x14ac:dyDescent="0.3">
      <c r="J11" s="505"/>
      <c r="K11" s="505"/>
      <c r="L11" s="505"/>
      <c r="M11" s="505"/>
      <c r="N11" s="505"/>
      <c r="O11" s="505"/>
      <c r="P11" s="505"/>
    </row>
    <row r="12" spans="4:16" ht="40.5" customHeight="1" x14ac:dyDescent="0.3">
      <c r="J12" s="505"/>
      <c r="K12" s="505"/>
      <c r="L12" s="505"/>
      <c r="M12" s="505"/>
      <c r="N12" s="505"/>
      <c r="O12" s="505"/>
      <c r="P12" s="505"/>
    </row>
    <row r="13" spans="4:16" ht="40.5" customHeight="1" x14ac:dyDescent="0.3">
      <c r="J13" s="505"/>
      <c r="K13" s="505"/>
      <c r="L13" s="505"/>
      <c r="M13" s="505"/>
      <c r="N13" s="505"/>
      <c r="O13" s="505"/>
      <c r="P13" s="505"/>
    </row>
    <row r="14" spans="4:16" ht="40.5" customHeight="1" x14ac:dyDescent="0.3">
      <c r="J14" s="505"/>
      <c r="K14" s="505"/>
      <c r="L14" s="505"/>
      <c r="M14" s="505"/>
      <c r="N14" s="505"/>
      <c r="O14" s="505"/>
      <c r="P14" s="505"/>
    </row>
    <row r="15" spans="4:16" ht="40.5" customHeight="1" x14ac:dyDescent="0.3">
      <c r="J15" s="505"/>
      <c r="K15" s="505"/>
      <c r="L15" s="505"/>
      <c r="M15" s="505"/>
      <c r="N15" s="505"/>
      <c r="O15" s="505"/>
      <c r="P15" s="505"/>
    </row>
    <row r="16" spans="4:16" ht="40.5" customHeight="1" x14ac:dyDescent="0.3">
      <c r="J16" s="505"/>
      <c r="K16" s="505"/>
      <c r="L16" s="505"/>
      <c r="M16" s="505"/>
      <c r="N16" s="505"/>
      <c r="O16" s="505"/>
      <c r="P16" s="505"/>
    </row>
    <row r="17" spans="10:16" ht="40.5" customHeight="1" x14ac:dyDescent="0.3">
      <c r="J17" s="505"/>
      <c r="K17" s="505"/>
      <c r="L17" s="505"/>
      <c r="M17" s="505"/>
      <c r="N17" s="505"/>
      <c r="O17" s="505"/>
      <c r="P17" s="505"/>
    </row>
    <row r="18" spans="10:16" ht="40.5" customHeight="1" x14ac:dyDescent="0.3">
      <c r="J18" s="505"/>
      <c r="K18" s="505"/>
      <c r="L18" s="505"/>
      <c r="M18" s="505"/>
      <c r="N18" s="505"/>
      <c r="O18" s="505"/>
      <c r="P18" s="505"/>
    </row>
    <row r="19" spans="10:16" ht="40.5" customHeight="1" x14ac:dyDescent="0.3">
      <c r="J19" s="505"/>
      <c r="K19" s="505"/>
      <c r="L19" s="505"/>
      <c r="M19" s="505"/>
      <c r="N19" s="505"/>
      <c r="O19" s="505"/>
      <c r="P19" s="505"/>
    </row>
    <row r="20" spans="10:16" ht="40.5" customHeight="1" x14ac:dyDescent="0.3">
      <c r="J20" s="505"/>
      <c r="K20" s="505"/>
      <c r="L20" s="505"/>
      <c r="M20" s="505"/>
      <c r="N20" s="505"/>
      <c r="O20" s="505"/>
      <c r="P20" s="505"/>
    </row>
    <row r="21" spans="10:16" ht="40.5" customHeight="1" x14ac:dyDescent="0.3">
      <c r="J21" s="505"/>
      <c r="K21" s="505"/>
      <c r="L21" s="505"/>
      <c r="M21" s="505"/>
      <c r="N21" s="505"/>
      <c r="O21" s="505"/>
      <c r="P21" s="505"/>
    </row>
    <row r="22" spans="10:16" ht="40.5" customHeight="1" x14ac:dyDescent="0.3">
      <c r="J22" s="505"/>
      <c r="K22" s="505"/>
      <c r="L22" s="505"/>
      <c r="M22" s="505"/>
      <c r="N22" s="505"/>
      <c r="O22" s="505"/>
      <c r="P22" s="505"/>
    </row>
    <row r="23" spans="10:16" ht="40.5" customHeight="1" x14ac:dyDescent="0.3">
      <c r="J23" s="505"/>
      <c r="K23" s="505"/>
      <c r="L23" s="505"/>
      <c r="M23" s="505"/>
      <c r="N23" s="505"/>
      <c r="O23" s="505"/>
      <c r="P23" s="505"/>
    </row>
    <row r="24" spans="10:16" ht="40.5" customHeight="1" x14ac:dyDescent="0.3">
      <c r="J24" s="505"/>
      <c r="K24" s="505"/>
      <c r="L24" s="505"/>
      <c r="M24" s="505"/>
      <c r="N24" s="505"/>
      <c r="O24" s="505"/>
      <c r="P24" s="505"/>
    </row>
    <row r="25" spans="10:16" ht="30" customHeight="1" x14ac:dyDescent="0.3"/>
    <row r="26" spans="10:16" x14ac:dyDescent="0.3"/>
    <row r="27" spans="10:16" x14ac:dyDescent="0.3"/>
    <row r="28" spans="10:16" x14ac:dyDescent="0.3"/>
  </sheetData>
  <sheetProtection algorithmName="SHA-512" hashValue="J6l5dNcuocJtkcDmi/xavShQDSK8HmJwSww71bSMpDXJWb0gBsz8GUkGNDmsLfZB81wCCcEFQCVHWbPJ8pECCg==" saltValue="SvChCW9X1pCRj1Hi3lZj9g==" spinCount="100000" sheet="1" objects="1" scenarios="1"/>
  <mergeCells count="2">
    <mergeCell ref="D1:N3"/>
    <mergeCell ref="J6:P2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AB8C-F4BE-408F-8747-B0C397FB3B98}">
  <dimension ref="A1:K58"/>
  <sheetViews>
    <sheetView showGridLines="0" topLeftCell="A44" zoomScale="70" zoomScaleNormal="70" workbookViewId="0">
      <selection activeCell="C1" sqref="C1:G3"/>
    </sheetView>
  </sheetViews>
  <sheetFormatPr baseColWidth="10" defaultColWidth="0" defaultRowHeight="20.399999999999999" zeroHeight="1" x14ac:dyDescent="0.3"/>
  <cols>
    <col min="1" max="1" width="18" style="361" customWidth="1"/>
    <col min="2" max="2" width="49" style="262" customWidth="1"/>
    <col min="3" max="3" width="33.88671875" style="262" customWidth="1"/>
    <col min="4" max="4" width="34.33203125" style="262" customWidth="1"/>
    <col min="5" max="5" width="16.33203125" style="362" customWidth="1"/>
    <col min="6" max="6" width="15.6640625" style="362" customWidth="1"/>
    <col min="7" max="7" width="28.33203125" style="362" customWidth="1"/>
    <col min="8" max="8" width="30.33203125" style="262" customWidth="1"/>
    <col min="9" max="9" width="19.109375" style="262" customWidth="1"/>
    <col min="10" max="10" width="19.33203125" style="262" customWidth="1"/>
    <col min="11" max="11" width="0" style="262" hidden="1" customWidth="1"/>
    <col min="12" max="16384" width="11.44140625" style="262" hidden="1"/>
  </cols>
  <sheetData>
    <row r="1" spans="1:11" ht="40.5" customHeight="1" x14ac:dyDescent="0.3">
      <c r="A1" s="262"/>
      <c r="C1" s="506" t="s">
        <v>427</v>
      </c>
      <c r="D1" s="506"/>
      <c r="E1" s="506"/>
      <c r="F1" s="506"/>
      <c r="G1" s="506"/>
      <c r="H1" s="263"/>
      <c r="I1" s="263"/>
      <c r="J1" s="264"/>
    </row>
    <row r="2" spans="1:11" ht="45" customHeight="1" x14ac:dyDescent="0.3">
      <c r="A2" s="263"/>
      <c r="B2" s="263"/>
      <c r="C2" s="506"/>
      <c r="D2" s="506"/>
      <c r="E2" s="506"/>
      <c r="F2" s="506"/>
      <c r="G2" s="506"/>
      <c r="H2" s="263"/>
      <c r="I2" s="263"/>
      <c r="J2" s="264"/>
    </row>
    <row r="3" spans="1:11" ht="43.5" customHeight="1" thickBot="1" x14ac:dyDescent="0.35">
      <c r="A3" s="265"/>
      <c r="B3" s="266"/>
      <c r="C3" s="507"/>
      <c r="D3" s="507"/>
      <c r="E3" s="507"/>
      <c r="F3" s="507"/>
      <c r="G3" s="507"/>
      <c r="H3" s="267"/>
      <c r="I3" s="267"/>
      <c r="J3" s="268"/>
    </row>
    <row r="4" spans="1:11" s="269" customFormat="1" ht="13.8" x14ac:dyDescent="0.3">
      <c r="A4" s="508" t="s">
        <v>428</v>
      </c>
      <c r="B4" s="510" t="s">
        <v>429</v>
      </c>
      <c r="C4" s="511"/>
      <c r="D4" s="508" t="s">
        <v>430</v>
      </c>
      <c r="E4" s="514" t="s">
        <v>431</v>
      </c>
      <c r="F4" s="515"/>
      <c r="G4" s="516" t="s">
        <v>432</v>
      </c>
      <c r="H4" s="518" t="s">
        <v>433</v>
      </c>
      <c r="I4" s="519"/>
      <c r="J4" s="520"/>
    </row>
    <row r="5" spans="1:11" s="269" customFormat="1" ht="14.4" thickBot="1" x14ac:dyDescent="0.35">
      <c r="A5" s="509"/>
      <c r="B5" s="512"/>
      <c r="C5" s="513"/>
      <c r="D5" s="509"/>
      <c r="E5" s="270" t="s">
        <v>434</v>
      </c>
      <c r="F5" s="271" t="s">
        <v>435</v>
      </c>
      <c r="G5" s="517"/>
      <c r="H5" s="272" t="s">
        <v>436</v>
      </c>
      <c r="I5" s="273" t="s">
        <v>437</v>
      </c>
      <c r="J5" s="274" t="s">
        <v>438</v>
      </c>
    </row>
    <row r="6" spans="1:11" s="280" customFormat="1" ht="41.25" customHeight="1" x14ac:dyDescent="0.3">
      <c r="A6" s="521" t="s">
        <v>439</v>
      </c>
      <c r="B6" s="525" t="s">
        <v>440</v>
      </c>
      <c r="C6" s="525"/>
      <c r="D6" s="275" t="s">
        <v>441</v>
      </c>
      <c r="E6" s="276">
        <v>44562</v>
      </c>
      <c r="F6" s="276">
        <v>44925</v>
      </c>
      <c r="G6" s="277" t="s">
        <v>442</v>
      </c>
      <c r="H6" s="278"/>
      <c r="I6" s="278"/>
      <c r="J6" s="279"/>
      <c r="K6" s="280" t="s">
        <v>443</v>
      </c>
    </row>
    <row r="7" spans="1:11" s="280" customFormat="1" ht="41.25" customHeight="1" x14ac:dyDescent="0.3">
      <c r="A7" s="522"/>
      <c r="B7" s="526" t="s">
        <v>444</v>
      </c>
      <c r="C7" s="527"/>
      <c r="D7" s="281" t="s">
        <v>445</v>
      </c>
      <c r="E7" s="282">
        <v>44652</v>
      </c>
      <c r="F7" s="282">
        <v>44925</v>
      </c>
      <c r="G7" s="283" t="s">
        <v>442</v>
      </c>
      <c r="H7" s="284"/>
      <c r="I7" s="284"/>
      <c r="J7" s="285"/>
      <c r="K7" s="280" t="s">
        <v>443</v>
      </c>
    </row>
    <row r="8" spans="1:11" s="280" customFormat="1" ht="27.6" x14ac:dyDescent="0.3">
      <c r="A8" s="523"/>
      <c r="B8" s="528" t="s">
        <v>446</v>
      </c>
      <c r="C8" s="528"/>
      <c r="D8" s="286" t="s">
        <v>447</v>
      </c>
      <c r="E8" s="282">
        <v>44621</v>
      </c>
      <c r="F8" s="282">
        <v>44650</v>
      </c>
      <c r="G8" s="287" t="s">
        <v>448</v>
      </c>
      <c r="H8" s="288"/>
      <c r="I8" s="288"/>
      <c r="J8" s="289"/>
      <c r="K8" s="280" t="s">
        <v>443</v>
      </c>
    </row>
    <row r="9" spans="1:11" s="280" customFormat="1" ht="41.4" x14ac:dyDescent="0.3">
      <c r="A9" s="523"/>
      <c r="B9" s="528" t="s">
        <v>449</v>
      </c>
      <c r="C9" s="528"/>
      <c r="D9" s="286" t="s">
        <v>450</v>
      </c>
      <c r="E9" s="282">
        <v>44805</v>
      </c>
      <c r="F9" s="282">
        <v>44925</v>
      </c>
      <c r="G9" s="287" t="s">
        <v>451</v>
      </c>
      <c r="H9" s="288"/>
      <c r="I9" s="288"/>
      <c r="J9" s="289"/>
      <c r="K9" s="280" t="s">
        <v>443</v>
      </c>
    </row>
    <row r="10" spans="1:11" s="280" customFormat="1" ht="27.6" x14ac:dyDescent="0.3">
      <c r="A10" s="523"/>
      <c r="B10" s="528" t="s">
        <v>452</v>
      </c>
      <c r="C10" s="528"/>
      <c r="D10" s="286" t="s">
        <v>453</v>
      </c>
      <c r="E10" s="282">
        <v>44682</v>
      </c>
      <c r="F10" s="282">
        <v>44925</v>
      </c>
      <c r="G10" s="287" t="s">
        <v>451</v>
      </c>
      <c r="H10" s="288"/>
      <c r="I10" s="288"/>
      <c r="J10" s="289"/>
      <c r="K10" s="280" t="s">
        <v>443</v>
      </c>
    </row>
    <row r="11" spans="1:11" s="280" customFormat="1" ht="45.75" customHeight="1" x14ac:dyDescent="0.3">
      <c r="A11" s="523"/>
      <c r="B11" s="528" t="s">
        <v>454</v>
      </c>
      <c r="C11" s="528"/>
      <c r="D11" s="286" t="s">
        <v>455</v>
      </c>
      <c r="E11" s="282">
        <v>44562</v>
      </c>
      <c r="F11" s="282">
        <v>44925</v>
      </c>
      <c r="G11" s="287" t="s">
        <v>451</v>
      </c>
      <c r="H11" s="288"/>
      <c r="I11" s="288"/>
      <c r="J11" s="289"/>
      <c r="K11" s="280" t="s">
        <v>443</v>
      </c>
    </row>
    <row r="12" spans="1:11" s="280" customFormat="1" ht="37.5" customHeight="1" thickBot="1" x14ac:dyDescent="0.35">
      <c r="A12" s="524"/>
      <c r="B12" s="529" t="s">
        <v>456</v>
      </c>
      <c r="C12" s="529"/>
      <c r="D12" s="290" t="s">
        <v>457</v>
      </c>
      <c r="E12" s="291">
        <v>44562</v>
      </c>
      <c r="F12" s="291">
        <v>44925</v>
      </c>
      <c r="G12" s="292" t="s">
        <v>451</v>
      </c>
      <c r="H12" s="293"/>
      <c r="I12" s="293"/>
      <c r="J12" s="294"/>
      <c r="K12" s="280" t="s">
        <v>443</v>
      </c>
    </row>
    <row r="13" spans="1:11" s="280" customFormat="1" ht="13.8" x14ac:dyDescent="0.3">
      <c r="A13" s="530" t="s">
        <v>458</v>
      </c>
      <c r="B13" s="531" t="s">
        <v>459</v>
      </c>
      <c r="C13" s="532"/>
      <c r="D13" s="295" t="s">
        <v>460</v>
      </c>
      <c r="E13" s="296">
        <v>44562</v>
      </c>
      <c r="F13" s="296">
        <v>44925</v>
      </c>
      <c r="G13" s="297" t="s">
        <v>461</v>
      </c>
      <c r="H13" s="298"/>
      <c r="I13" s="298"/>
      <c r="J13" s="299"/>
      <c r="K13" s="280" t="s">
        <v>443</v>
      </c>
    </row>
    <row r="14" spans="1:11" s="280" customFormat="1" ht="27.6" x14ac:dyDescent="0.3">
      <c r="A14" s="530"/>
      <c r="B14" s="533" t="s">
        <v>462</v>
      </c>
      <c r="C14" s="534"/>
      <c r="D14" s="295" t="s">
        <v>463</v>
      </c>
      <c r="E14" s="300">
        <v>44562</v>
      </c>
      <c r="F14" s="300">
        <v>44925</v>
      </c>
      <c r="G14" s="301" t="s">
        <v>464</v>
      </c>
      <c r="H14" s="298"/>
      <c r="I14" s="298"/>
      <c r="J14" s="299"/>
      <c r="K14" s="280" t="s">
        <v>443</v>
      </c>
    </row>
    <row r="15" spans="1:11" s="280" customFormat="1" ht="41.25" customHeight="1" x14ac:dyDescent="0.3">
      <c r="A15" s="530"/>
      <c r="B15" s="533" t="s">
        <v>465</v>
      </c>
      <c r="C15" s="534"/>
      <c r="D15" s="295" t="s">
        <v>466</v>
      </c>
      <c r="E15" s="300">
        <v>44562</v>
      </c>
      <c r="F15" s="300">
        <v>44925</v>
      </c>
      <c r="G15" s="301" t="s">
        <v>464</v>
      </c>
      <c r="H15" s="298"/>
      <c r="I15" s="298"/>
      <c r="J15" s="299"/>
      <c r="K15" s="280" t="s">
        <v>443</v>
      </c>
    </row>
    <row r="16" spans="1:11" s="280" customFormat="1" ht="56.25" customHeight="1" x14ac:dyDescent="0.3">
      <c r="A16" s="530"/>
      <c r="B16" s="533" t="s">
        <v>467</v>
      </c>
      <c r="C16" s="534"/>
      <c r="D16" s="302" t="s">
        <v>468</v>
      </c>
      <c r="E16" s="300">
        <v>44713</v>
      </c>
      <c r="F16" s="300">
        <v>44742</v>
      </c>
      <c r="G16" s="301" t="s">
        <v>469</v>
      </c>
      <c r="H16" s="303"/>
      <c r="I16" s="303"/>
      <c r="J16" s="299"/>
      <c r="K16" s="280" t="s">
        <v>443</v>
      </c>
    </row>
    <row r="17" spans="1:11" s="280" customFormat="1" ht="43.5" customHeight="1" thickBot="1" x14ac:dyDescent="0.35">
      <c r="A17" s="530"/>
      <c r="B17" s="535" t="s">
        <v>470</v>
      </c>
      <c r="C17" s="536"/>
      <c r="D17" s="304" t="s">
        <v>471</v>
      </c>
      <c r="E17" s="305">
        <v>44562</v>
      </c>
      <c r="F17" s="305">
        <v>44925</v>
      </c>
      <c r="G17" s="306" t="s">
        <v>461</v>
      </c>
      <c r="H17" s="307"/>
      <c r="I17" s="307"/>
      <c r="J17" s="308"/>
      <c r="K17" s="280" t="s">
        <v>443</v>
      </c>
    </row>
    <row r="18" spans="1:11" s="280" customFormat="1" ht="55.2" x14ac:dyDescent="0.3">
      <c r="A18" s="537" t="s">
        <v>472</v>
      </c>
      <c r="B18" s="539" t="s">
        <v>473</v>
      </c>
      <c r="C18" s="540"/>
      <c r="D18" s="309" t="s">
        <v>474</v>
      </c>
      <c r="E18" s="310">
        <v>44562</v>
      </c>
      <c r="F18" s="310">
        <v>44680</v>
      </c>
      <c r="G18" s="311" t="s">
        <v>475</v>
      </c>
      <c r="H18" s="312"/>
      <c r="I18" s="312"/>
      <c r="J18" s="313"/>
      <c r="K18" s="280" t="s">
        <v>443</v>
      </c>
    </row>
    <row r="19" spans="1:11" s="280" customFormat="1" ht="48.75" customHeight="1" x14ac:dyDescent="0.3">
      <c r="A19" s="538"/>
      <c r="B19" s="539" t="s">
        <v>476</v>
      </c>
      <c r="C19" s="540"/>
      <c r="D19" s="314" t="s">
        <v>477</v>
      </c>
      <c r="E19" s="315">
        <v>44562</v>
      </c>
      <c r="F19" s="315">
        <v>44925</v>
      </c>
      <c r="G19" s="316" t="s">
        <v>475</v>
      </c>
      <c r="H19" s="317"/>
      <c r="I19" s="317"/>
      <c r="J19" s="318"/>
      <c r="K19" s="280" t="s">
        <v>443</v>
      </c>
    </row>
    <row r="20" spans="1:11" s="280" customFormat="1" ht="63.75" customHeight="1" x14ac:dyDescent="0.3">
      <c r="A20" s="538"/>
      <c r="B20" s="539" t="s">
        <v>478</v>
      </c>
      <c r="C20" s="540"/>
      <c r="D20" s="314" t="s">
        <v>479</v>
      </c>
      <c r="E20" s="315">
        <v>44652</v>
      </c>
      <c r="F20" s="315">
        <v>44711</v>
      </c>
      <c r="G20" s="316" t="s">
        <v>480</v>
      </c>
      <c r="H20" s="317"/>
      <c r="I20" s="317"/>
      <c r="J20" s="318"/>
      <c r="K20" s="280" t="s">
        <v>443</v>
      </c>
    </row>
    <row r="21" spans="1:11" s="280" customFormat="1" ht="63.75" customHeight="1" x14ac:dyDescent="0.3">
      <c r="A21" s="538"/>
      <c r="B21" s="539" t="s">
        <v>481</v>
      </c>
      <c r="C21" s="540"/>
      <c r="D21" s="314" t="s">
        <v>482</v>
      </c>
      <c r="E21" s="315">
        <v>44713</v>
      </c>
      <c r="F21" s="315">
        <v>44926</v>
      </c>
      <c r="G21" s="316" t="s">
        <v>480</v>
      </c>
      <c r="H21" s="317"/>
      <c r="I21" s="317"/>
      <c r="J21" s="318"/>
      <c r="K21" s="280" t="s">
        <v>443</v>
      </c>
    </row>
    <row r="22" spans="1:11" s="280" customFormat="1" ht="58.5" customHeight="1" x14ac:dyDescent="0.3">
      <c r="A22" s="538"/>
      <c r="B22" s="539" t="s">
        <v>483</v>
      </c>
      <c r="C22" s="540"/>
      <c r="D22" s="314" t="s">
        <v>484</v>
      </c>
      <c r="E22" s="315">
        <v>44681</v>
      </c>
      <c r="F22" s="315">
        <v>44926</v>
      </c>
      <c r="G22" s="316" t="s">
        <v>485</v>
      </c>
      <c r="H22" s="317"/>
      <c r="I22" s="317"/>
      <c r="J22" s="318"/>
      <c r="K22" s="280" t="s">
        <v>443</v>
      </c>
    </row>
    <row r="23" spans="1:11" s="280" customFormat="1" ht="58.5" customHeight="1" thickBot="1" x14ac:dyDescent="0.35">
      <c r="A23" s="538"/>
      <c r="B23" s="539" t="s">
        <v>486</v>
      </c>
      <c r="C23" s="540"/>
      <c r="D23" s="309" t="s">
        <v>487</v>
      </c>
      <c r="E23" s="315">
        <v>44682</v>
      </c>
      <c r="F23" s="315">
        <v>44925</v>
      </c>
      <c r="G23" s="316" t="s">
        <v>480</v>
      </c>
      <c r="H23" s="317"/>
      <c r="I23" s="317"/>
      <c r="J23" s="318"/>
      <c r="K23" s="280" t="s">
        <v>443</v>
      </c>
    </row>
    <row r="24" spans="1:11" s="280" customFormat="1" ht="57.75" customHeight="1" x14ac:dyDescent="0.3">
      <c r="A24" s="541" t="s">
        <v>488</v>
      </c>
      <c r="B24" s="543" t="s">
        <v>489</v>
      </c>
      <c r="C24" s="544"/>
      <c r="D24" s="319" t="s">
        <v>490</v>
      </c>
      <c r="E24" s="320">
        <v>44562</v>
      </c>
      <c r="F24" s="320">
        <v>44925</v>
      </c>
      <c r="G24" s="321" t="s">
        <v>448</v>
      </c>
      <c r="H24" s="322"/>
      <c r="I24" s="322"/>
      <c r="J24" s="323"/>
      <c r="K24" s="280" t="s">
        <v>443</v>
      </c>
    </row>
    <row r="25" spans="1:11" s="280" customFormat="1" ht="57.75" customHeight="1" x14ac:dyDescent="0.3">
      <c r="A25" s="542"/>
      <c r="B25" s="545" t="s">
        <v>491</v>
      </c>
      <c r="C25" s="546"/>
      <c r="D25" s="324" t="s">
        <v>492</v>
      </c>
      <c r="E25" s="325">
        <v>44562</v>
      </c>
      <c r="F25" s="325">
        <v>44925</v>
      </c>
      <c r="G25" s="326" t="s">
        <v>448</v>
      </c>
      <c r="H25" s="327"/>
      <c r="I25" s="327"/>
      <c r="J25" s="328"/>
      <c r="K25" s="280" t="s">
        <v>443</v>
      </c>
    </row>
    <row r="26" spans="1:11" s="280" customFormat="1" ht="57" customHeight="1" x14ac:dyDescent="0.3">
      <c r="A26" s="542"/>
      <c r="B26" s="545" t="s">
        <v>493</v>
      </c>
      <c r="C26" s="546"/>
      <c r="D26" s="324" t="s">
        <v>494</v>
      </c>
      <c r="E26" s="325">
        <v>44562</v>
      </c>
      <c r="F26" s="325">
        <v>44925</v>
      </c>
      <c r="G26" s="326" t="s">
        <v>448</v>
      </c>
      <c r="H26" s="329"/>
      <c r="I26" s="329"/>
      <c r="J26" s="330"/>
      <c r="K26" s="280" t="s">
        <v>443</v>
      </c>
    </row>
    <row r="27" spans="1:11" s="280" customFormat="1" ht="63.75" customHeight="1" x14ac:dyDescent="0.3">
      <c r="A27" s="542"/>
      <c r="B27" s="545" t="s">
        <v>495</v>
      </c>
      <c r="C27" s="546"/>
      <c r="D27" s="324" t="s">
        <v>496</v>
      </c>
      <c r="E27" s="325">
        <v>44562</v>
      </c>
      <c r="F27" s="325">
        <v>44925</v>
      </c>
      <c r="G27" s="331" t="s">
        <v>497</v>
      </c>
      <c r="H27" s="329"/>
      <c r="I27" s="329"/>
      <c r="J27" s="330"/>
      <c r="K27" s="280" t="s">
        <v>443</v>
      </c>
    </row>
    <row r="28" spans="1:11" s="280" customFormat="1" ht="41.4" x14ac:dyDescent="0.3">
      <c r="A28" s="542"/>
      <c r="B28" s="545" t="s">
        <v>498</v>
      </c>
      <c r="C28" s="546"/>
      <c r="D28" s="324" t="s">
        <v>499</v>
      </c>
      <c r="E28" s="325">
        <v>44562</v>
      </c>
      <c r="F28" s="325">
        <v>44925</v>
      </c>
      <c r="G28" s="331" t="s">
        <v>497</v>
      </c>
      <c r="H28" s="329"/>
      <c r="I28" s="329"/>
      <c r="J28" s="330"/>
      <c r="K28" s="280" t="s">
        <v>443</v>
      </c>
    </row>
    <row r="29" spans="1:11" s="280" customFormat="1" ht="55.2" x14ac:dyDescent="0.3">
      <c r="A29" s="542"/>
      <c r="B29" s="545" t="s">
        <v>500</v>
      </c>
      <c r="C29" s="546"/>
      <c r="D29" s="324" t="s">
        <v>501</v>
      </c>
      <c r="E29" s="325">
        <v>44562</v>
      </c>
      <c r="F29" s="325">
        <v>44925</v>
      </c>
      <c r="G29" s="326" t="s">
        <v>451</v>
      </c>
      <c r="H29" s="329"/>
      <c r="I29" s="329"/>
      <c r="J29" s="330"/>
      <c r="K29" s="280" t="s">
        <v>443</v>
      </c>
    </row>
    <row r="30" spans="1:11" s="280" customFormat="1" ht="179.4" x14ac:dyDescent="0.3">
      <c r="A30" s="542"/>
      <c r="B30" s="547" t="s">
        <v>502</v>
      </c>
      <c r="C30" s="332" t="s">
        <v>503</v>
      </c>
      <c r="D30" s="560" t="s">
        <v>504</v>
      </c>
      <c r="E30" s="325">
        <v>44562</v>
      </c>
      <c r="F30" s="325">
        <v>44925</v>
      </c>
      <c r="G30" s="326" t="s">
        <v>505</v>
      </c>
      <c r="H30" s="329"/>
      <c r="I30" s="329"/>
      <c r="J30" s="330"/>
      <c r="K30" s="280" t="s">
        <v>443</v>
      </c>
    </row>
    <row r="31" spans="1:11" s="280" customFormat="1" ht="193.2" x14ac:dyDescent="0.3">
      <c r="A31" s="542"/>
      <c r="B31" s="548"/>
      <c r="C31" s="324" t="s">
        <v>506</v>
      </c>
      <c r="D31" s="561"/>
      <c r="E31" s="325">
        <v>44562</v>
      </c>
      <c r="F31" s="325">
        <v>44925</v>
      </c>
      <c r="G31" s="326" t="s">
        <v>505</v>
      </c>
      <c r="H31" s="329"/>
      <c r="I31" s="329"/>
      <c r="J31" s="330"/>
      <c r="K31" s="280" t="s">
        <v>443</v>
      </c>
    </row>
    <row r="32" spans="1:11" s="280" customFormat="1" ht="179.4" x14ac:dyDescent="0.3">
      <c r="A32" s="542"/>
      <c r="B32" s="548"/>
      <c r="C32" s="324" t="s">
        <v>507</v>
      </c>
      <c r="D32" s="561"/>
      <c r="E32" s="325">
        <v>44562</v>
      </c>
      <c r="F32" s="325">
        <v>44925</v>
      </c>
      <c r="G32" s="326" t="s">
        <v>505</v>
      </c>
      <c r="H32" s="329"/>
      <c r="I32" s="329"/>
      <c r="J32" s="330"/>
      <c r="K32" s="280" t="s">
        <v>443</v>
      </c>
    </row>
    <row r="33" spans="1:11" s="280" customFormat="1" ht="27.6" x14ac:dyDescent="0.3">
      <c r="A33" s="542"/>
      <c r="B33" s="548"/>
      <c r="C33" s="324" t="s">
        <v>508</v>
      </c>
      <c r="D33" s="561"/>
      <c r="E33" s="325">
        <v>44562</v>
      </c>
      <c r="F33" s="325">
        <v>44925</v>
      </c>
      <c r="G33" s="326" t="s">
        <v>505</v>
      </c>
      <c r="H33" s="329"/>
      <c r="I33" s="329"/>
      <c r="J33" s="330"/>
      <c r="K33" s="280" t="s">
        <v>443</v>
      </c>
    </row>
    <row r="34" spans="1:11" s="280" customFormat="1" ht="41.4" x14ac:dyDescent="0.3">
      <c r="A34" s="542"/>
      <c r="B34" s="548"/>
      <c r="C34" s="324" t="s">
        <v>509</v>
      </c>
      <c r="D34" s="561"/>
      <c r="E34" s="325">
        <v>44562</v>
      </c>
      <c r="F34" s="325">
        <v>44925</v>
      </c>
      <c r="G34" s="326" t="s">
        <v>505</v>
      </c>
      <c r="H34" s="329"/>
      <c r="I34" s="329"/>
      <c r="J34" s="330"/>
      <c r="K34" s="280" t="s">
        <v>443</v>
      </c>
    </row>
    <row r="35" spans="1:11" s="280" customFormat="1" ht="27.6" x14ac:dyDescent="0.3">
      <c r="A35" s="542"/>
      <c r="B35" s="548"/>
      <c r="C35" s="324" t="s">
        <v>510</v>
      </c>
      <c r="D35" s="561"/>
      <c r="E35" s="325">
        <v>44562</v>
      </c>
      <c r="F35" s="325">
        <v>44925</v>
      </c>
      <c r="G35" s="326" t="s">
        <v>505</v>
      </c>
      <c r="H35" s="329"/>
      <c r="I35" s="329"/>
      <c r="J35" s="330"/>
      <c r="K35" s="280" t="s">
        <v>443</v>
      </c>
    </row>
    <row r="36" spans="1:11" s="280" customFormat="1" ht="27.6" x14ac:dyDescent="0.3">
      <c r="A36" s="542"/>
      <c r="B36" s="548"/>
      <c r="C36" s="324" t="s">
        <v>511</v>
      </c>
      <c r="D36" s="561"/>
      <c r="E36" s="325">
        <v>44562</v>
      </c>
      <c r="F36" s="325">
        <v>44925</v>
      </c>
      <c r="G36" s="326" t="s">
        <v>505</v>
      </c>
      <c r="H36" s="329"/>
      <c r="I36" s="329"/>
      <c r="J36" s="330"/>
      <c r="K36" s="280" t="s">
        <v>443</v>
      </c>
    </row>
    <row r="37" spans="1:11" s="280" customFormat="1" ht="27.6" x14ac:dyDescent="0.3">
      <c r="A37" s="542"/>
      <c r="B37" s="548"/>
      <c r="C37" s="324" t="s">
        <v>512</v>
      </c>
      <c r="D37" s="561"/>
      <c r="E37" s="325">
        <v>44562</v>
      </c>
      <c r="F37" s="325">
        <v>44925</v>
      </c>
      <c r="G37" s="326" t="s">
        <v>505</v>
      </c>
      <c r="H37" s="329"/>
      <c r="I37" s="329"/>
      <c r="J37" s="330"/>
      <c r="K37" s="280" t="s">
        <v>443</v>
      </c>
    </row>
    <row r="38" spans="1:11" s="280" customFormat="1" ht="41.4" x14ac:dyDescent="0.3">
      <c r="A38" s="542"/>
      <c r="B38" s="548"/>
      <c r="C38" s="324" t="s">
        <v>513</v>
      </c>
      <c r="D38" s="561"/>
      <c r="E38" s="325">
        <v>44562</v>
      </c>
      <c r="F38" s="325">
        <v>44925</v>
      </c>
      <c r="G38" s="326" t="s">
        <v>505</v>
      </c>
      <c r="H38" s="329"/>
      <c r="I38" s="329"/>
      <c r="J38" s="330"/>
      <c r="K38" s="280" t="s">
        <v>443</v>
      </c>
    </row>
    <row r="39" spans="1:11" s="280" customFormat="1" ht="53.25" customHeight="1" x14ac:dyDescent="0.3">
      <c r="A39" s="542"/>
      <c r="B39" s="562" t="s">
        <v>514</v>
      </c>
      <c r="C39" s="563"/>
      <c r="D39" s="333" t="s">
        <v>515</v>
      </c>
      <c r="E39" s="325">
        <v>44562</v>
      </c>
      <c r="F39" s="325">
        <v>44925</v>
      </c>
      <c r="G39" s="326" t="s">
        <v>461</v>
      </c>
      <c r="H39" s="329"/>
      <c r="I39" s="329"/>
      <c r="J39" s="330"/>
      <c r="K39" s="280" t="s">
        <v>443</v>
      </c>
    </row>
    <row r="40" spans="1:11" s="280" customFormat="1" ht="53.25" customHeight="1" x14ac:dyDescent="0.3">
      <c r="A40" s="542"/>
      <c r="B40" s="545" t="s">
        <v>516</v>
      </c>
      <c r="C40" s="546"/>
      <c r="D40" s="324" t="s">
        <v>517</v>
      </c>
      <c r="E40" s="325">
        <v>44562</v>
      </c>
      <c r="F40" s="325">
        <v>44925</v>
      </c>
      <c r="G40" s="326" t="s">
        <v>448</v>
      </c>
      <c r="H40" s="329"/>
      <c r="I40" s="334"/>
      <c r="J40" s="335"/>
      <c r="K40" s="280" t="s">
        <v>443</v>
      </c>
    </row>
    <row r="41" spans="1:11" s="280" customFormat="1" ht="27.6" x14ac:dyDescent="0.3">
      <c r="A41" s="542"/>
      <c r="B41" s="562" t="s">
        <v>518</v>
      </c>
      <c r="C41" s="563"/>
      <c r="D41" s="336" t="s">
        <v>519</v>
      </c>
      <c r="E41" s="337">
        <v>44562</v>
      </c>
      <c r="F41" s="337">
        <v>44925</v>
      </c>
      <c r="G41" s="338" t="s">
        <v>520</v>
      </c>
      <c r="H41" s="329"/>
      <c r="I41" s="334"/>
      <c r="J41" s="335"/>
      <c r="K41" s="280" t="s">
        <v>443</v>
      </c>
    </row>
    <row r="42" spans="1:11" s="280" customFormat="1" ht="28.5" customHeight="1" thickBot="1" x14ac:dyDescent="0.35">
      <c r="A42" s="542"/>
      <c r="B42" s="564" t="s">
        <v>521</v>
      </c>
      <c r="C42" s="565"/>
      <c r="D42" s="339" t="s">
        <v>522</v>
      </c>
      <c r="E42" s="340">
        <v>44562</v>
      </c>
      <c r="F42" s="340">
        <v>44925</v>
      </c>
      <c r="G42" s="326" t="s">
        <v>523</v>
      </c>
      <c r="H42" s="341"/>
      <c r="I42" s="329"/>
      <c r="J42" s="330"/>
      <c r="K42" s="280" t="s">
        <v>443</v>
      </c>
    </row>
    <row r="43" spans="1:11" s="280" customFormat="1" ht="60.75" customHeight="1" x14ac:dyDescent="0.3">
      <c r="A43" s="549" t="s">
        <v>524</v>
      </c>
      <c r="B43" s="553" t="s">
        <v>525</v>
      </c>
      <c r="C43" s="553"/>
      <c r="D43" s="342" t="s">
        <v>526</v>
      </c>
      <c r="E43" s="343">
        <v>44562</v>
      </c>
      <c r="F43" s="343">
        <v>44925</v>
      </c>
      <c r="G43" s="344" t="s">
        <v>448</v>
      </c>
      <c r="H43" s="345"/>
      <c r="I43" s="345"/>
      <c r="J43" s="346"/>
      <c r="K43" s="280" t="s">
        <v>443</v>
      </c>
    </row>
    <row r="44" spans="1:11" s="280" customFormat="1" ht="58.5" customHeight="1" x14ac:dyDescent="0.3">
      <c r="A44" s="550"/>
      <c r="B44" s="554" t="s">
        <v>527</v>
      </c>
      <c r="C44" s="554"/>
      <c r="D44" s="347" t="s">
        <v>528</v>
      </c>
      <c r="E44" s="348">
        <v>44562</v>
      </c>
      <c r="F44" s="348">
        <v>44925</v>
      </c>
      <c r="G44" s="349" t="s">
        <v>448</v>
      </c>
      <c r="H44" s="350"/>
      <c r="I44" s="350"/>
      <c r="J44" s="351"/>
      <c r="K44" s="280" t="s">
        <v>443</v>
      </c>
    </row>
    <row r="45" spans="1:11" s="280" customFormat="1" ht="27.6" x14ac:dyDescent="0.3">
      <c r="A45" s="551"/>
      <c r="B45" s="554" t="s">
        <v>529</v>
      </c>
      <c r="C45" s="554"/>
      <c r="D45" s="347" t="s">
        <v>530</v>
      </c>
      <c r="E45" s="348">
        <v>44562</v>
      </c>
      <c r="F45" s="348">
        <v>44681</v>
      </c>
      <c r="G45" s="349" t="s">
        <v>480</v>
      </c>
      <c r="H45" s="350"/>
      <c r="I45" s="350"/>
      <c r="J45" s="351"/>
      <c r="K45" s="280" t="s">
        <v>443</v>
      </c>
    </row>
    <row r="46" spans="1:11" s="280" customFormat="1" ht="13.8" x14ac:dyDescent="0.3">
      <c r="A46" s="551"/>
      <c r="B46" s="554" t="s">
        <v>531</v>
      </c>
      <c r="C46" s="554"/>
      <c r="D46" s="347" t="s">
        <v>532</v>
      </c>
      <c r="E46" s="348">
        <v>44562</v>
      </c>
      <c r="F46" s="348">
        <v>44925</v>
      </c>
      <c r="G46" s="349" t="s">
        <v>442</v>
      </c>
      <c r="H46" s="350"/>
      <c r="I46" s="350"/>
      <c r="J46" s="351"/>
      <c r="K46" s="280" t="s">
        <v>443</v>
      </c>
    </row>
    <row r="47" spans="1:11" s="280" customFormat="1" ht="27.6" x14ac:dyDescent="0.3">
      <c r="A47" s="551"/>
      <c r="B47" s="554" t="s">
        <v>533</v>
      </c>
      <c r="C47" s="554"/>
      <c r="D47" s="347" t="s">
        <v>534</v>
      </c>
      <c r="E47" s="348">
        <v>44621</v>
      </c>
      <c r="F47" s="348">
        <v>44681</v>
      </c>
      <c r="G47" s="349" t="s">
        <v>451</v>
      </c>
      <c r="H47" s="350"/>
      <c r="I47" s="350"/>
      <c r="J47" s="351"/>
      <c r="K47" s="280" t="s">
        <v>443</v>
      </c>
    </row>
    <row r="48" spans="1:11" s="280" customFormat="1" ht="60.75" customHeight="1" x14ac:dyDescent="0.3">
      <c r="A48" s="551"/>
      <c r="B48" s="554" t="s">
        <v>535</v>
      </c>
      <c r="C48" s="554"/>
      <c r="D48" s="347" t="s">
        <v>536</v>
      </c>
      <c r="E48" s="348">
        <v>44562</v>
      </c>
      <c r="F48" s="348">
        <v>44925</v>
      </c>
      <c r="G48" s="349" t="s">
        <v>448</v>
      </c>
      <c r="H48" s="350"/>
      <c r="I48" s="350"/>
      <c r="J48" s="351"/>
      <c r="K48" s="280" t="s">
        <v>443</v>
      </c>
    </row>
    <row r="49" spans="1:11" ht="57" customHeight="1" x14ac:dyDescent="0.3">
      <c r="A49" s="551"/>
      <c r="B49" s="558" t="s">
        <v>537</v>
      </c>
      <c r="C49" s="559"/>
      <c r="D49" s="347" t="s">
        <v>538</v>
      </c>
      <c r="E49" s="348">
        <v>44562</v>
      </c>
      <c r="F49" s="348">
        <v>44773</v>
      </c>
      <c r="G49" s="349" t="s">
        <v>461</v>
      </c>
      <c r="H49" s="350"/>
      <c r="I49" s="350"/>
      <c r="J49" s="351"/>
      <c r="K49" s="280" t="s">
        <v>443</v>
      </c>
    </row>
    <row r="50" spans="1:11" ht="55.2" x14ac:dyDescent="0.3">
      <c r="A50" s="551"/>
      <c r="B50" s="558" t="s">
        <v>539</v>
      </c>
      <c r="C50" s="559"/>
      <c r="D50" s="347" t="s">
        <v>540</v>
      </c>
      <c r="E50" s="348">
        <v>44562</v>
      </c>
      <c r="F50" s="348">
        <v>44925</v>
      </c>
      <c r="G50" s="349" t="s">
        <v>448</v>
      </c>
      <c r="H50" s="350"/>
      <c r="I50" s="350"/>
      <c r="J50" s="351"/>
      <c r="K50" s="280" t="s">
        <v>443</v>
      </c>
    </row>
    <row r="51" spans="1:11" ht="77.25" customHeight="1" x14ac:dyDescent="0.3">
      <c r="A51" s="551"/>
      <c r="B51" s="558" t="s">
        <v>541</v>
      </c>
      <c r="C51" s="559"/>
      <c r="D51" s="347" t="s">
        <v>542</v>
      </c>
      <c r="E51" s="348">
        <v>44562</v>
      </c>
      <c r="F51" s="348">
        <v>44925</v>
      </c>
      <c r="G51" s="349" t="s">
        <v>543</v>
      </c>
      <c r="H51" s="350"/>
      <c r="I51" s="350"/>
      <c r="J51" s="351"/>
      <c r="K51" s="262" t="s">
        <v>443</v>
      </c>
    </row>
    <row r="52" spans="1:11" ht="28.5" customHeight="1" x14ac:dyDescent="0.3">
      <c r="A52" s="551"/>
      <c r="B52" s="558" t="s">
        <v>544</v>
      </c>
      <c r="C52" s="559"/>
      <c r="D52" s="347" t="s">
        <v>545</v>
      </c>
      <c r="E52" s="348">
        <v>44562</v>
      </c>
      <c r="F52" s="348">
        <v>44864</v>
      </c>
      <c r="G52" s="349" t="s">
        <v>448</v>
      </c>
      <c r="H52" s="350"/>
      <c r="I52" s="350"/>
      <c r="J52" s="351"/>
      <c r="K52" s="262" t="s">
        <v>443</v>
      </c>
    </row>
    <row r="53" spans="1:11" ht="41.4" x14ac:dyDescent="0.3">
      <c r="A53" s="550"/>
      <c r="B53" s="555" t="s">
        <v>546</v>
      </c>
      <c r="C53" s="555"/>
      <c r="D53" s="350" t="s">
        <v>547</v>
      </c>
      <c r="E53" s="352">
        <v>44197</v>
      </c>
      <c r="F53" s="352">
        <v>44560</v>
      </c>
      <c r="G53" s="353" t="s">
        <v>548</v>
      </c>
      <c r="H53" s="354"/>
      <c r="I53" s="354"/>
      <c r="J53" s="355"/>
      <c r="K53" s="262" t="s">
        <v>443</v>
      </c>
    </row>
    <row r="54" spans="1:11" ht="45.75" customHeight="1" x14ac:dyDescent="0.3">
      <c r="A54" s="550"/>
      <c r="B54" s="555" t="s">
        <v>549</v>
      </c>
      <c r="C54" s="555"/>
      <c r="D54" s="350" t="s">
        <v>550</v>
      </c>
      <c r="E54" s="352">
        <v>44287</v>
      </c>
      <c r="F54" s="352">
        <v>44560</v>
      </c>
      <c r="G54" s="349" t="s">
        <v>448</v>
      </c>
      <c r="H54" s="354"/>
      <c r="I54" s="354"/>
      <c r="J54" s="355"/>
      <c r="K54" s="262" t="s">
        <v>443</v>
      </c>
    </row>
    <row r="55" spans="1:11" ht="45.75" customHeight="1" thickBot="1" x14ac:dyDescent="0.35">
      <c r="A55" s="552"/>
      <c r="B55" s="556" t="s">
        <v>551</v>
      </c>
      <c r="C55" s="557"/>
      <c r="D55" s="356" t="s">
        <v>552</v>
      </c>
      <c r="E55" s="357">
        <v>44197</v>
      </c>
      <c r="F55" s="357">
        <v>44560</v>
      </c>
      <c r="G55" s="358" t="s">
        <v>548</v>
      </c>
      <c r="H55" s="359"/>
      <c r="I55" s="359"/>
      <c r="J55" s="360"/>
      <c r="K55" s="262" t="s">
        <v>443</v>
      </c>
    </row>
    <row r="56" spans="1:11" x14ac:dyDescent="0.3"/>
    <row r="57" spans="1:11" x14ac:dyDescent="0.3">
      <c r="E57" s="262"/>
      <c r="F57" s="262"/>
    </row>
    <row r="58" spans="1:11" x14ac:dyDescent="0.3"/>
  </sheetData>
  <sheetProtection algorithmName="SHA-512" hashValue="7AZ2JdZIR7A9mW0RrRqa1JIoqcqwP9m9UA0awUGhNIX4VdNbrLH4msHOGfRYvOH59zY6bvIhP4ODDArqzCdQwQ==" saltValue="RRqOBEu2Bvqxq855uVRp+g==" spinCount="100000" sheet="1" objects="1" scenarios="1"/>
  <autoFilter ref="A5:J55" xr:uid="{00000000-0009-0000-0000-000001000000}">
    <filterColumn colId="1" showButton="0"/>
  </autoFilter>
  <mergeCells count="55">
    <mergeCell ref="D30:D38"/>
    <mergeCell ref="B39:C39"/>
    <mergeCell ref="B40:C40"/>
    <mergeCell ref="B41:C41"/>
    <mergeCell ref="B42:C42"/>
    <mergeCell ref="A43:A55"/>
    <mergeCell ref="B43:C43"/>
    <mergeCell ref="B44:C44"/>
    <mergeCell ref="B45:C45"/>
    <mergeCell ref="B46:C46"/>
    <mergeCell ref="B53:C53"/>
    <mergeCell ref="B54:C54"/>
    <mergeCell ref="B55:C55"/>
    <mergeCell ref="B47:C47"/>
    <mergeCell ref="B48:C48"/>
    <mergeCell ref="B49:C49"/>
    <mergeCell ref="B50:C50"/>
    <mergeCell ref="B51:C51"/>
    <mergeCell ref="B52:C52"/>
    <mergeCell ref="A24:A42"/>
    <mergeCell ref="B24:C24"/>
    <mergeCell ref="B25:C25"/>
    <mergeCell ref="B26:C26"/>
    <mergeCell ref="B27:C27"/>
    <mergeCell ref="B28:C28"/>
    <mergeCell ref="B29:C29"/>
    <mergeCell ref="B30:B38"/>
    <mergeCell ref="A18:A23"/>
    <mergeCell ref="B18:C18"/>
    <mergeCell ref="B19:C19"/>
    <mergeCell ref="B20:C20"/>
    <mergeCell ref="B21:C21"/>
    <mergeCell ref="B22:C22"/>
    <mergeCell ref="B23:C23"/>
    <mergeCell ref="A13:A17"/>
    <mergeCell ref="B13:C13"/>
    <mergeCell ref="B14:C14"/>
    <mergeCell ref="B15:C15"/>
    <mergeCell ref="B16:C16"/>
    <mergeCell ref="B17:C17"/>
    <mergeCell ref="H4:J4"/>
    <mergeCell ref="A6:A12"/>
    <mergeCell ref="B6:C6"/>
    <mergeCell ref="B7:C7"/>
    <mergeCell ref="B8:C8"/>
    <mergeCell ref="B9:C9"/>
    <mergeCell ref="B10:C10"/>
    <mergeCell ref="B11:C11"/>
    <mergeCell ref="B12:C12"/>
    <mergeCell ref="C1:G3"/>
    <mergeCell ref="A4:A5"/>
    <mergeCell ref="B4:C5"/>
    <mergeCell ref="D4:D5"/>
    <mergeCell ref="E4:F4"/>
    <mergeCell ref="G4:G5"/>
  </mergeCells>
  <dataValidations count="1">
    <dataValidation allowBlank="1" showInputMessage="1" showErrorMessage="1" promptTitle="Nombre de la Tarea" prompt="Indique los pasos o actividades a ejecutar en el plan de acción y que se pueden medir en tiempo de ejecución, producto o entregable." sqref="B12" xr:uid="{26D0C857-9A01-4EF9-9A19-E7432721CE05}"/>
  </dataValidations>
  <pageMargins left="0.7" right="0.7" top="0.75" bottom="0.75" header="0.3" footer="0.3"/>
  <pageSetup orientation="portrait"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rgb="FFFF0000"/>
  </sheetPr>
  <dimension ref="A1:N60"/>
  <sheetViews>
    <sheetView showGridLines="0" zoomScale="85" zoomScaleNormal="85" workbookViewId="0">
      <selection activeCell="A7" sqref="A7:A8"/>
    </sheetView>
  </sheetViews>
  <sheetFormatPr baseColWidth="10" defaultRowHeight="14.4" x14ac:dyDescent="0.3"/>
  <cols>
    <col min="1" max="1" width="22.44140625" style="80" customWidth="1"/>
    <col min="2" max="2" width="35.44140625" bestFit="1" customWidth="1"/>
    <col min="3" max="3" width="87.5546875" customWidth="1"/>
    <col min="4" max="4" width="56.6640625" customWidth="1"/>
    <col min="7" max="7" width="70.33203125" customWidth="1"/>
    <col min="12" max="12" width="47.109375" customWidth="1"/>
    <col min="13" max="13" width="32.109375" customWidth="1"/>
  </cols>
  <sheetData>
    <row r="1" spans="1:4" ht="15" thickBot="1" x14ac:dyDescent="0.35"/>
    <row r="2" spans="1:4" ht="62.25" customHeight="1" thickBot="1" x14ac:dyDescent="0.35">
      <c r="B2" s="568" t="s">
        <v>148</v>
      </c>
      <c r="C2" s="569"/>
      <c r="D2" s="570"/>
    </row>
    <row r="3" spans="1:4" ht="16.2" thickBot="1" x14ac:dyDescent="0.35">
      <c r="B3" s="85" t="s">
        <v>141</v>
      </c>
      <c r="C3" s="86" t="s">
        <v>142</v>
      </c>
      <c r="D3" s="87" t="s">
        <v>156</v>
      </c>
    </row>
    <row r="4" spans="1:4" ht="48" customHeight="1" x14ac:dyDescent="0.3">
      <c r="B4" s="88" t="s">
        <v>92</v>
      </c>
      <c r="C4" s="84" t="s">
        <v>164</v>
      </c>
      <c r="D4" s="97" t="s">
        <v>154</v>
      </c>
    </row>
    <row r="5" spans="1:4" ht="75" customHeight="1" x14ac:dyDescent="0.3">
      <c r="B5" s="89" t="s">
        <v>138</v>
      </c>
      <c r="C5" s="82" t="s">
        <v>165</v>
      </c>
      <c r="D5" s="4" t="s">
        <v>166</v>
      </c>
    </row>
    <row r="6" spans="1:4" ht="66.75" customHeight="1" x14ac:dyDescent="0.3">
      <c r="B6" s="89" t="s">
        <v>139</v>
      </c>
      <c r="C6" s="4" t="s">
        <v>167</v>
      </c>
      <c r="D6" s="4" t="s">
        <v>155</v>
      </c>
    </row>
    <row r="7" spans="1:4" ht="105.75" customHeight="1" x14ac:dyDescent="0.3">
      <c r="A7" s="575" t="s">
        <v>74</v>
      </c>
      <c r="B7" s="89" t="s">
        <v>78</v>
      </c>
      <c r="C7" s="82" t="s">
        <v>169</v>
      </c>
      <c r="D7" s="573" t="s">
        <v>213</v>
      </c>
    </row>
    <row r="8" spans="1:4" ht="123.75" customHeight="1" x14ac:dyDescent="0.3">
      <c r="A8" s="575"/>
      <c r="B8" s="89" t="s">
        <v>54</v>
      </c>
      <c r="C8" s="82" t="s">
        <v>168</v>
      </c>
      <c r="D8" s="574"/>
    </row>
    <row r="9" spans="1:4" x14ac:dyDescent="0.3">
      <c r="A9" s="575" t="s">
        <v>75</v>
      </c>
      <c r="B9" s="89" t="s">
        <v>79</v>
      </c>
      <c r="C9" s="83" t="s">
        <v>162</v>
      </c>
      <c r="D9" s="83"/>
    </row>
    <row r="10" spans="1:4" x14ac:dyDescent="0.3">
      <c r="A10" s="575"/>
      <c r="B10" s="89" t="s">
        <v>38</v>
      </c>
      <c r="C10" s="83" t="s">
        <v>162</v>
      </c>
      <c r="D10" s="83"/>
    </row>
    <row r="11" spans="1:4" ht="48.75" customHeight="1" x14ac:dyDescent="0.3">
      <c r="B11" s="89" t="s">
        <v>93</v>
      </c>
      <c r="C11" s="4" t="s">
        <v>170</v>
      </c>
      <c r="D11" s="82"/>
    </row>
    <row r="12" spans="1:4" ht="49.5" customHeight="1" x14ac:dyDescent="0.3">
      <c r="B12" s="89" t="s">
        <v>81</v>
      </c>
      <c r="C12" s="4" t="s">
        <v>143</v>
      </c>
      <c r="D12" s="4" t="s">
        <v>157</v>
      </c>
    </row>
    <row r="13" spans="1:4" ht="103.5" customHeight="1" x14ac:dyDescent="0.3">
      <c r="A13" s="575" t="s">
        <v>76</v>
      </c>
      <c r="B13" s="89" t="s">
        <v>53</v>
      </c>
      <c r="C13" s="82" t="s">
        <v>171</v>
      </c>
      <c r="D13" s="573" t="s">
        <v>213</v>
      </c>
    </row>
    <row r="14" spans="1:4" ht="115.2" x14ac:dyDescent="0.3">
      <c r="A14" s="575"/>
      <c r="B14" s="89" t="s">
        <v>54</v>
      </c>
      <c r="C14" s="82" t="s">
        <v>172</v>
      </c>
      <c r="D14" s="574"/>
    </row>
    <row r="15" spans="1:4" x14ac:dyDescent="0.3">
      <c r="A15" s="575" t="s">
        <v>77</v>
      </c>
      <c r="B15" s="89" t="s">
        <v>79</v>
      </c>
      <c r="C15" s="83" t="s">
        <v>162</v>
      </c>
      <c r="D15" s="83"/>
    </row>
    <row r="16" spans="1:4" x14ac:dyDescent="0.3">
      <c r="A16" s="575"/>
      <c r="B16" s="89" t="s">
        <v>38</v>
      </c>
      <c r="C16" s="83" t="s">
        <v>162</v>
      </c>
      <c r="D16" s="83"/>
    </row>
    <row r="17" spans="1:14" ht="48.75" customHeight="1" x14ac:dyDescent="0.3">
      <c r="A17" s="575" t="s">
        <v>86</v>
      </c>
      <c r="B17" s="89" t="s">
        <v>84</v>
      </c>
      <c r="C17" s="82" t="s">
        <v>144</v>
      </c>
      <c r="D17" s="4" t="s">
        <v>158</v>
      </c>
    </row>
    <row r="18" spans="1:14" ht="48" customHeight="1" x14ac:dyDescent="0.3">
      <c r="A18" s="575"/>
      <c r="B18" s="89" t="s">
        <v>85</v>
      </c>
      <c r="C18" s="82" t="s">
        <v>145</v>
      </c>
      <c r="D18" s="82"/>
    </row>
    <row r="19" spans="1:14" ht="28.8" x14ac:dyDescent="0.3">
      <c r="A19" s="575"/>
      <c r="B19" s="89" t="s">
        <v>94</v>
      </c>
      <c r="C19" s="82" t="s">
        <v>146</v>
      </c>
      <c r="D19" s="82"/>
    </row>
    <row r="20" spans="1:14" ht="28.8" x14ac:dyDescent="0.3">
      <c r="A20" s="575" t="s">
        <v>87</v>
      </c>
      <c r="B20" s="89" t="s">
        <v>82</v>
      </c>
      <c r="C20" s="82" t="s">
        <v>173</v>
      </c>
      <c r="D20" s="82"/>
    </row>
    <row r="21" spans="1:14" x14ac:dyDescent="0.3">
      <c r="A21" s="575"/>
      <c r="B21" s="89" t="s">
        <v>83</v>
      </c>
      <c r="C21" s="82" t="s">
        <v>147</v>
      </c>
      <c r="D21" s="82"/>
    </row>
    <row r="24" spans="1:14" hidden="1" x14ac:dyDescent="0.3"/>
    <row r="25" spans="1:14" ht="15.6" hidden="1" x14ac:dyDescent="0.3">
      <c r="F25" s="572" t="s">
        <v>21</v>
      </c>
      <c r="G25" s="572"/>
      <c r="H25" s="572"/>
      <c r="I25" s="572"/>
      <c r="K25" s="572" t="s">
        <v>21</v>
      </c>
      <c r="L25" s="572"/>
      <c r="M25" s="572"/>
      <c r="N25" s="572"/>
    </row>
    <row r="26" spans="1:14" ht="15.6" hidden="1" x14ac:dyDescent="0.3">
      <c r="F26" s="572" t="s">
        <v>133</v>
      </c>
      <c r="G26" s="572"/>
      <c r="H26" s="572"/>
      <c r="I26" s="572"/>
      <c r="K26" s="572" t="s">
        <v>134</v>
      </c>
      <c r="L26" s="572"/>
      <c r="M26" s="572"/>
      <c r="N26" s="572"/>
    </row>
    <row r="27" spans="1:14" hidden="1" x14ac:dyDescent="0.3">
      <c r="F27" s="571" t="s">
        <v>101</v>
      </c>
      <c r="G27" s="91" t="s">
        <v>102</v>
      </c>
      <c r="H27" s="571" t="s">
        <v>123</v>
      </c>
      <c r="I27" s="571" t="s">
        <v>124</v>
      </c>
      <c r="K27" s="571" t="s">
        <v>6</v>
      </c>
      <c r="L27" s="571" t="s">
        <v>28</v>
      </c>
      <c r="M27" s="571" t="s">
        <v>30</v>
      </c>
      <c r="N27" s="571" t="s">
        <v>33</v>
      </c>
    </row>
    <row r="28" spans="1:14" hidden="1" x14ac:dyDescent="0.3">
      <c r="F28" s="571"/>
      <c r="G28" s="91" t="s">
        <v>103</v>
      </c>
      <c r="H28" s="571"/>
      <c r="I28" s="571"/>
      <c r="K28" s="571"/>
      <c r="L28" s="571"/>
      <c r="M28" s="571"/>
      <c r="N28" s="571"/>
    </row>
    <row r="29" spans="1:14" ht="27.6" hidden="1" x14ac:dyDescent="0.3">
      <c r="F29" s="81">
        <v>1</v>
      </c>
      <c r="G29" s="90" t="s">
        <v>104</v>
      </c>
      <c r="H29" s="81"/>
      <c r="I29" s="81"/>
      <c r="K29" s="90" t="s">
        <v>14</v>
      </c>
      <c r="L29" s="90" t="s">
        <v>95</v>
      </c>
      <c r="M29" s="90" t="s">
        <v>99</v>
      </c>
      <c r="N29" s="96">
        <v>1</v>
      </c>
    </row>
    <row r="30" spans="1:14" ht="27.6" hidden="1" x14ac:dyDescent="0.3">
      <c r="F30" s="81">
        <v>2</v>
      </c>
      <c r="G30" s="90" t="s">
        <v>105</v>
      </c>
      <c r="H30" s="81"/>
      <c r="I30" s="81"/>
      <c r="K30" s="90" t="s">
        <v>18</v>
      </c>
      <c r="L30" s="90" t="s">
        <v>96</v>
      </c>
      <c r="M30" s="90" t="s">
        <v>97</v>
      </c>
      <c r="N30" s="96">
        <v>2</v>
      </c>
    </row>
    <row r="31" spans="1:14" hidden="1" x14ac:dyDescent="0.3">
      <c r="F31" s="81">
        <v>3</v>
      </c>
      <c r="G31" s="90" t="s">
        <v>106</v>
      </c>
      <c r="H31" s="81"/>
      <c r="I31" s="81"/>
      <c r="K31" s="90" t="s">
        <v>34</v>
      </c>
      <c r="L31" s="90" t="s">
        <v>27</v>
      </c>
      <c r="M31" s="90" t="s">
        <v>98</v>
      </c>
      <c r="N31" s="96">
        <v>3</v>
      </c>
    </row>
    <row r="32" spans="1:14" ht="27.6" hidden="1" x14ac:dyDescent="0.3">
      <c r="F32" s="81">
        <v>4</v>
      </c>
      <c r="G32" s="90" t="s">
        <v>107</v>
      </c>
      <c r="H32" s="81"/>
      <c r="I32" s="81"/>
      <c r="K32" s="90" t="s">
        <v>19</v>
      </c>
      <c r="L32" s="90" t="s">
        <v>100</v>
      </c>
      <c r="M32" s="90" t="s">
        <v>31</v>
      </c>
      <c r="N32" s="96">
        <v>4</v>
      </c>
    </row>
    <row r="33" spans="6:14" ht="27.6" hidden="1" x14ac:dyDescent="0.3">
      <c r="F33" s="81">
        <v>5</v>
      </c>
      <c r="G33" s="90" t="s">
        <v>108</v>
      </c>
      <c r="H33" s="81"/>
      <c r="I33" s="81"/>
      <c r="K33" s="90" t="s">
        <v>35</v>
      </c>
      <c r="L33" s="90" t="s">
        <v>29</v>
      </c>
      <c r="M33" s="90" t="s">
        <v>32</v>
      </c>
      <c r="N33" s="96">
        <v>5</v>
      </c>
    </row>
    <row r="34" spans="6:14" hidden="1" x14ac:dyDescent="0.3">
      <c r="F34" s="81">
        <v>6</v>
      </c>
      <c r="G34" s="90" t="s">
        <v>109</v>
      </c>
      <c r="H34" s="81"/>
      <c r="I34" s="81"/>
    </row>
    <row r="35" spans="6:14" hidden="1" x14ac:dyDescent="0.3">
      <c r="F35" s="81">
        <v>7</v>
      </c>
      <c r="G35" s="90" t="s">
        <v>110</v>
      </c>
      <c r="H35" s="81"/>
      <c r="I35" s="81"/>
    </row>
    <row r="36" spans="6:14" ht="27.6" hidden="1" x14ac:dyDescent="0.3">
      <c r="F36" s="81">
        <v>8</v>
      </c>
      <c r="G36" s="90" t="s">
        <v>111</v>
      </c>
      <c r="H36" s="81"/>
      <c r="I36" s="81"/>
    </row>
    <row r="37" spans="6:14" hidden="1" x14ac:dyDescent="0.3">
      <c r="F37" s="81">
        <v>9</v>
      </c>
      <c r="G37" s="90" t="s">
        <v>112</v>
      </c>
      <c r="H37" s="81"/>
      <c r="I37" s="81"/>
    </row>
    <row r="38" spans="6:14" hidden="1" x14ac:dyDescent="0.3">
      <c r="F38" s="81">
        <v>10</v>
      </c>
      <c r="G38" s="90" t="s">
        <v>113</v>
      </c>
      <c r="H38" s="81"/>
      <c r="I38" s="81"/>
    </row>
    <row r="39" spans="6:14" hidden="1" x14ac:dyDescent="0.3">
      <c r="F39" s="81">
        <v>11</v>
      </c>
      <c r="G39" s="90" t="s">
        <v>114</v>
      </c>
      <c r="H39" s="81"/>
      <c r="I39" s="81"/>
    </row>
    <row r="40" spans="6:14" hidden="1" x14ac:dyDescent="0.3">
      <c r="F40" s="81">
        <v>12</v>
      </c>
      <c r="G40" s="90" t="s">
        <v>115</v>
      </c>
      <c r="H40" s="81"/>
      <c r="I40" s="81"/>
    </row>
    <row r="41" spans="6:14" hidden="1" x14ac:dyDescent="0.3">
      <c r="F41" s="81">
        <v>13</v>
      </c>
      <c r="G41" s="90" t="s">
        <v>116</v>
      </c>
      <c r="H41" s="81"/>
      <c r="I41" s="81"/>
    </row>
    <row r="42" spans="6:14" hidden="1" x14ac:dyDescent="0.3">
      <c r="F42" s="81">
        <v>14</v>
      </c>
      <c r="G42" s="90" t="s">
        <v>117</v>
      </c>
      <c r="H42" s="81"/>
      <c r="I42" s="81"/>
    </row>
    <row r="43" spans="6:14" hidden="1" x14ac:dyDescent="0.3">
      <c r="F43" s="81">
        <v>15</v>
      </c>
      <c r="G43" s="90" t="s">
        <v>118</v>
      </c>
      <c r="H43" s="81"/>
      <c r="I43" s="81"/>
    </row>
    <row r="44" spans="6:14" hidden="1" x14ac:dyDescent="0.3">
      <c r="F44" s="93">
        <v>16</v>
      </c>
      <c r="G44" s="94" t="s">
        <v>119</v>
      </c>
      <c r="H44" s="93"/>
      <c r="I44" s="93"/>
    </row>
    <row r="45" spans="6:14" hidden="1" x14ac:dyDescent="0.3">
      <c r="F45" s="81">
        <v>17</v>
      </c>
      <c r="G45" s="90" t="s">
        <v>120</v>
      </c>
      <c r="H45" s="81"/>
      <c r="I45" s="81"/>
    </row>
    <row r="46" spans="6:14" hidden="1" x14ac:dyDescent="0.3">
      <c r="F46" s="81">
        <v>18</v>
      </c>
      <c r="G46" s="90" t="s">
        <v>121</v>
      </c>
      <c r="H46" s="81"/>
      <c r="I46" s="81"/>
    </row>
    <row r="47" spans="6:14" hidden="1" x14ac:dyDescent="0.3">
      <c r="F47" s="81">
        <v>19</v>
      </c>
      <c r="G47" s="90" t="s">
        <v>122</v>
      </c>
      <c r="H47" s="81"/>
      <c r="I47" s="81"/>
    </row>
    <row r="48" spans="6:14" ht="17.399999999999999" hidden="1" x14ac:dyDescent="0.35">
      <c r="F48" s="92" t="s">
        <v>149</v>
      </c>
    </row>
    <row r="49" spans="6:9" hidden="1" x14ac:dyDescent="0.3">
      <c r="F49" s="566" t="s">
        <v>152</v>
      </c>
      <c r="G49" s="566"/>
      <c r="H49" s="566"/>
      <c r="I49" s="566"/>
    </row>
    <row r="50" spans="6:9" hidden="1" x14ac:dyDescent="0.3">
      <c r="F50" s="566" t="s">
        <v>151</v>
      </c>
      <c r="G50" s="566"/>
      <c r="H50" s="566"/>
      <c r="I50" s="566"/>
    </row>
    <row r="51" spans="6:9" hidden="1" x14ac:dyDescent="0.3">
      <c r="F51" s="566" t="s">
        <v>150</v>
      </c>
      <c r="G51" s="566"/>
      <c r="H51" s="566"/>
      <c r="I51" s="566"/>
    </row>
    <row r="52" spans="6:9" hidden="1" x14ac:dyDescent="0.3">
      <c r="G52" s="45" t="s">
        <v>128</v>
      </c>
    </row>
    <row r="53" spans="6:9" hidden="1" x14ac:dyDescent="0.3">
      <c r="G53" s="45" t="s">
        <v>129</v>
      </c>
    </row>
    <row r="54" spans="6:9" hidden="1" x14ac:dyDescent="0.3">
      <c r="G54" s="45" t="s">
        <v>130</v>
      </c>
    </row>
    <row r="55" spans="6:9" hidden="1" x14ac:dyDescent="0.3"/>
    <row r="56" spans="6:9" ht="17.399999999999999" hidden="1" x14ac:dyDescent="0.35">
      <c r="F56" s="92" t="s">
        <v>136</v>
      </c>
    </row>
    <row r="57" spans="6:9" hidden="1" x14ac:dyDescent="0.3">
      <c r="F57" s="566" t="s">
        <v>153</v>
      </c>
      <c r="G57" s="566"/>
      <c r="H57" s="566"/>
      <c r="I57" s="566"/>
    </row>
    <row r="58" spans="6:9" hidden="1" x14ac:dyDescent="0.3">
      <c r="F58" s="566" t="s">
        <v>132</v>
      </c>
      <c r="G58" s="566"/>
      <c r="H58" s="566"/>
      <c r="I58" s="566"/>
    </row>
    <row r="59" spans="6:9" ht="48" hidden="1" customHeight="1" x14ac:dyDescent="0.3">
      <c r="F59" s="567" t="s">
        <v>135</v>
      </c>
      <c r="G59" s="567"/>
      <c r="H59" s="567"/>
      <c r="I59" s="567"/>
    </row>
    <row r="60" spans="6:9" ht="29.25" hidden="1" customHeight="1" x14ac:dyDescent="0.3">
      <c r="F60" s="492" t="s">
        <v>137</v>
      </c>
      <c r="G60" s="492"/>
      <c r="H60" s="492"/>
      <c r="I60" s="492"/>
    </row>
  </sheetData>
  <mergeCells count="27">
    <mergeCell ref="A20:A21"/>
    <mergeCell ref="K27:K28"/>
    <mergeCell ref="L27:L28"/>
    <mergeCell ref="M27:M28"/>
    <mergeCell ref="N27:N28"/>
    <mergeCell ref="K25:N25"/>
    <mergeCell ref="K26:N26"/>
    <mergeCell ref="A7:A8"/>
    <mergeCell ref="A9:A10"/>
    <mergeCell ref="A13:A14"/>
    <mergeCell ref="A15:A16"/>
    <mergeCell ref="A17:A19"/>
    <mergeCell ref="B2:D2"/>
    <mergeCell ref="F27:F28"/>
    <mergeCell ref="H27:H28"/>
    <mergeCell ref="I27:I28"/>
    <mergeCell ref="F25:I25"/>
    <mergeCell ref="F26:I26"/>
    <mergeCell ref="D7:D8"/>
    <mergeCell ref="D13:D14"/>
    <mergeCell ref="F60:I60"/>
    <mergeCell ref="F49:I49"/>
    <mergeCell ref="F50:I50"/>
    <mergeCell ref="F51:I51"/>
    <mergeCell ref="F57:I57"/>
    <mergeCell ref="F58:I58"/>
    <mergeCell ref="F59:I5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tabColor rgb="FF92D050"/>
  </sheetPr>
  <dimension ref="B3:J41"/>
  <sheetViews>
    <sheetView showGridLines="0" zoomScale="90" zoomScaleNormal="90" workbookViewId="0">
      <selection activeCell="B4" sqref="B4:J4"/>
    </sheetView>
  </sheetViews>
  <sheetFormatPr baseColWidth="10" defaultRowHeight="14.4" x14ac:dyDescent="0.3"/>
  <cols>
    <col min="1" max="1" width="3.33203125" customWidth="1"/>
    <col min="2" max="2" width="5.44140625" customWidth="1"/>
    <col min="3" max="3" width="70.33203125" customWidth="1"/>
    <col min="4" max="5" width="6.6640625" customWidth="1"/>
    <col min="6" max="6" width="3.5546875" customWidth="1"/>
    <col min="7" max="7" width="12.109375" customWidth="1"/>
    <col min="8" max="8" width="43" customWidth="1"/>
    <col min="9" max="9" width="32.109375" customWidth="1"/>
    <col min="10" max="10" width="7.6640625" customWidth="1"/>
  </cols>
  <sheetData>
    <row r="3" spans="2:10" ht="76.5" customHeight="1" thickBot="1" x14ac:dyDescent="0.35">
      <c r="H3" s="579" t="s">
        <v>161</v>
      </c>
      <c r="I3" s="579"/>
    </row>
    <row r="4" spans="2:10" ht="20.399999999999999" thickBot="1" x14ac:dyDescent="0.45">
      <c r="B4" s="576" t="s">
        <v>163</v>
      </c>
      <c r="C4" s="577"/>
      <c r="D4" s="577"/>
      <c r="E4" s="577"/>
      <c r="F4" s="577"/>
      <c r="G4" s="577"/>
      <c r="H4" s="577"/>
      <c r="I4" s="577"/>
      <c r="J4" s="578"/>
    </row>
    <row r="6" spans="2:10" ht="15.6" x14ac:dyDescent="0.3">
      <c r="B6" s="572" t="s">
        <v>159</v>
      </c>
      <c r="C6" s="572"/>
      <c r="D6" s="572"/>
      <c r="E6" s="572"/>
      <c r="G6" s="572" t="s">
        <v>160</v>
      </c>
      <c r="H6" s="572"/>
      <c r="I6" s="572"/>
      <c r="J6" s="572"/>
    </row>
    <row r="7" spans="2:10" x14ac:dyDescent="0.3">
      <c r="B7" s="571" t="s">
        <v>101</v>
      </c>
      <c r="C7" s="91" t="s">
        <v>102</v>
      </c>
      <c r="D7" s="580" t="s">
        <v>123</v>
      </c>
      <c r="E7" s="580" t="s">
        <v>124</v>
      </c>
      <c r="G7" s="571" t="s">
        <v>6</v>
      </c>
      <c r="H7" s="571" t="s">
        <v>28</v>
      </c>
      <c r="I7" s="571" t="s">
        <v>30</v>
      </c>
      <c r="J7" s="580" t="s">
        <v>33</v>
      </c>
    </row>
    <row r="8" spans="2:10" x14ac:dyDescent="0.3">
      <c r="B8" s="571"/>
      <c r="C8" s="91" t="s">
        <v>103</v>
      </c>
      <c r="D8" s="580"/>
      <c r="E8" s="580"/>
      <c r="G8" s="571"/>
      <c r="H8" s="571"/>
      <c r="I8" s="571"/>
      <c r="J8" s="580"/>
    </row>
    <row r="9" spans="2:10" ht="27.6" x14ac:dyDescent="0.3">
      <c r="B9" s="98">
        <v>1</v>
      </c>
      <c r="C9" s="101" t="s">
        <v>104</v>
      </c>
      <c r="D9" s="81"/>
      <c r="E9" s="81"/>
      <c r="G9" s="95" t="s">
        <v>14</v>
      </c>
      <c r="H9" s="101" t="s">
        <v>95</v>
      </c>
      <c r="I9" s="101" t="s">
        <v>99</v>
      </c>
      <c r="J9" s="103">
        <v>1</v>
      </c>
    </row>
    <row r="10" spans="2:10" ht="27.6" x14ac:dyDescent="0.3">
      <c r="B10" s="98">
        <v>2</v>
      </c>
      <c r="C10" s="101" t="s">
        <v>105</v>
      </c>
      <c r="D10" s="81"/>
      <c r="E10" s="81"/>
      <c r="G10" s="95" t="s">
        <v>18</v>
      </c>
      <c r="H10" s="101" t="s">
        <v>211</v>
      </c>
      <c r="I10" s="101" t="s">
        <v>97</v>
      </c>
      <c r="J10" s="103">
        <v>2</v>
      </c>
    </row>
    <row r="11" spans="2:10" ht="18" x14ac:dyDescent="0.3">
      <c r="B11" s="98">
        <v>3</v>
      </c>
      <c r="C11" s="101" t="s">
        <v>106</v>
      </c>
      <c r="D11" s="81"/>
      <c r="E11" s="81"/>
      <c r="G11" s="95" t="s">
        <v>34</v>
      </c>
      <c r="H11" s="101" t="s">
        <v>27</v>
      </c>
      <c r="I11" s="101" t="s">
        <v>98</v>
      </c>
      <c r="J11" s="103">
        <v>3</v>
      </c>
    </row>
    <row r="12" spans="2:10" ht="27.6" x14ac:dyDescent="0.3">
      <c r="B12" s="98">
        <v>4</v>
      </c>
      <c r="C12" s="101" t="s">
        <v>107</v>
      </c>
      <c r="D12" s="81"/>
      <c r="E12" s="81"/>
      <c r="G12" s="95" t="s">
        <v>19</v>
      </c>
      <c r="H12" s="101" t="s">
        <v>212</v>
      </c>
      <c r="I12" s="101" t="s">
        <v>31</v>
      </c>
      <c r="J12" s="103">
        <v>4</v>
      </c>
    </row>
    <row r="13" spans="2:10" ht="27.6" x14ac:dyDescent="0.3">
      <c r="B13" s="98">
        <v>5</v>
      </c>
      <c r="C13" s="101" t="s">
        <v>108</v>
      </c>
      <c r="D13" s="81"/>
      <c r="E13" s="81"/>
      <c r="G13" s="95" t="s">
        <v>35</v>
      </c>
      <c r="H13" s="101" t="s">
        <v>29</v>
      </c>
      <c r="I13" s="101" t="s">
        <v>32</v>
      </c>
      <c r="J13" s="103">
        <v>5</v>
      </c>
    </row>
    <row r="14" spans="2:10" x14ac:dyDescent="0.3">
      <c r="B14" s="98">
        <v>6</v>
      </c>
      <c r="C14" s="101" t="s">
        <v>109</v>
      </c>
      <c r="D14" s="81"/>
      <c r="E14" s="81"/>
    </row>
    <row r="15" spans="2:10" x14ac:dyDescent="0.3">
      <c r="B15" s="98">
        <v>7</v>
      </c>
      <c r="C15" s="101" t="s">
        <v>110</v>
      </c>
      <c r="D15" s="81"/>
      <c r="E15" s="81"/>
    </row>
    <row r="16" spans="2:10" ht="27.6" x14ac:dyDescent="0.3">
      <c r="B16" s="98">
        <v>8</v>
      </c>
      <c r="C16" s="101" t="s">
        <v>111</v>
      </c>
      <c r="D16" s="81"/>
      <c r="E16" s="81"/>
    </row>
    <row r="17" spans="2:5" x14ac:dyDescent="0.3">
      <c r="B17" s="98">
        <v>9</v>
      </c>
      <c r="C17" s="101" t="s">
        <v>112</v>
      </c>
      <c r="D17" s="81"/>
      <c r="E17" s="81"/>
    </row>
    <row r="18" spans="2:5" x14ac:dyDescent="0.3">
      <c r="B18" s="98">
        <v>10</v>
      </c>
      <c r="C18" s="101" t="s">
        <v>113</v>
      </c>
      <c r="D18" s="81"/>
      <c r="E18" s="81"/>
    </row>
    <row r="19" spans="2:5" x14ac:dyDescent="0.3">
      <c r="B19" s="98">
        <v>11</v>
      </c>
      <c r="C19" s="101" t="s">
        <v>114</v>
      </c>
      <c r="D19" s="81"/>
      <c r="E19" s="81"/>
    </row>
    <row r="20" spans="2:5" x14ac:dyDescent="0.3">
      <c r="B20" s="98">
        <v>12</v>
      </c>
      <c r="C20" s="101" t="s">
        <v>115</v>
      </c>
      <c r="D20" s="81"/>
      <c r="E20" s="81"/>
    </row>
    <row r="21" spans="2:5" x14ac:dyDescent="0.3">
      <c r="B21" s="98">
        <v>13</v>
      </c>
      <c r="C21" s="101" t="s">
        <v>116</v>
      </c>
      <c r="D21" s="81"/>
      <c r="E21" s="81"/>
    </row>
    <row r="22" spans="2:5" x14ac:dyDescent="0.3">
      <c r="B22" s="98">
        <v>14</v>
      </c>
      <c r="C22" s="101" t="s">
        <v>117</v>
      </c>
      <c r="D22" s="81"/>
      <c r="E22" s="81"/>
    </row>
    <row r="23" spans="2:5" x14ac:dyDescent="0.3">
      <c r="B23" s="98">
        <v>15</v>
      </c>
      <c r="C23" s="101" t="s">
        <v>118</v>
      </c>
      <c r="D23" s="81"/>
      <c r="E23" s="81"/>
    </row>
    <row r="24" spans="2:5" x14ac:dyDescent="0.3">
      <c r="B24" s="99">
        <v>16</v>
      </c>
      <c r="C24" s="102" t="s">
        <v>119</v>
      </c>
      <c r="D24" s="100"/>
      <c r="E24" s="100"/>
    </row>
    <row r="25" spans="2:5" x14ac:dyDescent="0.3">
      <c r="B25" s="98">
        <v>17</v>
      </c>
      <c r="C25" s="101" t="s">
        <v>120</v>
      </c>
      <c r="D25" s="81"/>
      <c r="E25" s="81"/>
    </row>
    <row r="26" spans="2:5" x14ac:dyDescent="0.3">
      <c r="B26" s="98">
        <v>18</v>
      </c>
      <c r="C26" s="101" t="s">
        <v>121</v>
      </c>
      <c r="D26" s="81"/>
      <c r="E26" s="81"/>
    </row>
    <row r="27" spans="2:5" x14ac:dyDescent="0.3">
      <c r="B27" s="98">
        <v>19</v>
      </c>
      <c r="C27" s="101" t="s">
        <v>122</v>
      </c>
      <c r="D27" s="81"/>
      <c r="E27" s="81"/>
    </row>
    <row r="28" spans="2:5" ht="17.399999999999999" x14ac:dyDescent="0.35">
      <c r="B28" s="92" t="s">
        <v>149</v>
      </c>
    </row>
    <row r="29" spans="2:5" x14ac:dyDescent="0.3">
      <c r="B29" s="566" t="s">
        <v>210</v>
      </c>
      <c r="C29" s="566"/>
      <c r="D29" s="566"/>
      <c r="E29" s="566"/>
    </row>
    <row r="30" spans="2:5" x14ac:dyDescent="0.3">
      <c r="B30" s="566" t="s">
        <v>152</v>
      </c>
      <c r="C30" s="566"/>
      <c r="D30" s="566"/>
      <c r="E30" s="566"/>
    </row>
    <row r="31" spans="2:5" x14ac:dyDescent="0.3">
      <c r="B31" s="566" t="s">
        <v>151</v>
      </c>
      <c r="C31" s="566"/>
      <c r="D31" s="566"/>
      <c r="E31" s="566"/>
    </row>
    <row r="32" spans="2:5" x14ac:dyDescent="0.3">
      <c r="B32" s="566" t="s">
        <v>150</v>
      </c>
      <c r="C32" s="566"/>
      <c r="D32" s="566"/>
      <c r="E32" s="566"/>
    </row>
    <row r="33" spans="2:5" x14ac:dyDescent="0.3">
      <c r="C33" s="45" t="s">
        <v>128</v>
      </c>
    </row>
    <row r="34" spans="2:5" x14ac:dyDescent="0.3">
      <c r="C34" s="45" t="s">
        <v>129</v>
      </c>
    </row>
    <row r="35" spans="2:5" x14ac:dyDescent="0.3">
      <c r="C35" s="45" t="s">
        <v>130</v>
      </c>
    </row>
    <row r="37" spans="2:5" ht="17.399999999999999" x14ac:dyDescent="0.35">
      <c r="B37" s="92" t="s">
        <v>136</v>
      </c>
    </row>
    <row r="38" spans="2:5" x14ac:dyDescent="0.3">
      <c r="B38" s="566" t="s">
        <v>153</v>
      </c>
      <c r="C38" s="566"/>
      <c r="D38" s="566"/>
      <c r="E38" s="566"/>
    </row>
    <row r="39" spans="2:5" x14ac:dyDescent="0.3">
      <c r="B39" s="566" t="s">
        <v>132</v>
      </c>
      <c r="C39" s="566"/>
      <c r="D39" s="566"/>
      <c r="E39" s="566"/>
    </row>
    <row r="40" spans="2:5" ht="48" hidden="1" customHeight="1" x14ac:dyDescent="0.3">
      <c r="B40" s="567" t="s">
        <v>135</v>
      </c>
      <c r="C40" s="567"/>
      <c r="D40" s="567"/>
      <c r="E40" s="567"/>
    </row>
    <row r="41" spans="2:5" ht="29.25" hidden="1" customHeight="1" x14ac:dyDescent="0.3">
      <c r="B41" s="492" t="s">
        <v>137</v>
      </c>
      <c r="C41" s="492"/>
      <c r="D41" s="492"/>
      <c r="E41" s="492"/>
    </row>
  </sheetData>
  <mergeCells count="19">
    <mergeCell ref="H3:I3"/>
    <mergeCell ref="I7:I8"/>
    <mergeCell ref="J7:J8"/>
    <mergeCell ref="B30:E30"/>
    <mergeCell ref="B31:E31"/>
    <mergeCell ref="B6:E6"/>
    <mergeCell ref="G6:J6"/>
    <mergeCell ref="B7:B8"/>
    <mergeCell ref="D7:D8"/>
    <mergeCell ref="E7:E8"/>
    <mergeCell ref="G7:G8"/>
    <mergeCell ref="H7:H8"/>
    <mergeCell ref="B29:E29"/>
    <mergeCell ref="B39:E39"/>
    <mergeCell ref="B40:E40"/>
    <mergeCell ref="B41:E41"/>
    <mergeCell ref="B4:J4"/>
    <mergeCell ref="B32:E32"/>
    <mergeCell ref="B38:E38"/>
  </mergeCells>
  <pageMargins left="0.31496062992125984" right="0.31496062992125984" top="0.35433070866141736" bottom="0.35433070866141736" header="0.31496062992125984" footer="0.31496062992125984"/>
  <pageSetup scale="70"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dimension ref="A1:R32"/>
  <sheetViews>
    <sheetView showGridLines="0" zoomScale="75" zoomScaleNormal="75" workbookViewId="0">
      <selection activeCell="A5" sqref="A5"/>
    </sheetView>
  </sheetViews>
  <sheetFormatPr baseColWidth="10" defaultColWidth="11.44140625" defaultRowHeight="14.4" x14ac:dyDescent="0.3"/>
  <cols>
    <col min="1" max="1" width="20.88671875" style="2" customWidth="1"/>
    <col min="2" max="2" width="31.109375" style="2" bestFit="1" customWidth="1"/>
    <col min="3" max="3" width="32.33203125" style="2" customWidth="1"/>
    <col min="4" max="4" width="38.5546875" style="2" customWidth="1"/>
    <col min="5" max="5" width="15.109375" style="2" customWidth="1"/>
    <col min="6" max="6" width="16.109375" style="2" customWidth="1"/>
    <col min="7" max="7" width="14.5546875" style="2" customWidth="1"/>
    <col min="8" max="8" width="21.33203125" style="2" customWidth="1"/>
    <col min="9" max="9" width="12.33203125" style="2" customWidth="1"/>
    <col min="10" max="10" width="15.5546875" style="2" customWidth="1"/>
    <col min="11" max="11" width="13.88671875" style="2" customWidth="1"/>
    <col min="12" max="12" width="15.5546875" style="2" customWidth="1"/>
    <col min="13" max="13" width="22.33203125" style="2" customWidth="1"/>
    <col min="14" max="14" width="17.109375" style="2" customWidth="1"/>
    <col min="15" max="16384" width="11.44140625" style="2"/>
  </cols>
  <sheetData>
    <row r="1" spans="1:18" ht="67.5" customHeight="1" x14ac:dyDescent="0.3">
      <c r="A1" s="589" t="s">
        <v>90</v>
      </c>
      <c r="B1" s="590"/>
      <c r="C1" s="590"/>
      <c r="D1" s="590"/>
      <c r="E1" s="590"/>
      <c r="F1" s="590"/>
      <c r="G1" s="590"/>
      <c r="H1" s="590"/>
      <c r="I1" s="590"/>
      <c r="J1" s="590"/>
      <c r="K1" s="590"/>
      <c r="L1" s="590"/>
      <c r="M1" s="590"/>
      <c r="N1" s="590"/>
      <c r="O1" s="590"/>
      <c r="P1" s="590"/>
      <c r="Q1" s="590"/>
      <c r="R1" s="590"/>
    </row>
    <row r="2" spans="1:18" ht="24" customHeight="1" x14ac:dyDescent="0.3">
      <c r="A2" s="4" t="s">
        <v>62</v>
      </c>
      <c r="B2" s="587" t="s">
        <v>63</v>
      </c>
      <c r="C2" s="588"/>
      <c r="D2" s="28"/>
      <c r="E2" s="28"/>
      <c r="F2" s="28"/>
      <c r="G2" s="28"/>
      <c r="H2" s="28"/>
      <c r="I2" s="31"/>
      <c r="J2" s="31"/>
      <c r="K2" s="28"/>
      <c r="L2" s="28"/>
      <c r="M2" s="28"/>
      <c r="N2" s="28"/>
      <c r="O2" s="28"/>
      <c r="P2" s="28"/>
      <c r="Q2" s="28"/>
      <c r="R2" s="29"/>
    </row>
    <row r="3" spans="1:18" ht="24" customHeight="1" x14ac:dyDescent="0.3">
      <c r="A3" s="4" t="s">
        <v>72</v>
      </c>
      <c r="B3" s="593" t="e">
        <f>#REF!</f>
        <v>#REF!</v>
      </c>
      <c r="C3" s="594"/>
      <c r="D3" s="594"/>
      <c r="E3" s="594"/>
      <c r="F3" s="594"/>
      <c r="G3" s="594"/>
      <c r="H3" s="594"/>
      <c r="I3" s="594"/>
      <c r="J3" s="594"/>
      <c r="K3" s="594"/>
      <c r="L3" s="594"/>
      <c r="M3" s="594"/>
      <c r="N3" s="594"/>
      <c r="O3" s="594"/>
      <c r="P3" s="594"/>
      <c r="Q3" s="594"/>
      <c r="R3" s="595"/>
    </row>
    <row r="4" spans="1:18" ht="24" customHeight="1" x14ac:dyDescent="0.3">
      <c r="A4" s="4" t="s">
        <v>60</v>
      </c>
      <c r="B4" s="593" t="e">
        <f>#REF!</f>
        <v>#REF!</v>
      </c>
      <c r="C4" s="594"/>
      <c r="D4" s="594"/>
      <c r="E4" s="594"/>
      <c r="F4" s="594"/>
      <c r="G4" s="594"/>
      <c r="H4" s="594"/>
      <c r="I4" s="594"/>
      <c r="J4" s="594"/>
      <c r="K4" s="594"/>
      <c r="L4" s="594"/>
      <c r="M4" s="594"/>
      <c r="N4" s="594"/>
      <c r="O4" s="594"/>
      <c r="P4" s="594"/>
      <c r="Q4" s="594"/>
      <c r="R4" s="595"/>
    </row>
    <row r="5" spans="1:18" ht="24" customHeight="1" x14ac:dyDescent="0.3">
      <c r="A5" s="4" t="s">
        <v>73</v>
      </c>
      <c r="B5" s="596" t="e">
        <f>#REF!</f>
        <v>#REF!</v>
      </c>
      <c r="C5" s="597"/>
      <c r="D5" s="597"/>
      <c r="E5" s="597"/>
      <c r="F5" s="597"/>
      <c r="G5" s="597"/>
      <c r="H5" s="597"/>
      <c r="I5" s="597"/>
      <c r="J5" s="597"/>
      <c r="K5" s="597"/>
      <c r="L5" s="597"/>
      <c r="M5" s="597"/>
      <c r="N5" s="597"/>
      <c r="O5" s="597"/>
      <c r="P5" s="597"/>
      <c r="Q5" s="597"/>
      <c r="R5" s="598"/>
    </row>
    <row r="6" spans="1:18" x14ac:dyDescent="0.3">
      <c r="A6" s="584" t="s">
        <v>0</v>
      </c>
      <c r="B6" s="584"/>
      <c r="C6" s="584"/>
      <c r="D6" s="584"/>
      <c r="E6" s="584" t="s">
        <v>1</v>
      </c>
      <c r="F6" s="584"/>
      <c r="G6" s="584"/>
      <c r="H6" s="584"/>
      <c r="I6" s="584"/>
      <c r="J6" s="584"/>
      <c r="K6" s="584"/>
      <c r="L6" s="584"/>
      <c r="M6" s="584"/>
      <c r="N6" s="584"/>
      <c r="O6" s="591" t="s">
        <v>23</v>
      </c>
      <c r="P6" s="581" t="s">
        <v>24</v>
      </c>
      <c r="Q6" s="581"/>
      <c r="R6" s="581"/>
    </row>
    <row r="7" spans="1:18" ht="18.75" customHeight="1" x14ac:dyDescent="0.3">
      <c r="A7" s="583" t="s">
        <v>61</v>
      </c>
      <c r="B7" s="583" t="s">
        <v>64</v>
      </c>
      <c r="C7" s="583" t="s">
        <v>2</v>
      </c>
      <c r="D7" s="583" t="s">
        <v>3</v>
      </c>
      <c r="E7" s="582" t="s">
        <v>4</v>
      </c>
      <c r="F7" s="582"/>
      <c r="G7" s="582"/>
      <c r="H7" s="582" t="s">
        <v>8</v>
      </c>
      <c r="I7" s="582"/>
      <c r="J7" s="582"/>
      <c r="K7" s="582"/>
      <c r="L7" s="582"/>
      <c r="M7" s="582"/>
      <c r="N7" s="582"/>
      <c r="O7" s="591"/>
      <c r="P7" s="581"/>
      <c r="Q7" s="581"/>
      <c r="R7" s="581"/>
    </row>
    <row r="8" spans="1:18" ht="15" customHeight="1" x14ac:dyDescent="0.3">
      <c r="A8" s="583"/>
      <c r="B8" s="583"/>
      <c r="C8" s="583"/>
      <c r="D8" s="583"/>
      <c r="E8" s="582" t="s">
        <v>5</v>
      </c>
      <c r="F8" s="582"/>
      <c r="G8" s="582"/>
      <c r="H8" s="583" t="s">
        <v>9</v>
      </c>
      <c r="I8" s="30"/>
      <c r="J8" s="582"/>
      <c r="K8" s="582"/>
      <c r="L8" s="582" t="s">
        <v>17</v>
      </c>
      <c r="M8" s="582"/>
      <c r="N8" s="582"/>
      <c r="O8" s="591"/>
      <c r="P8" s="591" t="s">
        <v>10</v>
      </c>
      <c r="Q8" s="592" t="s">
        <v>25</v>
      </c>
      <c r="R8" s="592" t="s">
        <v>26</v>
      </c>
    </row>
    <row r="9" spans="1:18" ht="70.5" customHeight="1" x14ac:dyDescent="0.3">
      <c r="A9" s="583"/>
      <c r="B9" s="583"/>
      <c r="C9" s="583"/>
      <c r="D9" s="583"/>
      <c r="E9" s="32" t="s">
        <v>6</v>
      </c>
      <c r="F9" s="32" t="s">
        <v>7</v>
      </c>
      <c r="G9" s="3" t="s">
        <v>22</v>
      </c>
      <c r="H9" s="583"/>
      <c r="I9" s="32" t="s">
        <v>6</v>
      </c>
      <c r="J9" s="32" t="s">
        <v>7</v>
      </c>
      <c r="K9" s="1" t="s">
        <v>12</v>
      </c>
      <c r="L9" s="1" t="s">
        <v>13</v>
      </c>
      <c r="M9" s="1" t="s">
        <v>10</v>
      </c>
      <c r="N9" s="1" t="s">
        <v>11</v>
      </c>
      <c r="O9" s="591"/>
      <c r="P9" s="591"/>
      <c r="Q9" s="592"/>
      <c r="R9" s="592"/>
    </row>
    <row r="10" spans="1:18" ht="153" customHeight="1" x14ac:dyDescent="0.3">
      <c r="A10" s="585" t="e">
        <f>#REF!</f>
        <v>#REF!</v>
      </c>
      <c r="B10" s="6">
        <f>'ANÁLISIS-DATOS DE ENTRADA'!B12</f>
        <v>0</v>
      </c>
      <c r="C10" s="7" t="e">
        <f>#REF!</f>
        <v>#REF!</v>
      </c>
      <c r="D10" s="6" t="e">
        <f>#REF!</f>
        <v>#REF!</v>
      </c>
      <c r="E10" s="8" t="e">
        <f>#REF!</f>
        <v>#REF!</v>
      </c>
      <c r="F10" s="36" t="e">
        <f>#REF!</f>
        <v>#REF!</v>
      </c>
      <c r="G10" s="40" t="e">
        <f>#REF!</f>
        <v>#REF!</v>
      </c>
      <c r="H10" s="6" t="e">
        <f>#REF!</f>
        <v>#REF!</v>
      </c>
      <c r="I10" s="35" t="e">
        <f>#REF!</f>
        <v>#REF!</v>
      </c>
      <c r="J10" s="8" t="e">
        <f>#REF!</f>
        <v>#REF!</v>
      </c>
      <c r="K10" s="41" t="e">
        <f>#REF!</f>
        <v>#REF!</v>
      </c>
      <c r="L10" s="35" t="e">
        <f>#REF!</f>
        <v>#REF!</v>
      </c>
      <c r="M10" s="6" t="e">
        <f>#REF!</f>
        <v>#REF!</v>
      </c>
      <c r="N10" s="6" t="e">
        <f>#REF!</f>
        <v>#REF!</v>
      </c>
      <c r="O10" s="26"/>
      <c r="P10" s="27"/>
      <c r="Q10" s="36" t="e">
        <f>#REF!</f>
        <v>#REF!</v>
      </c>
      <c r="R10" s="36" t="e">
        <f>#REF!</f>
        <v>#REF!</v>
      </c>
    </row>
    <row r="11" spans="1:18" s="5" customFormat="1" ht="163.5" customHeight="1" x14ac:dyDescent="0.3">
      <c r="A11" s="586"/>
      <c r="B11" s="6">
        <f>'ANÁLISIS-DATOS DE ENTRADA'!B13</f>
        <v>0</v>
      </c>
      <c r="C11" s="7" t="e">
        <f>#REF!</f>
        <v>#REF!</v>
      </c>
      <c r="D11" s="6" t="e">
        <f>#REF!</f>
        <v>#REF!</v>
      </c>
      <c r="E11" s="8" t="e">
        <f>#REF!</f>
        <v>#REF!</v>
      </c>
      <c r="F11" s="36" t="e">
        <f>#REF!</f>
        <v>#REF!</v>
      </c>
      <c r="G11" s="40" t="e">
        <f>#REF!</f>
        <v>#REF!</v>
      </c>
      <c r="H11" s="6" t="e">
        <f>#REF!</f>
        <v>#REF!</v>
      </c>
      <c r="I11" s="35" t="e">
        <f>#REF!</f>
        <v>#REF!</v>
      </c>
      <c r="J11" s="8" t="e">
        <f>#REF!</f>
        <v>#REF!</v>
      </c>
      <c r="K11" s="41" t="e">
        <f>#REF!</f>
        <v>#REF!</v>
      </c>
      <c r="L11" s="35" t="e">
        <f>#REF!</f>
        <v>#REF!</v>
      </c>
      <c r="M11" s="6" t="e">
        <f>#REF!</f>
        <v>#REF!</v>
      </c>
      <c r="N11" s="6" t="e">
        <f>#REF!</f>
        <v>#REF!</v>
      </c>
      <c r="O11" s="26"/>
      <c r="P11" s="27"/>
      <c r="Q11" s="36" t="e">
        <f>#REF!</f>
        <v>#REF!</v>
      </c>
      <c r="R11" s="36" t="e">
        <f>#REF!</f>
        <v>#REF!</v>
      </c>
    </row>
    <row r="12" spans="1:18" s="5" customFormat="1" ht="163.5" customHeight="1" x14ac:dyDescent="0.3">
      <c r="A12" s="586"/>
      <c r="B12" s="6">
        <f>'ANÁLISIS-DATOS DE ENTRADA'!B30</f>
        <v>0</v>
      </c>
      <c r="C12" s="7" t="e">
        <f>#REF!</f>
        <v>#REF!</v>
      </c>
      <c r="D12" s="6" t="e">
        <f>#REF!</f>
        <v>#REF!</v>
      </c>
      <c r="E12" s="8" t="e">
        <f>#REF!</f>
        <v>#REF!</v>
      </c>
      <c r="F12" s="36" t="e">
        <f>#REF!</f>
        <v>#REF!</v>
      </c>
      <c r="G12" s="40" t="e">
        <f>#REF!</f>
        <v>#REF!</v>
      </c>
      <c r="H12" s="6" t="e">
        <f>#REF!</f>
        <v>#REF!</v>
      </c>
      <c r="I12" s="35" t="e">
        <f>#REF!</f>
        <v>#REF!</v>
      </c>
      <c r="J12" s="8" t="e">
        <f>#REF!</f>
        <v>#REF!</v>
      </c>
      <c r="K12" s="41" t="e">
        <f>#REF!</f>
        <v>#REF!</v>
      </c>
      <c r="L12" s="35" t="e">
        <f>#REF!</f>
        <v>#REF!</v>
      </c>
      <c r="M12" s="6" t="e">
        <f>#REF!</f>
        <v>#REF!</v>
      </c>
      <c r="N12" s="6" t="e">
        <f>#REF!</f>
        <v>#REF!</v>
      </c>
      <c r="O12" s="26"/>
      <c r="P12" s="27"/>
      <c r="Q12" s="36" t="e">
        <f>#REF!</f>
        <v>#REF!</v>
      </c>
      <c r="R12" s="36" t="e">
        <f>#REF!</f>
        <v>#REF!</v>
      </c>
    </row>
    <row r="13" spans="1:18" s="5" customFormat="1" ht="163.5" customHeight="1" x14ac:dyDescent="0.3">
      <c r="A13" s="586"/>
      <c r="B13" s="6">
        <f>'ANÁLISIS-DATOS DE ENTRADA'!B31</f>
        <v>0</v>
      </c>
      <c r="C13" s="7" t="e">
        <f>#REF!</f>
        <v>#REF!</v>
      </c>
      <c r="D13" s="6" t="e">
        <f>#REF!</f>
        <v>#REF!</v>
      </c>
      <c r="E13" s="8" t="e">
        <f>#REF!</f>
        <v>#REF!</v>
      </c>
      <c r="F13" s="36" t="e">
        <f>#REF!</f>
        <v>#REF!</v>
      </c>
      <c r="G13" s="40" t="e">
        <f>#REF!</f>
        <v>#REF!</v>
      </c>
      <c r="H13" s="6" t="e">
        <f>#REF!</f>
        <v>#REF!</v>
      </c>
      <c r="I13" s="35" t="e">
        <f>#REF!</f>
        <v>#REF!</v>
      </c>
      <c r="J13" s="8" t="e">
        <f>#REF!</f>
        <v>#REF!</v>
      </c>
      <c r="K13" s="41" t="e">
        <f>#REF!</f>
        <v>#REF!</v>
      </c>
      <c r="L13" s="35" t="e">
        <f>#REF!</f>
        <v>#REF!</v>
      </c>
      <c r="M13" s="6" t="e">
        <f>#REF!</f>
        <v>#REF!</v>
      </c>
      <c r="N13" s="6" t="e">
        <f>#REF!</f>
        <v>#REF!</v>
      </c>
      <c r="O13" s="26"/>
      <c r="P13" s="27"/>
      <c r="Q13" s="36" t="e">
        <f>#REF!</f>
        <v>#REF!</v>
      </c>
      <c r="R13" s="36" t="e">
        <f>#REF!</f>
        <v>#REF!</v>
      </c>
    </row>
    <row r="14" spans="1:18" s="5" customFormat="1" ht="163.5" customHeight="1" x14ac:dyDescent="0.3">
      <c r="A14" s="586"/>
      <c r="B14" s="6">
        <f>'ANÁLISIS-DATOS DE ENTRADA'!B32</f>
        <v>0</v>
      </c>
      <c r="C14" s="7" t="e">
        <f>#REF!</f>
        <v>#REF!</v>
      </c>
      <c r="D14" s="6" t="e">
        <f>#REF!</f>
        <v>#REF!</v>
      </c>
      <c r="E14" s="8" t="e">
        <f>#REF!</f>
        <v>#REF!</v>
      </c>
      <c r="F14" s="36" t="e">
        <f>#REF!</f>
        <v>#REF!</v>
      </c>
      <c r="G14" s="40" t="e">
        <f>#REF!</f>
        <v>#REF!</v>
      </c>
      <c r="H14" s="6" t="e">
        <f>#REF!</f>
        <v>#REF!</v>
      </c>
      <c r="I14" s="35" t="e">
        <f>#REF!</f>
        <v>#REF!</v>
      </c>
      <c r="J14" s="8" t="e">
        <f>#REF!</f>
        <v>#REF!</v>
      </c>
      <c r="K14" s="41" t="e">
        <f>#REF!</f>
        <v>#REF!</v>
      </c>
      <c r="L14" s="35" t="e">
        <f>#REF!</f>
        <v>#REF!</v>
      </c>
      <c r="M14" s="6" t="e">
        <f>#REF!</f>
        <v>#REF!</v>
      </c>
      <c r="N14" s="6" t="e">
        <f>#REF!</f>
        <v>#REF!</v>
      </c>
      <c r="O14" s="26"/>
      <c r="P14" s="27"/>
      <c r="Q14" s="36" t="e">
        <f>#REF!</f>
        <v>#REF!</v>
      </c>
      <c r="R14" s="36" t="e">
        <f>#REF!</f>
        <v>#REF!</v>
      </c>
    </row>
    <row r="15" spans="1:18" s="5" customFormat="1" ht="163.5" customHeight="1" x14ac:dyDescent="0.3">
      <c r="A15" s="586"/>
      <c r="B15" s="6">
        <f>'ANÁLISIS-DATOS DE ENTRADA'!B48</f>
        <v>0</v>
      </c>
      <c r="C15" s="7" t="e">
        <f>#REF!</f>
        <v>#REF!</v>
      </c>
      <c r="D15" s="6" t="e">
        <f>#REF!</f>
        <v>#REF!</v>
      </c>
      <c r="E15" s="8" t="e">
        <f>#REF!</f>
        <v>#REF!</v>
      </c>
      <c r="F15" s="36" t="e">
        <f>#REF!</f>
        <v>#REF!</v>
      </c>
      <c r="G15" s="40" t="e">
        <f>#REF!</f>
        <v>#REF!</v>
      </c>
      <c r="H15" s="6" t="e">
        <f>#REF!</f>
        <v>#REF!</v>
      </c>
      <c r="I15" s="35" t="e">
        <f>#REF!</f>
        <v>#REF!</v>
      </c>
      <c r="J15" s="8" t="e">
        <f>#REF!</f>
        <v>#REF!</v>
      </c>
      <c r="K15" s="41" t="e">
        <f>#REF!</f>
        <v>#REF!</v>
      </c>
      <c r="L15" s="35" t="e">
        <f>#REF!</f>
        <v>#REF!</v>
      </c>
      <c r="M15" s="6" t="e">
        <f>#REF!</f>
        <v>#REF!</v>
      </c>
      <c r="N15" s="6" t="e">
        <f>#REF!</f>
        <v>#REF!</v>
      </c>
      <c r="O15" s="26"/>
      <c r="P15" s="27"/>
      <c r="Q15" s="36" t="e">
        <f>#REF!</f>
        <v>#REF!</v>
      </c>
      <c r="R15" s="36" t="e">
        <f>#REF!</f>
        <v>#REF!</v>
      </c>
    </row>
    <row r="16" spans="1:18" s="5" customFormat="1" ht="163.5" customHeight="1" x14ac:dyDescent="0.3">
      <c r="A16" s="586"/>
      <c r="B16" s="6">
        <f>'ANÁLISIS-DATOS DE ENTRADA'!B49</f>
        <v>0</v>
      </c>
      <c r="C16" s="7" t="e">
        <f>#REF!</f>
        <v>#REF!</v>
      </c>
      <c r="D16" s="6" t="e">
        <f>#REF!</f>
        <v>#REF!</v>
      </c>
      <c r="E16" s="8" t="e">
        <f>#REF!</f>
        <v>#REF!</v>
      </c>
      <c r="F16" s="36" t="e">
        <f>#REF!</f>
        <v>#REF!</v>
      </c>
      <c r="G16" s="40" t="e">
        <f>#REF!</f>
        <v>#REF!</v>
      </c>
      <c r="H16" s="6" t="e">
        <f>#REF!</f>
        <v>#REF!</v>
      </c>
      <c r="I16" s="35" t="e">
        <f>#REF!</f>
        <v>#REF!</v>
      </c>
      <c r="J16" s="8" t="e">
        <f>#REF!</f>
        <v>#REF!</v>
      </c>
      <c r="K16" s="41" t="e">
        <f>#REF!</f>
        <v>#REF!</v>
      </c>
      <c r="L16" s="35" t="e">
        <f>#REF!</f>
        <v>#REF!</v>
      </c>
      <c r="M16" s="6" t="e">
        <f>#REF!</f>
        <v>#REF!</v>
      </c>
      <c r="N16" s="6" t="e">
        <f>#REF!</f>
        <v>#REF!</v>
      </c>
      <c r="O16" s="26"/>
      <c r="P16" s="27"/>
      <c r="Q16" s="36" t="e">
        <f>#REF!</f>
        <v>#REF!</v>
      </c>
      <c r="R16" s="36" t="e">
        <f>#REF!</f>
        <v>#REF!</v>
      </c>
    </row>
    <row r="17" spans="1:18" s="5" customFormat="1" ht="163.5" customHeight="1" x14ac:dyDescent="0.3">
      <c r="A17" s="586"/>
      <c r="B17" s="6">
        <f>'ANÁLISIS-DATOS DE ENTRADA'!B50</f>
        <v>0</v>
      </c>
      <c r="C17" s="7" t="e">
        <f>#REF!</f>
        <v>#REF!</v>
      </c>
      <c r="D17" s="6" t="e">
        <f>#REF!</f>
        <v>#REF!</v>
      </c>
      <c r="E17" s="8" t="e">
        <f>#REF!</f>
        <v>#REF!</v>
      </c>
      <c r="F17" s="36" t="e">
        <f>#REF!</f>
        <v>#REF!</v>
      </c>
      <c r="G17" s="40" t="e">
        <f>#REF!</f>
        <v>#REF!</v>
      </c>
      <c r="H17" s="6" t="e">
        <f>#REF!</f>
        <v>#REF!</v>
      </c>
      <c r="I17" s="35" t="e">
        <f>#REF!</f>
        <v>#REF!</v>
      </c>
      <c r="J17" s="8" t="e">
        <f>#REF!</f>
        <v>#REF!</v>
      </c>
      <c r="K17" s="41" t="e">
        <f>#REF!</f>
        <v>#REF!</v>
      </c>
      <c r="L17" s="35" t="e">
        <f>#REF!</f>
        <v>#REF!</v>
      </c>
      <c r="M17" s="6" t="e">
        <f>#REF!</f>
        <v>#REF!</v>
      </c>
      <c r="N17" s="6" t="e">
        <f>#REF!</f>
        <v>#REF!</v>
      </c>
      <c r="O17" s="26"/>
      <c r="P17" s="27"/>
      <c r="Q17" s="36" t="e">
        <f>#REF!</f>
        <v>#REF!</v>
      </c>
      <c r="R17" s="36" t="e">
        <f>#REF!</f>
        <v>#REF!</v>
      </c>
    </row>
    <row r="18" spans="1:18" s="5" customFormat="1" ht="163.5" customHeight="1" x14ac:dyDescent="0.3">
      <c r="A18" s="586"/>
      <c r="B18" s="6">
        <f>'ANÁLISIS-DATOS DE ENTRADA'!B51</f>
        <v>0</v>
      </c>
      <c r="C18" s="7" t="e">
        <f>#REF!</f>
        <v>#REF!</v>
      </c>
      <c r="D18" s="6" t="e">
        <f>#REF!</f>
        <v>#REF!</v>
      </c>
      <c r="E18" s="8" t="e">
        <f>#REF!</f>
        <v>#REF!</v>
      </c>
      <c r="F18" s="36" t="e">
        <f>#REF!</f>
        <v>#REF!</v>
      </c>
      <c r="G18" s="40" t="e">
        <f>#REF!</f>
        <v>#REF!</v>
      </c>
      <c r="H18" s="6" t="e">
        <f>#REF!</f>
        <v>#REF!</v>
      </c>
      <c r="I18" s="35" t="e">
        <f>#REF!</f>
        <v>#REF!</v>
      </c>
      <c r="J18" s="8" t="e">
        <f>#REF!</f>
        <v>#REF!</v>
      </c>
      <c r="K18" s="41" t="e">
        <f>#REF!</f>
        <v>#REF!</v>
      </c>
      <c r="L18" s="35" t="e">
        <f>#REF!</f>
        <v>#REF!</v>
      </c>
      <c r="M18" s="6" t="e">
        <f>#REF!</f>
        <v>#REF!</v>
      </c>
      <c r="N18" s="6" t="e">
        <f>#REF!</f>
        <v>#REF!</v>
      </c>
      <c r="O18" s="26"/>
      <c r="P18" s="27"/>
      <c r="Q18" s="36" t="e">
        <f>#REF!</f>
        <v>#REF!</v>
      </c>
      <c r="R18" s="36" t="e">
        <f>#REF!</f>
        <v>#REF!</v>
      </c>
    </row>
    <row r="19" spans="1:18" s="5" customFormat="1" ht="163.5" customHeight="1" x14ac:dyDescent="0.3">
      <c r="A19" s="586"/>
      <c r="B19" s="6" t="e">
        <f>#REF!</f>
        <v>#REF!</v>
      </c>
      <c r="C19" s="7" t="e">
        <f>#REF!</f>
        <v>#REF!</v>
      </c>
      <c r="D19" s="6" t="e">
        <f>#REF!</f>
        <v>#REF!</v>
      </c>
      <c r="E19" s="8" t="e">
        <f>#REF!</f>
        <v>#REF!</v>
      </c>
      <c r="F19" s="36" t="e">
        <f>#REF!</f>
        <v>#REF!</v>
      </c>
      <c r="G19" s="40" t="e">
        <f>#REF!</f>
        <v>#REF!</v>
      </c>
      <c r="H19" s="6" t="e">
        <f>#REF!</f>
        <v>#REF!</v>
      </c>
      <c r="I19" s="35" t="e">
        <f>#REF!</f>
        <v>#REF!</v>
      </c>
      <c r="J19" s="8" t="e">
        <f>#REF!</f>
        <v>#REF!</v>
      </c>
      <c r="K19" s="41" t="e">
        <f>#REF!</f>
        <v>#REF!</v>
      </c>
      <c r="L19" s="35" t="e">
        <f>#REF!</f>
        <v>#REF!</v>
      </c>
      <c r="M19" s="6" t="e">
        <f>#REF!</f>
        <v>#REF!</v>
      </c>
      <c r="N19" s="6" t="e">
        <f>#REF!</f>
        <v>#REF!</v>
      </c>
      <c r="O19" s="26"/>
      <c r="P19" s="27"/>
      <c r="Q19" s="36" t="e">
        <f>#REF!</f>
        <v>#REF!</v>
      </c>
      <c r="R19" s="36" t="e">
        <f>#REF!</f>
        <v>#REF!</v>
      </c>
    </row>
    <row r="21" spans="1:18" x14ac:dyDescent="0.3">
      <c r="H21" s="469" t="s">
        <v>80</v>
      </c>
      <c r="I21" s="469"/>
      <c r="J21" s="469"/>
    </row>
    <row r="22" spans="1:18" x14ac:dyDescent="0.3">
      <c r="H22" s="33"/>
      <c r="I22" s="470" t="s">
        <v>55</v>
      </c>
      <c r="J22" s="470"/>
    </row>
    <row r="23" spans="1:18" x14ac:dyDescent="0.3">
      <c r="H23" s="39"/>
      <c r="I23" s="470" t="s">
        <v>56</v>
      </c>
      <c r="J23" s="470"/>
    </row>
    <row r="24" spans="1:18" x14ac:dyDescent="0.3">
      <c r="H24" s="34"/>
      <c r="I24" s="470" t="s">
        <v>57</v>
      </c>
      <c r="J24" s="470"/>
    </row>
    <row r="25" spans="1:18" x14ac:dyDescent="0.3">
      <c r="H25" s="38"/>
      <c r="I25" s="470" t="s">
        <v>58</v>
      </c>
      <c r="J25" s="470"/>
    </row>
    <row r="26" spans="1:18" x14ac:dyDescent="0.3">
      <c r="H26" s="37"/>
      <c r="I26" s="470" t="s">
        <v>59</v>
      </c>
      <c r="J26" s="470"/>
    </row>
    <row r="32" spans="1:18" ht="51.75" customHeight="1" x14ac:dyDescent="0.3"/>
  </sheetData>
  <dataConsolidate/>
  <mergeCells count="29">
    <mergeCell ref="A10:A19"/>
    <mergeCell ref="I24:J24"/>
    <mergeCell ref="B2:C2"/>
    <mergeCell ref="A1:R1"/>
    <mergeCell ref="A7:A9"/>
    <mergeCell ref="B7:B9"/>
    <mergeCell ref="C7:C9"/>
    <mergeCell ref="D7:D9"/>
    <mergeCell ref="P8:P9"/>
    <mergeCell ref="Q8:Q9"/>
    <mergeCell ref="R8:R9"/>
    <mergeCell ref="O6:O9"/>
    <mergeCell ref="B3:R3"/>
    <mergeCell ref="B4:R4"/>
    <mergeCell ref="B5:R5"/>
    <mergeCell ref="A6:D6"/>
    <mergeCell ref="I25:J25"/>
    <mergeCell ref="I26:J26"/>
    <mergeCell ref="P6:R7"/>
    <mergeCell ref="E7:G7"/>
    <mergeCell ref="E8:G8"/>
    <mergeCell ref="H21:J21"/>
    <mergeCell ref="I22:J22"/>
    <mergeCell ref="I23:J23"/>
    <mergeCell ref="H8:H9"/>
    <mergeCell ref="J8:K8"/>
    <mergeCell ref="L8:N8"/>
    <mergeCell ref="E6:N6"/>
    <mergeCell ref="H7:N7"/>
  </mergeCells>
  <conditionalFormatting sqref="G10:G19">
    <cfRule type="cellIs" dxfId="11" priority="1" stopIfTrue="1" operator="equal">
      <formula>"Tolerable"</formula>
    </cfRule>
    <cfRule type="cellIs" dxfId="10" priority="21" stopIfTrue="1" operator="equal">
      <formula>"Aceptable"</formula>
    </cfRule>
    <cfRule type="containsText" dxfId="9" priority="22" stopIfTrue="1" operator="containsText" text="Importante">
      <formula>NOT(ISERROR(SEARCH("Importante",G10)))</formula>
    </cfRule>
    <cfRule type="containsText" dxfId="8" priority="23" stopIfTrue="1" operator="containsText" text="Moderado">
      <formula>NOT(ISERROR(SEARCH("Moderado",G10)))</formula>
    </cfRule>
    <cfRule type="cellIs" dxfId="7" priority="24" stopIfTrue="1" operator="equal">
      <formula>"Inaceptable"</formula>
    </cfRule>
    <cfRule type="colorScale" priority="25">
      <colorScale>
        <cfvo type="min"/>
        <cfvo type="percentile" val="50"/>
        <cfvo type="max"/>
        <color rgb="FF5A8AC6"/>
        <color rgb="FFFCFCFF"/>
        <color rgb="FFF8696B"/>
      </colorScale>
    </cfRule>
    <cfRule type="containsText" dxfId="6" priority="26" stopIfTrue="1" operator="containsText" text="Extrema">
      <formula>NOT(ISERROR(SEARCH("Extrema",G10)))</formula>
    </cfRule>
  </conditionalFormatting>
  <conditionalFormatting sqref="K10:K19">
    <cfRule type="cellIs" dxfId="5" priority="9" stopIfTrue="1" operator="equal">
      <formula>"Aceptable"</formula>
    </cfRule>
    <cfRule type="containsText" dxfId="4" priority="10" stopIfTrue="1" operator="containsText" text="Importante">
      <formula>NOT(ISERROR(SEARCH("Importante",K10)))</formula>
    </cfRule>
    <cfRule type="containsText" dxfId="3" priority="11" stopIfTrue="1" operator="containsText" text="Moderado">
      <formula>NOT(ISERROR(SEARCH("Moderado",K10)))</formula>
    </cfRule>
    <cfRule type="cellIs" dxfId="2" priority="12" stopIfTrue="1" operator="equal">
      <formula>"Inaceptable"</formula>
    </cfRule>
    <cfRule type="cellIs" dxfId="1" priority="13" operator="equal">
      <formula>"Tolerable"</formula>
    </cfRule>
    <cfRule type="containsText" dxfId="0" priority="14" stopIfTrue="1" operator="containsText" text="Extrema">
      <formula>NOT(ISERROR(SEARCH("Extrema",K10)))</formula>
    </cfRule>
  </conditionalFormatting>
  <dataValidations count="20">
    <dataValidation allowBlank="1" showInputMessage="1" showErrorMessage="1" prompt="Objetivo del proceso al que se le identificarán los riesgos de corrupción" sqref="A7:A9" xr:uid="{00000000-0002-0000-0B00-000000000000}"/>
    <dataValidation allowBlank="1" showInputMessage="1" showErrorMessage="1" prompt="Identificar el riesgo que representa la posibilidad de que por acción u omisión se use el poder para desviar la gestión de lo público hacia_x000a_un beneficio privado." sqref="B7:B9" xr:uid="{00000000-0002-0000-0B00-000001000000}"/>
    <dataValidation allowBlank="1" showInputMessage="1" showErrorMessage="1" prompt="Determinar efectos o impactos ocasionados por la ocurrencia del riesgo que afecta los objetivos o procesos de la entidad (pérdida, daño, perjuicio, detrimento)." sqref="D7:D9" xr:uid="{00000000-0002-0000-0B00-000002000000}"/>
    <dataValidation allowBlank="1" showInputMessage="1" showErrorMessage="1" prompt="Oportunidad de ocurrencia del evento de riesgo. Número de veces que el riesgo se ha presentado en un tiempo determinado o que puede presentarse, el riesgo y las causas – agentes generadores." sqref="E9" xr:uid="{00000000-0002-0000-0B00-000003000000}"/>
    <dataValidation allowBlank="1" showInputMessage="1" showErrorMessage="1" prompt="Consecuencias o efectos que puede generar la materialización del riesgo de corrupción en la Rama Judicial._x000a_Es la materialización del riesgo y las consecuencias de su aparición." sqref="F9 J9" xr:uid="{00000000-0002-0000-0B00-000004000000}"/>
    <dataValidation allowBlank="1" showInputMessage="1" showErrorMessage="1" prompt="Calificación del riesgo: Se obtiene ubicando el riesgo en el cruce de las dos variables (probabilidad e impacto) en la matriz de calificación, evaluación y respuesta a riesgos" sqref="G9" xr:uid="{00000000-0002-0000-0B00-000005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I8" xr:uid="{00000000-0002-0000-0B00-000006000000}"/>
    <dataValidation allowBlank="1" showInputMessage="1" showErrorMessage="1" prompt="Oportunidad de ocurrencia del evento de riesgo después de controles. Número de veces que el riesgo se puede presentar en un tiempo determinado, el riesgo y las causas – agentes generadores una vez aplicados los controles." sqref="I9" xr:uid="{00000000-0002-0000-0B00-000007000000}"/>
    <dataValidation allowBlank="1" showInputMessage="1" showErrorMessage="1" prompt="Calificación del riesgo después de controles: Se obtiene ubicando el riesgo en el cruce de las dos variables (probabilidad e impacto) en la matriz de calificación, evaluación y respuesta a riesgos." sqref="K9" xr:uid="{00000000-0002-0000-0B00-000008000000}"/>
    <dataValidation allowBlank="1" showInputMessage="1" showErrorMessage="1" prompt="Periodicidad de ejecución de los controles" sqref="L9" xr:uid="{00000000-0002-0000-0B00-000009000000}"/>
    <dataValidation allowBlank="1" showInputMessage="1" showErrorMessage="1" prompt="Registrar cómo se encuentra documentado el control. Soporte del control." sqref="N9" xr:uid="{00000000-0002-0000-0B00-00000A000000}"/>
    <dataValidation allowBlank="1" showInputMessage="1" showErrorMessage="1" prompt="Área responsable de la gestión del riesgo" sqref="Q8:Q9" xr:uid="{00000000-0002-0000-0B00-00000B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_x000a_" sqref="M9" xr:uid="{00000000-0002-0000-0B00-00000C000000}"/>
    <dataValidation allowBlank="1" showInputMessage="1" showErrorMessage="1" prompt="Fecha en la cual se realiza el monitoreo y revisión de los riesgos" sqref="O6:O9" xr:uid="{00000000-0002-0000-0B00-00000D000000}"/>
    <dataValidation allowBlank="1" showInputMessage="1" showErrorMessage="1" prompt="Acciones adelantadas para la gestión de los riesgos y el soporte del monitoreo y revisión. Nuevas fuentes o factores de riesgo, cambios en la probabilidad y el impacto, efectividad, vulnerabilidad u obsolescencia de los controles." sqref="P8:P9" xr:uid="{00000000-0002-0000-0B00-00000E000000}"/>
    <dataValidation allowBlank="1" showInputMessage="1" showErrorMessage="1" prompt="Definir indicador para medir el control" sqref="R8:R9" xr:uid="{00000000-0002-0000-0B00-00000F000000}"/>
    <dataValidation allowBlank="1" showInputMessage="1" showErrorMessage="1" prompt="Factores internos y externos por los cuales podría suceder dicha situación de riesgo. Agentes generadores del riesgo." sqref="C7:C9" xr:uid="{00000000-0002-0000-0B00-000010000000}"/>
    <dataValidation allowBlank="1" showInputMessage="1" showErrorMessage="1" prompt="Análisis del riesgo antes de controles" sqref="E8:G8" xr:uid="{00000000-0002-0000-0B00-000011000000}"/>
    <dataValidation allowBlank="1" showInputMessage="1" showErrorMessage="1" prompt="Valoración del riesgo luego de controles" sqref="J8:K8" xr:uid="{00000000-0002-0000-0B00-000012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H8:H9" xr:uid="{00000000-0002-0000-0B00-000013000000}"/>
  </dataValidations>
  <printOptions horizontalCentered="1"/>
  <pageMargins left="0.70866141732283472" right="0.70866141732283472" top="0.74803149606299213" bottom="0.74803149606299213" header="0.31496062992125984" footer="0.31496062992125984"/>
  <pageSetup paperSize="5" scale="52"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D83"/>
  <sheetViews>
    <sheetView showGridLines="0" topLeftCell="A3" zoomScale="70" zoomScaleNormal="70" workbookViewId="0">
      <selection activeCell="A4" sqref="A4"/>
    </sheetView>
  </sheetViews>
  <sheetFormatPr baseColWidth="10" defaultColWidth="0" defaultRowHeight="13.8" zeroHeight="1" x14ac:dyDescent="0.3"/>
  <cols>
    <col min="1" max="1" width="22.44140625" style="187" customWidth="1"/>
    <col min="2" max="2" width="31.109375" style="187" customWidth="1"/>
    <col min="3" max="3" width="32.5546875" style="197" customWidth="1"/>
    <col min="4" max="4" width="34" style="197" customWidth="1"/>
    <col min="5" max="5" width="7.109375" style="187" hidden="1" customWidth="1"/>
    <col min="6" max="6" width="20.6640625" style="187" customWidth="1"/>
    <col min="7" max="7" width="8" style="187" hidden="1" customWidth="1"/>
    <col min="8" max="8" width="20.6640625" style="187" customWidth="1"/>
    <col min="9" max="9" width="17.88671875" style="187" customWidth="1"/>
    <col min="10" max="10" width="19.5546875" style="197" customWidth="1"/>
    <col min="11" max="11" width="20.88671875" style="197" customWidth="1"/>
    <col min="12" max="16" width="23" style="197" customWidth="1"/>
    <col min="17" max="17" width="7.88671875" style="197" hidden="1" customWidth="1"/>
    <col min="18" max="18" width="20.6640625" style="197" customWidth="1"/>
    <col min="19" max="19" width="7.6640625" style="197" hidden="1"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5" width="11.44140625" style="187" hidden="1" customWidth="1"/>
    <col min="26" max="27" width="11.44140625" style="206" hidden="1" customWidth="1"/>
    <col min="28" max="30" width="0" style="187" hidden="1" customWidth="1"/>
    <col min="31" max="16384" width="11.44140625" style="187" hidden="1"/>
  </cols>
  <sheetData>
    <row r="1" spans="1:27"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27" ht="30.75" customHeight="1" x14ac:dyDescent="0.3">
      <c r="A2" s="376" t="s">
        <v>227</v>
      </c>
      <c r="B2" s="377"/>
      <c r="C2" s="377"/>
      <c r="D2" s="378"/>
      <c r="E2" s="388" t="s">
        <v>74</v>
      </c>
      <c r="F2" s="388"/>
      <c r="G2" s="388"/>
      <c r="H2" s="388"/>
      <c r="I2" s="388" t="s">
        <v>75</v>
      </c>
      <c r="J2" s="388"/>
      <c r="K2" s="391" t="s">
        <v>228</v>
      </c>
      <c r="L2" s="388" t="s">
        <v>86</v>
      </c>
      <c r="M2" s="388"/>
      <c r="N2" s="388"/>
      <c r="O2" s="388"/>
      <c r="P2" s="388"/>
      <c r="Q2" s="378" t="s">
        <v>226</v>
      </c>
      <c r="R2" s="388"/>
      <c r="S2" s="388"/>
      <c r="T2" s="388"/>
      <c r="U2" s="388" t="s">
        <v>225</v>
      </c>
      <c r="V2" s="388"/>
      <c r="W2" s="388" t="s">
        <v>87</v>
      </c>
      <c r="X2" s="389"/>
    </row>
    <row r="3" spans="1:27" ht="39" customHeight="1" x14ac:dyDescent="0.3">
      <c r="A3" s="174" t="s">
        <v>235</v>
      </c>
      <c r="B3" s="175" t="s">
        <v>399</v>
      </c>
      <c r="C3" s="175" t="s">
        <v>138</v>
      </c>
      <c r="D3" s="175" t="s">
        <v>139</v>
      </c>
      <c r="E3" s="390" t="s">
        <v>400</v>
      </c>
      <c r="F3" s="390"/>
      <c r="G3" s="390" t="s">
        <v>402</v>
      </c>
      <c r="H3" s="390"/>
      <c r="I3" s="175" t="s">
        <v>79</v>
      </c>
      <c r="J3" s="175" t="s">
        <v>38</v>
      </c>
      <c r="K3" s="390"/>
      <c r="L3" s="176" t="s">
        <v>403</v>
      </c>
      <c r="M3" s="176" t="s">
        <v>220</v>
      </c>
      <c r="N3" s="176" t="s">
        <v>84</v>
      </c>
      <c r="O3" s="176" t="s">
        <v>85</v>
      </c>
      <c r="P3" s="176" t="s">
        <v>94</v>
      </c>
      <c r="Q3" s="390" t="s">
        <v>53</v>
      </c>
      <c r="R3" s="390"/>
      <c r="S3" s="390" t="s">
        <v>54</v>
      </c>
      <c r="T3" s="390"/>
      <c r="U3" s="175" t="s">
        <v>79</v>
      </c>
      <c r="V3" s="175" t="s">
        <v>38</v>
      </c>
      <c r="W3" s="175" t="s">
        <v>82</v>
      </c>
      <c r="X3" s="177" t="s">
        <v>83</v>
      </c>
    </row>
    <row r="4" spans="1:27" ht="112.5" customHeight="1" x14ac:dyDescent="0.3">
      <c r="A4" s="178" t="s">
        <v>236</v>
      </c>
      <c r="B4" s="158" t="s">
        <v>577</v>
      </c>
      <c r="C4" s="159" t="s">
        <v>564</v>
      </c>
      <c r="D4" s="159" t="s">
        <v>238</v>
      </c>
      <c r="E4" s="179">
        <f>IFERROR(VLOOKUP(F4,$D$11:$E$15,2,FALSE)," ")</f>
        <v>3</v>
      </c>
      <c r="F4" s="180" t="s">
        <v>232</v>
      </c>
      <c r="G4" s="180">
        <f>IFERROR(VLOOKUP(H4,$D$18:$E$22,2,FALSE)," ")</f>
        <v>50</v>
      </c>
      <c r="H4" s="180" t="s">
        <v>51</v>
      </c>
      <c r="I4" s="180">
        <f t="shared" ref="I4:I7" si="0">IFERROR(E4*G4,0)</f>
        <v>150</v>
      </c>
      <c r="J4" s="363" t="str">
        <f>IFERROR(VLOOKUP(CONCATENATE(E4,G4)*1,$Z$16:$AA$41,2,0),"Por Evaluar")</f>
        <v>Importante</v>
      </c>
      <c r="K4" s="181" t="s">
        <v>229</v>
      </c>
      <c r="L4" s="160" t="s">
        <v>565</v>
      </c>
      <c r="M4" s="161" t="s">
        <v>243</v>
      </c>
      <c r="N4" s="162" t="s">
        <v>244</v>
      </c>
      <c r="O4" s="163" t="s">
        <v>250</v>
      </c>
      <c r="P4" s="164" t="s">
        <v>253</v>
      </c>
      <c r="Q4" s="179">
        <f>IFERROR(VLOOKUP(R4,$D$11:$E$15,2,FALSE)," ")</f>
        <v>1</v>
      </c>
      <c r="R4" s="182" t="s">
        <v>46</v>
      </c>
      <c r="S4" s="182">
        <f>IFERROR(VLOOKUP(T4,$D$18:$E$22,2,FALSE)," ")</f>
        <v>50</v>
      </c>
      <c r="T4" s="182" t="s">
        <v>51</v>
      </c>
      <c r="U4" s="182">
        <f t="shared" ref="U4:U7" si="1">IFERROR(Q4*S4,0)</f>
        <v>50</v>
      </c>
      <c r="V4" s="363" t="str">
        <f>IFERROR(VLOOKUP(CONCATENATE(Q4,S4)*1,$Z$16:$AA$41,2,0),"Por Evaluar")</f>
        <v>Moderado</v>
      </c>
      <c r="W4" s="165" t="s">
        <v>257</v>
      </c>
      <c r="X4" s="166" t="s">
        <v>258</v>
      </c>
    </row>
    <row r="5" spans="1:27" ht="139.5" customHeight="1" x14ac:dyDescent="0.3">
      <c r="A5" s="178" t="s">
        <v>236</v>
      </c>
      <c r="B5" s="167" t="s">
        <v>374</v>
      </c>
      <c r="C5" s="159" t="s">
        <v>372</v>
      </c>
      <c r="D5" s="159" t="s">
        <v>239</v>
      </c>
      <c r="E5" s="179">
        <f>IFERROR(VLOOKUP(F5,$D$11:$E$15,2,FALSE)," ")</f>
        <v>2</v>
      </c>
      <c r="F5" s="180" t="s">
        <v>47</v>
      </c>
      <c r="G5" s="180">
        <f>IFERROR(VLOOKUP(H5,$D$18:$E$22,2,FALSE)," ")</f>
        <v>50</v>
      </c>
      <c r="H5" s="180" t="s">
        <v>51</v>
      </c>
      <c r="I5" s="180">
        <f t="shared" si="0"/>
        <v>100</v>
      </c>
      <c r="J5" s="363" t="str">
        <f>IFERROR(VLOOKUP(CONCATENATE(E5,G5)*1,$Z$16:$AA$41,2,0),"Por Evaluar")</f>
        <v>Importante</v>
      </c>
      <c r="K5" s="181" t="s">
        <v>229</v>
      </c>
      <c r="L5" s="160" t="s">
        <v>245</v>
      </c>
      <c r="M5" s="161" t="s">
        <v>246</v>
      </c>
      <c r="N5" s="162" t="s">
        <v>247</v>
      </c>
      <c r="O5" s="168" t="s">
        <v>251</v>
      </c>
      <c r="P5" s="169" t="s">
        <v>254</v>
      </c>
      <c r="Q5" s="179">
        <f>IFERROR(VLOOKUP(R5,$D$11:$E$15,2,FALSE)," ")</f>
        <v>1</v>
      </c>
      <c r="R5" s="182" t="s">
        <v>46</v>
      </c>
      <c r="S5" s="182">
        <f>IFERROR(VLOOKUP(T5,$D$18:$E$22,2,FALSE)," ")</f>
        <v>50</v>
      </c>
      <c r="T5" s="182" t="s">
        <v>51</v>
      </c>
      <c r="U5" s="182">
        <f t="shared" si="1"/>
        <v>50</v>
      </c>
      <c r="V5" s="363" t="str">
        <f>IFERROR(VLOOKUP(CONCATENATE(Q5,S5)*1,$Z$16:$AA$41,2,0),"Por Evaluar")</f>
        <v>Moderado</v>
      </c>
      <c r="W5" s="170" t="s">
        <v>259</v>
      </c>
      <c r="X5" s="166" t="s">
        <v>575</v>
      </c>
    </row>
    <row r="6" spans="1:27" ht="99.9" customHeight="1" x14ac:dyDescent="0.3">
      <c r="A6" s="178" t="s">
        <v>236</v>
      </c>
      <c r="B6" s="162" t="s">
        <v>375</v>
      </c>
      <c r="C6" s="162" t="s">
        <v>240</v>
      </c>
      <c r="D6" s="162" t="s">
        <v>241</v>
      </c>
      <c r="E6" s="179">
        <f>IFERROR(VLOOKUP(F6,$D$11:$E$15,2,FALSE)," ")</f>
        <v>3</v>
      </c>
      <c r="F6" s="180" t="s">
        <v>232</v>
      </c>
      <c r="G6" s="180">
        <f>IFERROR(VLOOKUP(H6,$D$18:$E$22,2,FALSE)," ")</f>
        <v>50</v>
      </c>
      <c r="H6" s="180" t="s">
        <v>51</v>
      </c>
      <c r="I6" s="180">
        <f t="shared" si="0"/>
        <v>150</v>
      </c>
      <c r="J6" s="363" t="str">
        <f>IFERROR(VLOOKUP(CONCATENATE(E6,G6)*1,$Z$16:$AA$41,2,0),"Por Evaluar")</f>
        <v>Importante</v>
      </c>
      <c r="K6" s="181" t="s">
        <v>229</v>
      </c>
      <c r="L6" s="162" t="s">
        <v>594</v>
      </c>
      <c r="M6" s="161" t="s">
        <v>249</v>
      </c>
      <c r="N6" s="162" t="s">
        <v>244</v>
      </c>
      <c r="O6" s="171" t="s">
        <v>595</v>
      </c>
      <c r="P6" s="172" t="s">
        <v>255</v>
      </c>
      <c r="Q6" s="179">
        <f>IFERROR(VLOOKUP(R6,$D$11:$E$15,2,FALSE)," ")</f>
        <v>2</v>
      </c>
      <c r="R6" s="182" t="s">
        <v>47</v>
      </c>
      <c r="S6" s="182">
        <f>IFERROR(VLOOKUP(T6,$D$18:$E$22,2,FALSE)," ")</f>
        <v>50</v>
      </c>
      <c r="T6" s="182" t="s">
        <v>51</v>
      </c>
      <c r="U6" s="182">
        <f t="shared" si="1"/>
        <v>100</v>
      </c>
      <c r="V6" s="363" t="str">
        <f>IFERROR(VLOOKUP(CONCATENATE(Q6,S6)*1,$Z$16:$AA$41,2,0),"Por Evaluar")</f>
        <v>Importante</v>
      </c>
      <c r="W6" s="165" t="s">
        <v>260</v>
      </c>
      <c r="X6" s="166" t="s">
        <v>596</v>
      </c>
    </row>
    <row r="7" spans="1:27" ht="99.9" customHeight="1" x14ac:dyDescent="0.3">
      <c r="A7" s="178" t="s">
        <v>236</v>
      </c>
      <c r="B7" s="162" t="s">
        <v>391</v>
      </c>
      <c r="C7" s="162" t="s">
        <v>240</v>
      </c>
      <c r="D7" s="162" t="s">
        <v>242</v>
      </c>
      <c r="E7" s="179">
        <f>IFERROR(VLOOKUP(F7,$D$11:$E$15,2,FALSE)," ")</f>
        <v>3</v>
      </c>
      <c r="F7" s="180" t="s">
        <v>232</v>
      </c>
      <c r="G7" s="180">
        <f>IFERROR(VLOOKUP(H7,$D$18:$E$22,2,FALSE)," ")</f>
        <v>30</v>
      </c>
      <c r="H7" s="180" t="s">
        <v>49</v>
      </c>
      <c r="I7" s="180">
        <f t="shared" si="0"/>
        <v>90</v>
      </c>
      <c r="J7" s="363" t="str">
        <f>IFERROR(VLOOKUP(CONCATENATE(E7,G7)*1,$Z$16:$AA$41,2,0),"Por Evaluar")</f>
        <v>Importante</v>
      </c>
      <c r="K7" s="181" t="s">
        <v>229</v>
      </c>
      <c r="L7" s="162" t="s">
        <v>248</v>
      </c>
      <c r="M7" s="161" t="s">
        <v>249</v>
      </c>
      <c r="N7" s="162" t="s">
        <v>244</v>
      </c>
      <c r="O7" s="169" t="s">
        <v>252</v>
      </c>
      <c r="P7" s="172" t="s">
        <v>256</v>
      </c>
      <c r="Q7" s="179">
        <f>IFERROR(VLOOKUP(R7,$D$11:$E$15,2,FALSE)," ")</f>
        <v>2</v>
      </c>
      <c r="R7" s="182" t="s">
        <v>47</v>
      </c>
      <c r="S7" s="182">
        <f>IFERROR(VLOOKUP(T7,$D$18:$E$22,2,FALSE)," ")</f>
        <v>30</v>
      </c>
      <c r="T7" s="182" t="s">
        <v>49</v>
      </c>
      <c r="U7" s="182">
        <f t="shared" si="1"/>
        <v>60</v>
      </c>
      <c r="V7" s="363" t="str">
        <f>IFERROR(VLOOKUP(CONCATENATE(Q7,S7)*1,$Z$16:$AA$41,2,0),"Por Evaluar")</f>
        <v>Moderado</v>
      </c>
      <c r="W7" s="170" t="s">
        <v>261</v>
      </c>
      <c r="X7" s="166" t="s">
        <v>596</v>
      </c>
    </row>
    <row r="8" spans="1:27" s="183" customFormat="1" ht="12.75" hidden="1" customHeight="1" x14ac:dyDescent="0.3">
      <c r="C8" s="184"/>
      <c r="D8" s="184"/>
      <c r="F8" s="185"/>
      <c r="G8" s="185"/>
      <c r="H8" s="185"/>
      <c r="J8" s="184"/>
      <c r="K8" s="185"/>
      <c r="L8" s="185"/>
      <c r="M8" s="185"/>
      <c r="N8" s="185"/>
      <c r="O8" s="185"/>
      <c r="P8" s="185"/>
      <c r="Q8" s="185"/>
      <c r="R8" s="185"/>
      <c r="S8" s="185"/>
      <c r="T8" s="185"/>
      <c r="U8" s="185"/>
      <c r="V8" s="185"/>
      <c r="W8" s="185"/>
      <c r="X8" s="186"/>
      <c r="Z8" s="206"/>
      <c r="AA8" s="206"/>
    </row>
    <row r="9" spans="1:27" s="183" customFormat="1" ht="14.25" hidden="1" customHeight="1" x14ac:dyDescent="0.3">
      <c r="B9" s="187"/>
      <c r="C9" s="382" t="s">
        <v>91</v>
      </c>
      <c r="D9" s="383"/>
      <c r="E9" s="187"/>
      <c r="F9" s="187"/>
      <c r="G9" s="187"/>
      <c r="H9" s="187"/>
      <c r="I9" s="384" t="s">
        <v>80</v>
      </c>
      <c r="J9" s="384"/>
      <c r="K9" s="384"/>
      <c r="L9" s="188"/>
      <c r="M9" s="188"/>
      <c r="N9" s="188"/>
      <c r="O9" s="188"/>
      <c r="P9" s="188"/>
      <c r="Q9" s="185"/>
      <c r="R9" s="185"/>
      <c r="S9" s="185"/>
      <c r="T9" s="185"/>
      <c r="U9" s="185"/>
      <c r="V9" s="185"/>
      <c r="W9" s="185"/>
      <c r="X9" s="186"/>
      <c r="Z9" s="206"/>
      <c r="AA9" s="206"/>
    </row>
    <row r="10" spans="1:27" s="183" customFormat="1" hidden="1" x14ac:dyDescent="0.3">
      <c r="B10" s="189"/>
      <c r="C10" s="385" t="s">
        <v>53</v>
      </c>
      <c r="D10" s="385"/>
      <c r="E10" s="187"/>
      <c r="F10" s="187"/>
      <c r="G10" s="187"/>
      <c r="H10" s="187"/>
      <c r="I10" s="190"/>
      <c r="J10" s="386" t="s">
        <v>55</v>
      </c>
      <c r="K10" s="386"/>
      <c r="L10" s="191"/>
      <c r="M10" s="191"/>
      <c r="N10" s="191"/>
      <c r="O10" s="191"/>
      <c r="P10" s="191"/>
      <c r="Q10" s="185"/>
      <c r="R10" s="185"/>
      <c r="S10" s="185"/>
      <c r="T10" s="185"/>
      <c r="U10" s="185"/>
      <c r="V10" s="185"/>
      <c r="W10" s="185"/>
      <c r="X10" s="186"/>
      <c r="Z10" s="206"/>
      <c r="AA10" s="206"/>
    </row>
    <row r="11" spans="1:27" s="183" customFormat="1" ht="12.75" hidden="1" customHeight="1" x14ac:dyDescent="0.3">
      <c r="B11" s="189"/>
      <c r="C11" s="192">
        <v>1</v>
      </c>
      <c r="D11" s="192" t="s">
        <v>46</v>
      </c>
      <c r="E11" s="193">
        <f>C11</f>
        <v>1</v>
      </c>
      <c r="F11" s="187"/>
      <c r="G11" s="187"/>
      <c r="H11" s="187"/>
      <c r="I11" s="194"/>
      <c r="J11" s="386" t="s">
        <v>56</v>
      </c>
      <c r="K11" s="386"/>
      <c r="L11" s="191"/>
      <c r="M11" s="191"/>
      <c r="N11" s="191"/>
      <c r="O11" s="191"/>
      <c r="P11" s="191"/>
      <c r="Q11" s="185"/>
      <c r="R11" s="185"/>
      <c r="S11" s="185"/>
      <c r="T11" s="185"/>
      <c r="U11" s="185"/>
      <c r="V11" s="185"/>
      <c r="W11" s="185"/>
      <c r="X11" s="185"/>
      <c r="Z11" s="206"/>
      <c r="AA11" s="206"/>
    </row>
    <row r="12" spans="1:27" ht="12.75" hidden="1" customHeight="1" x14ac:dyDescent="0.3">
      <c r="B12" s="189"/>
      <c r="C12" s="192">
        <v>2</v>
      </c>
      <c r="D12" s="192" t="s">
        <v>47</v>
      </c>
      <c r="E12" s="193">
        <f>C12</f>
        <v>2</v>
      </c>
      <c r="I12" s="195"/>
      <c r="J12" s="386" t="s">
        <v>57</v>
      </c>
      <c r="K12" s="386"/>
      <c r="L12" s="191"/>
      <c r="M12" s="191"/>
      <c r="N12" s="191"/>
      <c r="O12" s="191"/>
      <c r="P12" s="191"/>
      <c r="Q12" s="187"/>
      <c r="R12" s="187"/>
      <c r="S12" s="187"/>
      <c r="T12" s="187"/>
      <c r="U12" s="187"/>
      <c r="V12" s="187"/>
      <c r="W12" s="187"/>
    </row>
    <row r="13" spans="1:27" hidden="1" x14ac:dyDescent="0.3">
      <c r="B13" s="189"/>
      <c r="C13" s="192">
        <v>3</v>
      </c>
      <c r="D13" s="192" t="s">
        <v>232</v>
      </c>
      <c r="E13" s="193">
        <f>C13</f>
        <v>3</v>
      </c>
      <c r="I13" s="196"/>
      <c r="J13" s="379" t="s">
        <v>58</v>
      </c>
      <c r="K13" s="379"/>
      <c r="L13" s="191"/>
      <c r="M13" s="191"/>
      <c r="N13" s="191"/>
      <c r="O13" s="191"/>
      <c r="P13" s="191"/>
      <c r="Z13" s="206" t="s">
        <v>221</v>
      </c>
    </row>
    <row r="14" spans="1:27" hidden="1" x14ac:dyDescent="0.3">
      <c r="B14" s="189"/>
      <c r="C14" s="192">
        <v>4</v>
      </c>
      <c r="D14" s="192" t="s">
        <v>50</v>
      </c>
      <c r="E14" s="193">
        <f>C14</f>
        <v>4</v>
      </c>
      <c r="I14" s="196"/>
      <c r="J14" s="379" t="s">
        <v>59</v>
      </c>
      <c r="K14" s="379"/>
      <c r="L14" s="191"/>
      <c r="M14" s="191"/>
      <c r="N14" s="191"/>
      <c r="O14" s="191"/>
      <c r="P14" s="191"/>
      <c r="Z14" s="206" t="s">
        <v>222</v>
      </c>
    </row>
    <row r="15" spans="1:27" ht="21.75" hidden="1" customHeight="1" x14ac:dyDescent="0.3">
      <c r="B15" s="189"/>
      <c r="C15" s="192">
        <v>5</v>
      </c>
      <c r="D15" s="192" t="s">
        <v>233</v>
      </c>
      <c r="E15" s="193">
        <f>C15</f>
        <v>5</v>
      </c>
      <c r="Z15" s="206" t="s">
        <v>223</v>
      </c>
    </row>
    <row r="16" spans="1:27" ht="20.100000000000001" hidden="1" customHeight="1" x14ac:dyDescent="0.3">
      <c r="B16" s="189"/>
      <c r="C16" s="198"/>
      <c r="D16" s="189"/>
      <c r="E16" s="193"/>
      <c r="I16" s="380" t="s">
        <v>37</v>
      </c>
      <c r="J16" s="380"/>
      <c r="K16" s="380"/>
      <c r="L16" s="187"/>
      <c r="M16" s="187"/>
      <c r="N16" s="187"/>
      <c r="O16" s="187"/>
      <c r="P16" s="187"/>
      <c r="Q16" s="187"/>
      <c r="R16" s="187"/>
      <c r="S16" s="187"/>
      <c r="T16" s="187"/>
      <c r="U16" s="187"/>
      <c r="V16" s="187"/>
      <c r="W16" s="187"/>
      <c r="Z16" s="219">
        <v>55</v>
      </c>
      <c r="AA16" s="206" t="s">
        <v>15</v>
      </c>
    </row>
    <row r="17" spans="2:27" ht="20.100000000000001" hidden="1" customHeight="1" x14ac:dyDescent="0.3">
      <c r="B17" s="189"/>
      <c r="E17" s="193"/>
      <c r="I17" s="375" t="s">
        <v>44</v>
      </c>
      <c r="J17" s="375"/>
      <c r="K17" s="375"/>
      <c r="L17" s="187"/>
      <c r="M17" s="187"/>
      <c r="N17" s="187"/>
      <c r="O17" s="187"/>
      <c r="P17" s="187"/>
      <c r="Q17" s="187"/>
      <c r="R17" s="187"/>
      <c r="S17" s="187"/>
      <c r="T17" s="187"/>
      <c r="U17" s="187"/>
      <c r="V17" s="187"/>
      <c r="W17" s="187"/>
      <c r="Z17" s="219">
        <v>45</v>
      </c>
      <c r="AA17" s="206" t="s">
        <v>15</v>
      </c>
    </row>
    <row r="18" spans="2:27" ht="20.100000000000001" hidden="1" customHeight="1" x14ac:dyDescent="0.3">
      <c r="B18" s="189"/>
      <c r="C18" s="199"/>
      <c r="D18" s="200" t="s">
        <v>45</v>
      </c>
      <c r="E18" s="193"/>
      <c r="I18" s="375" t="s">
        <v>48</v>
      </c>
      <c r="J18" s="375"/>
      <c r="K18" s="375"/>
      <c r="L18" s="187"/>
      <c r="M18" s="187"/>
      <c r="N18" s="187"/>
      <c r="O18" s="187"/>
      <c r="P18" s="187"/>
      <c r="Q18" s="187"/>
      <c r="R18" s="187"/>
      <c r="S18" s="187"/>
      <c r="T18" s="187"/>
      <c r="U18" s="187"/>
      <c r="V18" s="187"/>
      <c r="W18" s="187"/>
      <c r="Z18" s="219">
        <v>510</v>
      </c>
      <c r="AA18" s="206" t="s">
        <v>15</v>
      </c>
    </row>
    <row r="19" spans="2:27" ht="20.100000000000001" hidden="1" customHeight="1" x14ac:dyDescent="0.3">
      <c r="B19" s="189"/>
      <c r="C19" s="381" t="s">
        <v>54</v>
      </c>
      <c r="D19" s="381"/>
      <c r="E19" s="193"/>
      <c r="I19" s="375" t="s">
        <v>41</v>
      </c>
      <c r="J19" s="375"/>
      <c r="K19" s="375"/>
      <c r="L19" s="187"/>
      <c r="M19" s="187"/>
      <c r="N19" s="187"/>
      <c r="O19" s="187"/>
      <c r="P19" s="187"/>
      <c r="Q19" s="187"/>
      <c r="R19" s="187"/>
      <c r="S19" s="187"/>
      <c r="T19" s="187"/>
      <c r="U19" s="187"/>
      <c r="V19" s="187"/>
      <c r="W19" s="187"/>
      <c r="Z19" s="219">
        <v>410</v>
      </c>
      <c r="AA19" s="206" t="s">
        <v>15</v>
      </c>
    </row>
    <row r="20" spans="2:27" ht="20.100000000000001" hidden="1" customHeight="1" x14ac:dyDescent="0.3">
      <c r="B20" s="189"/>
      <c r="C20" s="201">
        <v>15</v>
      </c>
      <c r="D20" s="192" t="s">
        <v>43</v>
      </c>
      <c r="E20" s="193">
        <f t="shared" ref="E20:E22" si="2">C20</f>
        <v>15</v>
      </c>
      <c r="I20" s="375" t="s">
        <v>40</v>
      </c>
      <c r="J20" s="375"/>
      <c r="K20" s="375"/>
      <c r="L20" s="187"/>
      <c r="M20" s="187"/>
      <c r="N20" s="187"/>
      <c r="O20" s="187"/>
      <c r="P20" s="187"/>
      <c r="V20" s="187"/>
      <c r="W20" s="187"/>
      <c r="Z20" s="219">
        <v>310</v>
      </c>
      <c r="AA20" s="206" t="s">
        <v>15</v>
      </c>
    </row>
    <row r="21" spans="2:27" ht="20.100000000000001" hidden="1" customHeight="1" x14ac:dyDescent="0.3">
      <c r="C21" s="201">
        <v>30</v>
      </c>
      <c r="D21" s="192" t="s">
        <v>49</v>
      </c>
      <c r="E21" s="193">
        <f t="shared" si="2"/>
        <v>30</v>
      </c>
      <c r="I21" s="375" t="s">
        <v>42</v>
      </c>
      <c r="J21" s="375"/>
      <c r="K21" s="375"/>
      <c r="L21" s="187"/>
      <c r="M21" s="187"/>
      <c r="N21" s="187"/>
      <c r="O21" s="187"/>
      <c r="P21" s="187"/>
      <c r="V21" s="187"/>
      <c r="W21" s="187"/>
      <c r="Z21" s="219">
        <v>415</v>
      </c>
      <c r="AA21" s="206" t="s">
        <v>15</v>
      </c>
    </row>
    <row r="22" spans="2:27" ht="20.100000000000001" hidden="1" customHeight="1" x14ac:dyDescent="0.3">
      <c r="C22" s="201">
        <v>50</v>
      </c>
      <c r="D22" s="192" t="s">
        <v>51</v>
      </c>
      <c r="E22" s="193">
        <f t="shared" si="2"/>
        <v>50</v>
      </c>
      <c r="I22" s="375" t="s">
        <v>39</v>
      </c>
      <c r="J22" s="375"/>
      <c r="K22" s="375"/>
      <c r="L22" s="187"/>
      <c r="M22" s="187"/>
      <c r="N22" s="187"/>
      <c r="O22" s="187"/>
      <c r="P22" s="187"/>
      <c r="V22" s="187"/>
      <c r="W22" s="187"/>
      <c r="Z22" s="219">
        <v>315</v>
      </c>
      <c r="AA22" s="206" t="s">
        <v>15</v>
      </c>
    </row>
    <row r="23" spans="2:27" ht="20.100000000000001" hidden="1" customHeight="1" x14ac:dyDescent="0.3">
      <c r="I23" s="375" t="s">
        <v>52</v>
      </c>
      <c r="J23" s="375"/>
      <c r="K23" s="375"/>
      <c r="L23" s="187"/>
      <c r="M23" s="187"/>
      <c r="N23" s="187"/>
      <c r="O23" s="187"/>
      <c r="P23" s="187"/>
      <c r="V23" s="187"/>
      <c r="W23" s="187"/>
      <c r="Z23" s="219">
        <v>215</v>
      </c>
      <c r="AA23" s="206" t="s">
        <v>15</v>
      </c>
    </row>
    <row r="24" spans="2:27" ht="20.100000000000001" customHeight="1" x14ac:dyDescent="0.3">
      <c r="C24" s="202"/>
      <c r="I24" s="203"/>
      <c r="J24" s="204"/>
      <c r="K24" s="204"/>
      <c r="L24" s="187"/>
      <c r="M24" s="187"/>
      <c r="N24" s="187"/>
      <c r="O24" s="187"/>
      <c r="P24" s="187"/>
      <c r="V24" s="187"/>
      <c r="W24" s="187"/>
      <c r="Z24" s="219">
        <v>115</v>
      </c>
      <c r="AA24" s="206" t="s">
        <v>15</v>
      </c>
    </row>
    <row r="25" spans="2:27" ht="20.100000000000001" customHeight="1" x14ac:dyDescent="0.3">
      <c r="C25" s="259" t="s">
        <v>397</v>
      </c>
      <c r="I25" s="203"/>
      <c r="J25" s="204"/>
      <c r="K25" s="204"/>
      <c r="L25" s="187"/>
      <c r="M25" s="187"/>
      <c r="N25" s="187"/>
      <c r="O25" s="187"/>
      <c r="P25" s="187"/>
      <c r="V25" s="187"/>
      <c r="W25" s="187"/>
      <c r="Z25" s="219">
        <v>230</v>
      </c>
      <c r="AA25" s="206" t="s">
        <v>15</v>
      </c>
    </row>
    <row r="26" spans="2:27" ht="14.4" x14ac:dyDescent="0.3">
      <c r="C26" s="259" t="s">
        <v>398</v>
      </c>
      <c r="I26" s="203"/>
      <c r="J26" s="204"/>
      <c r="K26" s="204"/>
      <c r="L26" s="187"/>
      <c r="M26" s="187"/>
      <c r="N26" s="187"/>
      <c r="O26" s="187"/>
      <c r="P26" s="187"/>
      <c r="V26" s="187"/>
      <c r="W26" s="187"/>
      <c r="Z26" s="219">
        <v>130</v>
      </c>
      <c r="AA26" s="206" t="s">
        <v>15</v>
      </c>
    </row>
    <row r="27" spans="2:27" ht="14.4" x14ac:dyDescent="0.3">
      <c r="C27" s="259" t="s">
        <v>566</v>
      </c>
      <c r="I27" s="203"/>
      <c r="J27" s="204"/>
      <c r="K27" s="204"/>
      <c r="L27" s="187"/>
      <c r="M27" s="187"/>
      <c r="N27" s="187"/>
      <c r="O27" s="187"/>
      <c r="P27" s="187"/>
      <c r="V27" s="187"/>
      <c r="W27" s="187"/>
      <c r="Z27" s="219">
        <v>150</v>
      </c>
      <c r="AA27" s="206" t="s">
        <v>15</v>
      </c>
    </row>
    <row r="28" spans="2:27" ht="14.4" x14ac:dyDescent="0.3">
      <c r="C28" s="259" t="s">
        <v>404</v>
      </c>
      <c r="I28" s="203"/>
      <c r="J28" s="204"/>
      <c r="K28" s="204"/>
      <c r="L28" s="187"/>
      <c r="M28" s="187"/>
      <c r="N28" s="187"/>
      <c r="O28" s="187"/>
      <c r="P28" s="187"/>
      <c r="V28" s="187"/>
      <c r="W28" s="187"/>
      <c r="Z28" s="220">
        <v>515</v>
      </c>
      <c r="AA28" s="206" t="s">
        <v>66</v>
      </c>
    </row>
    <row r="29" spans="2:27" ht="14.4" x14ac:dyDescent="0.3">
      <c r="C29" s="259" t="s">
        <v>405</v>
      </c>
      <c r="L29" s="187"/>
      <c r="M29" s="187"/>
      <c r="N29" s="187"/>
      <c r="O29" s="187"/>
      <c r="P29" s="187"/>
      <c r="V29" s="187"/>
      <c r="W29" s="187"/>
      <c r="Z29" s="220">
        <v>430</v>
      </c>
      <c r="AA29" s="206" t="s">
        <v>66</v>
      </c>
    </row>
    <row r="30" spans="2:27" x14ac:dyDescent="0.3">
      <c r="C30" s="202"/>
      <c r="L30" s="187"/>
      <c r="M30" s="187"/>
      <c r="N30" s="187"/>
      <c r="O30" s="187"/>
      <c r="P30" s="187"/>
      <c r="V30" s="187"/>
      <c r="W30" s="187"/>
      <c r="Z30" s="220">
        <v>330</v>
      </c>
      <c r="AA30" s="206" t="s">
        <v>66</v>
      </c>
    </row>
    <row r="31" spans="2:27" hidden="1" x14ac:dyDescent="0.3">
      <c r="C31" s="202"/>
      <c r="L31" s="187"/>
      <c r="M31" s="187"/>
      <c r="N31" s="187"/>
      <c r="O31" s="187"/>
      <c r="P31" s="187"/>
      <c r="V31" s="187"/>
      <c r="W31" s="187"/>
      <c r="Z31" s="220">
        <v>350</v>
      </c>
      <c r="AA31" s="206" t="s">
        <v>66</v>
      </c>
    </row>
    <row r="32" spans="2:27" hidden="1" x14ac:dyDescent="0.3">
      <c r="L32" s="187"/>
      <c r="M32" s="187"/>
      <c r="N32" s="187"/>
      <c r="O32" s="187"/>
      <c r="P32" s="187"/>
      <c r="V32" s="187"/>
      <c r="W32" s="187"/>
      <c r="Z32" s="220">
        <v>250</v>
      </c>
      <c r="AA32" s="206" t="s">
        <v>66</v>
      </c>
    </row>
    <row r="33" spans="12:27" hidden="1" x14ac:dyDescent="0.3">
      <c r="L33" s="187"/>
      <c r="M33" s="187"/>
      <c r="N33" s="187"/>
      <c r="O33" s="187"/>
      <c r="P33" s="187"/>
      <c r="Z33" s="220">
        <v>530</v>
      </c>
      <c r="AA33" s="206" t="s">
        <v>67</v>
      </c>
    </row>
    <row r="34" spans="12:27" hidden="1" x14ac:dyDescent="0.3">
      <c r="L34" s="187"/>
      <c r="M34" s="187"/>
      <c r="N34" s="187"/>
      <c r="O34" s="187"/>
      <c r="P34" s="187"/>
      <c r="Z34" s="220">
        <v>550</v>
      </c>
      <c r="AA34" s="206" t="s">
        <v>67</v>
      </c>
    </row>
    <row r="35" spans="12:27" hidden="1" x14ac:dyDescent="0.3">
      <c r="L35" s="187"/>
      <c r="M35" s="187"/>
      <c r="N35" s="187"/>
      <c r="O35" s="187"/>
      <c r="P35" s="187"/>
      <c r="Z35" s="220">
        <v>540</v>
      </c>
      <c r="AA35" s="206" t="s">
        <v>67</v>
      </c>
    </row>
    <row r="36" spans="12:27" hidden="1" x14ac:dyDescent="0.3">
      <c r="L36" s="187"/>
      <c r="M36" s="187"/>
      <c r="N36" s="187"/>
      <c r="O36" s="187"/>
      <c r="P36" s="187"/>
      <c r="Z36" s="220">
        <v>35</v>
      </c>
      <c r="AA36" s="206" t="s">
        <v>68</v>
      </c>
    </row>
    <row r="37" spans="12:27" hidden="1" x14ac:dyDescent="0.3">
      <c r="L37" s="187"/>
      <c r="M37" s="187"/>
      <c r="N37" s="187"/>
      <c r="O37" s="187"/>
      <c r="P37" s="187"/>
      <c r="Z37" s="220">
        <v>25</v>
      </c>
      <c r="AA37" s="206" t="s">
        <v>68</v>
      </c>
    </row>
    <row r="38" spans="12:27" hidden="1" x14ac:dyDescent="0.3">
      <c r="L38" s="187"/>
      <c r="M38" s="187"/>
      <c r="N38" s="187"/>
      <c r="O38" s="187"/>
      <c r="P38" s="187"/>
      <c r="Z38" s="220">
        <v>210</v>
      </c>
      <c r="AA38" s="206" t="s">
        <v>68</v>
      </c>
    </row>
    <row r="39" spans="12:27" hidden="1" x14ac:dyDescent="0.3">
      <c r="L39" s="187"/>
      <c r="M39" s="187"/>
      <c r="N39" s="187"/>
      <c r="O39" s="187"/>
      <c r="P39" s="187"/>
      <c r="Z39" s="220">
        <v>110</v>
      </c>
      <c r="AA39" s="206" t="s">
        <v>68</v>
      </c>
    </row>
    <row r="40" spans="12:27" hidden="1" x14ac:dyDescent="0.3">
      <c r="L40" s="187"/>
      <c r="M40" s="187"/>
      <c r="N40" s="187"/>
      <c r="O40" s="187"/>
      <c r="P40" s="187"/>
      <c r="Z40" s="220">
        <v>15</v>
      </c>
      <c r="AA40" s="206" t="s">
        <v>70</v>
      </c>
    </row>
    <row r="41" spans="12:27" hidden="1" x14ac:dyDescent="0.3">
      <c r="Z41" s="220">
        <v>450</v>
      </c>
      <c r="AA41" s="206" t="s">
        <v>67</v>
      </c>
    </row>
    <row r="45" spans="12:27" ht="14.4" hidden="1" x14ac:dyDescent="0.3">
      <c r="Z45" s="173" t="s">
        <v>192</v>
      </c>
      <c r="AA45" s="173" t="s">
        <v>195</v>
      </c>
    </row>
    <row r="46" spans="12:27" ht="14.4" hidden="1" x14ac:dyDescent="0.3">
      <c r="Z46" s="173" t="s">
        <v>174</v>
      </c>
      <c r="AA46" s="173" t="s">
        <v>196</v>
      </c>
    </row>
    <row r="47" spans="12:27" ht="14.4" hidden="1" x14ac:dyDescent="0.3">
      <c r="Z47" s="173" t="s">
        <v>175</v>
      </c>
      <c r="AA47" s="173" t="s">
        <v>197</v>
      </c>
    </row>
    <row r="48" spans="12:27" ht="14.4" hidden="1" x14ac:dyDescent="0.3">
      <c r="Z48" s="173" t="s">
        <v>176</v>
      </c>
      <c r="AA48" s="173" t="s">
        <v>198</v>
      </c>
    </row>
    <row r="49" spans="26:27" ht="14.4" hidden="1" x14ac:dyDescent="0.3">
      <c r="Z49" s="173" t="s">
        <v>177</v>
      </c>
      <c r="AA49" s="173" t="s">
        <v>199</v>
      </c>
    </row>
    <row r="50" spans="26:27" ht="14.4" hidden="1" x14ac:dyDescent="0.3">
      <c r="Z50" s="173" t="s">
        <v>178</v>
      </c>
      <c r="AA50" s="173" t="s">
        <v>200</v>
      </c>
    </row>
    <row r="51" spans="26:27" ht="14.4" hidden="1" x14ac:dyDescent="0.3">
      <c r="Z51" s="173" t="s">
        <v>179</v>
      </c>
      <c r="AA51" s="173" t="s">
        <v>201</v>
      </c>
    </row>
    <row r="52" spans="26:27" ht="14.4" hidden="1" x14ac:dyDescent="0.3">
      <c r="Z52" s="173" t="s">
        <v>180</v>
      </c>
      <c r="AA52" s="173" t="s">
        <v>202</v>
      </c>
    </row>
    <row r="53" spans="26:27" ht="14.4" hidden="1" x14ac:dyDescent="0.3">
      <c r="Z53" s="173" t="s">
        <v>193</v>
      </c>
      <c r="AA53" s="173" t="s">
        <v>203</v>
      </c>
    </row>
    <row r="54" spans="26:27" ht="14.4" hidden="1" x14ac:dyDescent="0.3">
      <c r="Z54" s="173" t="s">
        <v>194</v>
      </c>
      <c r="AA54" s="173" t="s">
        <v>204</v>
      </c>
    </row>
    <row r="55" spans="26:27" ht="14.4" hidden="1" x14ac:dyDescent="0.3">
      <c r="Z55" s="173" t="s">
        <v>181</v>
      </c>
      <c r="AA55" s="173" t="s">
        <v>205</v>
      </c>
    </row>
    <row r="56" spans="26:27" ht="14.4" hidden="1" x14ac:dyDescent="0.3">
      <c r="Z56" s="173" t="s">
        <v>182</v>
      </c>
      <c r="AA56" s="173" t="s">
        <v>206</v>
      </c>
    </row>
    <row r="57" spans="26:27" ht="14.4" hidden="1" x14ac:dyDescent="0.3">
      <c r="Z57" s="173" t="s">
        <v>183</v>
      </c>
      <c r="AA57" s="173" t="s">
        <v>207</v>
      </c>
    </row>
    <row r="58" spans="26:27" ht="14.4" hidden="1" x14ac:dyDescent="0.3">
      <c r="Z58" s="173" t="s">
        <v>184</v>
      </c>
      <c r="AA58" s="173" t="s">
        <v>208</v>
      </c>
    </row>
    <row r="59" spans="26:27" ht="14.4" hidden="1" x14ac:dyDescent="0.3">
      <c r="Z59" s="173" t="s">
        <v>185</v>
      </c>
      <c r="AA59" s="173" t="s">
        <v>209</v>
      </c>
    </row>
    <row r="60" spans="26:27" ht="14.4" hidden="1" x14ac:dyDescent="0.3">
      <c r="Z60" s="173" t="s">
        <v>186</v>
      </c>
      <c r="AA60" s="173"/>
    </row>
    <row r="61" spans="26:27" ht="14.4" hidden="1" x14ac:dyDescent="0.3">
      <c r="Z61" s="173" t="s">
        <v>187</v>
      </c>
      <c r="AA61" s="173"/>
    </row>
    <row r="62" spans="26:27" ht="14.4" hidden="1" x14ac:dyDescent="0.3">
      <c r="Z62" s="173" t="s">
        <v>188</v>
      </c>
      <c r="AA62" s="173"/>
    </row>
    <row r="63" spans="26:27" ht="14.4" hidden="1" x14ac:dyDescent="0.3">
      <c r="Z63" s="173" t="s">
        <v>189</v>
      </c>
      <c r="AA63" s="173"/>
    </row>
    <row r="64" spans="26:27" ht="14.4" hidden="1" x14ac:dyDescent="0.3">
      <c r="Z64" s="173" t="s">
        <v>190</v>
      </c>
      <c r="AA64" s="173"/>
    </row>
    <row r="65" spans="2:30" ht="14.4" hidden="1" x14ac:dyDescent="0.3">
      <c r="Z65" s="173" t="s">
        <v>191</v>
      </c>
      <c r="AA65" s="173"/>
    </row>
    <row r="69" spans="2:30" s="206" customFormat="1" hidden="1" x14ac:dyDescent="0.3">
      <c r="B69" s="187"/>
      <c r="C69" s="197"/>
      <c r="D69" s="197"/>
      <c r="E69" s="187"/>
      <c r="F69" s="187"/>
      <c r="G69" s="187"/>
      <c r="H69" s="187"/>
      <c r="I69" s="187"/>
      <c r="J69" s="197"/>
      <c r="K69" s="197"/>
      <c r="L69" s="197"/>
      <c r="M69" s="197"/>
      <c r="N69" s="197"/>
      <c r="O69" s="197"/>
      <c r="P69" s="197"/>
      <c r="Q69" s="197"/>
      <c r="R69" s="197"/>
      <c r="S69" s="197"/>
      <c r="T69" s="197"/>
      <c r="U69" s="197"/>
      <c r="V69" s="197"/>
      <c r="W69" s="197"/>
      <c r="X69" s="187"/>
      <c r="Y69" s="187"/>
      <c r="Z69" s="206" t="s">
        <v>215</v>
      </c>
      <c r="AB69" s="187"/>
      <c r="AC69" s="187"/>
      <c r="AD69" s="187"/>
    </row>
    <row r="70" spans="2:30" s="206" customFormat="1" hidden="1" x14ac:dyDescent="0.3">
      <c r="B70" s="187"/>
      <c r="C70" s="197"/>
      <c r="D70" s="197"/>
      <c r="E70" s="187"/>
      <c r="F70" s="187"/>
      <c r="G70" s="187"/>
      <c r="H70" s="187"/>
      <c r="I70" s="187"/>
      <c r="J70" s="197"/>
      <c r="K70" s="197"/>
      <c r="L70" s="197"/>
      <c r="M70" s="197"/>
      <c r="N70" s="197"/>
      <c r="O70" s="197"/>
      <c r="P70" s="197"/>
      <c r="Q70" s="197"/>
      <c r="R70" s="197"/>
      <c r="S70" s="197"/>
      <c r="T70" s="197"/>
      <c r="U70" s="197"/>
      <c r="V70" s="197"/>
      <c r="W70" s="197"/>
      <c r="X70" s="187"/>
      <c r="Y70" s="187"/>
      <c r="Z70" s="206" t="s">
        <v>216</v>
      </c>
      <c r="AB70" s="187"/>
      <c r="AC70" s="187"/>
      <c r="AD70" s="187"/>
    </row>
    <row r="73" spans="2:30" ht="27.6" hidden="1" x14ac:dyDescent="0.3">
      <c r="Z73" s="206" t="s">
        <v>229</v>
      </c>
    </row>
    <row r="74" spans="2:30" ht="41.4" hidden="1" x14ac:dyDescent="0.3">
      <c r="Z74" s="206" t="s">
        <v>230</v>
      </c>
    </row>
    <row r="75" spans="2:30" ht="27.6" hidden="1" x14ac:dyDescent="0.3">
      <c r="Z75" s="206" t="s">
        <v>231</v>
      </c>
    </row>
    <row r="77" spans="2:30" ht="27.6" hidden="1" x14ac:dyDescent="0.3">
      <c r="Z77" s="206" t="s">
        <v>44</v>
      </c>
    </row>
    <row r="78" spans="2:30" ht="41.4" hidden="1" x14ac:dyDescent="0.3">
      <c r="Z78" s="206" t="s">
        <v>48</v>
      </c>
    </row>
    <row r="79" spans="2:30" ht="41.4" hidden="1" x14ac:dyDescent="0.3">
      <c r="Z79" s="206" t="s">
        <v>41</v>
      </c>
    </row>
    <row r="80" spans="2:30" ht="41.4" hidden="1" x14ac:dyDescent="0.3">
      <c r="Z80" s="206" t="s">
        <v>40</v>
      </c>
    </row>
    <row r="81" spans="26:26" ht="27.6" hidden="1" x14ac:dyDescent="0.3">
      <c r="Z81" s="206" t="s">
        <v>42</v>
      </c>
    </row>
    <row r="82" spans="26:26" ht="55.2" hidden="1" x14ac:dyDescent="0.3">
      <c r="Z82" s="206" t="s">
        <v>39</v>
      </c>
    </row>
    <row r="83" spans="26:26" ht="27.6" hidden="1" x14ac:dyDescent="0.3">
      <c r="Z83" s="206" t="s">
        <v>52</v>
      </c>
    </row>
  </sheetData>
  <sheetProtection algorithmName="SHA-512" hashValue="wrGbduzEMzArqsKaBluAltnqLqP8TjAeizSr9n032VruqyH4oCzfX0kfhkLIIa9ANt+5UwBvTKEM2PgklrSIpQ==" saltValue="3GUoxxKaG4AujxYAUTYF6A==" spinCount="100000" sheet="1" formatRows="0" selectLockedCells="1" autoFilter="0"/>
  <protectedRanges>
    <protectedRange sqref="T4:T7 R4:R7 H4:H7 O4 F4:F7" name="Rango1"/>
    <protectedRange sqref="B5" name="Rango1_1_2"/>
    <protectedRange sqref="B4" name="Rango1_1_18_2_1"/>
    <protectedRange sqref="C4:D4" name="Rango1_20_2_1"/>
    <protectedRange sqref="C5" name="Rango1_29_1"/>
    <protectedRange sqref="B7" name="Rango1_1_15_1_1"/>
    <protectedRange sqref="C7:D7" name="Rango1_54_1_1"/>
    <protectedRange sqref="B6" name="Rango1_1_13_1"/>
    <protectedRange sqref="C6:D6" name="Rango1_46_1"/>
    <protectedRange sqref="M5" name="Rango1_2"/>
    <protectedRange sqref="M4" name="Rango1_5"/>
    <protectedRange sqref="N4" name="Rango1_8_2"/>
    <protectedRange sqref="N5" name="Rango1_6_4"/>
    <protectedRange sqref="L4:L5" name="Rango1_8_2_1"/>
    <protectedRange sqref="K4:K7" name="Rango1_7_8"/>
    <protectedRange sqref="N6:N7" name="Rango1_8_3"/>
    <protectedRange sqref="L6:L7" name="Rango1_34_2"/>
    <protectedRange sqref="M6:M7" name="Rango1_34_1_1"/>
    <protectedRange sqref="O5" name="Rango1_7_3_1"/>
    <protectedRange sqref="O7" name="Rango1_56_1"/>
    <protectedRange sqref="O6" name="Rango1_4_1"/>
    <protectedRange sqref="P4" name="Rango1_5_1"/>
    <protectedRange sqref="P5" name="Rango1_96"/>
    <protectedRange sqref="P7" name="Rango1_56_1_1"/>
    <protectedRange sqref="P6" name="Rango1_13_1"/>
    <protectedRange sqref="X4:X5" name="Rango1_7_2"/>
    <protectedRange sqref="W4" name="Rango1_8_2_2"/>
    <protectedRange sqref="W5" name="Rango1_97"/>
    <protectedRange sqref="W7" name="Rango1_9_1"/>
    <protectedRange sqref="X6:X7" name="Rango1_3_4"/>
    <protectedRange sqref="W6" name="Rango1_6_1"/>
  </protectedRanges>
  <mergeCells count="30">
    <mergeCell ref="A1:X1"/>
    <mergeCell ref="J11:K11"/>
    <mergeCell ref="J12:K12"/>
    <mergeCell ref="U2:V2"/>
    <mergeCell ref="W2:X2"/>
    <mergeCell ref="E3:F3"/>
    <mergeCell ref="G3:H3"/>
    <mergeCell ref="Q3:R3"/>
    <mergeCell ref="S3:T3"/>
    <mergeCell ref="E2:H2"/>
    <mergeCell ref="I2:J2"/>
    <mergeCell ref="K2:K3"/>
    <mergeCell ref="L2:P2"/>
    <mergeCell ref="Q2:T2"/>
    <mergeCell ref="I20:K20"/>
    <mergeCell ref="I21:K21"/>
    <mergeCell ref="I22:K22"/>
    <mergeCell ref="I23:K23"/>
    <mergeCell ref="A2:D2"/>
    <mergeCell ref="J13:K13"/>
    <mergeCell ref="J14:K14"/>
    <mergeCell ref="I16:K16"/>
    <mergeCell ref="I17:K17"/>
    <mergeCell ref="I18:K18"/>
    <mergeCell ref="C19:D19"/>
    <mergeCell ref="I19:K19"/>
    <mergeCell ref="C9:D9"/>
    <mergeCell ref="I9:K9"/>
    <mergeCell ref="C10:D10"/>
    <mergeCell ref="J10:K10"/>
  </mergeCells>
  <conditionalFormatting sqref="I4 U4">
    <cfRule type="cellIs" priority="946" stopIfTrue="1" operator="equal">
      <formula>"INACEPTABLE"</formula>
    </cfRule>
    <cfRule type="cellIs" priority="947" stopIfTrue="1" operator="equal">
      <formula>"IMPORTANTE"</formula>
    </cfRule>
    <cfRule type="cellIs" priority="948" stopIfTrue="1" operator="equal">
      <formula>"MODERADO"</formula>
    </cfRule>
    <cfRule type="cellIs" priority="949" stopIfTrue="1" operator="equal">
      <formula>"TOLERABLE"</formula>
    </cfRule>
    <cfRule type="cellIs" priority="950" stopIfTrue="1" operator="equal">
      <formula>"ZONA RIESGO ALTA"</formula>
    </cfRule>
    <cfRule type="cellIs" priority="951" stopIfTrue="1" operator="equal">
      <formula>"ZONA EXTREMA"</formula>
    </cfRule>
    <cfRule type="cellIs" priority="952" stopIfTrue="1" operator="equal">
      <formula>"ZONA RIESGO BAJA"</formula>
    </cfRule>
    <cfRule type="cellIs" priority="953" stopIfTrue="1" operator="equal">
      <formula>"ZONA RIESGO MODERADA"</formula>
    </cfRule>
    <cfRule type="cellIs" priority="954" stopIfTrue="1" operator="equal">
      <formula>"ZONA RIESGO MODERADA"</formula>
    </cfRule>
    <cfRule type="cellIs" priority="955" stopIfTrue="1" operator="equal">
      <formula>"ZONA RIESGO ALTA"</formula>
    </cfRule>
  </conditionalFormatting>
  <conditionalFormatting sqref="O4">
    <cfRule type="cellIs" priority="924" stopIfTrue="1" operator="equal">
      <formula>"ZONA RIESGO ALTA"</formula>
    </cfRule>
    <cfRule type="cellIs" priority="925" stopIfTrue="1" operator="equal">
      <formula>"ZONA RIESGO EXTREMA"</formula>
    </cfRule>
    <cfRule type="cellIs" priority="926" stopIfTrue="1" operator="equal">
      <formula>"ZONA RIESGO BAJA"</formula>
    </cfRule>
    <cfRule type="cellIs" priority="927" stopIfTrue="1" operator="equal">
      <formula>"ZONA RIESGO MODERADA"</formula>
    </cfRule>
    <cfRule type="cellIs" priority="928" stopIfTrue="1" operator="equal">
      <formula>"ZONA RIESGO MODERADA"</formula>
    </cfRule>
    <cfRule type="cellIs" priority="929" stopIfTrue="1" operator="equal">
      <formula>"ZONA RIESGO ALTA"</formula>
    </cfRule>
  </conditionalFormatting>
  <conditionalFormatting sqref="F4 R4">
    <cfRule type="cellIs" dxfId="328" priority="911" stopIfTrue="1" operator="equal">
      <formula>"Sin Clasificar"</formula>
    </cfRule>
  </conditionalFormatting>
  <conditionalFormatting sqref="H4 T4">
    <cfRule type="cellIs" dxfId="327" priority="910" stopIfTrue="1" operator="equal">
      <formula>"Sin Clasificar"</formula>
    </cfRule>
  </conditionalFormatting>
  <conditionalFormatting sqref="I7">
    <cfRule type="cellIs" priority="184" stopIfTrue="1" operator="equal">
      <formula>"INACEPTABLE"</formula>
    </cfRule>
    <cfRule type="cellIs" priority="185" stopIfTrue="1" operator="equal">
      <formula>"IMPORTANTE"</formula>
    </cfRule>
    <cfRule type="cellIs" priority="186" stopIfTrue="1" operator="equal">
      <formula>"MODERADO"</formula>
    </cfRule>
    <cfRule type="cellIs" priority="187" stopIfTrue="1" operator="equal">
      <formula>"TOLERABLE"</formula>
    </cfRule>
    <cfRule type="cellIs" priority="188" stopIfTrue="1" operator="equal">
      <formula>"ZONA RIESGO ALTA"</formula>
    </cfRule>
    <cfRule type="cellIs" priority="189" stopIfTrue="1" operator="equal">
      <formula>"ZONA EXTREMA"</formula>
    </cfRule>
    <cfRule type="cellIs" priority="190" stopIfTrue="1" operator="equal">
      <formula>"ZONA RIESGO BAJA"</formula>
    </cfRule>
    <cfRule type="cellIs" priority="191" stopIfTrue="1" operator="equal">
      <formula>"ZONA RIESGO MODERADA"</formula>
    </cfRule>
    <cfRule type="cellIs" priority="192" stopIfTrue="1" operator="equal">
      <formula>"ZONA RIESGO MODERADA"</formula>
    </cfRule>
    <cfRule type="cellIs" priority="193" stopIfTrue="1" operator="equal">
      <formula>"ZONA RIESGO ALTA"</formula>
    </cfRule>
  </conditionalFormatting>
  <conditionalFormatting sqref="F7">
    <cfRule type="cellIs" dxfId="326" priority="165" stopIfTrue="1" operator="equal">
      <formula>"Sin Clasificar"</formula>
    </cfRule>
  </conditionalFormatting>
  <conditionalFormatting sqref="H7">
    <cfRule type="cellIs" dxfId="325" priority="164" stopIfTrue="1" operator="equal">
      <formula>"Sin Clasificar"</formula>
    </cfRule>
  </conditionalFormatting>
  <conditionalFormatting sqref="T7">
    <cfRule type="cellIs" dxfId="324" priority="155" stopIfTrue="1" operator="equal">
      <formula>"Sin Clasificar"</formula>
    </cfRule>
  </conditionalFormatting>
  <conditionalFormatting sqref="U7">
    <cfRule type="cellIs" priority="145" stopIfTrue="1" operator="equal">
      <formula>"INACEPTABLE"</formula>
    </cfRule>
    <cfRule type="cellIs" priority="146" stopIfTrue="1" operator="equal">
      <formula>"IMPORTANTE"</formula>
    </cfRule>
    <cfRule type="cellIs" priority="147" stopIfTrue="1" operator="equal">
      <formula>"MODERADO"</formula>
    </cfRule>
    <cfRule type="cellIs" priority="148" stopIfTrue="1" operator="equal">
      <formula>"TOLERABLE"</formula>
    </cfRule>
    <cfRule type="cellIs" priority="149" stopIfTrue="1" operator="equal">
      <formula>"ZONA RIESGO ALTA"</formula>
    </cfRule>
    <cfRule type="cellIs" priority="150" stopIfTrue="1" operator="equal">
      <formula>"ZONA EXTREMA"</formula>
    </cfRule>
    <cfRule type="cellIs" priority="151" stopIfTrue="1" operator="equal">
      <formula>"ZONA RIESGO BAJA"</formula>
    </cfRule>
    <cfRule type="cellIs" priority="152" stopIfTrue="1" operator="equal">
      <formula>"ZONA RIESGO MODERADA"</formula>
    </cfRule>
    <cfRule type="cellIs" priority="153" stopIfTrue="1" operator="equal">
      <formula>"ZONA RIESGO MODERADA"</formula>
    </cfRule>
    <cfRule type="cellIs" priority="154" stopIfTrue="1" operator="equal">
      <formula>"ZONA RIESGO ALTA"</formula>
    </cfRule>
  </conditionalFormatting>
  <conditionalFormatting sqref="I5:I6">
    <cfRule type="cellIs" priority="118" stopIfTrue="1" operator="equal">
      <formula>"INACEPTABLE"</formula>
    </cfRule>
    <cfRule type="cellIs" priority="119" stopIfTrue="1" operator="equal">
      <formula>"IMPORTANTE"</formula>
    </cfRule>
    <cfRule type="cellIs" priority="120" stopIfTrue="1" operator="equal">
      <formula>"MODERADO"</formula>
    </cfRule>
    <cfRule type="cellIs" priority="121" stopIfTrue="1" operator="equal">
      <formula>"TOLERABLE"</formula>
    </cfRule>
    <cfRule type="cellIs" priority="122" stopIfTrue="1" operator="equal">
      <formula>"ZONA RIESGO ALTA"</formula>
    </cfRule>
    <cfRule type="cellIs" priority="123" stopIfTrue="1" operator="equal">
      <formula>"ZONA EXTREMA"</formula>
    </cfRule>
    <cfRule type="cellIs" priority="124" stopIfTrue="1" operator="equal">
      <formula>"ZONA RIESGO BAJA"</formula>
    </cfRule>
    <cfRule type="cellIs" priority="125" stopIfTrue="1" operator="equal">
      <formula>"ZONA RIESGO MODERADA"</formula>
    </cfRule>
    <cfRule type="cellIs" priority="126" stopIfTrue="1" operator="equal">
      <formula>"ZONA RIESGO MODERADA"</formula>
    </cfRule>
    <cfRule type="cellIs" priority="127" stopIfTrue="1" operator="equal">
      <formula>"ZONA RIESGO ALTA"</formula>
    </cfRule>
  </conditionalFormatting>
  <conditionalFormatting sqref="F5:F6">
    <cfRule type="cellIs" dxfId="323" priority="99" stopIfTrue="1" operator="equal">
      <formula>"Sin Clasificar"</formula>
    </cfRule>
  </conditionalFormatting>
  <conditionalFormatting sqref="H5:H6">
    <cfRule type="cellIs" dxfId="322" priority="98" stopIfTrue="1" operator="equal">
      <formula>"Sin Clasificar"</formula>
    </cfRule>
  </conditionalFormatting>
  <conditionalFormatting sqref="T5:T6">
    <cfRule type="cellIs" dxfId="321" priority="89" stopIfTrue="1" operator="equal">
      <formula>"Sin Clasificar"</formula>
    </cfRule>
  </conditionalFormatting>
  <conditionalFormatting sqref="U5:U6">
    <cfRule type="cellIs" priority="79" stopIfTrue="1" operator="equal">
      <formula>"INACEPTABLE"</formula>
    </cfRule>
    <cfRule type="cellIs" priority="80" stopIfTrue="1" operator="equal">
      <formula>"IMPORTANTE"</formula>
    </cfRule>
    <cfRule type="cellIs" priority="81" stopIfTrue="1" operator="equal">
      <formula>"MODERADO"</formula>
    </cfRule>
    <cfRule type="cellIs" priority="82" stopIfTrue="1" operator="equal">
      <formula>"TOLERABLE"</formula>
    </cfRule>
    <cfRule type="cellIs" priority="83" stopIfTrue="1" operator="equal">
      <formula>"ZONA RIESGO ALTA"</formula>
    </cfRule>
    <cfRule type="cellIs" priority="84" stopIfTrue="1" operator="equal">
      <formula>"ZONA EXTREMA"</formula>
    </cfRule>
    <cfRule type="cellIs" priority="85" stopIfTrue="1" operator="equal">
      <formula>"ZONA RIESGO BAJA"</formula>
    </cfRule>
    <cfRule type="cellIs" priority="86" stopIfTrue="1" operator="equal">
      <formula>"ZONA RIESGO MODERADA"</formula>
    </cfRule>
    <cfRule type="cellIs" priority="87" stopIfTrue="1" operator="equal">
      <formula>"ZONA RIESGO MODERADA"</formula>
    </cfRule>
    <cfRule type="cellIs" priority="88" stopIfTrue="1" operator="equal">
      <formula>"ZONA RIESGO ALTA"</formula>
    </cfRule>
  </conditionalFormatting>
  <conditionalFormatting sqref="O7">
    <cfRule type="cellIs" priority="56" stopIfTrue="1" operator="equal">
      <formula>"ZONA RIESGO ALTA"</formula>
    </cfRule>
    <cfRule type="cellIs" priority="57" stopIfTrue="1" operator="equal">
      <formula>"ZONA RIESGO EXTREMA"</formula>
    </cfRule>
    <cfRule type="cellIs" priority="58" stopIfTrue="1" operator="equal">
      <formula>"ZONA RIESGO BAJA"</formula>
    </cfRule>
    <cfRule type="cellIs" priority="59" stopIfTrue="1" operator="equal">
      <formula>"ZONA RIESGO MODERADA"</formula>
    </cfRule>
    <cfRule type="cellIs" priority="60" stopIfTrue="1" operator="equal">
      <formula>"ZONA RIESGO MODERADA"</formula>
    </cfRule>
    <cfRule type="cellIs" priority="61" stopIfTrue="1" operator="equal">
      <formula>"ZONA RIESGO ALTA"</formula>
    </cfRule>
  </conditionalFormatting>
  <conditionalFormatting sqref="O7">
    <cfRule type="cellIs" priority="50" stopIfTrue="1" operator="equal">
      <formula>"ZONA RIESGO ALTA"</formula>
    </cfRule>
    <cfRule type="cellIs" priority="51" stopIfTrue="1" operator="equal">
      <formula>"ZONA RIESGO EXTREMA"</formula>
    </cfRule>
    <cfRule type="cellIs" priority="52" stopIfTrue="1" operator="equal">
      <formula>"ZONA RIESGO BAJA"</formula>
    </cfRule>
    <cfRule type="cellIs" priority="53" stopIfTrue="1" operator="equal">
      <formula>"ZONA RIESGO MODERADA"</formula>
    </cfRule>
    <cfRule type="cellIs" priority="54" stopIfTrue="1" operator="equal">
      <formula>"ZONA RIESGO MODERADA"</formula>
    </cfRule>
    <cfRule type="cellIs" priority="55" stopIfTrue="1" operator="equal">
      <formula>"ZONA RIESGO ALTA"</formula>
    </cfRule>
  </conditionalFormatting>
  <conditionalFormatting sqref="P4">
    <cfRule type="cellIs" priority="44" stopIfTrue="1" operator="equal">
      <formula>"ZONA RIESGO ALTA"</formula>
    </cfRule>
    <cfRule type="cellIs" priority="45" stopIfTrue="1" operator="equal">
      <formula>"ZONA RIESGO EXTREMA"</formula>
    </cfRule>
    <cfRule type="cellIs" priority="46" stopIfTrue="1" operator="equal">
      <formula>"ZONA RIESGO BAJA"</formula>
    </cfRule>
    <cfRule type="cellIs" priority="47" stopIfTrue="1" operator="equal">
      <formula>"ZONA RIESGO MODERADA"</formula>
    </cfRule>
    <cfRule type="cellIs" priority="48" stopIfTrue="1" operator="equal">
      <formula>"ZONA RIESGO MODERADA"</formula>
    </cfRule>
    <cfRule type="cellIs" priority="49" stopIfTrue="1" operator="equal">
      <formula>"ZONA RIESGO ALTA"</formula>
    </cfRule>
  </conditionalFormatting>
  <conditionalFormatting sqref="P5">
    <cfRule type="cellIs" priority="38" stopIfTrue="1" operator="equal">
      <formula>"ZONA RIESGO ALTA"</formula>
    </cfRule>
    <cfRule type="cellIs" priority="39" stopIfTrue="1" operator="equal">
      <formula>"ZONA RIESGO EXTREMA"</formula>
    </cfRule>
    <cfRule type="cellIs" priority="40" stopIfTrue="1" operator="equal">
      <formula>"ZONA RIESGO BAJA"</formula>
    </cfRule>
    <cfRule type="cellIs" priority="41" stopIfTrue="1" operator="equal">
      <formula>"ZONA RIESGO MODERADA"</formula>
    </cfRule>
    <cfRule type="cellIs" priority="42" stopIfTrue="1" operator="equal">
      <formula>"ZONA RIESGO MODERADA"</formula>
    </cfRule>
    <cfRule type="cellIs" priority="43" stopIfTrue="1" operator="equal">
      <formula>"ZONA RIESGO ALTA"</formula>
    </cfRule>
  </conditionalFormatting>
  <conditionalFormatting sqref="W5">
    <cfRule type="cellIs" priority="32" stopIfTrue="1" operator="equal">
      <formula>"ZONA RIESGO ALTA"</formula>
    </cfRule>
    <cfRule type="cellIs" priority="33" stopIfTrue="1" operator="equal">
      <formula>"ZONA RIESGO EXTREMA"</formula>
    </cfRule>
    <cfRule type="cellIs" priority="34" stopIfTrue="1" operator="equal">
      <formula>"ZONA RIESGO BAJA"</formula>
    </cfRule>
    <cfRule type="cellIs" priority="35" stopIfTrue="1" operator="equal">
      <formula>"ZONA RIESGO MODERADA"</formula>
    </cfRule>
    <cfRule type="cellIs" priority="36" stopIfTrue="1" operator="equal">
      <formula>"ZONA RIESGO MODERADA"</formula>
    </cfRule>
    <cfRule type="cellIs" priority="37" stopIfTrue="1" operator="equal">
      <formula>"ZONA RIESGO ALTA"</formula>
    </cfRule>
  </conditionalFormatting>
  <conditionalFormatting sqref="W7">
    <cfRule type="cellIs" priority="26" stopIfTrue="1" operator="equal">
      <formula>"ZONA RIESGO ALTA"</formula>
    </cfRule>
    <cfRule type="cellIs" priority="27" stopIfTrue="1" operator="equal">
      <formula>"ZONA RIESGO EXTREMA"</formula>
    </cfRule>
    <cfRule type="cellIs" priority="28" stopIfTrue="1" operator="equal">
      <formula>"ZONA RIESGO BAJA"</formula>
    </cfRule>
    <cfRule type="cellIs" priority="29" stopIfTrue="1" operator="equal">
      <formula>"ZONA RIESGO MODERADA"</formula>
    </cfRule>
    <cfRule type="cellIs" priority="30" stopIfTrue="1" operator="equal">
      <formula>"ZONA RIESGO MODERADA"</formula>
    </cfRule>
    <cfRule type="cellIs" priority="31" stopIfTrue="1" operator="equal">
      <formula>"ZONA RIESGO ALTA"</formula>
    </cfRule>
  </conditionalFormatting>
  <conditionalFormatting sqref="W7">
    <cfRule type="cellIs" priority="20" stopIfTrue="1" operator="equal">
      <formula>"ZONA RIESGO ALTA"</formula>
    </cfRule>
    <cfRule type="cellIs" priority="21" stopIfTrue="1" operator="equal">
      <formula>"ZONA RIESGO EXTREMA"</formula>
    </cfRule>
    <cfRule type="cellIs" priority="22" stopIfTrue="1" operator="equal">
      <formula>"ZONA RIESGO BAJA"</formula>
    </cfRule>
    <cfRule type="cellIs" priority="23" stopIfTrue="1" operator="equal">
      <formula>"ZONA RIESGO MODERADA"</formula>
    </cfRule>
    <cfRule type="cellIs" priority="24" stopIfTrue="1" operator="equal">
      <formula>"ZONA RIESGO MODERADA"</formula>
    </cfRule>
    <cfRule type="cellIs" priority="25" stopIfTrue="1" operator="equal">
      <formula>"ZONA RIESGO ALTA"</formula>
    </cfRule>
  </conditionalFormatting>
  <conditionalFormatting sqref="R5:R7">
    <cfRule type="cellIs" dxfId="320" priority="19" stopIfTrue="1" operator="equal">
      <formula>"Sin Clasificar"</formula>
    </cfRule>
  </conditionalFormatting>
  <conditionalFormatting sqref="J4:J7">
    <cfRule type="cellIs" dxfId="319" priority="4" operator="equal">
      <formula>"Importante"</formula>
    </cfRule>
    <cfRule type="cellIs" dxfId="318" priority="5" operator="equal">
      <formula>"Inaceptable"</formula>
    </cfRule>
    <cfRule type="cellIs" dxfId="317" priority="6" operator="equal">
      <formula>"Moderado"</formula>
    </cfRule>
  </conditionalFormatting>
  <conditionalFormatting sqref="V4:V7">
    <cfRule type="cellIs" dxfId="316" priority="1" operator="equal">
      <formula>"Importante"</formula>
    </cfRule>
    <cfRule type="cellIs" dxfId="315" priority="2" operator="equal">
      <formula>"Inaceptable"</formula>
    </cfRule>
    <cfRule type="cellIs" dxfId="314" priority="3" operator="equal">
      <formula>"Moderado"</formula>
    </cfRule>
  </conditionalFormatting>
  <dataValidations count="20">
    <dataValidation allowBlank="1" showInputMessage="1" showErrorMessage="1" prompt="Lo que se busca sobre el riesgo objeto de análisis, al momento de ejecutar el control." sqref="M3" xr:uid="{00000000-0002-0000-0100-000000000000}"/>
    <dataValidation allowBlank="1" showInputMessage="1" showErrorMessage="1" prompt="Identificar el riesgo que representa la posibilidad de que por acción u omisión se use el poder para desviar la gestión de lo público hacia_x000a_un beneficio privado." sqref="B3" xr:uid="{00000000-0002-0000-0100-000001000000}"/>
    <dataValidation allowBlank="1" showInputMessage="1" showErrorMessage="1" prompt="Definir indicador para medir el control" sqref="W3" xr:uid="{00000000-0002-0000-0100-000002000000}"/>
    <dataValidation allowBlank="1" showInputMessage="1" showErrorMessage="1" prompt="Área responsable de la gestión del riesgo" sqref="X3" xr:uid="{00000000-0002-0000-0100-000003000000}"/>
    <dataValidation allowBlank="1" showInputMessage="1" showErrorMessage="1" prompt="Registrar cómo se encuentra documentado el control. Soporte del control." sqref="P3" xr:uid="{00000000-0002-0000-0100-000004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100-000005000000}"/>
    <dataValidation allowBlank="1" showInputMessage="1" showErrorMessage="1" prompt="Periodicidad de ejecución de los controles" sqref="N3" xr:uid="{00000000-0002-0000-0100-000006000000}"/>
    <dataValidation allowBlank="1" showInputMessage="1" showErrorMessage="1" prompt="POSTERIOR A LA APLICACION DE CONTROLES: Calificación respecto a la materialización del riesgo de corrupción en la Rama Judicial, una vez aplicados los controles._x000a_" sqref="S3:T3" xr:uid="{00000000-0002-0000-0100-000007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100-000008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100-000009000000}"/>
    <dataValidation allowBlank="1" showInputMessage="1" showErrorMessage="1" prompt="Medidas tomadas en el proceso para mitigar el riesgo a través de los controles establecidos." sqref="K2:K3" xr:uid="{00000000-0002-0000-0100-00000A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100-00000B000000}"/>
    <dataValidation allowBlank="1" showInputMessage="1" showErrorMessage="1" prompt="SIN APLICAR CONTROLES: Calificación respecto a la materialización del riesgo de corrupción en la Rama Judicial. " sqref="G3:H3" xr:uid="{00000000-0002-0000-0100-00000C000000}"/>
    <dataValidation allowBlank="1" showInputMessage="1" showErrorMessage="1" prompt="SIN APLICAR CONTROLES: Veces que el riesgo se ha presentado en un tiempo determinado o que puede presentarse, el riesgo, las causas o los agentes generadores." sqref="E3:F3" xr:uid="{00000000-0002-0000-0100-00000D000000}"/>
    <dataValidation allowBlank="1" showInputMessage="1" showErrorMessage="1" prompt="Determinar efectos o impactos ocasionados por la ocurrencia del riesgo que afecta los objetivos o procesos de la entidad (pérdida, daño, perjuicio, detrimento)." sqref="D3" xr:uid="{00000000-0002-0000-0100-00000E000000}"/>
    <dataValidation allowBlank="1" showInputMessage="1" showErrorMessage="1" prompt="Factores internos y externos por los cuales podría suceder dicha situación de riesgo. Agentes generadores del riesgo. Deben ser situaciones concretas y tangibles" sqref="C3" xr:uid="{00000000-0002-0000-0100-00000F000000}"/>
    <dataValidation type="list" allowBlank="1" showInputMessage="1" showErrorMessage="1" promptTitle="Clasificar Probabilidad" prompt="1 - Rara Vez_x000a_2 - Improbable_x000a_3 - Posible_x000a_4 - Probable_x000a_5- Casi seguro" sqref="F4:F7" xr:uid="{00000000-0002-0000-0100-000010000000}">
      <formula1>$D$11:$D$15</formula1>
    </dataValidation>
    <dataValidation type="list" allowBlank="1" showInputMessage="1" showErrorMessage="1" promptTitle="Clasificar Impacto" prompt="15 - Moderado_x000a_30 - Mayor_x000a_50 - Catastrófico" sqref="H4:H7 T4:T7" xr:uid="{00000000-0002-0000-0100-000011000000}">
      <formula1>$D$20:$D$22</formula1>
    </dataValidation>
    <dataValidation type="list" allowBlank="1" showInputMessage="1" showErrorMessage="1" promptTitle="Clasificar Probabilidad" prompt="1 - Rara Vez_x000a_2 - Improbable_x000a_3 - Posible_x000a_4 - Probable_x000a_5- Casi certeza" sqref="R4:R7" xr:uid="{00000000-0002-0000-0100-000012000000}">
      <formula1>$D$11:$D$15</formula1>
    </dataValidation>
    <dataValidation type="list" errorStyle="information" allowBlank="1" showInputMessage="1" showErrorMessage="1" prompt="Seleccionar una opción de la lista desplegable" sqref="K4:K7" xr:uid="{00000000-0002-0000-0100-000013000000}">
      <formula1>$Z$73:$Z$75</formula1>
    </dataValidation>
  </dataValidations>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D82"/>
  <sheetViews>
    <sheetView showGridLines="0" topLeftCell="A2" zoomScale="70" zoomScaleNormal="70" workbookViewId="0">
      <selection sqref="A1:X1"/>
    </sheetView>
  </sheetViews>
  <sheetFormatPr baseColWidth="10" defaultColWidth="0" defaultRowHeight="13.8" zeroHeight="1" x14ac:dyDescent="0.3"/>
  <cols>
    <col min="1" max="2" width="31.109375" style="187" customWidth="1"/>
    <col min="3" max="3" width="32.5546875" style="197" customWidth="1"/>
    <col min="4" max="4" width="34" style="197" customWidth="1"/>
    <col min="5" max="5" width="7.109375" style="187" hidden="1" customWidth="1"/>
    <col min="6" max="6" width="20.6640625" style="187" customWidth="1"/>
    <col min="7" max="7" width="8" style="187" hidden="1" customWidth="1"/>
    <col min="8" max="8" width="20.6640625" style="187" customWidth="1"/>
    <col min="9" max="9" width="17.88671875" style="187" customWidth="1"/>
    <col min="10" max="10" width="19.5546875" style="197" customWidth="1"/>
    <col min="11" max="11" width="20.88671875" style="197" customWidth="1"/>
    <col min="12" max="16" width="23" style="197" customWidth="1"/>
    <col min="17" max="17" width="7.88671875" style="197" hidden="1" customWidth="1"/>
    <col min="18" max="18" width="20.6640625" style="197" customWidth="1"/>
    <col min="19" max="19" width="7.6640625" style="197" hidden="1"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5" width="11.44140625" style="187" hidden="1" customWidth="1"/>
    <col min="26" max="27" width="11.44140625" style="206" hidden="1" customWidth="1"/>
    <col min="28" max="30" width="0" style="187" hidden="1" customWidth="1"/>
    <col min="31" max="16384" width="11.44140625" style="187" hidden="1"/>
  </cols>
  <sheetData>
    <row r="1" spans="1:27"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27" ht="30.75" customHeight="1" x14ac:dyDescent="0.3">
      <c r="A2" s="376" t="s">
        <v>227</v>
      </c>
      <c r="B2" s="377"/>
      <c r="C2" s="377"/>
      <c r="D2" s="378"/>
      <c r="E2" s="388" t="s">
        <v>74</v>
      </c>
      <c r="F2" s="388"/>
      <c r="G2" s="388"/>
      <c r="H2" s="388"/>
      <c r="I2" s="388" t="s">
        <v>75</v>
      </c>
      <c r="J2" s="388"/>
      <c r="K2" s="391" t="s">
        <v>228</v>
      </c>
      <c r="L2" s="388" t="s">
        <v>86</v>
      </c>
      <c r="M2" s="388"/>
      <c r="N2" s="388"/>
      <c r="O2" s="388"/>
      <c r="P2" s="388"/>
      <c r="Q2" s="378" t="s">
        <v>226</v>
      </c>
      <c r="R2" s="388"/>
      <c r="S2" s="388"/>
      <c r="T2" s="388"/>
      <c r="U2" s="388" t="s">
        <v>225</v>
      </c>
      <c r="V2" s="388"/>
      <c r="W2" s="388" t="s">
        <v>87</v>
      </c>
      <c r="X2" s="389"/>
    </row>
    <row r="3" spans="1:27" ht="39" customHeight="1" x14ac:dyDescent="0.3">
      <c r="A3" s="174" t="s">
        <v>235</v>
      </c>
      <c r="B3" s="175" t="s">
        <v>399</v>
      </c>
      <c r="C3" s="175" t="s">
        <v>138</v>
      </c>
      <c r="D3" s="175" t="s">
        <v>139</v>
      </c>
      <c r="E3" s="390" t="s">
        <v>401</v>
      </c>
      <c r="F3" s="390"/>
      <c r="G3" s="390" t="s">
        <v>402</v>
      </c>
      <c r="H3" s="390"/>
      <c r="I3" s="175" t="s">
        <v>79</v>
      </c>
      <c r="J3" s="175" t="s">
        <v>38</v>
      </c>
      <c r="K3" s="390"/>
      <c r="L3" s="176" t="s">
        <v>403</v>
      </c>
      <c r="M3" s="176" t="s">
        <v>220</v>
      </c>
      <c r="N3" s="176" t="s">
        <v>84</v>
      </c>
      <c r="O3" s="176" t="s">
        <v>85</v>
      </c>
      <c r="P3" s="176" t="s">
        <v>94</v>
      </c>
      <c r="Q3" s="390" t="s">
        <v>53</v>
      </c>
      <c r="R3" s="390"/>
      <c r="S3" s="390" t="s">
        <v>54</v>
      </c>
      <c r="T3" s="390"/>
      <c r="U3" s="175" t="s">
        <v>79</v>
      </c>
      <c r="V3" s="175" t="s">
        <v>38</v>
      </c>
      <c r="W3" s="175" t="s">
        <v>82</v>
      </c>
      <c r="X3" s="177" t="s">
        <v>83</v>
      </c>
    </row>
    <row r="4" spans="1:27" ht="148.5" customHeight="1" x14ac:dyDescent="0.3">
      <c r="A4" s="178" t="s">
        <v>262</v>
      </c>
      <c r="B4" s="167" t="s">
        <v>576</v>
      </c>
      <c r="C4" s="159" t="s">
        <v>563</v>
      </c>
      <c r="D4" s="159" t="s">
        <v>263</v>
      </c>
      <c r="E4" s="179">
        <f>IFERROR(VLOOKUP(F4,$D$10:$E$14,2,FALSE)," ")</f>
        <v>3</v>
      </c>
      <c r="F4" s="180" t="s">
        <v>232</v>
      </c>
      <c r="G4" s="180">
        <f>IFERROR(VLOOKUP(H4,$D$17:$E$21,2,FALSE)," ")</f>
        <v>50</v>
      </c>
      <c r="H4" s="180" t="s">
        <v>51</v>
      </c>
      <c r="I4" s="180">
        <f>IFERROR(E4*G4,0)</f>
        <v>150</v>
      </c>
      <c r="J4" s="363" t="str">
        <f>IFERROR(VLOOKUP(CONCATENATE(E4,G4)*1,$Z$15:$AA$40,2,0),"Por Evaluar")</f>
        <v>Importante</v>
      </c>
      <c r="K4" s="181" t="s">
        <v>229</v>
      </c>
      <c r="L4" s="160" t="s">
        <v>268</v>
      </c>
      <c r="M4" s="161" t="s">
        <v>246</v>
      </c>
      <c r="N4" s="207" t="s">
        <v>247</v>
      </c>
      <c r="O4" s="172" t="s">
        <v>251</v>
      </c>
      <c r="P4" s="169" t="s">
        <v>254</v>
      </c>
      <c r="Q4" s="179">
        <f>IFERROR(VLOOKUP(R4,$D$10:$E$14,2,FALSE)," ")</f>
        <v>1</v>
      </c>
      <c r="R4" s="182" t="s">
        <v>46</v>
      </c>
      <c r="S4" s="182">
        <f>IFERROR(VLOOKUP(T4,$D$17:$E$21,2,FALSE)," ")</f>
        <v>50</v>
      </c>
      <c r="T4" s="182" t="s">
        <v>51</v>
      </c>
      <c r="U4" s="182">
        <f>IFERROR(Q4*S4,0)</f>
        <v>50</v>
      </c>
      <c r="V4" s="363" t="str">
        <f>IFERROR(VLOOKUP(CONCATENATE(Q4,S4)*1,$Z$15:$AA$40,2,0),"Por Evaluar")</f>
        <v>Moderado</v>
      </c>
      <c r="W4" s="208" t="s">
        <v>259</v>
      </c>
      <c r="X4" s="166" t="s">
        <v>578</v>
      </c>
    </row>
    <row r="5" spans="1:27" ht="99.9" customHeight="1" x14ac:dyDescent="0.3">
      <c r="A5" s="178" t="s">
        <v>262</v>
      </c>
      <c r="B5" s="158" t="s">
        <v>392</v>
      </c>
      <c r="C5" s="158" t="s">
        <v>264</v>
      </c>
      <c r="D5" s="159" t="s">
        <v>265</v>
      </c>
      <c r="E5" s="179">
        <f>IFERROR(VLOOKUP(F5,$D$10:$E$14,2,FALSE)," ")</f>
        <v>3</v>
      </c>
      <c r="F5" s="180" t="s">
        <v>232</v>
      </c>
      <c r="G5" s="180">
        <f>IFERROR(VLOOKUP(H5,$D$17:$E$21,2,FALSE)," ")</f>
        <v>30</v>
      </c>
      <c r="H5" s="180" t="s">
        <v>49</v>
      </c>
      <c r="I5" s="180">
        <f t="shared" ref="I5:I6" si="0">IFERROR(E5*G5,0)</f>
        <v>90</v>
      </c>
      <c r="J5" s="363" t="str">
        <f>IFERROR(VLOOKUP(CONCATENATE(E5,G5)*1,$Z$15:$AA$40,2,0),"Por Evaluar")</f>
        <v>Importante</v>
      </c>
      <c r="K5" s="181" t="s">
        <v>229</v>
      </c>
      <c r="L5" s="169" t="s">
        <v>597</v>
      </c>
      <c r="M5" s="161" t="s">
        <v>269</v>
      </c>
      <c r="N5" s="207" t="s">
        <v>247</v>
      </c>
      <c r="O5" s="172" t="s">
        <v>270</v>
      </c>
      <c r="P5" s="169" t="s">
        <v>271</v>
      </c>
      <c r="Q5" s="179">
        <f>IFERROR(VLOOKUP(R5,$D$10:$E$14,2,FALSE)," ")</f>
        <v>2</v>
      </c>
      <c r="R5" s="182" t="s">
        <v>47</v>
      </c>
      <c r="S5" s="182">
        <f>IFERROR(VLOOKUP(T5,$D$17:$E$21,2,FALSE)," ")</f>
        <v>30</v>
      </c>
      <c r="T5" s="182" t="s">
        <v>49</v>
      </c>
      <c r="U5" s="182">
        <f t="shared" ref="U5:U6" si="1">IFERROR(Q5*S5,0)</f>
        <v>60</v>
      </c>
      <c r="V5" s="363" t="str">
        <f>IFERROR(VLOOKUP(CONCATENATE(Q5,S5)*1,$Z$15:$AA$40,2,0),"Por Evaluar")</f>
        <v>Moderado</v>
      </c>
      <c r="W5" s="165" t="s">
        <v>275</v>
      </c>
      <c r="X5" s="166" t="s">
        <v>579</v>
      </c>
    </row>
    <row r="6" spans="1:27" ht="99.9" customHeight="1" thickBot="1" x14ac:dyDescent="0.35">
      <c r="A6" s="209" t="s">
        <v>262</v>
      </c>
      <c r="B6" s="210" t="s">
        <v>377</v>
      </c>
      <c r="C6" s="210" t="s">
        <v>266</v>
      </c>
      <c r="D6" s="210" t="s">
        <v>267</v>
      </c>
      <c r="E6" s="211">
        <f>IFERROR(VLOOKUP(F6,$D$10:$E$14,2,FALSE)," ")</f>
        <v>3</v>
      </c>
      <c r="F6" s="212" t="s">
        <v>232</v>
      </c>
      <c r="G6" s="212">
        <f>IFERROR(VLOOKUP(H6,$D$17:$E$21,2,FALSE)," ")</f>
        <v>50</v>
      </c>
      <c r="H6" s="212" t="s">
        <v>51</v>
      </c>
      <c r="I6" s="212">
        <f t="shared" si="0"/>
        <v>150</v>
      </c>
      <c r="J6" s="363" t="str">
        <f>IFERROR(VLOOKUP(CONCATENATE(E6,G6)*1,$Z$15:$AA$40,2,0),"Por Evaluar")</f>
        <v>Importante</v>
      </c>
      <c r="K6" s="181" t="s">
        <v>229</v>
      </c>
      <c r="L6" s="213" t="s">
        <v>598</v>
      </c>
      <c r="M6" s="214" t="s">
        <v>588</v>
      </c>
      <c r="N6" s="215" t="s">
        <v>272</v>
      </c>
      <c r="O6" s="210" t="s">
        <v>273</v>
      </c>
      <c r="P6" s="216" t="s">
        <v>274</v>
      </c>
      <c r="Q6" s="211">
        <f>IFERROR(VLOOKUP(R6,$D$10:$E$14,2,FALSE)," ")</f>
        <v>2</v>
      </c>
      <c r="R6" s="217" t="s">
        <v>47</v>
      </c>
      <c r="S6" s="217">
        <f>IFERROR(VLOOKUP(T6,$D$17:$E$21,2,FALSE)," ")</f>
        <v>30</v>
      </c>
      <c r="T6" s="217" t="s">
        <v>49</v>
      </c>
      <c r="U6" s="217">
        <f t="shared" si="1"/>
        <v>60</v>
      </c>
      <c r="V6" s="363" t="str">
        <f>IFERROR(VLOOKUP(CONCATENATE(Q6,S6)*1,$Z$15:$AA$40,2,0),"Por Evaluar")</f>
        <v>Moderado</v>
      </c>
      <c r="W6" s="218" t="s">
        <v>276</v>
      </c>
      <c r="X6" s="166" t="s">
        <v>580</v>
      </c>
    </row>
    <row r="7" spans="1:27" s="183" customFormat="1" ht="12.75" customHeight="1" x14ac:dyDescent="0.3">
      <c r="C7" s="184"/>
      <c r="D7" s="184"/>
      <c r="F7" s="185"/>
      <c r="G7" s="185"/>
      <c r="H7" s="185"/>
      <c r="J7" s="184"/>
      <c r="K7" s="185"/>
      <c r="L7" s="185"/>
      <c r="M7" s="185"/>
      <c r="N7" s="185"/>
      <c r="O7" s="185"/>
      <c r="P7" s="185"/>
      <c r="Q7" s="185"/>
      <c r="R7" s="185"/>
      <c r="S7" s="185"/>
      <c r="T7" s="185"/>
      <c r="U7" s="185"/>
      <c r="V7" s="185"/>
      <c r="W7" s="185"/>
      <c r="X7" s="186"/>
      <c r="Z7" s="206"/>
      <c r="AA7" s="206"/>
    </row>
    <row r="8" spans="1:27" s="183" customFormat="1" ht="14.25" hidden="1" customHeight="1" x14ac:dyDescent="0.3">
      <c r="A8" s="187"/>
      <c r="B8" s="187"/>
      <c r="C8" s="382" t="s">
        <v>91</v>
      </c>
      <c r="D8" s="383"/>
      <c r="E8" s="187"/>
      <c r="F8" s="187"/>
      <c r="G8" s="187"/>
      <c r="H8" s="187"/>
      <c r="I8" s="384" t="s">
        <v>80</v>
      </c>
      <c r="J8" s="384"/>
      <c r="K8" s="384"/>
      <c r="L8" s="188"/>
      <c r="M8" s="188"/>
      <c r="N8" s="188"/>
      <c r="O8" s="188"/>
      <c r="P8" s="188"/>
      <c r="Q8" s="185"/>
      <c r="R8" s="185"/>
      <c r="S8" s="185"/>
      <c r="T8" s="185"/>
      <c r="U8" s="185"/>
      <c r="V8" s="185"/>
      <c r="W8" s="185"/>
      <c r="X8" s="186"/>
      <c r="Z8" s="206"/>
      <c r="AA8" s="206"/>
    </row>
    <row r="9" spans="1:27" s="183" customFormat="1" hidden="1" x14ac:dyDescent="0.3">
      <c r="A9" s="189"/>
      <c r="B9" s="189"/>
      <c r="C9" s="385" t="s">
        <v>53</v>
      </c>
      <c r="D9" s="385"/>
      <c r="E9" s="187"/>
      <c r="F9" s="187"/>
      <c r="G9" s="187"/>
      <c r="H9" s="187"/>
      <c r="I9" s="190"/>
      <c r="J9" s="386" t="s">
        <v>55</v>
      </c>
      <c r="K9" s="386"/>
      <c r="L9" s="191"/>
      <c r="M9" s="191"/>
      <c r="N9" s="191"/>
      <c r="O9" s="191"/>
      <c r="P9" s="191"/>
      <c r="Q9" s="185"/>
      <c r="R9" s="185"/>
      <c r="S9" s="185"/>
      <c r="T9" s="185"/>
      <c r="U9" s="185"/>
      <c r="V9" s="185"/>
      <c r="W9" s="185"/>
      <c r="X9" s="186"/>
      <c r="Z9" s="206"/>
      <c r="AA9" s="206"/>
    </row>
    <row r="10" spans="1:27" s="183" customFormat="1" ht="12.75" hidden="1" customHeight="1" x14ac:dyDescent="0.3">
      <c r="A10" s="189">
        <v>1</v>
      </c>
      <c r="B10" s="189"/>
      <c r="C10" s="192">
        <v>1</v>
      </c>
      <c r="D10" s="192" t="s">
        <v>46</v>
      </c>
      <c r="E10" s="193">
        <f>C10</f>
        <v>1</v>
      </c>
      <c r="F10" s="187"/>
      <c r="G10" s="187"/>
      <c r="H10" s="187"/>
      <c r="I10" s="194"/>
      <c r="J10" s="386" t="s">
        <v>56</v>
      </c>
      <c r="K10" s="386"/>
      <c r="L10" s="191"/>
      <c r="M10" s="191"/>
      <c r="N10" s="191"/>
      <c r="O10" s="191"/>
      <c r="P10" s="191"/>
      <c r="Q10" s="185"/>
      <c r="R10" s="185"/>
      <c r="S10" s="185"/>
      <c r="T10" s="185"/>
      <c r="U10" s="185"/>
      <c r="V10" s="185"/>
      <c r="W10" s="185"/>
      <c r="X10" s="185"/>
      <c r="Z10" s="206"/>
      <c r="AA10" s="206"/>
    </row>
    <row r="11" spans="1:27" ht="12.75" hidden="1" customHeight="1" x14ac:dyDescent="0.3">
      <c r="A11" s="189">
        <v>2</v>
      </c>
      <c r="B11" s="189"/>
      <c r="C11" s="192">
        <v>2</v>
      </c>
      <c r="D11" s="192" t="s">
        <v>47</v>
      </c>
      <c r="E11" s="193">
        <f>C11</f>
        <v>2</v>
      </c>
      <c r="I11" s="195"/>
      <c r="J11" s="386" t="s">
        <v>57</v>
      </c>
      <c r="K11" s="386"/>
      <c r="L11" s="191"/>
      <c r="M11" s="191"/>
      <c r="N11" s="191"/>
      <c r="O11" s="191"/>
      <c r="P11" s="191"/>
      <c r="Q11" s="187"/>
      <c r="R11" s="187"/>
      <c r="S11" s="187"/>
      <c r="T11" s="187"/>
      <c r="U11" s="187"/>
      <c r="V11" s="187"/>
      <c r="W11" s="187"/>
    </row>
    <row r="12" spans="1:27" hidden="1" x14ac:dyDescent="0.3">
      <c r="A12" s="189">
        <v>3</v>
      </c>
      <c r="B12" s="189"/>
      <c r="C12" s="192">
        <v>3</v>
      </c>
      <c r="D12" s="192" t="s">
        <v>232</v>
      </c>
      <c r="E12" s="193">
        <f>C12</f>
        <v>3</v>
      </c>
      <c r="I12" s="196"/>
      <c r="J12" s="379" t="s">
        <v>58</v>
      </c>
      <c r="K12" s="379"/>
      <c r="L12" s="191"/>
      <c r="M12" s="191"/>
      <c r="N12" s="191"/>
      <c r="O12" s="191"/>
      <c r="P12" s="191"/>
      <c r="Z12" s="206" t="s">
        <v>221</v>
      </c>
    </row>
    <row r="13" spans="1:27" hidden="1" x14ac:dyDescent="0.3">
      <c r="A13" s="189">
        <v>4</v>
      </c>
      <c r="B13" s="189"/>
      <c r="C13" s="192">
        <v>4</v>
      </c>
      <c r="D13" s="192" t="s">
        <v>50</v>
      </c>
      <c r="E13" s="193">
        <f>C13</f>
        <v>4</v>
      </c>
      <c r="I13" s="196"/>
      <c r="J13" s="379" t="s">
        <v>59</v>
      </c>
      <c r="K13" s="379"/>
      <c r="L13" s="191"/>
      <c r="M13" s="191"/>
      <c r="N13" s="191"/>
      <c r="O13" s="191"/>
      <c r="P13" s="191"/>
      <c r="Z13" s="206" t="s">
        <v>222</v>
      </c>
    </row>
    <row r="14" spans="1:27" ht="21.75" hidden="1" customHeight="1" x14ac:dyDescent="0.3">
      <c r="A14" s="189">
        <v>5</v>
      </c>
      <c r="B14" s="189"/>
      <c r="C14" s="192">
        <v>5</v>
      </c>
      <c r="D14" s="192" t="s">
        <v>233</v>
      </c>
      <c r="E14" s="193">
        <f>C14</f>
        <v>5</v>
      </c>
      <c r="Z14" s="206" t="s">
        <v>223</v>
      </c>
    </row>
    <row r="15" spans="1:27" ht="20.100000000000001" hidden="1" customHeight="1" x14ac:dyDescent="0.3">
      <c r="A15" s="189"/>
      <c r="B15" s="189"/>
      <c r="C15" s="198"/>
      <c r="D15" s="189"/>
      <c r="E15" s="193"/>
      <c r="I15" s="380" t="s">
        <v>37</v>
      </c>
      <c r="J15" s="380"/>
      <c r="K15" s="380"/>
      <c r="L15" s="187"/>
      <c r="M15" s="187"/>
      <c r="N15" s="187"/>
      <c r="O15" s="187"/>
      <c r="P15" s="187"/>
      <c r="Q15" s="187"/>
      <c r="R15" s="187"/>
      <c r="S15" s="187"/>
      <c r="T15" s="187"/>
      <c r="U15" s="187"/>
      <c r="V15" s="187"/>
      <c r="W15" s="187"/>
      <c r="Z15" s="219">
        <v>55</v>
      </c>
      <c r="AA15" s="206" t="s">
        <v>15</v>
      </c>
    </row>
    <row r="16" spans="1:27" ht="20.100000000000001" hidden="1" customHeight="1" x14ac:dyDescent="0.3">
      <c r="A16" s="189"/>
      <c r="B16" s="189"/>
      <c r="E16" s="193"/>
      <c r="I16" s="375" t="s">
        <v>44</v>
      </c>
      <c r="J16" s="375"/>
      <c r="K16" s="375"/>
      <c r="L16" s="187"/>
      <c r="M16" s="187"/>
      <c r="N16" s="187"/>
      <c r="O16" s="187"/>
      <c r="P16" s="187"/>
      <c r="Q16" s="187"/>
      <c r="R16" s="187"/>
      <c r="S16" s="187"/>
      <c r="T16" s="187"/>
      <c r="U16" s="187"/>
      <c r="V16" s="187"/>
      <c r="W16" s="187"/>
      <c r="Z16" s="219">
        <v>45</v>
      </c>
      <c r="AA16" s="206" t="s">
        <v>15</v>
      </c>
    </row>
    <row r="17" spans="1:27" ht="20.100000000000001" hidden="1" customHeight="1" x14ac:dyDescent="0.3">
      <c r="A17" s="189"/>
      <c r="B17" s="189"/>
      <c r="C17" s="199"/>
      <c r="D17" s="200" t="s">
        <v>45</v>
      </c>
      <c r="E17" s="193"/>
      <c r="I17" s="375" t="s">
        <v>48</v>
      </c>
      <c r="J17" s="375"/>
      <c r="K17" s="375"/>
      <c r="L17" s="187"/>
      <c r="M17" s="187"/>
      <c r="N17" s="187"/>
      <c r="O17" s="187"/>
      <c r="P17" s="187"/>
      <c r="Q17" s="187"/>
      <c r="R17" s="187"/>
      <c r="S17" s="187"/>
      <c r="T17" s="187"/>
      <c r="U17" s="187"/>
      <c r="V17" s="187"/>
      <c r="W17" s="187"/>
      <c r="Z17" s="219">
        <v>510</v>
      </c>
      <c r="AA17" s="206" t="s">
        <v>15</v>
      </c>
    </row>
    <row r="18" spans="1:27" ht="20.100000000000001" hidden="1" customHeight="1" x14ac:dyDescent="0.3">
      <c r="A18" s="189"/>
      <c r="B18" s="189"/>
      <c r="C18" s="381" t="s">
        <v>54</v>
      </c>
      <c r="D18" s="381"/>
      <c r="E18" s="193"/>
      <c r="I18" s="375" t="s">
        <v>41</v>
      </c>
      <c r="J18" s="375"/>
      <c r="K18" s="375"/>
      <c r="L18" s="187"/>
      <c r="M18" s="187"/>
      <c r="N18" s="187"/>
      <c r="O18" s="187"/>
      <c r="P18" s="187"/>
      <c r="Q18" s="187"/>
      <c r="R18" s="187"/>
      <c r="S18" s="187"/>
      <c r="T18" s="187"/>
      <c r="U18" s="187"/>
      <c r="V18" s="187"/>
      <c r="W18" s="187"/>
      <c r="Z18" s="219">
        <v>410</v>
      </c>
      <c r="AA18" s="206" t="s">
        <v>15</v>
      </c>
    </row>
    <row r="19" spans="1:27" ht="20.100000000000001" hidden="1" customHeight="1" x14ac:dyDescent="0.3">
      <c r="A19" s="189"/>
      <c r="B19" s="189"/>
      <c r="C19" s="201">
        <v>15</v>
      </c>
      <c r="D19" s="192" t="s">
        <v>43</v>
      </c>
      <c r="E19" s="193">
        <f t="shared" ref="E19:E21" si="2">C19</f>
        <v>15</v>
      </c>
      <c r="I19" s="375" t="s">
        <v>40</v>
      </c>
      <c r="J19" s="375"/>
      <c r="K19" s="375"/>
      <c r="L19" s="187"/>
      <c r="M19" s="187"/>
      <c r="N19" s="187"/>
      <c r="O19" s="187"/>
      <c r="P19" s="187"/>
      <c r="V19" s="187"/>
      <c r="W19" s="187"/>
      <c r="Z19" s="219">
        <v>310</v>
      </c>
      <c r="AA19" s="206" t="s">
        <v>15</v>
      </c>
    </row>
    <row r="20" spans="1:27" ht="20.100000000000001" hidden="1" customHeight="1" x14ac:dyDescent="0.3">
      <c r="C20" s="201">
        <v>30</v>
      </c>
      <c r="D20" s="192" t="s">
        <v>49</v>
      </c>
      <c r="E20" s="193">
        <f t="shared" si="2"/>
        <v>30</v>
      </c>
      <c r="I20" s="375" t="s">
        <v>42</v>
      </c>
      <c r="J20" s="375"/>
      <c r="K20" s="375"/>
      <c r="L20" s="187"/>
      <c r="M20" s="187"/>
      <c r="N20" s="187"/>
      <c r="O20" s="187"/>
      <c r="P20" s="187"/>
      <c r="V20" s="187"/>
      <c r="W20" s="187"/>
      <c r="Z20" s="219">
        <v>415</v>
      </c>
      <c r="AA20" s="206" t="s">
        <v>15</v>
      </c>
    </row>
    <row r="21" spans="1:27" ht="20.100000000000001" hidden="1" customHeight="1" x14ac:dyDescent="0.3">
      <c r="C21" s="201">
        <v>50</v>
      </c>
      <c r="D21" s="192" t="s">
        <v>51</v>
      </c>
      <c r="E21" s="193">
        <f t="shared" si="2"/>
        <v>50</v>
      </c>
      <c r="I21" s="375" t="s">
        <v>39</v>
      </c>
      <c r="J21" s="375"/>
      <c r="K21" s="375"/>
      <c r="L21" s="187"/>
      <c r="M21" s="187"/>
      <c r="N21" s="187"/>
      <c r="O21" s="187"/>
      <c r="P21" s="187"/>
      <c r="V21" s="187"/>
      <c r="W21" s="187"/>
      <c r="Z21" s="219">
        <v>315</v>
      </c>
      <c r="AA21" s="206" t="s">
        <v>15</v>
      </c>
    </row>
    <row r="22" spans="1:27" ht="20.100000000000001" hidden="1" customHeight="1" x14ac:dyDescent="0.3">
      <c r="I22" s="375" t="s">
        <v>52</v>
      </c>
      <c r="J22" s="375"/>
      <c r="K22" s="375"/>
      <c r="L22" s="187"/>
      <c r="M22" s="187"/>
      <c r="N22" s="187"/>
      <c r="O22" s="187"/>
      <c r="P22" s="187"/>
      <c r="V22" s="187"/>
      <c r="W22" s="187"/>
      <c r="Z22" s="219">
        <v>215</v>
      </c>
      <c r="AA22" s="206" t="s">
        <v>15</v>
      </c>
    </row>
    <row r="23" spans="1:27" ht="20.100000000000001" hidden="1" customHeight="1" x14ac:dyDescent="0.3">
      <c r="C23" s="202"/>
      <c r="I23" s="203"/>
      <c r="J23" s="204"/>
      <c r="K23" s="204"/>
      <c r="L23" s="187"/>
      <c r="M23" s="187"/>
      <c r="N23" s="187"/>
      <c r="O23" s="187"/>
      <c r="P23" s="187"/>
      <c r="V23" s="187"/>
      <c r="W23" s="187"/>
      <c r="Z23" s="219">
        <v>115</v>
      </c>
      <c r="AA23" s="206" t="s">
        <v>15</v>
      </c>
    </row>
    <row r="24" spans="1:27" ht="20.100000000000001" customHeight="1" x14ac:dyDescent="0.3">
      <c r="C24" s="259" t="s">
        <v>397</v>
      </c>
      <c r="I24" s="203"/>
      <c r="J24" s="204"/>
      <c r="K24" s="204"/>
      <c r="L24" s="187"/>
      <c r="M24" s="187"/>
      <c r="N24" s="187"/>
      <c r="O24" s="187"/>
      <c r="P24" s="187"/>
      <c r="V24" s="187"/>
      <c r="W24" s="187"/>
      <c r="Z24" s="219">
        <v>230</v>
      </c>
      <c r="AA24" s="206" t="s">
        <v>15</v>
      </c>
    </row>
    <row r="25" spans="1:27" ht="14.4" x14ac:dyDescent="0.3">
      <c r="C25" s="259" t="s">
        <v>398</v>
      </c>
      <c r="I25" s="203"/>
      <c r="J25" s="204"/>
      <c r="K25" s="204"/>
      <c r="L25" s="187"/>
      <c r="M25" s="187"/>
      <c r="N25" s="187"/>
      <c r="O25" s="187"/>
      <c r="P25" s="187"/>
      <c r="V25" s="187"/>
      <c r="W25" s="187"/>
      <c r="Z25" s="219">
        <v>130</v>
      </c>
      <c r="AA25" s="206" t="s">
        <v>15</v>
      </c>
    </row>
    <row r="26" spans="1:27" ht="14.4" x14ac:dyDescent="0.3">
      <c r="C26" s="259" t="s">
        <v>566</v>
      </c>
      <c r="I26" s="203"/>
      <c r="J26" s="204"/>
      <c r="K26" s="204"/>
      <c r="L26" s="187"/>
      <c r="M26" s="187"/>
      <c r="N26" s="187"/>
      <c r="O26" s="187"/>
      <c r="P26" s="187"/>
      <c r="V26" s="187"/>
      <c r="W26" s="187"/>
      <c r="Z26" s="219">
        <v>150</v>
      </c>
      <c r="AA26" s="206" t="s">
        <v>15</v>
      </c>
    </row>
    <row r="27" spans="1:27" ht="14.4" x14ac:dyDescent="0.3">
      <c r="C27" s="259" t="s">
        <v>404</v>
      </c>
      <c r="I27" s="203"/>
      <c r="J27" s="204"/>
      <c r="K27" s="204"/>
      <c r="L27" s="187"/>
      <c r="M27" s="187"/>
      <c r="N27" s="187"/>
      <c r="O27" s="187"/>
      <c r="P27" s="187"/>
      <c r="V27" s="187"/>
      <c r="W27" s="187"/>
      <c r="Z27" s="220">
        <v>515</v>
      </c>
      <c r="AA27" s="206" t="s">
        <v>66</v>
      </c>
    </row>
    <row r="28" spans="1:27" ht="14.4" x14ac:dyDescent="0.3">
      <c r="C28" s="259" t="s">
        <v>405</v>
      </c>
      <c r="L28" s="187"/>
      <c r="M28" s="187"/>
      <c r="N28" s="187"/>
      <c r="O28" s="187"/>
      <c r="P28" s="187"/>
      <c r="V28" s="187"/>
      <c r="W28" s="187"/>
      <c r="Z28" s="220">
        <v>430</v>
      </c>
      <c r="AA28" s="206" t="s">
        <v>66</v>
      </c>
    </row>
    <row r="29" spans="1:27" x14ac:dyDescent="0.3">
      <c r="C29" s="202"/>
      <c r="L29" s="187"/>
      <c r="M29" s="187"/>
      <c r="N29" s="187"/>
      <c r="O29" s="187"/>
      <c r="P29" s="187"/>
      <c r="V29" s="187"/>
      <c r="W29" s="187"/>
      <c r="Z29" s="220">
        <v>330</v>
      </c>
      <c r="AA29" s="206" t="s">
        <v>66</v>
      </c>
    </row>
    <row r="30" spans="1:27" x14ac:dyDescent="0.3">
      <c r="C30" s="202"/>
      <c r="L30" s="187"/>
      <c r="M30" s="187"/>
      <c r="N30" s="187"/>
      <c r="O30" s="187"/>
      <c r="P30" s="187"/>
      <c r="V30" s="187"/>
      <c r="W30" s="187"/>
      <c r="Z30" s="220">
        <v>350</v>
      </c>
      <c r="AA30" s="206" t="s">
        <v>66</v>
      </c>
    </row>
    <row r="31" spans="1:27" hidden="1" x14ac:dyDescent="0.3">
      <c r="L31" s="187"/>
      <c r="M31" s="187"/>
      <c r="N31" s="187"/>
      <c r="O31" s="187"/>
      <c r="P31" s="187"/>
      <c r="V31" s="187"/>
      <c r="W31" s="187"/>
      <c r="Z31" s="220">
        <v>250</v>
      </c>
      <c r="AA31" s="206" t="s">
        <v>66</v>
      </c>
    </row>
    <row r="32" spans="1:27" hidden="1" x14ac:dyDescent="0.3">
      <c r="L32" s="187"/>
      <c r="M32" s="187"/>
      <c r="N32" s="187"/>
      <c r="O32" s="187"/>
      <c r="P32" s="187"/>
      <c r="Z32" s="220">
        <v>530</v>
      </c>
      <c r="AA32" s="206" t="s">
        <v>67</v>
      </c>
    </row>
    <row r="33" spans="12:27" hidden="1" x14ac:dyDescent="0.3">
      <c r="L33" s="187"/>
      <c r="M33" s="187"/>
      <c r="N33" s="187"/>
      <c r="O33" s="187"/>
      <c r="P33" s="187"/>
      <c r="Z33" s="220">
        <v>550</v>
      </c>
      <c r="AA33" s="206" t="s">
        <v>67</v>
      </c>
    </row>
    <row r="34" spans="12:27" hidden="1" x14ac:dyDescent="0.3">
      <c r="L34" s="187"/>
      <c r="M34" s="187"/>
      <c r="N34" s="187"/>
      <c r="O34" s="187"/>
      <c r="P34" s="187"/>
      <c r="Z34" s="220">
        <v>540</v>
      </c>
      <c r="AA34" s="206" t="s">
        <v>67</v>
      </c>
    </row>
    <row r="35" spans="12:27" hidden="1" x14ac:dyDescent="0.3">
      <c r="L35" s="187"/>
      <c r="M35" s="187"/>
      <c r="N35" s="187"/>
      <c r="O35" s="187"/>
      <c r="P35" s="187"/>
      <c r="Z35" s="220">
        <v>35</v>
      </c>
      <c r="AA35" s="206" t="s">
        <v>68</v>
      </c>
    </row>
    <row r="36" spans="12:27" hidden="1" x14ac:dyDescent="0.3">
      <c r="L36" s="187"/>
      <c r="M36" s="187"/>
      <c r="N36" s="187"/>
      <c r="O36" s="187"/>
      <c r="P36" s="187"/>
      <c r="Z36" s="220">
        <v>25</v>
      </c>
      <c r="AA36" s="206" t="s">
        <v>68</v>
      </c>
    </row>
    <row r="37" spans="12:27" hidden="1" x14ac:dyDescent="0.3">
      <c r="L37" s="187"/>
      <c r="M37" s="187"/>
      <c r="N37" s="187"/>
      <c r="O37" s="187"/>
      <c r="P37" s="187"/>
      <c r="Z37" s="220">
        <v>210</v>
      </c>
      <c r="AA37" s="206" t="s">
        <v>68</v>
      </c>
    </row>
    <row r="38" spans="12:27" hidden="1" x14ac:dyDescent="0.3">
      <c r="L38" s="187"/>
      <c r="M38" s="187"/>
      <c r="N38" s="187"/>
      <c r="O38" s="187"/>
      <c r="P38" s="187"/>
      <c r="Z38" s="220">
        <v>110</v>
      </c>
      <c r="AA38" s="206" t="s">
        <v>68</v>
      </c>
    </row>
    <row r="39" spans="12:27" hidden="1" x14ac:dyDescent="0.3">
      <c r="L39" s="187"/>
      <c r="M39" s="187"/>
      <c r="N39" s="187"/>
      <c r="O39" s="187"/>
      <c r="P39" s="187"/>
      <c r="Z39" s="220">
        <v>15</v>
      </c>
      <c r="AA39" s="206" t="s">
        <v>70</v>
      </c>
    </row>
    <row r="40" spans="12:27" hidden="1" x14ac:dyDescent="0.3">
      <c r="Z40" s="220">
        <v>450</v>
      </c>
      <c r="AA40" s="206" t="s">
        <v>67</v>
      </c>
    </row>
    <row r="44" spans="12:27" ht="14.4" hidden="1" x14ac:dyDescent="0.3">
      <c r="Z44" s="173" t="s">
        <v>192</v>
      </c>
      <c r="AA44" s="173" t="s">
        <v>195</v>
      </c>
    </row>
    <row r="45" spans="12:27" ht="14.4" hidden="1" x14ac:dyDescent="0.3">
      <c r="Z45" s="173" t="s">
        <v>174</v>
      </c>
      <c r="AA45" s="173" t="s">
        <v>196</v>
      </c>
    </row>
    <row r="46" spans="12:27" ht="14.4" hidden="1" x14ac:dyDescent="0.3">
      <c r="Z46" s="173" t="s">
        <v>175</v>
      </c>
      <c r="AA46" s="173" t="s">
        <v>197</v>
      </c>
    </row>
    <row r="47" spans="12:27" ht="14.4" hidden="1" x14ac:dyDescent="0.3">
      <c r="Z47" s="173" t="s">
        <v>176</v>
      </c>
      <c r="AA47" s="173" t="s">
        <v>198</v>
      </c>
    </row>
    <row r="48" spans="12:27" ht="14.4" hidden="1" x14ac:dyDescent="0.3">
      <c r="Z48" s="173" t="s">
        <v>177</v>
      </c>
      <c r="AA48" s="173" t="s">
        <v>199</v>
      </c>
    </row>
    <row r="49" spans="26:27" ht="14.4" hidden="1" x14ac:dyDescent="0.3">
      <c r="Z49" s="173" t="s">
        <v>178</v>
      </c>
      <c r="AA49" s="173" t="s">
        <v>200</v>
      </c>
    </row>
    <row r="50" spans="26:27" ht="14.4" hidden="1" x14ac:dyDescent="0.3">
      <c r="Z50" s="173" t="s">
        <v>179</v>
      </c>
      <c r="AA50" s="173" t="s">
        <v>201</v>
      </c>
    </row>
    <row r="51" spans="26:27" ht="14.4" hidden="1" x14ac:dyDescent="0.3">
      <c r="Z51" s="173" t="s">
        <v>180</v>
      </c>
      <c r="AA51" s="173" t="s">
        <v>202</v>
      </c>
    </row>
    <row r="52" spans="26:27" ht="14.4" hidden="1" x14ac:dyDescent="0.3">
      <c r="Z52" s="173" t="s">
        <v>193</v>
      </c>
      <c r="AA52" s="173" t="s">
        <v>203</v>
      </c>
    </row>
    <row r="53" spans="26:27" ht="14.4" hidden="1" x14ac:dyDescent="0.3">
      <c r="Z53" s="173" t="s">
        <v>194</v>
      </c>
      <c r="AA53" s="173" t="s">
        <v>204</v>
      </c>
    </row>
    <row r="54" spans="26:27" ht="14.4" hidden="1" x14ac:dyDescent="0.3">
      <c r="Z54" s="173" t="s">
        <v>181</v>
      </c>
      <c r="AA54" s="173" t="s">
        <v>205</v>
      </c>
    </row>
    <row r="55" spans="26:27" ht="14.4" hidden="1" x14ac:dyDescent="0.3">
      <c r="Z55" s="173" t="s">
        <v>182</v>
      </c>
      <c r="AA55" s="173" t="s">
        <v>206</v>
      </c>
    </row>
    <row r="56" spans="26:27" ht="14.4" hidden="1" x14ac:dyDescent="0.3">
      <c r="Z56" s="173" t="s">
        <v>183</v>
      </c>
      <c r="AA56" s="173" t="s">
        <v>207</v>
      </c>
    </row>
    <row r="57" spans="26:27" ht="14.4" hidden="1" x14ac:dyDescent="0.3">
      <c r="Z57" s="173" t="s">
        <v>184</v>
      </c>
      <c r="AA57" s="173" t="s">
        <v>208</v>
      </c>
    </row>
    <row r="58" spans="26:27" ht="14.4" hidden="1" x14ac:dyDescent="0.3">
      <c r="Z58" s="173" t="s">
        <v>185</v>
      </c>
      <c r="AA58" s="173" t="s">
        <v>209</v>
      </c>
    </row>
    <row r="59" spans="26:27" ht="14.4" hidden="1" x14ac:dyDescent="0.3">
      <c r="Z59" s="173" t="s">
        <v>186</v>
      </c>
      <c r="AA59" s="173"/>
    </row>
    <row r="60" spans="26:27" ht="14.4" hidden="1" x14ac:dyDescent="0.3">
      <c r="Z60" s="173" t="s">
        <v>187</v>
      </c>
      <c r="AA60" s="173"/>
    </row>
    <row r="61" spans="26:27" ht="14.4" hidden="1" x14ac:dyDescent="0.3">
      <c r="Z61" s="173" t="s">
        <v>188</v>
      </c>
      <c r="AA61" s="173"/>
    </row>
    <row r="62" spans="26:27" ht="14.4" hidden="1" x14ac:dyDescent="0.3">
      <c r="Z62" s="173" t="s">
        <v>189</v>
      </c>
      <c r="AA62" s="173"/>
    </row>
    <row r="63" spans="26:27" ht="14.4" hidden="1" x14ac:dyDescent="0.3">
      <c r="Z63" s="173" t="s">
        <v>190</v>
      </c>
      <c r="AA63" s="173"/>
    </row>
    <row r="64" spans="26:27" ht="14.4" hidden="1" x14ac:dyDescent="0.3">
      <c r="Z64" s="173" t="s">
        <v>191</v>
      </c>
      <c r="AA64" s="173"/>
    </row>
    <row r="68" spans="1:30" s="206" customFormat="1" hidden="1" x14ac:dyDescent="0.3">
      <c r="A68" s="187"/>
      <c r="B68" s="187"/>
      <c r="C68" s="197"/>
      <c r="D68" s="197"/>
      <c r="E68" s="187"/>
      <c r="F68" s="187"/>
      <c r="G68" s="187"/>
      <c r="H68" s="187"/>
      <c r="I68" s="187"/>
      <c r="J68" s="197"/>
      <c r="K68" s="197"/>
      <c r="L68" s="197"/>
      <c r="M68" s="197"/>
      <c r="N68" s="197"/>
      <c r="O68" s="197"/>
      <c r="P68" s="197"/>
      <c r="Q68" s="197"/>
      <c r="R68" s="197"/>
      <c r="S68" s="197"/>
      <c r="T68" s="197"/>
      <c r="U68" s="197"/>
      <c r="V68" s="197"/>
      <c r="W68" s="197"/>
      <c r="X68" s="187"/>
      <c r="Y68" s="187"/>
      <c r="Z68" s="206" t="s">
        <v>215</v>
      </c>
      <c r="AB68" s="187"/>
      <c r="AC68" s="187"/>
      <c r="AD68" s="187"/>
    </row>
    <row r="69" spans="1:30" s="206" customFormat="1" hidden="1" x14ac:dyDescent="0.3">
      <c r="A69" s="187"/>
      <c r="B69" s="187"/>
      <c r="C69" s="197"/>
      <c r="D69" s="197"/>
      <c r="E69" s="187"/>
      <c r="F69" s="187"/>
      <c r="G69" s="187"/>
      <c r="H69" s="187"/>
      <c r="I69" s="187"/>
      <c r="J69" s="197"/>
      <c r="K69" s="197"/>
      <c r="L69" s="197"/>
      <c r="M69" s="197"/>
      <c r="N69" s="197"/>
      <c r="O69" s="197"/>
      <c r="P69" s="197"/>
      <c r="Q69" s="197"/>
      <c r="R69" s="197"/>
      <c r="S69" s="197"/>
      <c r="T69" s="197"/>
      <c r="U69" s="197"/>
      <c r="V69" s="197"/>
      <c r="W69" s="197"/>
      <c r="X69" s="187"/>
      <c r="Y69" s="187"/>
      <c r="Z69" s="206" t="s">
        <v>216</v>
      </c>
      <c r="AB69" s="187"/>
      <c r="AC69" s="187"/>
      <c r="AD69" s="187"/>
    </row>
    <row r="72" spans="1:30" ht="27.6" hidden="1" x14ac:dyDescent="0.3">
      <c r="Z72" s="206" t="s">
        <v>229</v>
      </c>
    </row>
    <row r="73" spans="1:30" ht="41.4" hidden="1" x14ac:dyDescent="0.3">
      <c r="Z73" s="206" t="s">
        <v>230</v>
      </c>
    </row>
    <row r="74" spans="1:30" ht="27.6" hidden="1" x14ac:dyDescent="0.3">
      <c r="Z74" s="206" t="s">
        <v>231</v>
      </c>
    </row>
    <row r="76" spans="1:30" ht="27.6" hidden="1" x14ac:dyDescent="0.3">
      <c r="Z76" s="206" t="s">
        <v>44</v>
      </c>
    </row>
    <row r="77" spans="1:30" ht="41.4" hidden="1" x14ac:dyDescent="0.3">
      <c r="Z77" s="206" t="s">
        <v>48</v>
      </c>
    </row>
    <row r="78" spans="1:30" ht="41.4" hidden="1" x14ac:dyDescent="0.3">
      <c r="Z78" s="206" t="s">
        <v>41</v>
      </c>
    </row>
    <row r="79" spans="1:30" ht="41.4" hidden="1" x14ac:dyDescent="0.3">
      <c r="Z79" s="206" t="s">
        <v>40</v>
      </c>
    </row>
    <row r="80" spans="1:30" ht="27.6" hidden="1" x14ac:dyDescent="0.3">
      <c r="Z80" s="206" t="s">
        <v>42</v>
      </c>
    </row>
    <row r="81" spans="26:26" ht="55.2" hidden="1" x14ac:dyDescent="0.3">
      <c r="Z81" s="206" t="s">
        <v>39</v>
      </c>
    </row>
    <row r="82" spans="26:26" ht="27.6" hidden="1" x14ac:dyDescent="0.3">
      <c r="Z82" s="206" t="s">
        <v>52</v>
      </c>
    </row>
  </sheetData>
  <sheetProtection algorithmName="SHA-512" hashValue="15Ni84T/Rt2qgpQ4XRhCtesK4LmbPed4YY7lfOsDXyOFnmtbmnSpR3gSPCZiNZkqRisnJbD6wGcpDY1hrwbd4w==" saltValue="E/VL3hYhR4tS9rlFhtBcTA==" spinCount="100000" sheet="1" formatRows="0" selectLockedCells="1" autoFilter="0"/>
  <protectedRanges>
    <protectedRange sqref="F4:F6 R4:R6 T4:T6 H4:H6" name="Rango1"/>
    <protectedRange sqref="B4" name="Rango1_1_1"/>
    <protectedRange sqref="D5" name="Rango1_7_6"/>
    <protectedRange sqref="B5" name="Rango1_1_6_1"/>
    <protectedRange sqref="B6" name="Rango1_1_3"/>
    <protectedRange sqref="C6:D6" name="Rango1_4"/>
    <protectedRange sqref="C4" name="Rango1_29_2"/>
    <protectedRange sqref="C5" name="Rango1_46"/>
    <protectedRange sqref="M4" name="Rango1_2"/>
    <protectedRange sqref="N4" name="Rango1_6_4"/>
    <protectedRange sqref="L4" name="Rango1_8_2_1"/>
    <protectedRange sqref="P4" name="Rango1_96"/>
    <protectedRange sqref="O4" name="Rango1_7_3_1"/>
    <protectedRange sqref="M5:O5" name="Rango1_7_7"/>
    <protectedRange sqref="P5" name="Rango1_13_3"/>
    <protectedRange sqref="L5" name="Rango1_25"/>
    <protectedRange sqref="K4:K6" name="Rango1_7_8"/>
    <protectedRange sqref="N6:O6" name="Rango1_4_1"/>
    <protectedRange sqref="P6" name="Rango1_13"/>
    <protectedRange sqref="L6" name="Rango1_34"/>
    <protectedRange sqref="M6" name="Rango1_34_1"/>
    <protectedRange sqref="X4 X6" name="Rango1_7_2"/>
    <protectedRange sqref="X5" name="Rango1_3_6"/>
    <protectedRange sqref="W4" name="Rango1_97_1"/>
    <protectedRange sqref="W5" name="Rango1_6_7_3"/>
    <protectedRange sqref="W6" name="Rango1_6"/>
  </protectedRanges>
  <mergeCells count="30">
    <mergeCell ref="A1:X1"/>
    <mergeCell ref="A2:D2"/>
    <mergeCell ref="E2:H2"/>
    <mergeCell ref="I2:J2"/>
    <mergeCell ref="K2:K3"/>
    <mergeCell ref="L2:P2"/>
    <mergeCell ref="U2:V2"/>
    <mergeCell ref="W2:X2"/>
    <mergeCell ref="E3:F3"/>
    <mergeCell ref="G3:H3"/>
    <mergeCell ref="Q3:R3"/>
    <mergeCell ref="S3:T3"/>
    <mergeCell ref="Q2:T2"/>
    <mergeCell ref="C18:D18"/>
    <mergeCell ref="I18:K18"/>
    <mergeCell ref="C8:D8"/>
    <mergeCell ref="I8:K8"/>
    <mergeCell ref="C9:D9"/>
    <mergeCell ref="J9:K9"/>
    <mergeCell ref="J10:K10"/>
    <mergeCell ref="J11:K11"/>
    <mergeCell ref="I19:K19"/>
    <mergeCell ref="I20:K20"/>
    <mergeCell ref="I21:K21"/>
    <mergeCell ref="I22:K22"/>
    <mergeCell ref="J12:K12"/>
    <mergeCell ref="J13:K13"/>
    <mergeCell ref="I15:K15"/>
    <mergeCell ref="I16:K16"/>
    <mergeCell ref="I17:K17"/>
  </mergeCells>
  <conditionalFormatting sqref="I4:I5">
    <cfRule type="cellIs" priority="957" stopIfTrue="1" operator="equal">
      <formula>"INACEPTABLE"</formula>
    </cfRule>
    <cfRule type="cellIs" priority="958" stopIfTrue="1" operator="equal">
      <formula>"IMPORTANTE"</formula>
    </cfRule>
    <cfRule type="cellIs" priority="959" stopIfTrue="1" operator="equal">
      <formula>"MODERADO"</formula>
    </cfRule>
    <cfRule type="cellIs" priority="960" stopIfTrue="1" operator="equal">
      <formula>"TOLERABLE"</formula>
    </cfRule>
    <cfRule type="cellIs" priority="961" stopIfTrue="1" operator="equal">
      <formula>"ZONA RIESGO ALTA"</formula>
    </cfRule>
    <cfRule type="cellIs" priority="962" stopIfTrue="1" operator="equal">
      <formula>"ZONA EXTREMA"</formula>
    </cfRule>
    <cfRule type="cellIs" priority="963" stopIfTrue="1" operator="equal">
      <formula>"ZONA RIESGO BAJA"</formula>
    </cfRule>
    <cfRule type="cellIs" priority="964" stopIfTrue="1" operator="equal">
      <formula>"ZONA RIESGO MODERADA"</formula>
    </cfRule>
    <cfRule type="cellIs" priority="965" stopIfTrue="1" operator="equal">
      <formula>"ZONA RIESGO MODERADA"</formula>
    </cfRule>
    <cfRule type="cellIs" priority="966" stopIfTrue="1" operator="equal">
      <formula>"ZONA RIESGO ALTA"</formula>
    </cfRule>
  </conditionalFormatting>
  <conditionalFormatting sqref="F4:F5">
    <cfRule type="cellIs" dxfId="313" priority="922" stopIfTrue="1" operator="equal">
      <formula>"Sin Clasificar"</formula>
    </cfRule>
  </conditionalFormatting>
  <conditionalFormatting sqref="H4:H5">
    <cfRule type="cellIs" dxfId="312" priority="921" stopIfTrue="1" operator="equal">
      <formula>"Sin Clasificar"</formula>
    </cfRule>
  </conditionalFormatting>
  <conditionalFormatting sqref="R4:R5">
    <cfRule type="cellIs" dxfId="311" priority="912" stopIfTrue="1" operator="equal">
      <formula>"Sin Clasificar"</formula>
    </cfRule>
  </conditionalFormatting>
  <conditionalFormatting sqref="T4:T5">
    <cfRule type="cellIs" dxfId="310" priority="911" stopIfTrue="1" operator="equal">
      <formula>"Sin Clasificar"</formula>
    </cfRule>
  </conditionalFormatting>
  <conditionalFormatting sqref="U4:U5">
    <cfRule type="cellIs" priority="901" stopIfTrue="1" operator="equal">
      <formula>"INACEPTABLE"</formula>
    </cfRule>
    <cfRule type="cellIs" priority="902" stopIfTrue="1" operator="equal">
      <formula>"IMPORTANTE"</formula>
    </cfRule>
    <cfRule type="cellIs" priority="903" stopIfTrue="1" operator="equal">
      <formula>"MODERADO"</formula>
    </cfRule>
    <cfRule type="cellIs" priority="904" stopIfTrue="1" operator="equal">
      <formula>"TOLERABLE"</formula>
    </cfRule>
    <cfRule type="cellIs" priority="905" stopIfTrue="1" operator="equal">
      <formula>"ZONA RIESGO ALTA"</formula>
    </cfRule>
    <cfRule type="cellIs" priority="906" stopIfTrue="1" operator="equal">
      <formula>"ZONA EXTREMA"</formula>
    </cfRule>
    <cfRule type="cellIs" priority="907" stopIfTrue="1" operator="equal">
      <formula>"ZONA RIESGO BAJA"</formula>
    </cfRule>
    <cfRule type="cellIs" priority="908" stopIfTrue="1" operator="equal">
      <formula>"ZONA RIESGO MODERADA"</formula>
    </cfRule>
    <cfRule type="cellIs" priority="909" stopIfTrue="1" operator="equal">
      <formula>"ZONA RIESGO MODERADA"</formula>
    </cfRule>
    <cfRule type="cellIs" priority="910" stopIfTrue="1" operator="equal">
      <formula>"ZONA RIESGO ALTA"</formula>
    </cfRule>
  </conditionalFormatting>
  <conditionalFormatting sqref="I6">
    <cfRule type="cellIs" priority="129" stopIfTrue="1" operator="equal">
      <formula>"INACEPTABLE"</formula>
    </cfRule>
    <cfRule type="cellIs" priority="130" stopIfTrue="1" operator="equal">
      <formula>"IMPORTANTE"</formula>
    </cfRule>
    <cfRule type="cellIs" priority="131" stopIfTrue="1" operator="equal">
      <formula>"MODERADO"</formula>
    </cfRule>
    <cfRule type="cellIs" priority="132" stopIfTrue="1" operator="equal">
      <formula>"TOLERABLE"</formula>
    </cfRule>
    <cfRule type="cellIs" priority="133" stopIfTrue="1" operator="equal">
      <formula>"ZONA RIESGO ALTA"</formula>
    </cfRule>
    <cfRule type="cellIs" priority="134" stopIfTrue="1" operator="equal">
      <formula>"ZONA EXTREMA"</formula>
    </cfRule>
    <cfRule type="cellIs" priority="135" stopIfTrue="1" operator="equal">
      <formula>"ZONA RIESGO BAJA"</formula>
    </cfRule>
    <cfRule type="cellIs" priority="136" stopIfTrue="1" operator="equal">
      <formula>"ZONA RIESGO MODERADA"</formula>
    </cfRule>
    <cfRule type="cellIs" priority="137" stopIfTrue="1" operator="equal">
      <formula>"ZONA RIESGO MODERADA"</formula>
    </cfRule>
    <cfRule type="cellIs" priority="138" stopIfTrue="1" operator="equal">
      <formula>"ZONA RIESGO ALTA"</formula>
    </cfRule>
  </conditionalFormatting>
  <conditionalFormatting sqref="F6">
    <cfRule type="cellIs" dxfId="309" priority="110" stopIfTrue="1" operator="equal">
      <formula>"Sin Clasificar"</formula>
    </cfRule>
  </conditionalFormatting>
  <conditionalFormatting sqref="H6">
    <cfRule type="cellIs" dxfId="308" priority="109" stopIfTrue="1" operator="equal">
      <formula>"Sin Clasificar"</formula>
    </cfRule>
  </conditionalFormatting>
  <conditionalFormatting sqref="R6">
    <cfRule type="cellIs" dxfId="307" priority="101" stopIfTrue="1" operator="equal">
      <formula>"Sin Clasificar"</formula>
    </cfRule>
  </conditionalFormatting>
  <conditionalFormatting sqref="T6">
    <cfRule type="cellIs" dxfId="306" priority="100" stopIfTrue="1" operator="equal">
      <formula>"Sin Clasificar"</formula>
    </cfRule>
  </conditionalFormatting>
  <conditionalFormatting sqref="U6">
    <cfRule type="cellIs" priority="90" stopIfTrue="1" operator="equal">
      <formula>"INACEPTABLE"</formula>
    </cfRule>
    <cfRule type="cellIs" priority="91" stopIfTrue="1" operator="equal">
      <formula>"IMPORTANTE"</formula>
    </cfRule>
    <cfRule type="cellIs" priority="92" stopIfTrue="1" operator="equal">
      <formula>"MODERADO"</formula>
    </cfRule>
    <cfRule type="cellIs" priority="93" stopIfTrue="1" operator="equal">
      <formula>"TOLERABLE"</formula>
    </cfRule>
    <cfRule type="cellIs" priority="94" stopIfTrue="1" operator="equal">
      <formula>"ZONA RIESGO ALTA"</formula>
    </cfRule>
    <cfRule type="cellIs" priority="95" stopIfTrue="1" operator="equal">
      <formula>"ZONA EXTREMA"</formula>
    </cfRule>
    <cfRule type="cellIs" priority="96" stopIfTrue="1" operator="equal">
      <formula>"ZONA RIESGO BAJA"</formula>
    </cfRule>
    <cfRule type="cellIs" priority="97" stopIfTrue="1" operator="equal">
      <formula>"ZONA RIESGO MODERADA"</formula>
    </cfRule>
    <cfRule type="cellIs" priority="98" stopIfTrue="1" operator="equal">
      <formula>"ZONA RIESGO MODERADA"</formula>
    </cfRule>
    <cfRule type="cellIs" priority="99" stopIfTrue="1" operator="equal">
      <formula>"ZONA RIESGO ALTA"</formula>
    </cfRule>
  </conditionalFormatting>
  <conditionalFormatting sqref="P4">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N4">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N5">
    <cfRule type="cellIs" priority="55" stopIfTrue="1" operator="equal">
      <formula>"ZONA RIESGO ALTA"</formula>
    </cfRule>
    <cfRule type="cellIs" priority="56" stopIfTrue="1" operator="equal">
      <formula>"ZONA RIESGO EXTREMA"</formula>
    </cfRule>
    <cfRule type="cellIs" priority="57" stopIfTrue="1" operator="equal">
      <formula>"ZONA RIESGO BAJA"</formula>
    </cfRule>
    <cfRule type="cellIs" priority="58" stopIfTrue="1" operator="equal">
      <formula>"ZONA RIESGO MODERADA"</formula>
    </cfRule>
    <cfRule type="cellIs" priority="59" stopIfTrue="1" operator="equal">
      <formula>"ZONA RIESGO MODERADA"</formula>
    </cfRule>
    <cfRule type="cellIs" priority="60" stopIfTrue="1" operator="equal">
      <formula>"ZONA RIESGO ALTA"</formula>
    </cfRule>
  </conditionalFormatting>
  <conditionalFormatting sqref="P5">
    <cfRule type="cellIs" priority="49" stopIfTrue="1" operator="equal">
      <formula>"ZONA RIESGO ALTA"</formula>
    </cfRule>
    <cfRule type="cellIs" priority="50" stopIfTrue="1" operator="equal">
      <formula>"ZONA RIESGO EXTREMA"</formula>
    </cfRule>
    <cfRule type="cellIs" priority="51" stopIfTrue="1" operator="equal">
      <formula>"ZONA RIESGO BAJA"</formula>
    </cfRule>
    <cfRule type="cellIs" priority="52" stopIfTrue="1" operator="equal">
      <formula>"ZONA RIESGO MODERADA"</formula>
    </cfRule>
    <cfRule type="cellIs" priority="53" stopIfTrue="1" operator="equal">
      <formula>"ZONA RIESGO MODERADA"</formula>
    </cfRule>
    <cfRule type="cellIs" priority="54" stopIfTrue="1" operator="equal">
      <formula>"ZONA RIESGO ALTA"</formula>
    </cfRule>
  </conditionalFormatting>
  <conditionalFormatting sqref="N6">
    <cfRule type="cellIs" priority="43" stopIfTrue="1" operator="equal">
      <formula>"ZONA RIESGO ALTA"</formula>
    </cfRule>
    <cfRule type="cellIs" priority="44" stopIfTrue="1" operator="equal">
      <formula>"ZONA RIESGO EXTREMA"</formula>
    </cfRule>
    <cfRule type="cellIs" priority="45" stopIfTrue="1" operator="equal">
      <formula>"ZONA RIESGO BAJA"</formula>
    </cfRule>
    <cfRule type="cellIs" priority="46" stopIfTrue="1" operator="equal">
      <formula>"ZONA RIESGO MODERADA"</formula>
    </cfRule>
    <cfRule type="cellIs" priority="47" stopIfTrue="1" operator="equal">
      <formula>"ZONA RIESGO MODERADA"</formula>
    </cfRule>
    <cfRule type="cellIs" priority="48" stopIfTrue="1" operator="equal">
      <formula>"ZONA RIESGO ALTA"</formula>
    </cfRule>
  </conditionalFormatting>
  <conditionalFormatting sqref="P6">
    <cfRule type="cellIs" priority="37" stopIfTrue="1" operator="equal">
      <formula>"ZONA RIESGO ALTA"</formula>
    </cfRule>
    <cfRule type="cellIs" priority="38" stopIfTrue="1" operator="equal">
      <formula>"ZONA RIESGO EXTREMA"</formula>
    </cfRule>
    <cfRule type="cellIs" priority="39" stopIfTrue="1" operator="equal">
      <formula>"ZONA RIESGO BAJA"</formula>
    </cfRule>
    <cfRule type="cellIs" priority="40" stopIfTrue="1" operator="equal">
      <formula>"ZONA RIESGO MODERADA"</formula>
    </cfRule>
    <cfRule type="cellIs" priority="41" stopIfTrue="1" operator="equal">
      <formula>"ZONA RIESGO MODERADA"</formula>
    </cfRule>
    <cfRule type="cellIs" priority="42" stopIfTrue="1" operator="equal">
      <formula>"ZONA RIESGO ALTA"</formula>
    </cfRule>
  </conditionalFormatting>
  <conditionalFormatting sqref="W4">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J4:J6">
    <cfRule type="cellIs" dxfId="305" priority="4" operator="equal">
      <formula>"Importante"</formula>
    </cfRule>
    <cfRule type="cellIs" dxfId="304" priority="5" operator="equal">
      <formula>"Inaceptable"</formula>
    </cfRule>
    <cfRule type="cellIs" dxfId="303" priority="6" operator="equal">
      <formula>"Moderado"</formula>
    </cfRule>
  </conditionalFormatting>
  <conditionalFormatting sqref="V4:V6">
    <cfRule type="cellIs" dxfId="302" priority="1" operator="equal">
      <formula>"Importante"</formula>
    </cfRule>
    <cfRule type="cellIs" dxfId="301" priority="2" operator="equal">
      <formula>"Inaceptable"</formula>
    </cfRule>
    <cfRule type="cellIs" dxfId="300" priority="3" operator="equal">
      <formula>"Moderado"</formula>
    </cfRule>
  </conditionalFormatting>
  <dataValidations count="21">
    <dataValidation type="list" allowBlank="1" showInputMessage="1" showErrorMessage="1" promptTitle="Clasificar Probabilidad" prompt="1 - Rara Vez_x000a_2 - Improbable_x000a_3 - Posible_x000a_4 - Probable_x000a_5- Casi seguro" sqref="F4:F6" xr:uid="{00000000-0002-0000-0200-000000000000}">
      <formula1>$D$10:$D$14</formula1>
    </dataValidation>
    <dataValidation allowBlank="1" showInputMessage="1" showErrorMessage="1" prompt="Lo que se busca sobre el riesgo objeto de análisis, al momento de ejecutar el control." sqref="M3" xr:uid="{00000000-0002-0000-0200-000001000000}"/>
    <dataValidation allowBlank="1" showInputMessage="1" showErrorMessage="1" prompt="Identificar el riesgo que representa la posibilidad de que por acción u omisión se use el poder para desviar la gestión de lo público hacia_x000a_un beneficio privado." sqref="B3" xr:uid="{00000000-0002-0000-0200-000002000000}"/>
    <dataValidation allowBlank="1" showInputMessage="1" showErrorMessage="1" prompt="Definir indicador para medir el control" sqref="W3" xr:uid="{00000000-0002-0000-0200-000003000000}"/>
    <dataValidation allowBlank="1" showInputMessage="1" showErrorMessage="1" prompt="Área responsable de la gestión del riesgo" sqref="X3" xr:uid="{00000000-0002-0000-0200-000004000000}"/>
    <dataValidation allowBlank="1" showInputMessage="1" showErrorMessage="1" prompt="Registrar cómo se encuentra documentado el control. Soporte del control." sqref="P3" xr:uid="{00000000-0002-0000-0200-000005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200-000006000000}"/>
    <dataValidation allowBlank="1" showInputMessage="1" showErrorMessage="1" prompt="Periodicidad de ejecución de los controles" sqref="N3" xr:uid="{00000000-0002-0000-0200-000007000000}"/>
    <dataValidation allowBlank="1" showInputMessage="1" showErrorMessage="1" prompt="POSTERIOR A LA APLICACION DE CONTROLES: Calificación respecto a la materialización del riesgo de corrupción en la Rama Judicial, una vez aplicados los controles._x000a_" sqref="S3:T3" xr:uid="{00000000-0002-0000-0200-000008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200-000009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200-00000A000000}"/>
    <dataValidation allowBlank="1" showInputMessage="1" showErrorMessage="1" prompt="Medidas tomadas en el proceso para mitigar el riesgo a través de los controles establecidos." sqref="K2:K3" xr:uid="{00000000-0002-0000-0200-00000B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200-00000C000000}"/>
    <dataValidation allowBlank="1" showInputMessage="1" showErrorMessage="1" prompt="SIN APLICAR CONTROLES: Calificación respecto a la materialización del riesgo de corrupción en la Rama Judicial. " sqref="G3:H3" xr:uid="{00000000-0002-0000-0200-00000D000000}"/>
    <dataValidation allowBlank="1" showInputMessage="1" showErrorMessage="1" prompt="SIN APLICAR CONTROLES: Veces que el riesgo se ha presentado en un tiempo determinado o que puede presentarse, el riesgo, las causas o los agentes generadores." sqref="E3:F3" xr:uid="{00000000-0002-0000-0200-00000E000000}"/>
    <dataValidation allowBlank="1" showInputMessage="1" showErrorMessage="1" prompt="Determinar efectos o impactos ocasionados por la ocurrencia del riesgo que afecta los objetivos o procesos de la entidad (pérdida, daño, perjuicio, detrimento)." sqref="D3" xr:uid="{00000000-0002-0000-0200-00000F000000}"/>
    <dataValidation allowBlank="1" showInputMessage="1" showErrorMessage="1" prompt="Factores internos y externos por los cuales podría suceder dicha situación de riesgo. Agentes generadores del riesgo. Deben ser situaciones concretas y tangibles" sqref="C3" xr:uid="{00000000-0002-0000-0200-000010000000}"/>
    <dataValidation type="list" allowBlank="1" showInputMessage="1" showErrorMessage="1" promptTitle="Clasificar Probabilidad" prompt="1 - Rara Vez_x000a_2 - Improbable_x000a_3 - Posible_x000a_4 - Probable_x000a_5- Casi certeza" sqref="R4:R6" xr:uid="{00000000-0002-0000-0200-000011000000}">
      <formula1>$D$10:$D$14</formula1>
    </dataValidation>
    <dataValidation allowBlank="1" showInputMessage="1" showErrorMessage="1" prompt="Indique el proceso sobre el cual aplican el riesgo objeto de análisis" sqref="A3" xr:uid="{00000000-0002-0000-0200-000012000000}"/>
    <dataValidation type="list" allowBlank="1" showInputMessage="1" showErrorMessage="1" promptTitle="Clasificar Impacto" prompt="15 - Moderado_x000a_30 - Mayor_x000a_50 - Catastrófico" sqref="H4:H6 T4:T6" xr:uid="{00000000-0002-0000-0200-000013000000}">
      <formula1>$D$19:$D$21</formula1>
    </dataValidation>
    <dataValidation type="list" errorStyle="information" allowBlank="1" showInputMessage="1" showErrorMessage="1" prompt="Seleccionar una opción de la lista desplegable" sqref="K4:K6" xr:uid="{00000000-0002-0000-0200-000014000000}">
      <formula1>$Z$72:$Z$74</formula1>
    </dataValidation>
  </dataValidations>
  <pageMargins left="0.7" right="0.7" top="0.75" bottom="0.75" header="0.3" footer="0.3"/>
  <pageSetup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D82"/>
  <sheetViews>
    <sheetView showGridLines="0" zoomScale="70" zoomScaleNormal="70" workbookViewId="0">
      <selection activeCell="N24" sqref="N24"/>
    </sheetView>
  </sheetViews>
  <sheetFormatPr baseColWidth="10" defaultColWidth="0" defaultRowHeight="13.8" zeroHeight="1" x14ac:dyDescent="0.3"/>
  <cols>
    <col min="1" max="2" width="31.109375" style="187" customWidth="1"/>
    <col min="3" max="3" width="32.5546875" style="197" customWidth="1"/>
    <col min="4" max="4" width="34" style="197" customWidth="1"/>
    <col min="5" max="5" width="7.109375" style="187" hidden="1" customWidth="1"/>
    <col min="6" max="6" width="20.6640625" style="187" customWidth="1"/>
    <col min="7" max="7" width="8" style="187" hidden="1" customWidth="1"/>
    <col min="8" max="8" width="20.6640625" style="187" customWidth="1"/>
    <col min="9" max="9" width="17.88671875" style="187" customWidth="1"/>
    <col min="10" max="10" width="19.5546875" style="197" customWidth="1"/>
    <col min="11" max="11" width="20.88671875" style="197" customWidth="1"/>
    <col min="12" max="16" width="23" style="197" customWidth="1"/>
    <col min="17" max="17" width="7.88671875" style="197" hidden="1" customWidth="1"/>
    <col min="18" max="18" width="20.6640625" style="197" customWidth="1"/>
    <col min="19" max="19" width="7.6640625" style="197" hidden="1"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5" width="11.44140625" style="187" hidden="1" customWidth="1"/>
    <col min="26" max="27" width="11.44140625" style="206" hidden="1" customWidth="1"/>
    <col min="28" max="30" width="0" style="187" hidden="1" customWidth="1"/>
    <col min="31" max="16384" width="11.44140625" style="187" hidden="1"/>
  </cols>
  <sheetData>
    <row r="1" spans="1:27"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27" ht="30.75" customHeight="1" x14ac:dyDescent="0.3">
      <c r="A2" s="392" t="s">
        <v>227</v>
      </c>
      <c r="B2" s="388"/>
      <c r="C2" s="388"/>
      <c r="D2" s="388"/>
      <c r="E2" s="388" t="s">
        <v>74</v>
      </c>
      <c r="F2" s="388"/>
      <c r="G2" s="388"/>
      <c r="H2" s="388"/>
      <c r="I2" s="388" t="s">
        <v>75</v>
      </c>
      <c r="J2" s="388"/>
      <c r="K2" s="388" t="s">
        <v>228</v>
      </c>
      <c r="L2" s="388" t="s">
        <v>86</v>
      </c>
      <c r="M2" s="388"/>
      <c r="N2" s="388"/>
      <c r="O2" s="388"/>
      <c r="P2" s="388"/>
      <c r="Q2" s="388" t="s">
        <v>226</v>
      </c>
      <c r="R2" s="388"/>
      <c r="S2" s="388"/>
      <c r="T2" s="388"/>
      <c r="U2" s="388" t="s">
        <v>225</v>
      </c>
      <c r="V2" s="388"/>
      <c r="W2" s="388" t="s">
        <v>87</v>
      </c>
      <c r="X2" s="389"/>
    </row>
    <row r="3" spans="1:27" ht="39" customHeight="1" x14ac:dyDescent="0.3">
      <c r="A3" s="174" t="s">
        <v>235</v>
      </c>
      <c r="B3" s="175" t="s">
        <v>399</v>
      </c>
      <c r="C3" s="175" t="s">
        <v>138</v>
      </c>
      <c r="D3" s="175" t="s">
        <v>139</v>
      </c>
      <c r="E3" s="390" t="s">
        <v>400</v>
      </c>
      <c r="F3" s="390"/>
      <c r="G3" s="390" t="s">
        <v>402</v>
      </c>
      <c r="H3" s="390"/>
      <c r="I3" s="175" t="s">
        <v>79</v>
      </c>
      <c r="J3" s="175" t="s">
        <v>38</v>
      </c>
      <c r="K3" s="390"/>
      <c r="L3" s="175" t="s">
        <v>403</v>
      </c>
      <c r="M3" s="175" t="s">
        <v>220</v>
      </c>
      <c r="N3" s="175" t="s">
        <v>84</v>
      </c>
      <c r="O3" s="175" t="s">
        <v>85</v>
      </c>
      <c r="P3" s="175" t="s">
        <v>94</v>
      </c>
      <c r="Q3" s="390" t="s">
        <v>53</v>
      </c>
      <c r="R3" s="390"/>
      <c r="S3" s="390" t="s">
        <v>54</v>
      </c>
      <c r="T3" s="390"/>
      <c r="U3" s="175" t="s">
        <v>79</v>
      </c>
      <c r="V3" s="175" t="s">
        <v>38</v>
      </c>
      <c r="W3" s="175" t="s">
        <v>82</v>
      </c>
      <c r="X3" s="221" t="s">
        <v>83</v>
      </c>
    </row>
    <row r="4" spans="1:27" ht="117.75" customHeight="1" x14ac:dyDescent="0.3">
      <c r="A4" s="252" t="s">
        <v>277</v>
      </c>
      <c r="B4" s="159" t="s">
        <v>577</v>
      </c>
      <c r="C4" s="159" t="s">
        <v>237</v>
      </c>
      <c r="D4" s="159" t="s">
        <v>599</v>
      </c>
      <c r="E4" s="222">
        <f>IFERROR(VLOOKUP(F4,$D$10:$E$14,2,FALSE)," ")</f>
        <v>3</v>
      </c>
      <c r="F4" s="223" t="s">
        <v>232</v>
      </c>
      <c r="G4" s="223">
        <f>IFERROR(VLOOKUP(H4,$D$17:$E$21,2,FALSE)," ")</f>
        <v>50</v>
      </c>
      <c r="H4" s="223" t="s">
        <v>51</v>
      </c>
      <c r="I4" s="223">
        <f>IFERROR(E4*G4,0)</f>
        <v>150</v>
      </c>
      <c r="J4" s="363" t="str">
        <f>IFERROR(VLOOKUP(CONCATENATE(E4,G4)*1,$Z$15:$AA$39,2,0),"Por Evaluar")</f>
        <v>Importante</v>
      </c>
      <c r="K4" s="224" t="s">
        <v>229</v>
      </c>
      <c r="L4" s="169" t="s">
        <v>562</v>
      </c>
      <c r="M4" s="169" t="s">
        <v>278</v>
      </c>
      <c r="N4" s="225" t="s">
        <v>279</v>
      </c>
      <c r="O4" s="172" t="s">
        <v>280</v>
      </c>
      <c r="P4" s="169" t="s">
        <v>308</v>
      </c>
      <c r="Q4" s="222">
        <f>IFERROR(VLOOKUP(R4,$D$10:$E$14,2,FALSE)," ")</f>
        <v>2</v>
      </c>
      <c r="R4" s="226" t="s">
        <v>47</v>
      </c>
      <c r="S4" s="226">
        <f>IFERROR(VLOOKUP(T4,$D$17:$E$21,2,FALSE)," ")</f>
        <v>30</v>
      </c>
      <c r="T4" s="226" t="s">
        <v>49</v>
      </c>
      <c r="U4" s="226">
        <f>IFERROR(Q4*S4,0)</f>
        <v>60</v>
      </c>
      <c r="V4" s="363" t="str">
        <f>IFERROR(VLOOKUP(CONCATENATE(Q4,S4)*1,$Z$15:$AA$39,2,0),"Por Evaluar")</f>
        <v>Moderado</v>
      </c>
      <c r="W4" s="172" t="s">
        <v>309</v>
      </c>
      <c r="X4" s="166" t="s">
        <v>313</v>
      </c>
    </row>
    <row r="5" spans="1:27" ht="108.75" customHeight="1" x14ac:dyDescent="0.3">
      <c r="A5" s="252" t="s">
        <v>277</v>
      </c>
      <c r="B5" s="159" t="s">
        <v>393</v>
      </c>
      <c r="C5" s="159" t="s">
        <v>561</v>
      </c>
      <c r="D5" s="159" t="s">
        <v>310</v>
      </c>
      <c r="E5" s="222">
        <f>IFERROR(VLOOKUP(F5,$D$10:$E$14,2,FALSE)," ")</f>
        <v>3</v>
      </c>
      <c r="F5" s="223" t="s">
        <v>232</v>
      </c>
      <c r="G5" s="223">
        <f>IFERROR(VLOOKUP(H5,$D$17:$E$21,2,FALSE)," ")</f>
        <v>30</v>
      </c>
      <c r="H5" s="223" t="s">
        <v>49</v>
      </c>
      <c r="I5" s="223">
        <f t="shared" ref="I5:I6" si="0">IFERROR(E5*G5,0)</f>
        <v>90</v>
      </c>
      <c r="J5" s="363" t="str">
        <f>IFERROR(VLOOKUP(CONCATENATE(E5,G5)*1,$Z$15:$AA$39,2,0),"Por Evaluar")</f>
        <v>Importante</v>
      </c>
      <c r="K5" s="224" t="s">
        <v>229</v>
      </c>
      <c r="L5" s="169" t="s">
        <v>281</v>
      </c>
      <c r="M5" s="169" t="s">
        <v>246</v>
      </c>
      <c r="N5" s="225" t="s">
        <v>279</v>
      </c>
      <c r="O5" s="172" t="s">
        <v>251</v>
      </c>
      <c r="P5" s="169" t="s">
        <v>254</v>
      </c>
      <c r="Q5" s="222">
        <f>IFERROR(VLOOKUP(R5,$D$10:$E$14,2,FALSE)," ")</f>
        <v>1</v>
      </c>
      <c r="R5" s="226" t="s">
        <v>46</v>
      </c>
      <c r="S5" s="226">
        <f>IFERROR(VLOOKUP(T5,$D$17:$E$21,2,FALSE)," ")</f>
        <v>30</v>
      </c>
      <c r="T5" s="226" t="s">
        <v>49</v>
      </c>
      <c r="U5" s="226">
        <f t="shared" ref="U5:U6" si="1">IFERROR(Q5*S5,0)</f>
        <v>30</v>
      </c>
      <c r="V5" s="363" t="str">
        <f>IFERROR(VLOOKUP(CONCATENATE(Q5,S5)*1,$Z$15:$AA$39,2,0),"Por Evaluar")</f>
        <v>Moderado</v>
      </c>
      <c r="W5" s="169" t="s">
        <v>311</v>
      </c>
      <c r="X5" s="166" t="s">
        <v>313</v>
      </c>
    </row>
    <row r="6" spans="1:27" ht="115.5" customHeight="1" thickBot="1" x14ac:dyDescent="0.35">
      <c r="A6" s="253" t="s">
        <v>277</v>
      </c>
      <c r="B6" s="210" t="s">
        <v>376</v>
      </c>
      <c r="C6" s="210" t="s">
        <v>266</v>
      </c>
      <c r="D6" s="210" t="s">
        <v>312</v>
      </c>
      <c r="E6" s="227">
        <f>IFERROR(VLOOKUP(F6,$D$10:$E$14,2,FALSE)," ")</f>
        <v>3</v>
      </c>
      <c r="F6" s="228" t="s">
        <v>232</v>
      </c>
      <c r="G6" s="228">
        <f>IFERROR(VLOOKUP(H6,$D$17:$E$21,2,FALSE)," ")</f>
        <v>50</v>
      </c>
      <c r="H6" s="228" t="s">
        <v>51</v>
      </c>
      <c r="I6" s="228">
        <f t="shared" si="0"/>
        <v>150</v>
      </c>
      <c r="J6" s="363" t="str">
        <f>IFERROR(VLOOKUP(CONCATENATE(E6,G6)*1,$Z$15:$AA$39,2,0),"Por Evaluar")</f>
        <v>Importante</v>
      </c>
      <c r="K6" s="224" t="s">
        <v>229</v>
      </c>
      <c r="L6" s="213" t="s">
        <v>600</v>
      </c>
      <c r="M6" s="214" t="s">
        <v>588</v>
      </c>
      <c r="N6" s="215" t="s">
        <v>272</v>
      </c>
      <c r="O6" s="210" t="s">
        <v>273</v>
      </c>
      <c r="P6" s="216" t="s">
        <v>274</v>
      </c>
      <c r="Q6" s="227">
        <f>IFERROR(VLOOKUP(R6,$D$10:$E$14,2,FALSE)," ")</f>
        <v>2</v>
      </c>
      <c r="R6" s="229" t="s">
        <v>47</v>
      </c>
      <c r="S6" s="229">
        <f>IFERROR(VLOOKUP(T6,$D$17:$E$21,2,FALSE)," ")</f>
        <v>50</v>
      </c>
      <c r="T6" s="229" t="s">
        <v>51</v>
      </c>
      <c r="U6" s="229">
        <f t="shared" si="1"/>
        <v>100</v>
      </c>
      <c r="V6" s="363" t="str">
        <f>IFERROR(VLOOKUP(CONCATENATE(Q6,S6)*1,$Z$15:$AA$39,2,0),"Por Evaluar")</f>
        <v>Importante</v>
      </c>
      <c r="W6" s="210" t="s">
        <v>260</v>
      </c>
      <c r="X6" s="230" t="s">
        <v>314</v>
      </c>
    </row>
    <row r="7" spans="1:27" s="183" customFormat="1" ht="12.75" customHeight="1" x14ac:dyDescent="0.3">
      <c r="C7" s="184"/>
      <c r="D7" s="184"/>
      <c r="F7" s="185"/>
      <c r="G7" s="185"/>
      <c r="H7" s="185"/>
      <c r="J7" s="184"/>
      <c r="K7" s="185"/>
      <c r="L7" s="185"/>
      <c r="M7" s="185"/>
      <c r="N7" s="185"/>
      <c r="O7" s="185"/>
      <c r="P7" s="185"/>
      <c r="Q7" s="185"/>
      <c r="R7" s="185"/>
      <c r="S7" s="185"/>
      <c r="T7" s="185"/>
      <c r="U7" s="185"/>
      <c r="V7" s="185"/>
      <c r="W7" s="185"/>
      <c r="X7" s="186"/>
      <c r="Z7" s="206"/>
      <c r="AA7" s="206"/>
    </row>
    <row r="8" spans="1:27" s="183" customFormat="1" ht="14.25" hidden="1" customHeight="1" x14ac:dyDescent="0.3">
      <c r="A8" s="187"/>
      <c r="B8" s="187"/>
      <c r="C8" s="382" t="s">
        <v>91</v>
      </c>
      <c r="D8" s="383"/>
      <c r="E8" s="187"/>
      <c r="F8" s="187"/>
      <c r="G8" s="187"/>
      <c r="H8" s="187"/>
      <c r="I8" s="384" t="s">
        <v>80</v>
      </c>
      <c r="J8" s="384"/>
      <c r="K8" s="384"/>
      <c r="L8" s="188"/>
      <c r="M8" s="188"/>
      <c r="N8" s="188"/>
      <c r="O8" s="188"/>
      <c r="P8" s="188"/>
      <c r="Q8" s="185"/>
      <c r="R8" s="185"/>
      <c r="S8" s="185"/>
      <c r="T8" s="185"/>
      <c r="U8" s="185"/>
      <c r="V8" s="185"/>
      <c r="W8" s="185"/>
      <c r="X8" s="186"/>
      <c r="Z8" s="206"/>
      <c r="AA8" s="206"/>
    </row>
    <row r="9" spans="1:27" s="183" customFormat="1" hidden="1" x14ac:dyDescent="0.3">
      <c r="A9" s="189"/>
      <c r="B9" s="189"/>
      <c r="C9" s="385" t="s">
        <v>53</v>
      </c>
      <c r="D9" s="385"/>
      <c r="E9" s="187"/>
      <c r="F9" s="187"/>
      <c r="G9" s="187"/>
      <c r="H9" s="187"/>
      <c r="I9" s="190"/>
      <c r="J9" s="386" t="s">
        <v>55</v>
      </c>
      <c r="K9" s="386"/>
      <c r="L9" s="191"/>
      <c r="M9" s="191"/>
      <c r="N9" s="191"/>
      <c r="O9" s="191"/>
      <c r="P9" s="191"/>
      <c r="Q9" s="185"/>
      <c r="R9" s="185"/>
      <c r="S9" s="185"/>
      <c r="T9" s="185"/>
      <c r="U9" s="185"/>
      <c r="V9" s="185"/>
      <c r="W9" s="185"/>
      <c r="X9" s="186"/>
      <c r="Z9" s="206"/>
      <c r="AA9" s="206"/>
    </row>
    <row r="10" spans="1:27" s="183" customFormat="1" ht="12.75" hidden="1" customHeight="1" x14ac:dyDescent="0.3">
      <c r="A10" s="189">
        <v>1</v>
      </c>
      <c r="B10" s="189"/>
      <c r="C10" s="192">
        <v>1</v>
      </c>
      <c r="D10" s="192" t="s">
        <v>46</v>
      </c>
      <c r="E10" s="193">
        <f>C10</f>
        <v>1</v>
      </c>
      <c r="F10" s="187"/>
      <c r="G10" s="187"/>
      <c r="H10" s="187"/>
      <c r="I10" s="194"/>
      <c r="J10" s="386" t="s">
        <v>56</v>
      </c>
      <c r="K10" s="386"/>
      <c r="L10" s="191"/>
      <c r="M10" s="191"/>
      <c r="N10" s="191"/>
      <c r="O10" s="191"/>
      <c r="P10" s="191"/>
      <c r="Q10" s="185"/>
      <c r="R10" s="185"/>
      <c r="S10" s="185"/>
      <c r="T10" s="185"/>
      <c r="U10" s="185"/>
      <c r="V10" s="185"/>
      <c r="W10" s="185"/>
      <c r="X10" s="185"/>
      <c r="Z10" s="206"/>
      <c r="AA10" s="206"/>
    </row>
    <row r="11" spans="1:27" ht="12.75" hidden="1" customHeight="1" x14ac:dyDescent="0.3">
      <c r="A11" s="189">
        <v>2</v>
      </c>
      <c r="B11" s="189"/>
      <c r="C11" s="192">
        <v>2</v>
      </c>
      <c r="D11" s="192" t="s">
        <v>47</v>
      </c>
      <c r="E11" s="193">
        <f>C11</f>
        <v>2</v>
      </c>
      <c r="I11" s="195"/>
      <c r="J11" s="386" t="s">
        <v>57</v>
      </c>
      <c r="K11" s="386"/>
      <c r="L11" s="191"/>
      <c r="M11" s="191"/>
      <c r="N11" s="191"/>
      <c r="O11" s="191"/>
      <c r="P11" s="191"/>
      <c r="Q11" s="187"/>
      <c r="R11" s="187"/>
      <c r="S11" s="187"/>
      <c r="T11" s="187"/>
      <c r="U11" s="187"/>
      <c r="V11" s="187"/>
      <c r="W11" s="187"/>
    </row>
    <row r="12" spans="1:27" hidden="1" x14ac:dyDescent="0.3">
      <c r="A12" s="189">
        <v>3</v>
      </c>
      <c r="B12" s="189"/>
      <c r="C12" s="192">
        <v>3</v>
      </c>
      <c r="D12" s="192" t="s">
        <v>232</v>
      </c>
      <c r="E12" s="193">
        <f>C12</f>
        <v>3</v>
      </c>
      <c r="I12" s="196"/>
      <c r="J12" s="379" t="s">
        <v>58</v>
      </c>
      <c r="K12" s="379"/>
      <c r="L12" s="191"/>
      <c r="M12" s="191"/>
      <c r="N12" s="191"/>
      <c r="O12" s="191"/>
      <c r="P12" s="191"/>
      <c r="Z12" s="206" t="s">
        <v>221</v>
      </c>
    </row>
    <row r="13" spans="1:27" hidden="1" x14ac:dyDescent="0.3">
      <c r="A13" s="189">
        <v>4</v>
      </c>
      <c r="B13" s="189"/>
      <c r="C13" s="192">
        <v>4</v>
      </c>
      <c r="D13" s="192" t="s">
        <v>50</v>
      </c>
      <c r="E13" s="193">
        <f>C13</f>
        <v>4</v>
      </c>
      <c r="I13" s="196"/>
      <c r="J13" s="379" t="s">
        <v>59</v>
      </c>
      <c r="K13" s="379"/>
      <c r="L13" s="191"/>
      <c r="M13" s="191"/>
      <c r="N13" s="191"/>
      <c r="O13" s="191"/>
      <c r="P13" s="191"/>
      <c r="Z13" s="206" t="s">
        <v>222</v>
      </c>
    </row>
    <row r="14" spans="1:27" ht="21.75" hidden="1" customHeight="1" x14ac:dyDescent="0.3">
      <c r="A14" s="189">
        <v>5</v>
      </c>
      <c r="B14" s="189"/>
      <c r="C14" s="192">
        <v>5</v>
      </c>
      <c r="D14" s="192" t="s">
        <v>233</v>
      </c>
      <c r="E14" s="193">
        <f>C14</f>
        <v>5</v>
      </c>
      <c r="Z14" s="206" t="s">
        <v>223</v>
      </c>
    </row>
    <row r="15" spans="1:27" ht="20.100000000000001" hidden="1" customHeight="1" x14ac:dyDescent="0.3">
      <c r="A15" s="189"/>
      <c r="B15" s="189"/>
      <c r="C15" s="198"/>
      <c r="D15" s="189"/>
      <c r="E15" s="193"/>
      <c r="I15" s="380" t="s">
        <v>37</v>
      </c>
      <c r="J15" s="380"/>
      <c r="K15" s="380"/>
      <c r="L15" s="187"/>
      <c r="M15" s="187"/>
      <c r="N15" s="187"/>
      <c r="O15" s="187"/>
      <c r="P15" s="187"/>
      <c r="Q15" s="187"/>
      <c r="R15" s="187"/>
      <c r="S15" s="187"/>
      <c r="T15" s="187"/>
      <c r="U15" s="187"/>
      <c r="V15" s="187"/>
      <c r="W15" s="187"/>
      <c r="Z15" s="219">
        <v>55</v>
      </c>
      <c r="AA15" s="206" t="s">
        <v>15</v>
      </c>
    </row>
    <row r="16" spans="1:27" ht="20.100000000000001" hidden="1" customHeight="1" x14ac:dyDescent="0.3">
      <c r="A16" s="189"/>
      <c r="B16" s="189"/>
      <c r="E16" s="193"/>
      <c r="I16" s="375" t="s">
        <v>44</v>
      </c>
      <c r="J16" s="375"/>
      <c r="K16" s="375"/>
      <c r="L16" s="187"/>
      <c r="M16" s="187"/>
      <c r="N16" s="187"/>
      <c r="O16" s="187"/>
      <c r="P16" s="187"/>
      <c r="Q16" s="187"/>
      <c r="R16" s="187"/>
      <c r="S16" s="187"/>
      <c r="T16" s="187"/>
      <c r="U16" s="187"/>
      <c r="V16" s="187"/>
      <c r="W16" s="187"/>
      <c r="Z16" s="219">
        <v>45</v>
      </c>
      <c r="AA16" s="206" t="s">
        <v>15</v>
      </c>
    </row>
    <row r="17" spans="1:27" ht="20.100000000000001" hidden="1" customHeight="1" x14ac:dyDescent="0.3">
      <c r="A17" s="189"/>
      <c r="B17" s="189"/>
      <c r="C17" s="199"/>
      <c r="D17" s="200" t="s">
        <v>45</v>
      </c>
      <c r="E17" s="193"/>
      <c r="I17" s="375" t="s">
        <v>48</v>
      </c>
      <c r="J17" s="375"/>
      <c r="K17" s="375"/>
      <c r="L17" s="187"/>
      <c r="M17" s="187"/>
      <c r="N17" s="187"/>
      <c r="O17" s="187"/>
      <c r="P17" s="187"/>
      <c r="Q17" s="187"/>
      <c r="R17" s="187"/>
      <c r="S17" s="187"/>
      <c r="T17" s="187"/>
      <c r="U17" s="187"/>
      <c r="V17" s="187"/>
      <c r="W17" s="187"/>
      <c r="Z17" s="219">
        <v>510</v>
      </c>
      <c r="AA17" s="206" t="s">
        <v>15</v>
      </c>
    </row>
    <row r="18" spans="1:27" ht="20.100000000000001" hidden="1" customHeight="1" x14ac:dyDescent="0.3">
      <c r="A18" s="189"/>
      <c r="B18" s="189"/>
      <c r="C18" s="381" t="s">
        <v>54</v>
      </c>
      <c r="D18" s="381"/>
      <c r="E18" s="193"/>
      <c r="I18" s="375" t="s">
        <v>41</v>
      </c>
      <c r="J18" s="375"/>
      <c r="K18" s="375"/>
      <c r="L18" s="187"/>
      <c r="M18" s="187"/>
      <c r="N18" s="187"/>
      <c r="O18" s="187"/>
      <c r="P18" s="187"/>
      <c r="Q18" s="187"/>
      <c r="R18" s="187"/>
      <c r="S18" s="187"/>
      <c r="T18" s="187"/>
      <c r="U18" s="187"/>
      <c r="V18" s="187"/>
      <c r="W18" s="187"/>
      <c r="Z18" s="219">
        <v>410</v>
      </c>
      <c r="AA18" s="206" t="s">
        <v>15</v>
      </c>
    </row>
    <row r="19" spans="1:27" ht="20.100000000000001" hidden="1" customHeight="1" x14ac:dyDescent="0.3">
      <c r="A19" s="189"/>
      <c r="B19" s="189"/>
      <c r="C19" s="201">
        <v>15</v>
      </c>
      <c r="D19" s="192" t="s">
        <v>43</v>
      </c>
      <c r="E19" s="193">
        <f t="shared" ref="E19:E21" si="2">C19</f>
        <v>15</v>
      </c>
      <c r="I19" s="375" t="s">
        <v>40</v>
      </c>
      <c r="J19" s="375"/>
      <c r="K19" s="375"/>
      <c r="L19" s="187"/>
      <c r="M19" s="187"/>
      <c r="N19" s="187"/>
      <c r="O19" s="187"/>
      <c r="P19" s="187"/>
      <c r="V19" s="187"/>
      <c r="W19" s="187"/>
      <c r="Z19" s="219">
        <v>310</v>
      </c>
      <c r="AA19" s="206" t="s">
        <v>15</v>
      </c>
    </row>
    <row r="20" spans="1:27" ht="20.100000000000001" hidden="1" customHeight="1" x14ac:dyDescent="0.3">
      <c r="C20" s="201">
        <v>30</v>
      </c>
      <c r="D20" s="192" t="s">
        <v>49</v>
      </c>
      <c r="E20" s="193">
        <f t="shared" si="2"/>
        <v>30</v>
      </c>
      <c r="I20" s="375" t="s">
        <v>42</v>
      </c>
      <c r="J20" s="375"/>
      <c r="K20" s="375"/>
      <c r="L20" s="187"/>
      <c r="M20" s="187"/>
      <c r="N20" s="187"/>
      <c r="O20" s="187"/>
      <c r="P20" s="187"/>
      <c r="V20" s="187"/>
      <c r="W20" s="187"/>
      <c r="Z20" s="219">
        <v>415</v>
      </c>
      <c r="AA20" s="206" t="s">
        <v>15</v>
      </c>
    </row>
    <row r="21" spans="1:27" ht="20.100000000000001" hidden="1" customHeight="1" x14ac:dyDescent="0.3">
      <c r="C21" s="201">
        <v>50</v>
      </c>
      <c r="D21" s="192" t="s">
        <v>51</v>
      </c>
      <c r="E21" s="193">
        <f t="shared" si="2"/>
        <v>50</v>
      </c>
      <c r="I21" s="375" t="s">
        <v>39</v>
      </c>
      <c r="J21" s="375"/>
      <c r="K21" s="375"/>
      <c r="L21" s="187"/>
      <c r="M21" s="187"/>
      <c r="N21" s="187"/>
      <c r="O21" s="187"/>
      <c r="P21" s="187"/>
      <c r="V21" s="187"/>
      <c r="W21" s="187"/>
      <c r="Z21" s="219">
        <v>315</v>
      </c>
      <c r="AA21" s="206" t="s">
        <v>15</v>
      </c>
    </row>
    <row r="22" spans="1:27" ht="20.100000000000001" hidden="1" customHeight="1" x14ac:dyDescent="0.3">
      <c r="I22" s="375" t="s">
        <v>52</v>
      </c>
      <c r="J22" s="375"/>
      <c r="K22" s="375"/>
      <c r="L22" s="187"/>
      <c r="M22" s="187"/>
      <c r="N22" s="187"/>
      <c r="O22" s="187"/>
      <c r="P22" s="187"/>
      <c r="V22" s="187"/>
      <c r="W22" s="187"/>
      <c r="Z22" s="219">
        <v>215</v>
      </c>
      <c r="AA22" s="206" t="s">
        <v>15</v>
      </c>
    </row>
    <row r="23" spans="1:27" ht="20.100000000000001" hidden="1" customHeight="1" x14ac:dyDescent="0.3">
      <c r="C23" s="202"/>
      <c r="I23" s="203"/>
      <c r="J23" s="204"/>
      <c r="K23" s="204"/>
      <c r="L23" s="187"/>
      <c r="M23" s="187"/>
      <c r="N23" s="187"/>
      <c r="O23" s="187"/>
      <c r="P23" s="187"/>
      <c r="V23" s="187"/>
      <c r="W23" s="187"/>
      <c r="Z23" s="219">
        <v>115</v>
      </c>
      <c r="AA23" s="206" t="s">
        <v>15</v>
      </c>
    </row>
    <row r="24" spans="1:27" ht="20.100000000000001" customHeight="1" x14ac:dyDescent="0.3">
      <c r="C24" s="259" t="s">
        <v>397</v>
      </c>
      <c r="I24" s="203"/>
      <c r="J24" s="204"/>
      <c r="K24" s="204"/>
      <c r="L24" s="187"/>
      <c r="M24" s="187"/>
      <c r="N24" s="187"/>
      <c r="O24" s="187"/>
      <c r="P24" s="187"/>
      <c r="V24" s="187"/>
      <c r="W24" s="187"/>
      <c r="Z24" s="219">
        <v>230</v>
      </c>
      <c r="AA24" s="206" t="s">
        <v>15</v>
      </c>
    </row>
    <row r="25" spans="1:27" ht="14.4" x14ac:dyDescent="0.3">
      <c r="C25" s="259" t="s">
        <v>398</v>
      </c>
      <c r="I25" s="203"/>
      <c r="J25" s="204"/>
      <c r="K25" s="204"/>
      <c r="L25" s="187"/>
      <c r="M25" s="187"/>
      <c r="N25" s="187"/>
      <c r="O25" s="187"/>
      <c r="P25" s="187"/>
      <c r="V25" s="187"/>
      <c r="W25" s="187"/>
      <c r="Z25" s="219">
        <v>130</v>
      </c>
      <c r="AA25" s="206" t="s">
        <v>15</v>
      </c>
    </row>
    <row r="26" spans="1:27" ht="14.4" x14ac:dyDescent="0.3">
      <c r="C26" s="259" t="s">
        <v>566</v>
      </c>
      <c r="I26" s="203"/>
      <c r="J26" s="204"/>
      <c r="K26" s="204"/>
      <c r="L26" s="187"/>
      <c r="M26" s="187"/>
      <c r="N26" s="187"/>
      <c r="O26" s="187"/>
      <c r="P26" s="187"/>
      <c r="V26" s="187"/>
      <c r="W26" s="187"/>
      <c r="Z26" s="219">
        <v>150</v>
      </c>
      <c r="AA26" s="206" t="s">
        <v>15</v>
      </c>
    </row>
    <row r="27" spans="1:27" ht="14.4" x14ac:dyDescent="0.3">
      <c r="C27" s="259" t="s">
        <v>404</v>
      </c>
      <c r="I27" s="203"/>
      <c r="J27" s="204"/>
      <c r="K27" s="204"/>
      <c r="L27" s="187"/>
      <c r="M27" s="187"/>
      <c r="N27" s="187"/>
      <c r="O27" s="187"/>
      <c r="P27" s="187"/>
      <c r="V27" s="187"/>
      <c r="W27" s="187"/>
      <c r="Z27" s="220">
        <v>515</v>
      </c>
      <c r="AA27" s="206" t="s">
        <v>66</v>
      </c>
    </row>
    <row r="28" spans="1:27" ht="14.4" x14ac:dyDescent="0.3">
      <c r="C28" s="259" t="s">
        <v>405</v>
      </c>
      <c r="L28" s="187"/>
      <c r="M28" s="187"/>
      <c r="N28" s="187"/>
      <c r="O28" s="187"/>
      <c r="P28" s="187"/>
      <c r="V28" s="187"/>
      <c r="W28" s="187"/>
      <c r="Z28" s="220">
        <v>430</v>
      </c>
      <c r="AA28" s="206" t="s">
        <v>66</v>
      </c>
    </row>
    <row r="29" spans="1:27" x14ac:dyDescent="0.3">
      <c r="C29" s="202"/>
      <c r="L29" s="187"/>
      <c r="M29" s="187"/>
      <c r="N29" s="187"/>
      <c r="O29" s="187"/>
      <c r="P29" s="187"/>
      <c r="V29" s="187"/>
      <c r="W29" s="187"/>
      <c r="Z29" s="220">
        <v>330</v>
      </c>
      <c r="AA29" s="206" t="s">
        <v>66</v>
      </c>
    </row>
    <row r="30" spans="1:27" x14ac:dyDescent="0.3">
      <c r="C30" s="202"/>
      <c r="L30" s="187"/>
      <c r="M30" s="187"/>
      <c r="N30" s="187"/>
      <c r="O30" s="187"/>
      <c r="P30" s="187"/>
      <c r="V30" s="187"/>
      <c r="W30" s="187"/>
      <c r="Z30" s="220">
        <v>350</v>
      </c>
      <c r="AA30" s="206" t="s">
        <v>66</v>
      </c>
    </row>
    <row r="31" spans="1:27" hidden="1" x14ac:dyDescent="0.3">
      <c r="L31" s="187"/>
      <c r="M31" s="187"/>
      <c r="N31" s="187"/>
      <c r="O31" s="187"/>
      <c r="P31" s="187"/>
      <c r="V31" s="187"/>
      <c r="W31" s="187"/>
      <c r="Z31" s="220">
        <v>250</v>
      </c>
      <c r="AA31" s="206" t="s">
        <v>66</v>
      </c>
    </row>
    <row r="32" spans="1:27" hidden="1" x14ac:dyDescent="0.3">
      <c r="L32" s="187"/>
      <c r="M32" s="187"/>
      <c r="N32" s="187"/>
      <c r="O32" s="187"/>
      <c r="P32" s="187"/>
      <c r="Z32" s="220">
        <v>530</v>
      </c>
      <c r="AA32" s="206" t="s">
        <v>67</v>
      </c>
    </row>
    <row r="33" spans="12:27" hidden="1" x14ac:dyDescent="0.3">
      <c r="L33" s="187"/>
      <c r="M33" s="187"/>
      <c r="N33" s="187"/>
      <c r="O33" s="187"/>
      <c r="P33" s="187"/>
      <c r="Z33" s="220">
        <v>550</v>
      </c>
      <c r="AA33" s="206" t="s">
        <v>67</v>
      </c>
    </row>
    <row r="34" spans="12:27" hidden="1" x14ac:dyDescent="0.3">
      <c r="L34" s="187"/>
      <c r="M34" s="187"/>
      <c r="N34" s="187"/>
      <c r="O34" s="187"/>
      <c r="P34" s="187"/>
      <c r="Z34" s="220">
        <v>540</v>
      </c>
      <c r="AA34" s="206" t="s">
        <v>67</v>
      </c>
    </row>
    <row r="35" spans="12:27" hidden="1" x14ac:dyDescent="0.3">
      <c r="L35" s="187"/>
      <c r="M35" s="187"/>
      <c r="N35" s="187"/>
      <c r="O35" s="187"/>
      <c r="P35" s="187"/>
      <c r="Z35" s="220">
        <v>35</v>
      </c>
      <c r="AA35" s="206" t="s">
        <v>68</v>
      </c>
    </row>
    <row r="36" spans="12:27" hidden="1" x14ac:dyDescent="0.3">
      <c r="L36" s="187"/>
      <c r="M36" s="187"/>
      <c r="N36" s="187"/>
      <c r="O36" s="187"/>
      <c r="P36" s="187"/>
      <c r="Z36" s="220">
        <v>25</v>
      </c>
      <c r="AA36" s="206" t="s">
        <v>68</v>
      </c>
    </row>
    <row r="37" spans="12:27" hidden="1" x14ac:dyDescent="0.3">
      <c r="L37" s="187"/>
      <c r="M37" s="187"/>
      <c r="N37" s="187"/>
      <c r="O37" s="187"/>
      <c r="P37" s="187"/>
      <c r="Z37" s="220">
        <v>210</v>
      </c>
      <c r="AA37" s="206" t="s">
        <v>68</v>
      </c>
    </row>
    <row r="38" spans="12:27" hidden="1" x14ac:dyDescent="0.3">
      <c r="L38" s="187"/>
      <c r="M38" s="187"/>
      <c r="N38" s="187"/>
      <c r="O38" s="187"/>
      <c r="P38" s="187"/>
      <c r="Z38" s="220">
        <v>110</v>
      </c>
      <c r="AA38" s="206" t="s">
        <v>68</v>
      </c>
    </row>
    <row r="39" spans="12:27" hidden="1" x14ac:dyDescent="0.3">
      <c r="L39" s="187"/>
      <c r="M39" s="187"/>
      <c r="N39" s="187"/>
      <c r="O39" s="187"/>
      <c r="P39" s="187"/>
      <c r="Z39" s="220">
        <v>450</v>
      </c>
      <c r="AA39" s="206" t="s">
        <v>67</v>
      </c>
    </row>
    <row r="44" spans="12:27" ht="14.4" hidden="1" x14ac:dyDescent="0.3">
      <c r="Z44" s="173" t="s">
        <v>192</v>
      </c>
      <c r="AA44" s="173" t="s">
        <v>195</v>
      </c>
    </row>
    <row r="45" spans="12:27" ht="14.4" hidden="1" x14ac:dyDescent="0.3">
      <c r="Z45" s="173" t="s">
        <v>174</v>
      </c>
      <c r="AA45" s="173" t="s">
        <v>196</v>
      </c>
    </row>
    <row r="46" spans="12:27" ht="14.4" hidden="1" x14ac:dyDescent="0.3">
      <c r="Z46" s="173" t="s">
        <v>175</v>
      </c>
      <c r="AA46" s="173" t="s">
        <v>197</v>
      </c>
    </row>
    <row r="47" spans="12:27" ht="14.4" hidden="1" x14ac:dyDescent="0.3">
      <c r="Z47" s="173" t="s">
        <v>176</v>
      </c>
      <c r="AA47" s="173" t="s">
        <v>198</v>
      </c>
    </row>
    <row r="48" spans="12:27" ht="14.4" hidden="1" x14ac:dyDescent="0.3">
      <c r="Z48" s="173" t="s">
        <v>177</v>
      </c>
      <c r="AA48" s="173" t="s">
        <v>199</v>
      </c>
    </row>
    <row r="49" spans="26:27" ht="14.4" hidden="1" x14ac:dyDescent="0.3">
      <c r="Z49" s="173" t="s">
        <v>178</v>
      </c>
      <c r="AA49" s="173" t="s">
        <v>200</v>
      </c>
    </row>
    <row r="50" spans="26:27" ht="14.4" hidden="1" x14ac:dyDescent="0.3">
      <c r="Z50" s="173" t="s">
        <v>179</v>
      </c>
      <c r="AA50" s="173" t="s">
        <v>201</v>
      </c>
    </row>
    <row r="51" spans="26:27" ht="14.4" hidden="1" x14ac:dyDescent="0.3">
      <c r="Z51" s="173" t="s">
        <v>180</v>
      </c>
      <c r="AA51" s="173" t="s">
        <v>202</v>
      </c>
    </row>
    <row r="52" spans="26:27" ht="14.4" hidden="1" x14ac:dyDescent="0.3">
      <c r="Z52" s="173" t="s">
        <v>193</v>
      </c>
      <c r="AA52" s="173" t="s">
        <v>203</v>
      </c>
    </row>
    <row r="53" spans="26:27" ht="14.4" hidden="1" x14ac:dyDescent="0.3">
      <c r="Z53" s="173" t="s">
        <v>194</v>
      </c>
      <c r="AA53" s="173" t="s">
        <v>204</v>
      </c>
    </row>
    <row r="54" spans="26:27" ht="14.4" hidden="1" x14ac:dyDescent="0.3">
      <c r="Z54" s="173" t="s">
        <v>181</v>
      </c>
      <c r="AA54" s="173" t="s">
        <v>205</v>
      </c>
    </row>
    <row r="55" spans="26:27" ht="14.4" hidden="1" x14ac:dyDescent="0.3">
      <c r="Z55" s="173" t="s">
        <v>182</v>
      </c>
      <c r="AA55" s="173" t="s">
        <v>206</v>
      </c>
    </row>
    <row r="56" spans="26:27" ht="14.4" hidden="1" x14ac:dyDescent="0.3">
      <c r="Z56" s="173" t="s">
        <v>183</v>
      </c>
      <c r="AA56" s="173" t="s">
        <v>207</v>
      </c>
    </row>
    <row r="57" spans="26:27" ht="14.4" hidden="1" x14ac:dyDescent="0.3">
      <c r="Z57" s="173" t="s">
        <v>184</v>
      </c>
      <c r="AA57" s="173" t="s">
        <v>208</v>
      </c>
    </row>
    <row r="58" spans="26:27" ht="14.4" hidden="1" x14ac:dyDescent="0.3">
      <c r="Z58" s="173" t="s">
        <v>185</v>
      </c>
      <c r="AA58" s="173" t="s">
        <v>209</v>
      </c>
    </row>
    <row r="59" spans="26:27" ht="14.4" hidden="1" x14ac:dyDescent="0.3">
      <c r="Z59" s="173" t="s">
        <v>186</v>
      </c>
      <c r="AA59" s="173"/>
    </row>
    <row r="60" spans="26:27" ht="14.4" hidden="1" x14ac:dyDescent="0.3">
      <c r="Z60" s="173" t="s">
        <v>187</v>
      </c>
      <c r="AA60" s="173"/>
    </row>
    <row r="61" spans="26:27" ht="14.4" hidden="1" x14ac:dyDescent="0.3">
      <c r="Z61" s="173" t="s">
        <v>188</v>
      </c>
      <c r="AA61" s="173"/>
    </row>
    <row r="62" spans="26:27" ht="14.4" hidden="1" x14ac:dyDescent="0.3">
      <c r="Z62" s="173" t="s">
        <v>189</v>
      </c>
      <c r="AA62" s="173"/>
    </row>
    <row r="63" spans="26:27" ht="14.4" hidden="1" x14ac:dyDescent="0.3">
      <c r="Z63" s="173" t="s">
        <v>190</v>
      </c>
      <c r="AA63" s="173"/>
    </row>
    <row r="64" spans="26:27" ht="14.4" hidden="1" x14ac:dyDescent="0.3">
      <c r="Z64" s="173" t="s">
        <v>191</v>
      </c>
      <c r="AA64" s="173"/>
    </row>
    <row r="68" spans="1:30" s="206" customFormat="1" hidden="1" x14ac:dyDescent="0.3">
      <c r="A68" s="187"/>
      <c r="B68" s="187"/>
      <c r="C68" s="197"/>
      <c r="D68" s="197"/>
      <c r="E68" s="187"/>
      <c r="F68" s="187"/>
      <c r="G68" s="187"/>
      <c r="H68" s="187"/>
      <c r="I68" s="187"/>
      <c r="J68" s="197"/>
      <c r="K68" s="197"/>
      <c r="L68" s="197"/>
      <c r="M68" s="197"/>
      <c r="N68" s="197"/>
      <c r="O68" s="197"/>
      <c r="P68" s="197"/>
      <c r="Q68" s="197"/>
      <c r="R68" s="197"/>
      <c r="S68" s="197"/>
      <c r="T68" s="197"/>
      <c r="U68" s="197"/>
      <c r="V68" s="197"/>
      <c r="W68" s="197"/>
      <c r="X68" s="187"/>
      <c r="Y68" s="187"/>
      <c r="Z68" s="206" t="s">
        <v>215</v>
      </c>
      <c r="AB68" s="187"/>
      <c r="AC68" s="187"/>
      <c r="AD68" s="187"/>
    </row>
    <row r="69" spans="1:30" s="206" customFormat="1" hidden="1" x14ac:dyDescent="0.3">
      <c r="A69" s="187"/>
      <c r="B69" s="187"/>
      <c r="C69" s="197"/>
      <c r="D69" s="197"/>
      <c r="E69" s="187"/>
      <c r="F69" s="187"/>
      <c r="G69" s="187"/>
      <c r="H69" s="187"/>
      <c r="I69" s="187"/>
      <c r="J69" s="197"/>
      <c r="K69" s="197"/>
      <c r="L69" s="197"/>
      <c r="M69" s="197"/>
      <c r="N69" s="197"/>
      <c r="O69" s="197"/>
      <c r="P69" s="197"/>
      <c r="Q69" s="197"/>
      <c r="R69" s="197"/>
      <c r="S69" s="197"/>
      <c r="T69" s="197"/>
      <c r="U69" s="197"/>
      <c r="V69" s="197"/>
      <c r="W69" s="197"/>
      <c r="X69" s="187"/>
      <c r="Y69" s="187"/>
      <c r="Z69" s="206" t="s">
        <v>216</v>
      </c>
      <c r="AB69" s="187"/>
      <c r="AC69" s="187"/>
      <c r="AD69" s="187"/>
    </row>
    <row r="72" spans="1:30" ht="27.6" hidden="1" x14ac:dyDescent="0.3">
      <c r="Z72" s="206" t="s">
        <v>229</v>
      </c>
    </row>
    <row r="73" spans="1:30" ht="41.4" hidden="1" x14ac:dyDescent="0.3">
      <c r="Z73" s="206" t="s">
        <v>230</v>
      </c>
    </row>
    <row r="74" spans="1:30" ht="27.6" hidden="1" x14ac:dyDescent="0.3">
      <c r="Z74" s="206" t="s">
        <v>231</v>
      </c>
    </row>
    <row r="76" spans="1:30" ht="27.6" hidden="1" x14ac:dyDescent="0.3">
      <c r="Z76" s="206" t="s">
        <v>44</v>
      </c>
    </row>
    <row r="77" spans="1:30" ht="41.4" hidden="1" x14ac:dyDescent="0.3">
      <c r="Z77" s="206" t="s">
        <v>48</v>
      </c>
    </row>
    <row r="78" spans="1:30" ht="41.4" hidden="1" x14ac:dyDescent="0.3">
      <c r="Z78" s="206" t="s">
        <v>41</v>
      </c>
    </row>
    <row r="79" spans="1:30" ht="41.4" hidden="1" x14ac:dyDescent="0.3">
      <c r="Z79" s="206" t="s">
        <v>40</v>
      </c>
    </row>
    <row r="80" spans="1:30" ht="27.6" hidden="1" x14ac:dyDescent="0.3">
      <c r="Z80" s="206" t="s">
        <v>42</v>
      </c>
    </row>
    <row r="81" spans="26:26" ht="55.2" hidden="1" x14ac:dyDescent="0.3">
      <c r="Z81" s="206" t="s">
        <v>39</v>
      </c>
    </row>
    <row r="82" spans="26:26" ht="27.6" hidden="1" x14ac:dyDescent="0.3">
      <c r="Z82" s="206" t="s">
        <v>52</v>
      </c>
    </row>
  </sheetData>
  <sheetProtection algorithmName="SHA-512" hashValue="1xFYHEzja7SQrykzlh/zwxbtlA6PXHbgkHpWTBsPOWFHmrDmt64hzvp7Pb/drG/2TOXysQOxQQd/VD7Q/tGNjw==" saltValue="hFRxLs47dWnAD7WvyXwLtQ==" spinCount="100000" sheet="1" formatRows="0" selectLockedCells="1" autoFilter="0"/>
  <protectedRanges>
    <protectedRange sqref="F4:F6 H4:H6 T4:T6 R4:R6" name="Rango1"/>
    <protectedRange sqref="B5" name="Rango1_1_1"/>
    <protectedRange sqref="B4" name="Rango1_1_18_2"/>
    <protectedRange sqref="C4" name="Rango1_20_2"/>
    <protectedRange sqref="C6:D6" name="Rango1_4"/>
    <protectedRange sqref="D4" name="Rango1_20_2_1"/>
    <protectedRange sqref="C5" name="Rango1_29_1"/>
    <protectedRange sqref="D5" name="Rango1_5_2_1"/>
    <protectedRange sqref="M5" name="Rango1_2"/>
    <protectedRange sqref="P4 M4" name="Rango1_5"/>
    <protectedRange sqref="N4" name="Rango1_8_2"/>
    <protectedRange sqref="N5" name="Rango1_6_4"/>
    <protectedRange sqref="L4:L5" name="Rango1_8_2_1"/>
    <protectedRange sqref="P5" name="Rango1_96"/>
    <protectedRange sqref="O5" name="Rango1_7_3_1"/>
    <protectedRange sqref="K4:K6" name="Rango1_7_8"/>
    <protectedRange sqref="O4" name="Rango1_8_2_2"/>
    <protectedRange sqref="W5" name="Rango1_97_1"/>
    <protectedRange sqref="W4" name="Rango1_8_2_3"/>
    <protectedRange sqref="X6" name="Rango1_3"/>
    <protectedRange sqref="W6" name="Rango1_6"/>
    <protectedRange sqref="B6" name="Rango1_1_3_1"/>
    <protectedRange sqref="N6:O6" name="Rango1_4_1_1"/>
    <protectedRange sqref="P6" name="Rango1_13_1"/>
    <protectedRange sqref="L6" name="Rango1_34_2"/>
    <protectedRange sqref="M6" name="Rango1_34_1_1"/>
    <protectedRange sqref="X4:X5" name="Rango1_7_2_1"/>
  </protectedRanges>
  <mergeCells count="30">
    <mergeCell ref="A1:X1"/>
    <mergeCell ref="A2:D2"/>
    <mergeCell ref="E2:H2"/>
    <mergeCell ref="I2:J2"/>
    <mergeCell ref="K2:K3"/>
    <mergeCell ref="L2:P2"/>
    <mergeCell ref="U2:V2"/>
    <mergeCell ref="W2:X2"/>
    <mergeCell ref="E3:F3"/>
    <mergeCell ref="G3:H3"/>
    <mergeCell ref="Q3:R3"/>
    <mergeCell ref="S3:T3"/>
    <mergeCell ref="Q2:T2"/>
    <mergeCell ref="C18:D18"/>
    <mergeCell ref="I18:K18"/>
    <mergeCell ref="C8:D8"/>
    <mergeCell ref="I8:K8"/>
    <mergeCell ref="C9:D9"/>
    <mergeCell ref="J9:K9"/>
    <mergeCell ref="J10:K10"/>
    <mergeCell ref="J11:K11"/>
    <mergeCell ref="I19:K19"/>
    <mergeCell ref="I20:K20"/>
    <mergeCell ref="I21:K21"/>
    <mergeCell ref="I22:K22"/>
    <mergeCell ref="J12:K12"/>
    <mergeCell ref="J13:K13"/>
    <mergeCell ref="I15:K15"/>
    <mergeCell ref="I16:K16"/>
    <mergeCell ref="I17:K17"/>
  </mergeCells>
  <conditionalFormatting sqref="I4:I6 U6">
    <cfRule type="cellIs" priority="957" stopIfTrue="1" operator="equal">
      <formula>"INACEPTABLE"</formula>
    </cfRule>
    <cfRule type="cellIs" priority="958" stopIfTrue="1" operator="equal">
      <formula>"IMPORTANTE"</formula>
    </cfRule>
    <cfRule type="cellIs" priority="959" stopIfTrue="1" operator="equal">
      <formula>"MODERADO"</formula>
    </cfRule>
    <cfRule type="cellIs" priority="960" stopIfTrue="1" operator="equal">
      <formula>"TOLERABLE"</formula>
    </cfRule>
    <cfRule type="cellIs" priority="961" stopIfTrue="1" operator="equal">
      <formula>"ZONA RIESGO ALTA"</formula>
    </cfRule>
    <cfRule type="cellIs" priority="962" stopIfTrue="1" operator="equal">
      <formula>"ZONA EXTREMA"</formula>
    </cfRule>
    <cfRule type="cellIs" priority="963" stopIfTrue="1" operator="equal">
      <formula>"ZONA RIESGO BAJA"</formula>
    </cfRule>
    <cfRule type="cellIs" priority="964" stopIfTrue="1" operator="equal">
      <formula>"ZONA RIESGO MODERADA"</formula>
    </cfRule>
    <cfRule type="cellIs" priority="965" stopIfTrue="1" operator="equal">
      <formula>"ZONA RIESGO MODERADA"</formula>
    </cfRule>
    <cfRule type="cellIs" priority="966" stopIfTrue="1" operator="equal">
      <formula>"ZONA RIESGO ALTA"</formula>
    </cfRule>
  </conditionalFormatting>
  <conditionalFormatting sqref="F4:F6 R6">
    <cfRule type="cellIs" dxfId="299" priority="922" stopIfTrue="1" operator="equal">
      <formula>"Sin Clasificar"</formula>
    </cfRule>
  </conditionalFormatting>
  <conditionalFormatting sqref="H4:H6 T6">
    <cfRule type="cellIs" dxfId="298" priority="921" stopIfTrue="1" operator="equal">
      <formula>"Sin Clasificar"</formula>
    </cfRule>
  </conditionalFormatting>
  <conditionalFormatting sqref="R4:R5">
    <cfRule type="cellIs" dxfId="297" priority="912" stopIfTrue="1" operator="equal">
      <formula>"Sin Clasificar"</formula>
    </cfRule>
  </conditionalFormatting>
  <conditionalFormatting sqref="T4:T5">
    <cfRule type="cellIs" dxfId="296" priority="911" stopIfTrue="1" operator="equal">
      <formula>"Sin Clasificar"</formula>
    </cfRule>
  </conditionalFormatting>
  <conditionalFormatting sqref="U4:U5">
    <cfRule type="cellIs" priority="901" stopIfTrue="1" operator="equal">
      <formula>"INACEPTABLE"</formula>
    </cfRule>
    <cfRule type="cellIs" priority="902" stopIfTrue="1" operator="equal">
      <formula>"IMPORTANTE"</formula>
    </cfRule>
    <cfRule type="cellIs" priority="903" stopIfTrue="1" operator="equal">
      <formula>"MODERADO"</formula>
    </cfRule>
    <cfRule type="cellIs" priority="904" stopIfTrue="1" operator="equal">
      <formula>"TOLERABLE"</formula>
    </cfRule>
    <cfRule type="cellIs" priority="905" stopIfTrue="1" operator="equal">
      <formula>"ZONA RIESGO ALTA"</formula>
    </cfRule>
    <cfRule type="cellIs" priority="906" stopIfTrue="1" operator="equal">
      <formula>"ZONA EXTREMA"</formula>
    </cfRule>
    <cfRule type="cellIs" priority="907" stopIfTrue="1" operator="equal">
      <formula>"ZONA RIESGO BAJA"</formula>
    </cfRule>
    <cfRule type="cellIs" priority="908" stopIfTrue="1" operator="equal">
      <formula>"ZONA RIESGO MODERADA"</formula>
    </cfRule>
    <cfRule type="cellIs" priority="909" stopIfTrue="1" operator="equal">
      <formula>"ZONA RIESGO MODERADA"</formula>
    </cfRule>
    <cfRule type="cellIs" priority="910" stopIfTrue="1" operator="equal">
      <formula>"ZONA RIESGO ALTA"</formula>
    </cfRule>
  </conditionalFormatting>
  <conditionalFormatting sqref="P4">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N4">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P5">
    <cfRule type="cellIs" priority="55" stopIfTrue="1" operator="equal">
      <formula>"ZONA RIESGO ALTA"</formula>
    </cfRule>
    <cfRule type="cellIs" priority="56" stopIfTrue="1" operator="equal">
      <formula>"ZONA RIESGO EXTREMA"</formula>
    </cfRule>
    <cfRule type="cellIs" priority="57" stopIfTrue="1" operator="equal">
      <formula>"ZONA RIESGO BAJA"</formula>
    </cfRule>
    <cfRule type="cellIs" priority="58" stopIfTrue="1" operator="equal">
      <formula>"ZONA RIESGO MODERADA"</formula>
    </cfRule>
    <cfRule type="cellIs" priority="59" stopIfTrue="1" operator="equal">
      <formula>"ZONA RIESGO MODERADA"</formula>
    </cfRule>
    <cfRule type="cellIs" priority="60" stopIfTrue="1" operator="equal">
      <formula>"ZONA RIESGO ALTA"</formula>
    </cfRule>
  </conditionalFormatting>
  <conditionalFormatting sqref="N5">
    <cfRule type="cellIs" priority="49" stopIfTrue="1" operator="equal">
      <formula>"ZONA RIESGO ALTA"</formula>
    </cfRule>
    <cfRule type="cellIs" priority="50" stopIfTrue="1" operator="equal">
      <formula>"ZONA RIESGO EXTREMA"</formula>
    </cfRule>
    <cfRule type="cellIs" priority="51" stopIfTrue="1" operator="equal">
      <formula>"ZONA RIESGO BAJA"</formula>
    </cfRule>
    <cfRule type="cellIs" priority="52" stopIfTrue="1" operator="equal">
      <formula>"ZONA RIESGO MODERADA"</formula>
    </cfRule>
    <cfRule type="cellIs" priority="53" stopIfTrue="1" operator="equal">
      <formula>"ZONA RIESGO MODERADA"</formula>
    </cfRule>
    <cfRule type="cellIs" priority="54" stopIfTrue="1" operator="equal">
      <formula>"ZONA RIESGO ALTA"</formula>
    </cfRule>
  </conditionalFormatting>
  <conditionalFormatting sqref="W5">
    <cfRule type="cellIs" priority="19" stopIfTrue="1" operator="equal">
      <formula>"ZONA RIESGO ALTA"</formula>
    </cfRule>
    <cfRule type="cellIs" priority="20" stopIfTrue="1" operator="equal">
      <formula>"ZONA RIESGO EXTREMA"</formula>
    </cfRule>
    <cfRule type="cellIs" priority="21" stopIfTrue="1" operator="equal">
      <formula>"ZONA RIESGO BAJA"</formula>
    </cfRule>
    <cfRule type="cellIs" priority="22" stopIfTrue="1" operator="equal">
      <formula>"ZONA RIESGO MODERADA"</formula>
    </cfRule>
    <cfRule type="cellIs" priority="23" stopIfTrue="1" operator="equal">
      <formula>"ZONA RIESGO MODERADA"</formula>
    </cfRule>
    <cfRule type="cellIs" priority="24" stopIfTrue="1" operator="equal">
      <formula>"ZONA RIESGO ALTA"</formula>
    </cfRule>
  </conditionalFormatting>
  <conditionalFormatting sqref="N6">
    <cfRule type="cellIs" priority="13" stopIfTrue="1" operator="equal">
      <formula>"ZONA RIESGO ALTA"</formula>
    </cfRule>
    <cfRule type="cellIs" priority="14" stopIfTrue="1" operator="equal">
      <formula>"ZONA RIESGO EXTREMA"</formula>
    </cfRule>
    <cfRule type="cellIs" priority="15" stopIfTrue="1" operator="equal">
      <formula>"ZONA RIESGO BAJA"</formula>
    </cfRule>
    <cfRule type="cellIs" priority="16" stopIfTrue="1" operator="equal">
      <formula>"ZONA RIESGO MODERADA"</formula>
    </cfRule>
    <cfRule type="cellIs" priority="17" stopIfTrue="1" operator="equal">
      <formula>"ZONA RIESGO MODERADA"</formula>
    </cfRule>
    <cfRule type="cellIs" priority="18" stopIfTrue="1" operator="equal">
      <formula>"ZONA RIESGO ALTA"</formula>
    </cfRule>
  </conditionalFormatting>
  <conditionalFormatting sqref="P6">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4:J6">
    <cfRule type="cellIs" dxfId="295" priority="4" operator="equal">
      <formula>"Importante"</formula>
    </cfRule>
    <cfRule type="cellIs" dxfId="294" priority="5" operator="equal">
      <formula>"Inaceptable"</formula>
    </cfRule>
    <cfRule type="cellIs" dxfId="293" priority="6" operator="equal">
      <formula>"Moderado"</formula>
    </cfRule>
  </conditionalFormatting>
  <conditionalFormatting sqref="V4:V6">
    <cfRule type="cellIs" dxfId="292" priority="1" operator="equal">
      <formula>"Importante"</formula>
    </cfRule>
    <cfRule type="cellIs" dxfId="291" priority="2" operator="equal">
      <formula>"Inaceptable"</formula>
    </cfRule>
    <cfRule type="cellIs" dxfId="290" priority="3" operator="equal">
      <formula>"Moderado"</formula>
    </cfRule>
  </conditionalFormatting>
  <dataValidations count="21">
    <dataValidation allowBlank="1" showInputMessage="1" showErrorMessage="1" prompt="Lo que se busca sobre el riesgo objeto de análisis, al momento de ejecutar el control." sqref="M3" xr:uid="{00000000-0002-0000-0300-000000000000}"/>
    <dataValidation allowBlank="1" showInputMessage="1" showErrorMessage="1" prompt="Identificar el riesgo que representa la posibilidad de que por acción u omisión se use el poder para desviar la gestión de lo público hacia_x000a_un beneficio privado." sqref="B3" xr:uid="{00000000-0002-0000-0300-000001000000}"/>
    <dataValidation allowBlank="1" showInputMessage="1" showErrorMessage="1" prompt="Definir indicador para medir el control" sqref="W3" xr:uid="{00000000-0002-0000-0300-000002000000}"/>
    <dataValidation allowBlank="1" showInputMessage="1" showErrorMessage="1" prompt="Área responsable de la gestión del riesgo" sqref="X3" xr:uid="{00000000-0002-0000-0300-000003000000}"/>
    <dataValidation allowBlank="1" showInputMessage="1" showErrorMessage="1" prompt="Registrar cómo se encuentra documentado el control. Soporte del control." sqref="P3" xr:uid="{00000000-0002-0000-0300-000004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300-000005000000}"/>
    <dataValidation allowBlank="1" showInputMessage="1" showErrorMessage="1" prompt="Periodicidad de ejecución de los controles" sqref="N3" xr:uid="{00000000-0002-0000-0300-000006000000}"/>
    <dataValidation allowBlank="1" showInputMessage="1" showErrorMessage="1" prompt="POSTERIOR A LA APLICACION DE CONTROLES: Calificación respecto a la materialización del riesgo de corrupción en la Rama Judicial, una vez aplicados los controles._x000a_" sqref="S3:T3" xr:uid="{00000000-0002-0000-0300-000007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300-000008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300-000009000000}"/>
    <dataValidation allowBlank="1" showInputMessage="1" showErrorMessage="1" prompt="Medidas tomadas en el proceso para mitigar el riesgo a través de los controles establecidos." sqref="K2:K3" xr:uid="{00000000-0002-0000-0300-00000A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300-00000B000000}"/>
    <dataValidation allowBlank="1" showInputMessage="1" showErrorMessage="1" prompt="SIN APLICAR CONTROLES: Calificación respecto a la materialización del riesgo de corrupción en la Rama Judicial. " sqref="G3:H3" xr:uid="{00000000-0002-0000-0300-00000C000000}"/>
    <dataValidation allowBlank="1" showInputMessage="1" showErrorMessage="1" prompt="SIN APLICAR CONTROLES: Veces que el riesgo se ha presentado en un tiempo determinado o que puede presentarse, el riesgo, las causas o los agentes generadores." sqref="E3:F3" xr:uid="{00000000-0002-0000-0300-00000D000000}"/>
    <dataValidation allowBlank="1" showInputMessage="1" showErrorMessage="1" prompt="Determinar efectos o impactos ocasionados por la ocurrencia del riesgo que afecta los objetivos o procesos de la entidad (pérdida, daño, perjuicio, detrimento)." sqref="D3" xr:uid="{00000000-0002-0000-0300-00000E000000}"/>
    <dataValidation allowBlank="1" showInputMessage="1" showErrorMessage="1" prompt="Factores internos y externos por los cuales podría suceder dicha situación de riesgo. Agentes generadores del riesgo. Deben ser situaciones concretas y tangibles" sqref="C3" xr:uid="{00000000-0002-0000-0300-00000F000000}"/>
    <dataValidation allowBlank="1" showInputMessage="1" showErrorMessage="1" prompt="Indique el proceso sobre el cual aplican el riesgo objeto de análisis" sqref="A3" xr:uid="{00000000-0002-0000-0300-000010000000}"/>
    <dataValidation type="list" errorStyle="information" allowBlank="1" showInputMessage="1" showErrorMessage="1" prompt="Seleccionar una opción de la lista desplegable" sqref="K4:K6" xr:uid="{00000000-0002-0000-0300-000011000000}">
      <formula1>$Z$72:$Z$74</formula1>
    </dataValidation>
    <dataValidation type="list" allowBlank="1" showInputMessage="1" showErrorMessage="1" promptTitle="Clasificar Probabilidad" prompt="1 - Rara Vez_x000a_2 - Improbable_x000a_3 - Posible_x000a_4 - Probable_x000a_5- Casi seguro" sqref="F4:F6" xr:uid="{00000000-0002-0000-0300-000012000000}">
      <formula1>$D$10:$D$14</formula1>
    </dataValidation>
    <dataValidation type="list" allowBlank="1" showInputMessage="1" showErrorMessage="1" promptTitle="Clasificar Probabilidad" prompt="1 - Rara Vez_x000a_2 - Improbable_x000a_3 - Posible_x000a_4 - Probable_x000a_5- Casi certeza" sqref="R4:R6" xr:uid="{00000000-0002-0000-0300-000013000000}">
      <formula1>$D$10:$D$14</formula1>
    </dataValidation>
    <dataValidation type="list" allowBlank="1" showInputMessage="1" showErrorMessage="1" promptTitle="Clasificar Impacto" prompt="15 - Moderado_x000a_30 - Mayor_x000a_50 - Catastrófico" sqref="T4:T6 H4:H6" xr:uid="{00000000-0002-0000-0300-000014000000}">
      <formula1>$D$19:$D$21</formula1>
    </dataValidation>
  </dataValidations>
  <pageMargins left="0.7" right="0.7" top="0.75" bottom="0.75" header="0.3" footer="0.3"/>
  <pageSetup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D90"/>
  <sheetViews>
    <sheetView showGridLines="0" topLeftCell="A10" zoomScale="70" zoomScaleNormal="70" workbookViewId="0">
      <selection sqref="A1:X1"/>
    </sheetView>
  </sheetViews>
  <sheetFormatPr baseColWidth="10" defaultColWidth="0" defaultRowHeight="13.8" zeroHeight="1" x14ac:dyDescent="0.3"/>
  <cols>
    <col min="1" max="1" width="20.33203125" style="187" customWidth="1"/>
    <col min="2" max="2" width="31.109375" style="187" customWidth="1"/>
    <col min="3" max="3" width="32.5546875" style="197" customWidth="1"/>
    <col min="4" max="4" width="34" style="197" customWidth="1"/>
    <col min="5" max="5" width="7.109375" style="187" customWidth="1"/>
    <col min="6" max="6" width="20.6640625" style="187" customWidth="1"/>
    <col min="7" max="7" width="8" style="187" customWidth="1"/>
    <col min="8" max="8" width="20.6640625" style="187" customWidth="1"/>
    <col min="9" max="9" width="17.88671875" style="187" customWidth="1"/>
    <col min="10" max="10" width="19.5546875" style="197" customWidth="1"/>
    <col min="11" max="11" width="20.88671875" style="197" customWidth="1"/>
    <col min="12" max="16" width="23" style="197" customWidth="1"/>
    <col min="17" max="17" width="7.88671875" style="197" customWidth="1"/>
    <col min="18" max="18" width="20.6640625" style="197" customWidth="1"/>
    <col min="19" max="19" width="7.6640625" style="197"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5" width="11.44140625" style="187" hidden="1" customWidth="1"/>
    <col min="26" max="27" width="11.44140625" style="206" hidden="1" customWidth="1"/>
    <col min="28" max="30" width="0" style="187" hidden="1" customWidth="1"/>
    <col min="31" max="16384" width="11.44140625" style="187" hidden="1"/>
  </cols>
  <sheetData>
    <row r="1" spans="1:27"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27" ht="30.75" customHeight="1" x14ac:dyDescent="0.3">
      <c r="A2" s="377" t="s">
        <v>227</v>
      </c>
      <c r="B2" s="377"/>
      <c r="C2" s="377"/>
      <c r="D2" s="378"/>
      <c r="E2" s="388" t="s">
        <v>74</v>
      </c>
      <c r="F2" s="388"/>
      <c r="G2" s="388"/>
      <c r="H2" s="388"/>
      <c r="I2" s="388" t="s">
        <v>75</v>
      </c>
      <c r="J2" s="388"/>
      <c r="K2" s="391" t="s">
        <v>228</v>
      </c>
      <c r="L2" s="388" t="s">
        <v>86</v>
      </c>
      <c r="M2" s="388"/>
      <c r="N2" s="388"/>
      <c r="O2" s="388"/>
      <c r="P2" s="388"/>
      <c r="Q2" s="378" t="s">
        <v>226</v>
      </c>
      <c r="R2" s="388"/>
      <c r="S2" s="388"/>
      <c r="T2" s="388"/>
      <c r="U2" s="388" t="s">
        <v>225</v>
      </c>
      <c r="V2" s="388"/>
      <c r="W2" s="388" t="s">
        <v>87</v>
      </c>
      <c r="X2" s="389"/>
    </row>
    <row r="3" spans="1:27" ht="39" customHeight="1" x14ac:dyDescent="0.3">
      <c r="A3" s="365" t="s">
        <v>235</v>
      </c>
      <c r="B3" s="231" t="s">
        <v>399</v>
      </c>
      <c r="C3" s="231" t="s">
        <v>138</v>
      </c>
      <c r="D3" s="231" t="s">
        <v>139</v>
      </c>
      <c r="E3" s="393" t="s">
        <v>400</v>
      </c>
      <c r="F3" s="393"/>
      <c r="G3" s="393" t="s">
        <v>402</v>
      </c>
      <c r="H3" s="393"/>
      <c r="I3" s="231" t="s">
        <v>79</v>
      </c>
      <c r="J3" s="231" t="s">
        <v>38</v>
      </c>
      <c r="K3" s="393"/>
      <c r="L3" s="364" t="s">
        <v>403</v>
      </c>
      <c r="M3" s="364" t="s">
        <v>220</v>
      </c>
      <c r="N3" s="232" t="s">
        <v>84</v>
      </c>
      <c r="O3" s="232" t="s">
        <v>85</v>
      </c>
      <c r="P3" s="232" t="s">
        <v>94</v>
      </c>
      <c r="Q3" s="393" t="s">
        <v>53</v>
      </c>
      <c r="R3" s="393"/>
      <c r="S3" s="393" t="s">
        <v>54</v>
      </c>
      <c r="T3" s="393"/>
      <c r="U3" s="231" t="s">
        <v>79</v>
      </c>
      <c r="V3" s="231" t="s">
        <v>38</v>
      </c>
      <c r="W3" s="231" t="s">
        <v>82</v>
      </c>
      <c r="X3" s="177" t="s">
        <v>83</v>
      </c>
    </row>
    <row r="4" spans="1:27" ht="100.8" x14ac:dyDescent="0.3">
      <c r="A4" s="172" t="s">
        <v>324</v>
      </c>
      <c r="B4" s="172" t="s">
        <v>377</v>
      </c>
      <c r="C4" s="162" t="s">
        <v>330</v>
      </c>
      <c r="D4" s="172" t="s">
        <v>567</v>
      </c>
      <c r="E4" s="255">
        <f t="shared" ref="E4:E13" si="0">IFERROR(VLOOKUP(F4,$D$17:$E$21,2,FALSE)," ")</f>
        <v>3</v>
      </c>
      <c r="F4" s="256" t="s">
        <v>232</v>
      </c>
      <c r="G4" s="256">
        <f t="shared" ref="G4:G13" si="1">IFERROR(VLOOKUP(H4,$D$24:$E$28,2,FALSE)," ")</f>
        <v>50</v>
      </c>
      <c r="H4" s="256" t="s">
        <v>51</v>
      </c>
      <c r="I4" s="256">
        <f>IFERROR(E4*G4,0)</f>
        <v>150</v>
      </c>
      <c r="J4" s="366" t="str">
        <f t="shared" ref="J4:J13" si="2">IFERROR(VLOOKUP(CONCATENATE(E4,G4)*1,$Z$22:$AA$47,2,0),"Por Evaluar")</f>
        <v>Importante</v>
      </c>
      <c r="K4" s="257" t="s">
        <v>229</v>
      </c>
      <c r="L4" s="367" t="s">
        <v>568</v>
      </c>
      <c r="M4" s="367" t="s">
        <v>569</v>
      </c>
      <c r="N4" s="367" t="s">
        <v>272</v>
      </c>
      <c r="O4" s="172" t="s">
        <v>273</v>
      </c>
      <c r="P4" s="367" t="s">
        <v>274</v>
      </c>
      <c r="Q4" s="255">
        <f t="shared" ref="Q4:Q13" si="3">IFERROR(VLOOKUP(R4,$D$17:$E$21,2,FALSE)," ")</f>
        <v>2</v>
      </c>
      <c r="R4" s="258" t="s">
        <v>47</v>
      </c>
      <c r="S4" s="258">
        <f t="shared" ref="S4:S13" si="4">IFERROR(VLOOKUP(T4,$D$24:$E$28,2,FALSE)," ")</f>
        <v>30</v>
      </c>
      <c r="T4" s="258" t="s">
        <v>49</v>
      </c>
      <c r="U4" s="258">
        <f>IFERROR(Q4*S4,0)</f>
        <v>60</v>
      </c>
      <c r="V4" s="366" t="str">
        <f t="shared" ref="V4:V13" si="5">IFERROR(VLOOKUP(CONCATENATE(Q4,S4)*1,$Z$22:$AA$47,2,0),"Por Evaluar")</f>
        <v>Moderado</v>
      </c>
      <c r="W4" s="172" t="s">
        <v>260</v>
      </c>
      <c r="X4" s="172" t="s">
        <v>581</v>
      </c>
    </row>
    <row r="5" spans="1:27" ht="119.25" customHeight="1" x14ac:dyDescent="0.3">
      <c r="A5" s="172" t="s">
        <v>324</v>
      </c>
      <c r="B5" s="172" t="s">
        <v>577</v>
      </c>
      <c r="C5" s="172" t="s">
        <v>555</v>
      </c>
      <c r="D5" s="172" t="s">
        <v>238</v>
      </c>
      <c r="E5" s="255">
        <f t="shared" si="0"/>
        <v>3</v>
      </c>
      <c r="F5" s="256" t="s">
        <v>232</v>
      </c>
      <c r="G5" s="256">
        <f t="shared" si="1"/>
        <v>30</v>
      </c>
      <c r="H5" s="256" t="s">
        <v>49</v>
      </c>
      <c r="I5" s="256">
        <f t="shared" ref="I5:I13" si="6">IFERROR(E5*G5,0)</f>
        <v>90</v>
      </c>
      <c r="J5" s="366" t="str">
        <f t="shared" si="2"/>
        <v>Importante</v>
      </c>
      <c r="K5" s="257" t="s">
        <v>229</v>
      </c>
      <c r="L5" s="367" t="s">
        <v>554</v>
      </c>
      <c r="M5" s="367" t="s">
        <v>243</v>
      </c>
      <c r="N5" s="162" t="s">
        <v>282</v>
      </c>
      <c r="O5" s="368" t="s">
        <v>250</v>
      </c>
      <c r="P5" s="367" t="s">
        <v>253</v>
      </c>
      <c r="Q5" s="255">
        <f t="shared" si="3"/>
        <v>2</v>
      </c>
      <c r="R5" s="258" t="s">
        <v>47</v>
      </c>
      <c r="S5" s="258">
        <f t="shared" si="4"/>
        <v>30</v>
      </c>
      <c r="T5" s="258" t="s">
        <v>49</v>
      </c>
      <c r="U5" s="258">
        <f t="shared" ref="U5:U13" si="7">IFERROR(Q5*S5,0)</f>
        <v>60</v>
      </c>
      <c r="V5" s="366" t="str">
        <f t="shared" si="5"/>
        <v>Moderado</v>
      </c>
      <c r="W5" s="172" t="s">
        <v>332</v>
      </c>
      <c r="X5" s="172" t="s">
        <v>581</v>
      </c>
    </row>
    <row r="6" spans="1:27" ht="97.5" customHeight="1" x14ac:dyDescent="0.3">
      <c r="A6" s="172" t="s">
        <v>324</v>
      </c>
      <c r="B6" s="172" t="s">
        <v>394</v>
      </c>
      <c r="C6" s="172" t="s">
        <v>264</v>
      </c>
      <c r="D6" s="172" t="s">
        <v>315</v>
      </c>
      <c r="E6" s="255">
        <f t="shared" si="0"/>
        <v>3</v>
      </c>
      <c r="F6" s="256" t="s">
        <v>232</v>
      </c>
      <c r="G6" s="256">
        <f t="shared" si="1"/>
        <v>30</v>
      </c>
      <c r="H6" s="256" t="s">
        <v>49</v>
      </c>
      <c r="I6" s="256">
        <f t="shared" si="6"/>
        <v>90</v>
      </c>
      <c r="J6" s="366" t="str">
        <f t="shared" si="2"/>
        <v>Importante</v>
      </c>
      <c r="K6" s="257" t="s">
        <v>229</v>
      </c>
      <c r="L6" s="162" t="s">
        <v>286</v>
      </c>
      <c r="M6" s="162" t="s">
        <v>284</v>
      </c>
      <c r="N6" s="162" t="s">
        <v>282</v>
      </c>
      <c r="O6" s="172" t="s">
        <v>270</v>
      </c>
      <c r="P6" s="162" t="s">
        <v>271</v>
      </c>
      <c r="Q6" s="255">
        <f t="shared" si="3"/>
        <v>3</v>
      </c>
      <c r="R6" s="258" t="s">
        <v>232</v>
      </c>
      <c r="S6" s="258">
        <f t="shared" si="4"/>
        <v>30</v>
      </c>
      <c r="T6" s="258" t="s">
        <v>49</v>
      </c>
      <c r="U6" s="258">
        <f t="shared" si="7"/>
        <v>90</v>
      </c>
      <c r="V6" s="366" t="str">
        <f t="shared" si="5"/>
        <v>Importante</v>
      </c>
      <c r="W6" s="172" t="s">
        <v>323</v>
      </c>
      <c r="X6" s="172" t="s">
        <v>581</v>
      </c>
    </row>
    <row r="7" spans="1:27" ht="124.5" customHeight="1" x14ac:dyDescent="0.3">
      <c r="A7" s="172" t="s">
        <v>324</v>
      </c>
      <c r="B7" s="162" t="s">
        <v>582</v>
      </c>
      <c r="C7" s="172" t="s">
        <v>556</v>
      </c>
      <c r="D7" s="162" t="s">
        <v>316</v>
      </c>
      <c r="E7" s="255">
        <f t="shared" si="0"/>
        <v>3</v>
      </c>
      <c r="F7" s="256" t="s">
        <v>232</v>
      </c>
      <c r="G7" s="256">
        <f t="shared" si="1"/>
        <v>30</v>
      </c>
      <c r="H7" s="256" t="s">
        <v>49</v>
      </c>
      <c r="I7" s="256">
        <f t="shared" si="6"/>
        <v>90</v>
      </c>
      <c r="J7" s="366" t="str">
        <f t="shared" si="2"/>
        <v>Importante</v>
      </c>
      <c r="K7" s="257" t="s">
        <v>229</v>
      </c>
      <c r="L7" s="162" t="s">
        <v>287</v>
      </c>
      <c r="M7" s="162" t="s">
        <v>288</v>
      </c>
      <c r="N7" s="162" t="s">
        <v>282</v>
      </c>
      <c r="O7" s="162" t="s">
        <v>289</v>
      </c>
      <c r="P7" s="162" t="s">
        <v>290</v>
      </c>
      <c r="Q7" s="255">
        <f t="shared" si="3"/>
        <v>3</v>
      </c>
      <c r="R7" s="258" t="s">
        <v>232</v>
      </c>
      <c r="S7" s="258">
        <f t="shared" si="4"/>
        <v>30</v>
      </c>
      <c r="T7" s="258" t="s">
        <v>49</v>
      </c>
      <c r="U7" s="258">
        <f t="shared" si="7"/>
        <v>90</v>
      </c>
      <c r="V7" s="366" t="str">
        <f t="shared" si="5"/>
        <v>Importante</v>
      </c>
      <c r="W7" s="162" t="s">
        <v>303</v>
      </c>
      <c r="X7" s="172" t="s">
        <v>581</v>
      </c>
    </row>
    <row r="8" spans="1:27" ht="99.9" customHeight="1" x14ac:dyDescent="0.3">
      <c r="A8" s="172" t="s">
        <v>324</v>
      </c>
      <c r="B8" s="162" t="s">
        <v>395</v>
      </c>
      <c r="C8" s="162" t="s">
        <v>326</v>
      </c>
      <c r="D8" s="162" t="s">
        <v>327</v>
      </c>
      <c r="E8" s="255">
        <f t="shared" si="0"/>
        <v>3</v>
      </c>
      <c r="F8" s="256" t="s">
        <v>232</v>
      </c>
      <c r="G8" s="256">
        <f t="shared" si="1"/>
        <v>30</v>
      </c>
      <c r="H8" s="256" t="s">
        <v>49</v>
      </c>
      <c r="I8" s="256">
        <f t="shared" si="6"/>
        <v>90</v>
      </c>
      <c r="J8" s="366" t="str">
        <f t="shared" si="2"/>
        <v>Importante</v>
      </c>
      <c r="K8" s="257" t="s">
        <v>229</v>
      </c>
      <c r="L8" s="162" t="s">
        <v>291</v>
      </c>
      <c r="M8" s="162" t="s">
        <v>284</v>
      </c>
      <c r="N8" s="162" t="s">
        <v>282</v>
      </c>
      <c r="O8" s="162" t="s">
        <v>292</v>
      </c>
      <c r="P8" s="162" t="s">
        <v>293</v>
      </c>
      <c r="Q8" s="255">
        <f t="shared" si="3"/>
        <v>3</v>
      </c>
      <c r="R8" s="258" t="s">
        <v>232</v>
      </c>
      <c r="S8" s="258">
        <f t="shared" si="4"/>
        <v>30</v>
      </c>
      <c r="T8" s="258" t="s">
        <v>49</v>
      </c>
      <c r="U8" s="258">
        <f t="shared" si="7"/>
        <v>90</v>
      </c>
      <c r="V8" s="366" t="str">
        <f t="shared" si="5"/>
        <v>Importante</v>
      </c>
      <c r="W8" s="162" t="s">
        <v>304</v>
      </c>
      <c r="X8" s="172" t="s">
        <v>581</v>
      </c>
    </row>
    <row r="9" spans="1:27" ht="133.5" customHeight="1" x14ac:dyDescent="0.3">
      <c r="A9" s="172" t="s">
        <v>324</v>
      </c>
      <c r="B9" s="162" t="s">
        <v>378</v>
      </c>
      <c r="C9" s="162" t="s">
        <v>328</v>
      </c>
      <c r="D9" s="162" t="s">
        <v>329</v>
      </c>
      <c r="E9" s="255">
        <f t="shared" si="0"/>
        <v>3</v>
      </c>
      <c r="F9" s="256" t="s">
        <v>232</v>
      </c>
      <c r="G9" s="256">
        <f t="shared" si="1"/>
        <v>50</v>
      </c>
      <c r="H9" s="256" t="s">
        <v>51</v>
      </c>
      <c r="I9" s="256">
        <f t="shared" si="6"/>
        <v>150</v>
      </c>
      <c r="J9" s="366" t="str">
        <f t="shared" si="2"/>
        <v>Importante</v>
      </c>
      <c r="K9" s="257" t="s">
        <v>229</v>
      </c>
      <c r="L9" s="162" t="s">
        <v>340</v>
      </c>
      <c r="M9" s="162" t="s">
        <v>302</v>
      </c>
      <c r="N9" s="162" t="s">
        <v>282</v>
      </c>
      <c r="O9" s="172" t="s">
        <v>283</v>
      </c>
      <c r="P9" s="162" t="s">
        <v>255</v>
      </c>
      <c r="Q9" s="255">
        <f t="shared" si="3"/>
        <v>3</v>
      </c>
      <c r="R9" s="258" t="s">
        <v>232</v>
      </c>
      <c r="S9" s="258">
        <f t="shared" si="4"/>
        <v>30</v>
      </c>
      <c r="T9" s="258" t="s">
        <v>49</v>
      </c>
      <c r="U9" s="258">
        <f t="shared" si="7"/>
        <v>90</v>
      </c>
      <c r="V9" s="366" t="str">
        <f t="shared" si="5"/>
        <v>Importante</v>
      </c>
      <c r="W9" s="172" t="s">
        <v>333</v>
      </c>
      <c r="X9" s="172" t="s">
        <v>581</v>
      </c>
    </row>
    <row r="10" spans="1:27" ht="121.5" customHeight="1" x14ac:dyDescent="0.3">
      <c r="A10" s="172" t="s">
        <v>324</v>
      </c>
      <c r="B10" s="162" t="s">
        <v>379</v>
      </c>
      <c r="C10" s="162" t="s">
        <v>319</v>
      </c>
      <c r="D10" s="162" t="s">
        <v>317</v>
      </c>
      <c r="E10" s="255">
        <f t="shared" si="0"/>
        <v>3</v>
      </c>
      <c r="F10" s="256" t="s">
        <v>232</v>
      </c>
      <c r="G10" s="256">
        <f t="shared" si="1"/>
        <v>30</v>
      </c>
      <c r="H10" s="256" t="s">
        <v>49</v>
      </c>
      <c r="I10" s="256">
        <f t="shared" si="6"/>
        <v>90</v>
      </c>
      <c r="J10" s="366" t="str">
        <f t="shared" si="2"/>
        <v>Importante</v>
      </c>
      <c r="K10" s="257" t="s">
        <v>229</v>
      </c>
      <c r="L10" s="254" t="s">
        <v>294</v>
      </c>
      <c r="M10" s="254" t="s">
        <v>295</v>
      </c>
      <c r="N10" s="162" t="s">
        <v>282</v>
      </c>
      <c r="O10" s="162" t="s">
        <v>252</v>
      </c>
      <c r="P10" s="162" t="s">
        <v>256</v>
      </c>
      <c r="Q10" s="255">
        <f t="shared" si="3"/>
        <v>3</v>
      </c>
      <c r="R10" s="258" t="s">
        <v>232</v>
      </c>
      <c r="S10" s="258">
        <f t="shared" si="4"/>
        <v>15</v>
      </c>
      <c r="T10" s="258" t="s">
        <v>43</v>
      </c>
      <c r="U10" s="258">
        <f t="shared" si="7"/>
        <v>45</v>
      </c>
      <c r="V10" s="366" t="str">
        <f t="shared" si="5"/>
        <v>Moderado</v>
      </c>
      <c r="W10" s="162" t="s">
        <v>334</v>
      </c>
      <c r="X10" s="172" t="s">
        <v>581</v>
      </c>
    </row>
    <row r="11" spans="1:27" ht="86.4" x14ac:dyDescent="0.3">
      <c r="A11" s="172" t="s">
        <v>324</v>
      </c>
      <c r="B11" s="172" t="s">
        <v>380</v>
      </c>
      <c r="C11" s="172" t="s">
        <v>570</v>
      </c>
      <c r="D11" s="162" t="s">
        <v>318</v>
      </c>
      <c r="E11" s="255">
        <f t="shared" si="0"/>
        <v>3</v>
      </c>
      <c r="F11" s="256" t="s">
        <v>232</v>
      </c>
      <c r="G11" s="256">
        <f t="shared" si="1"/>
        <v>50</v>
      </c>
      <c r="H11" s="256" t="s">
        <v>51</v>
      </c>
      <c r="I11" s="256">
        <f t="shared" si="6"/>
        <v>150</v>
      </c>
      <c r="J11" s="366" t="str">
        <f t="shared" si="2"/>
        <v>Importante</v>
      </c>
      <c r="K11" s="257" t="s">
        <v>229</v>
      </c>
      <c r="L11" s="162" t="s">
        <v>296</v>
      </c>
      <c r="M11" s="162" t="s">
        <v>284</v>
      </c>
      <c r="N11" s="162" t="s">
        <v>282</v>
      </c>
      <c r="O11" s="162" t="s">
        <v>292</v>
      </c>
      <c r="P11" s="162" t="s">
        <v>293</v>
      </c>
      <c r="Q11" s="255">
        <f t="shared" si="3"/>
        <v>3</v>
      </c>
      <c r="R11" s="258" t="s">
        <v>232</v>
      </c>
      <c r="S11" s="258">
        <f t="shared" si="4"/>
        <v>30</v>
      </c>
      <c r="T11" s="258" t="s">
        <v>49</v>
      </c>
      <c r="U11" s="258">
        <f t="shared" si="7"/>
        <v>90</v>
      </c>
      <c r="V11" s="366" t="str">
        <f t="shared" si="5"/>
        <v>Importante</v>
      </c>
      <c r="W11" s="162" t="s">
        <v>335</v>
      </c>
      <c r="X11" s="172" t="s">
        <v>581</v>
      </c>
    </row>
    <row r="12" spans="1:27" ht="123" customHeight="1" x14ac:dyDescent="0.3">
      <c r="A12" s="172" t="s">
        <v>324</v>
      </c>
      <c r="B12" s="172" t="s">
        <v>381</v>
      </c>
      <c r="C12" s="172" t="s">
        <v>320</v>
      </c>
      <c r="D12" s="162" t="s">
        <v>321</v>
      </c>
      <c r="E12" s="255">
        <f t="shared" si="0"/>
        <v>3</v>
      </c>
      <c r="F12" s="256" t="s">
        <v>232</v>
      </c>
      <c r="G12" s="256">
        <f t="shared" si="1"/>
        <v>50</v>
      </c>
      <c r="H12" s="256" t="s">
        <v>51</v>
      </c>
      <c r="I12" s="256">
        <f t="shared" si="6"/>
        <v>150</v>
      </c>
      <c r="J12" s="366" t="str">
        <f t="shared" si="2"/>
        <v>Importante</v>
      </c>
      <c r="K12" s="257" t="s">
        <v>229</v>
      </c>
      <c r="L12" s="162" t="s">
        <v>331</v>
      </c>
      <c r="M12" s="162" t="s">
        <v>285</v>
      </c>
      <c r="N12" s="162" t="s">
        <v>282</v>
      </c>
      <c r="O12" s="172" t="s">
        <v>251</v>
      </c>
      <c r="P12" s="162" t="s">
        <v>298</v>
      </c>
      <c r="Q12" s="255">
        <f t="shared" si="3"/>
        <v>3</v>
      </c>
      <c r="R12" s="258" t="s">
        <v>232</v>
      </c>
      <c r="S12" s="258">
        <f t="shared" si="4"/>
        <v>30</v>
      </c>
      <c r="T12" s="258" t="s">
        <v>49</v>
      </c>
      <c r="U12" s="258">
        <f t="shared" si="7"/>
        <v>90</v>
      </c>
      <c r="V12" s="366" t="str">
        <f t="shared" si="5"/>
        <v>Importante</v>
      </c>
      <c r="W12" s="162" t="s">
        <v>305</v>
      </c>
      <c r="X12" s="172" t="s">
        <v>581</v>
      </c>
    </row>
    <row r="13" spans="1:27" ht="115.5" customHeight="1" x14ac:dyDescent="0.3">
      <c r="A13" s="172" t="s">
        <v>324</v>
      </c>
      <c r="B13" s="172" t="s">
        <v>382</v>
      </c>
      <c r="C13" s="172" t="s">
        <v>574</v>
      </c>
      <c r="D13" s="172" t="s">
        <v>322</v>
      </c>
      <c r="E13" s="255">
        <f t="shared" si="0"/>
        <v>3</v>
      </c>
      <c r="F13" s="256" t="s">
        <v>232</v>
      </c>
      <c r="G13" s="256">
        <f t="shared" si="1"/>
        <v>30</v>
      </c>
      <c r="H13" s="256" t="s">
        <v>49</v>
      </c>
      <c r="I13" s="256">
        <f t="shared" si="6"/>
        <v>90</v>
      </c>
      <c r="J13" s="366" t="str">
        <f t="shared" si="2"/>
        <v>Importante</v>
      </c>
      <c r="K13" s="257" t="s">
        <v>229</v>
      </c>
      <c r="L13" s="162" t="s">
        <v>299</v>
      </c>
      <c r="M13" s="162" t="s">
        <v>284</v>
      </c>
      <c r="N13" s="162" t="s">
        <v>282</v>
      </c>
      <c r="O13" s="172" t="s">
        <v>300</v>
      </c>
      <c r="P13" s="162" t="s">
        <v>301</v>
      </c>
      <c r="Q13" s="255">
        <f t="shared" si="3"/>
        <v>2</v>
      </c>
      <c r="R13" s="258" t="s">
        <v>47</v>
      </c>
      <c r="S13" s="258">
        <f t="shared" si="4"/>
        <v>15</v>
      </c>
      <c r="T13" s="258" t="s">
        <v>43</v>
      </c>
      <c r="U13" s="258">
        <f t="shared" si="7"/>
        <v>30</v>
      </c>
      <c r="V13" s="366" t="str">
        <f t="shared" si="5"/>
        <v>Moderado</v>
      </c>
      <c r="W13" s="162" t="s">
        <v>306</v>
      </c>
      <c r="X13" s="172" t="s">
        <v>581</v>
      </c>
    </row>
    <row r="14" spans="1:27" s="183" customFormat="1" ht="12.75" customHeight="1" x14ac:dyDescent="0.3">
      <c r="C14" s="184"/>
      <c r="D14" s="184"/>
      <c r="F14" s="185"/>
      <c r="G14" s="185"/>
      <c r="H14" s="185"/>
      <c r="J14" s="184"/>
      <c r="K14" s="185"/>
      <c r="L14" s="185"/>
      <c r="M14" s="185"/>
      <c r="N14" s="185"/>
      <c r="O14" s="185"/>
      <c r="P14" s="185"/>
      <c r="Q14" s="185"/>
      <c r="R14" s="185"/>
      <c r="S14" s="185"/>
      <c r="T14" s="185"/>
      <c r="U14" s="185"/>
      <c r="V14" s="185"/>
      <c r="W14" s="185"/>
      <c r="X14" s="186"/>
      <c r="Z14" s="206"/>
      <c r="AA14" s="206"/>
    </row>
    <row r="15" spans="1:27" s="183" customFormat="1" ht="14.25" hidden="1" customHeight="1" x14ac:dyDescent="0.3">
      <c r="B15" s="187"/>
      <c r="C15" s="382" t="s">
        <v>91</v>
      </c>
      <c r="D15" s="383"/>
      <c r="E15" s="187"/>
      <c r="F15" s="187"/>
      <c r="G15" s="187"/>
      <c r="H15" s="187"/>
      <c r="I15" s="384" t="s">
        <v>80</v>
      </c>
      <c r="J15" s="384"/>
      <c r="K15" s="384"/>
      <c r="L15" s="188"/>
      <c r="M15" s="188"/>
      <c r="N15" s="188"/>
      <c r="O15" s="188"/>
      <c r="P15" s="188"/>
      <c r="Q15" s="185"/>
      <c r="R15" s="185"/>
      <c r="S15" s="185"/>
      <c r="T15" s="185"/>
      <c r="U15" s="185"/>
      <c r="V15" s="185"/>
      <c r="W15" s="185"/>
      <c r="X15" s="186"/>
      <c r="Z15" s="206"/>
      <c r="AA15" s="206"/>
    </row>
    <row r="16" spans="1:27" s="183" customFormat="1" hidden="1" x14ac:dyDescent="0.3">
      <c r="B16" s="189"/>
      <c r="C16" s="385" t="s">
        <v>53</v>
      </c>
      <c r="D16" s="385"/>
      <c r="E16" s="187"/>
      <c r="F16" s="187"/>
      <c r="G16" s="187"/>
      <c r="H16" s="187"/>
      <c r="I16" s="190"/>
      <c r="J16" s="386" t="s">
        <v>55</v>
      </c>
      <c r="K16" s="386"/>
      <c r="L16" s="191"/>
      <c r="M16" s="191"/>
      <c r="N16" s="191"/>
      <c r="O16" s="191"/>
      <c r="P16" s="191"/>
      <c r="Q16" s="185"/>
      <c r="R16" s="185"/>
      <c r="S16" s="185"/>
      <c r="T16" s="185"/>
      <c r="U16" s="185"/>
      <c r="V16" s="185"/>
      <c r="W16" s="185"/>
      <c r="X16" s="186"/>
      <c r="Z16" s="206"/>
      <c r="AA16" s="206"/>
    </row>
    <row r="17" spans="2:27" s="183" customFormat="1" ht="12.75" hidden="1" customHeight="1" x14ac:dyDescent="0.3">
      <c r="B17" s="189"/>
      <c r="C17" s="192">
        <v>1</v>
      </c>
      <c r="D17" s="192" t="s">
        <v>46</v>
      </c>
      <c r="E17" s="193">
        <f>C17</f>
        <v>1</v>
      </c>
      <c r="F17" s="187"/>
      <c r="G17" s="187"/>
      <c r="H17" s="187"/>
      <c r="I17" s="194"/>
      <c r="J17" s="386" t="s">
        <v>56</v>
      </c>
      <c r="K17" s="386"/>
      <c r="L17" s="191"/>
      <c r="M17" s="191"/>
      <c r="N17" s="191"/>
      <c r="O17" s="191"/>
      <c r="P17" s="191"/>
      <c r="Q17" s="185"/>
      <c r="R17" s="185"/>
      <c r="S17" s="185"/>
      <c r="T17" s="185"/>
      <c r="U17" s="185"/>
      <c r="V17" s="185"/>
      <c r="W17" s="185"/>
      <c r="X17" s="185"/>
      <c r="Z17" s="206"/>
      <c r="AA17" s="206"/>
    </row>
    <row r="18" spans="2:27" ht="12.75" hidden="1" customHeight="1" x14ac:dyDescent="0.3">
      <c r="B18" s="189"/>
      <c r="C18" s="192">
        <v>2</v>
      </c>
      <c r="D18" s="192" t="s">
        <v>47</v>
      </c>
      <c r="E18" s="193">
        <f>C18</f>
        <v>2</v>
      </c>
      <c r="I18" s="195"/>
      <c r="J18" s="386" t="s">
        <v>57</v>
      </c>
      <c r="K18" s="386"/>
      <c r="L18" s="191"/>
      <c r="M18" s="191"/>
      <c r="N18" s="191"/>
      <c r="O18" s="191"/>
      <c r="P18" s="191"/>
      <c r="Q18" s="187"/>
      <c r="R18" s="187"/>
      <c r="S18" s="187"/>
      <c r="T18" s="187"/>
      <c r="U18" s="187"/>
      <c r="V18" s="187"/>
      <c r="W18" s="187"/>
    </row>
    <row r="19" spans="2:27" hidden="1" x14ac:dyDescent="0.3">
      <c r="B19" s="189"/>
      <c r="C19" s="192">
        <v>3</v>
      </c>
      <c r="D19" s="192" t="s">
        <v>232</v>
      </c>
      <c r="E19" s="193">
        <f>C19</f>
        <v>3</v>
      </c>
      <c r="I19" s="196"/>
      <c r="J19" s="379" t="s">
        <v>58</v>
      </c>
      <c r="K19" s="379"/>
      <c r="L19" s="191"/>
      <c r="M19" s="191"/>
      <c r="N19" s="191"/>
      <c r="O19" s="191"/>
      <c r="P19" s="191"/>
      <c r="Z19" s="206" t="s">
        <v>221</v>
      </c>
    </row>
    <row r="20" spans="2:27" hidden="1" x14ac:dyDescent="0.3">
      <c r="B20" s="189"/>
      <c r="C20" s="192">
        <v>4</v>
      </c>
      <c r="D20" s="192" t="s">
        <v>50</v>
      </c>
      <c r="E20" s="193">
        <f>C20</f>
        <v>4</v>
      </c>
      <c r="I20" s="196"/>
      <c r="J20" s="379" t="s">
        <v>59</v>
      </c>
      <c r="K20" s="379"/>
      <c r="L20" s="191"/>
      <c r="M20" s="191"/>
      <c r="N20" s="191"/>
      <c r="O20" s="191"/>
      <c r="P20" s="191"/>
      <c r="Z20" s="206" t="s">
        <v>222</v>
      </c>
    </row>
    <row r="21" spans="2:27" ht="21.75" hidden="1" customHeight="1" x14ac:dyDescent="0.3">
      <c r="B21" s="189"/>
      <c r="C21" s="192">
        <v>5</v>
      </c>
      <c r="D21" s="192" t="s">
        <v>233</v>
      </c>
      <c r="E21" s="193">
        <f>C21</f>
        <v>5</v>
      </c>
      <c r="Z21" s="206" t="s">
        <v>223</v>
      </c>
    </row>
    <row r="22" spans="2:27" ht="20.100000000000001" hidden="1" customHeight="1" x14ac:dyDescent="0.3">
      <c r="B22" s="189"/>
      <c r="C22" s="198"/>
      <c r="D22" s="189"/>
      <c r="E22" s="193"/>
      <c r="I22" s="380" t="s">
        <v>37</v>
      </c>
      <c r="J22" s="380"/>
      <c r="K22" s="380"/>
      <c r="L22" s="187"/>
      <c r="M22" s="187"/>
      <c r="N22" s="187"/>
      <c r="O22" s="187"/>
      <c r="P22" s="187"/>
      <c r="Q22" s="187"/>
      <c r="R22" s="187"/>
      <c r="S22" s="187"/>
      <c r="T22" s="187"/>
      <c r="U22" s="187"/>
      <c r="V22" s="187"/>
      <c r="W22" s="187"/>
      <c r="Z22" s="219">
        <v>55</v>
      </c>
      <c r="AA22" s="206" t="s">
        <v>15</v>
      </c>
    </row>
    <row r="23" spans="2:27" ht="20.100000000000001" hidden="1" customHeight="1" x14ac:dyDescent="0.3">
      <c r="B23" s="189"/>
      <c r="E23" s="193"/>
      <c r="I23" s="375" t="s">
        <v>44</v>
      </c>
      <c r="J23" s="375"/>
      <c r="K23" s="375"/>
      <c r="L23" s="187"/>
      <c r="M23" s="187"/>
      <c r="N23" s="187"/>
      <c r="O23" s="187"/>
      <c r="P23" s="187"/>
      <c r="Q23" s="187"/>
      <c r="R23" s="187"/>
      <c r="S23" s="187"/>
      <c r="T23" s="187"/>
      <c r="U23" s="187"/>
      <c r="V23" s="187"/>
      <c r="W23" s="187"/>
      <c r="Z23" s="219">
        <v>45</v>
      </c>
      <c r="AA23" s="206" t="s">
        <v>15</v>
      </c>
    </row>
    <row r="24" spans="2:27" ht="20.100000000000001" hidden="1" customHeight="1" x14ac:dyDescent="0.3">
      <c r="B24" s="189"/>
      <c r="C24" s="199"/>
      <c r="D24" s="200" t="s">
        <v>45</v>
      </c>
      <c r="E24" s="193"/>
      <c r="I24" s="375" t="s">
        <v>48</v>
      </c>
      <c r="J24" s="375"/>
      <c r="K24" s="375"/>
      <c r="L24" s="187"/>
      <c r="M24" s="187"/>
      <c r="N24" s="187"/>
      <c r="O24" s="187"/>
      <c r="P24" s="187"/>
      <c r="Q24" s="187"/>
      <c r="R24" s="187"/>
      <c r="S24" s="187"/>
      <c r="T24" s="187"/>
      <c r="U24" s="187"/>
      <c r="V24" s="187"/>
      <c r="W24" s="187"/>
      <c r="Z24" s="219">
        <v>510</v>
      </c>
      <c r="AA24" s="206" t="s">
        <v>15</v>
      </c>
    </row>
    <row r="25" spans="2:27" ht="20.100000000000001" hidden="1" customHeight="1" x14ac:dyDescent="0.3">
      <c r="B25" s="189"/>
      <c r="C25" s="381" t="s">
        <v>54</v>
      </c>
      <c r="D25" s="381"/>
      <c r="E25" s="193"/>
      <c r="I25" s="375" t="s">
        <v>41</v>
      </c>
      <c r="J25" s="375"/>
      <c r="K25" s="375"/>
      <c r="L25" s="187"/>
      <c r="M25" s="187"/>
      <c r="N25" s="187"/>
      <c r="O25" s="187"/>
      <c r="P25" s="187"/>
      <c r="Q25" s="187"/>
      <c r="R25" s="187"/>
      <c r="S25" s="187"/>
      <c r="T25" s="187"/>
      <c r="U25" s="187"/>
      <c r="V25" s="187"/>
      <c r="W25" s="187"/>
      <c r="Z25" s="219">
        <v>410</v>
      </c>
      <c r="AA25" s="206" t="s">
        <v>15</v>
      </c>
    </row>
    <row r="26" spans="2:27" ht="20.100000000000001" hidden="1" customHeight="1" x14ac:dyDescent="0.3">
      <c r="B26" s="189"/>
      <c r="C26" s="201">
        <v>15</v>
      </c>
      <c r="D26" s="192" t="s">
        <v>43</v>
      </c>
      <c r="E26" s="193">
        <f t="shared" ref="E26:E28" si="8">C26</f>
        <v>15</v>
      </c>
      <c r="I26" s="375" t="s">
        <v>40</v>
      </c>
      <c r="J26" s="375"/>
      <c r="K26" s="375"/>
      <c r="L26" s="187"/>
      <c r="M26" s="187"/>
      <c r="N26" s="187"/>
      <c r="O26" s="187"/>
      <c r="P26" s="187"/>
      <c r="V26" s="187"/>
      <c r="W26" s="187"/>
      <c r="Z26" s="219">
        <v>310</v>
      </c>
      <c r="AA26" s="206" t="s">
        <v>15</v>
      </c>
    </row>
    <row r="27" spans="2:27" ht="20.100000000000001" hidden="1" customHeight="1" x14ac:dyDescent="0.3">
      <c r="C27" s="201">
        <v>30</v>
      </c>
      <c r="D27" s="192" t="s">
        <v>49</v>
      </c>
      <c r="E27" s="193">
        <f t="shared" si="8"/>
        <v>30</v>
      </c>
      <c r="I27" s="375" t="s">
        <v>42</v>
      </c>
      <c r="J27" s="375"/>
      <c r="K27" s="375"/>
      <c r="L27" s="187"/>
      <c r="M27" s="187"/>
      <c r="N27" s="187"/>
      <c r="O27" s="187"/>
      <c r="P27" s="187"/>
      <c r="V27" s="187"/>
      <c r="W27" s="187"/>
      <c r="Z27" s="219">
        <v>415</v>
      </c>
      <c r="AA27" s="206" t="s">
        <v>15</v>
      </c>
    </row>
    <row r="28" spans="2:27" ht="20.100000000000001" hidden="1" customHeight="1" x14ac:dyDescent="0.3">
      <c r="C28" s="201">
        <v>50</v>
      </c>
      <c r="D28" s="192" t="s">
        <v>51</v>
      </c>
      <c r="E28" s="193">
        <f t="shared" si="8"/>
        <v>50</v>
      </c>
      <c r="I28" s="375" t="s">
        <v>39</v>
      </c>
      <c r="J28" s="375"/>
      <c r="K28" s="375"/>
      <c r="L28" s="187"/>
      <c r="M28" s="187"/>
      <c r="N28" s="187"/>
      <c r="O28" s="187"/>
      <c r="P28" s="187"/>
      <c r="V28" s="187"/>
      <c r="W28" s="187"/>
      <c r="Z28" s="219">
        <v>315</v>
      </c>
      <c r="AA28" s="206" t="s">
        <v>15</v>
      </c>
    </row>
    <row r="29" spans="2:27" ht="20.100000000000001" customHeight="1" x14ac:dyDescent="0.3">
      <c r="C29" s="259" t="s">
        <v>397</v>
      </c>
      <c r="I29" s="375" t="s">
        <v>52</v>
      </c>
      <c r="J29" s="375"/>
      <c r="K29" s="375"/>
      <c r="L29" s="187"/>
      <c r="M29" s="187"/>
      <c r="N29" s="187"/>
      <c r="O29" s="187"/>
      <c r="P29" s="187"/>
      <c r="V29" s="187"/>
      <c r="W29" s="187"/>
      <c r="Z29" s="219">
        <v>215</v>
      </c>
      <c r="AA29" s="206" t="s">
        <v>15</v>
      </c>
    </row>
    <row r="30" spans="2:27" ht="20.100000000000001" customHeight="1" x14ac:dyDescent="0.3">
      <c r="C30" s="259" t="s">
        <v>398</v>
      </c>
      <c r="I30" s="203"/>
      <c r="J30" s="204"/>
      <c r="K30" s="204"/>
      <c r="L30" s="187"/>
      <c r="M30" s="187"/>
      <c r="N30" s="187"/>
      <c r="O30" s="187"/>
      <c r="P30" s="187"/>
      <c r="V30" s="187"/>
      <c r="W30" s="187"/>
      <c r="Z30" s="219">
        <v>115</v>
      </c>
      <c r="AA30" s="206" t="s">
        <v>15</v>
      </c>
    </row>
    <row r="31" spans="2:27" ht="20.100000000000001" customHeight="1" x14ac:dyDescent="0.3">
      <c r="C31" s="259" t="s">
        <v>566</v>
      </c>
      <c r="I31" s="203"/>
      <c r="J31" s="204"/>
      <c r="K31" s="204"/>
      <c r="L31" s="187"/>
      <c r="M31" s="187"/>
      <c r="N31" s="187"/>
      <c r="O31" s="187"/>
      <c r="P31" s="187"/>
      <c r="V31" s="187"/>
      <c r="W31" s="187"/>
      <c r="Z31" s="219">
        <v>230</v>
      </c>
      <c r="AA31" s="206" t="s">
        <v>15</v>
      </c>
    </row>
    <row r="32" spans="2:27" ht="14.4" x14ac:dyDescent="0.3">
      <c r="C32" s="259" t="s">
        <v>404</v>
      </c>
      <c r="I32" s="203"/>
      <c r="J32" s="204"/>
      <c r="K32" s="204"/>
      <c r="L32" s="187"/>
      <c r="M32" s="187"/>
      <c r="N32" s="187"/>
      <c r="O32" s="187"/>
      <c r="P32" s="187"/>
      <c r="V32" s="187"/>
      <c r="W32" s="187"/>
      <c r="Z32" s="219">
        <v>130</v>
      </c>
      <c r="AA32" s="206" t="s">
        <v>15</v>
      </c>
    </row>
    <row r="33" spans="3:27" ht="14.4" x14ac:dyDescent="0.3">
      <c r="C33" s="259" t="s">
        <v>405</v>
      </c>
      <c r="I33" s="203"/>
      <c r="J33" s="204"/>
      <c r="K33" s="204"/>
      <c r="L33" s="187"/>
      <c r="M33" s="187"/>
      <c r="N33" s="187"/>
      <c r="O33" s="187"/>
      <c r="P33" s="187"/>
      <c r="V33" s="187"/>
      <c r="W33" s="187"/>
      <c r="Z33" s="219">
        <v>150</v>
      </c>
      <c r="AA33" s="206" t="s">
        <v>15</v>
      </c>
    </row>
    <row r="34" spans="3:27" x14ac:dyDescent="0.3">
      <c r="C34" s="205" t="s">
        <v>68</v>
      </c>
      <c r="I34" s="203"/>
      <c r="J34" s="204"/>
      <c r="K34" s="204"/>
      <c r="L34" s="187"/>
      <c r="M34" s="187"/>
      <c r="N34" s="187"/>
      <c r="O34" s="187"/>
      <c r="P34" s="187"/>
      <c r="V34" s="187"/>
      <c r="W34" s="187"/>
      <c r="Z34" s="220">
        <v>515</v>
      </c>
      <c r="AA34" s="206" t="s">
        <v>66</v>
      </c>
    </row>
    <row r="35" spans="3:27" x14ac:dyDescent="0.3">
      <c r="C35" s="205" t="s">
        <v>70</v>
      </c>
      <c r="L35" s="187"/>
      <c r="M35" s="187"/>
      <c r="N35" s="187"/>
      <c r="O35" s="187"/>
      <c r="P35" s="187"/>
      <c r="V35" s="187"/>
      <c r="W35" s="187"/>
      <c r="Z35" s="220">
        <v>430</v>
      </c>
      <c r="AA35" s="206" t="s">
        <v>66</v>
      </c>
    </row>
    <row r="36" spans="3:27" hidden="1" x14ac:dyDescent="0.3">
      <c r="C36" s="202"/>
      <c r="L36" s="187"/>
      <c r="M36" s="187"/>
      <c r="N36" s="187"/>
      <c r="O36" s="187"/>
      <c r="P36" s="187"/>
      <c r="V36" s="187"/>
      <c r="W36" s="187"/>
      <c r="Z36" s="220">
        <v>330</v>
      </c>
      <c r="AA36" s="206" t="s">
        <v>66</v>
      </c>
    </row>
    <row r="37" spans="3:27" hidden="1" x14ac:dyDescent="0.3">
      <c r="C37" s="202"/>
      <c r="L37" s="187"/>
      <c r="M37" s="187"/>
      <c r="N37" s="187"/>
      <c r="O37" s="187"/>
      <c r="P37" s="187"/>
      <c r="V37" s="187"/>
      <c r="W37" s="187"/>
      <c r="Z37" s="220">
        <v>350</v>
      </c>
      <c r="AA37" s="206" t="s">
        <v>66</v>
      </c>
    </row>
    <row r="38" spans="3:27" hidden="1" x14ac:dyDescent="0.3">
      <c r="L38" s="187"/>
      <c r="M38" s="187"/>
      <c r="N38" s="187"/>
      <c r="O38" s="187"/>
      <c r="P38" s="187"/>
      <c r="V38" s="187"/>
      <c r="W38" s="187"/>
      <c r="Z38" s="220">
        <v>250</v>
      </c>
      <c r="AA38" s="206" t="s">
        <v>66</v>
      </c>
    </row>
    <row r="39" spans="3:27" hidden="1" x14ac:dyDescent="0.3">
      <c r="L39" s="187"/>
      <c r="M39" s="187"/>
      <c r="N39" s="187"/>
      <c r="O39" s="187"/>
      <c r="P39" s="187"/>
      <c r="Z39" s="220">
        <v>530</v>
      </c>
      <c r="AA39" s="206" t="s">
        <v>67</v>
      </c>
    </row>
    <row r="40" spans="3:27" hidden="1" x14ac:dyDescent="0.3">
      <c r="L40" s="187"/>
      <c r="M40" s="187"/>
      <c r="N40" s="187"/>
      <c r="O40" s="187"/>
      <c r="P40" s="187"/>
      <c r="Z40" s="220">
        <v>550</v>
      </c>
      <c r="AA40" s="206" t="s">
        <v>67</v>
      </c>
    </row>
    <row r="41" spans="3:27" hidden="1" x14ac:dyDescent="0.3">
      <c r="L41" s="187"/>
      <c r="M41" s="187"/>
      <c r="N41" s="187"/>
      <c r="O41" s="187"/>
      <c r="P41" s="187"/>
      <c r="Z41" s="220">
        <v>540</v>
      </c>
      <c r="AA41" s="206" t="s">
        <v>67</v>
      </c>
    </row>
    <row r="42" spans="3:27" hidden="1" x14ac:dyDescent="0.3">
      <c r="L42" s="187"/>
      <c r="M42" s="187"/>
      <c r="N42" s="187"/>
      <c r="O42" s="187"/>
      <c r="P42" s="187"/>
      <c r="Z42" s="220">
        <v>35</v>
      </c>
      <c r="AA42" s="206" t="s">
        <v>68</v>
      </c>
    </row>
    <row r="43" spans="3:27" hidden="1" x14ac:dyDescent="0.3">
      <c r="L43" s="187"/>
      <c r="M43" s="187"/>
      <c r="N43" s="187"/>
      <c r="O43" s="187"/>
      <c r="P43" s="187"/>
      <c r="Z43" s="220">
        <v>25</v>
      </c>
      <c r="AA43" s="206" t="s">
        <v>68</v>
      </c>
    </row>
    <row r="44" spans="3:27" hidden="1" x14ac:dyDescent="0.3">
      <c r="L44" s="187"/>
      <c r="M44" s="187"/>
      <c r="N44" s="187"/>
      <c r="O44" s="187"/>
      <c r="P44" s="187"/>
      <c r="Z44" s="220">
        <v>210</v>
      </c>
      <c r="AA44" s="206" t="s">
        <v>68</v>
      </c>
    </row>
    <row r="45" spans="3:27" hidden="1" x14ac:dyDescent="0.3">
      <c r="L45" s="187"/>
      <c r="M45" s="187"/>
      <c r="N45" s="187"/>
      <c r="O45" s="187"/>
      <c r="P45" s="187"/>
      <c r="Z45" s="220">
        <v>110</v>
      </c>
      <c r="AA45" s="206" t="s">
        <v>68</v>
      </c>
    </row>
    <row r="46" spans="3:27" hidden="1" x14ac:dyDescent="0.3">
      <c r="L46" s="187"/>
      <c r="M46" s="187"/>
      <c r="N46" s="187"/>
      <c r="O46" s="187"/>
      <c r="P46" s="187"/>
      <c r="Z46" s="220">
        <v>15</v>
      </c>
      <c r="AA46" s="206" t="s">
        <v>70</v>
      </c>
    </row>
    <row r="47" spans="3:27" hidden="1" x14ac:dyDescent="0.3">
      <c r="Z47" s="220">
        <v>450</v>
      </c>
      <c r="AA47" s="206" t="s">
        <v>67</v>
      </c>
    </row>
    <row r="48" spans="3:27" x14ac:dyDescent="0.3"/>
    <row r="51" spans="26:27" ht="14.4" hidden="1" x14ac:dyDescent="0.3">
      <c r="Z51" s="173" t="s">
        <v>192</v>
      </c>
      <c r="AA51" s="173" t="s">
        <v>195</v>
      </c>
    </row>
    <row r="52" spans="26:27" ht="14.4" hidden="1" x14ac:dyDescent="0.3">
      <c r="Z52" s="173" t="s">
        <v>174</v>
      </c>
      <c r="AA52" s="173" t="s">
        <v>196</v>
      </c>
    </row>
    <row r="53" spans="26:27" ht="14.4" hidden="1" x14ac:dyDescent="0.3">
      <c r="Z53" s="173" t="s">
        <v>175</v>
      </c>
      <c r="AA53" s="173" t="s">
        <v>197</v>
      </c>
    </row>
    <row r="54" spans="26:27" ht="14.4" hidden="1" x14ac:dyDescent="0.3">
      <c r="Z54" s="173" t="s">
        <v>176</v>
      </c>
      <c r="AA54" s="173" t="s">
        <v>198</v>
      </c>
    </row>
    <row r="55" spans="26:27" ht="14.4" hidden="1" x14ac:dyDescent="0.3">
      <c r="Z55" s="173" t="s">
        <v>177</v>
      </c>
      <c r="AA55" s="173" t="s">
        <v>199</v>
      </c>
    </row>
    <row r="56" spans="26:27" ht="14.4" hidden="1" x14ac:dyDescent="0.3">
      <c r="Z56" s="173" t="s">
        <v>178</v>
      </c>
      <c r="AA56" s="173" t="s">
        <v>200</v>
      </c>
    </row>
    <row r="57" spans="26:27" ht="14.4" hidden="1" x14ac:dyDescent="0.3">
      <c r="Z57" s="173" t="s">
        <v>179</v>
      </c>
      <c r="AA57" s="173" t="s">
        <v>201</v>
      </c>
    </row>
    <row r="58" spans="26:27" ht="14.4" hidden="1" x14ac:dyDescent="0.3">
      <c r="Z58" s="173" t="s">
        <v>180</v>
      </c>
      <c r="AA58" s="173" t="s">
        <v>202</v>
      </c>
    </row>
    <row r="59" spans="26:27" ht="14.4" hidden="1" x14ac:dyDescent="0.3">
      <c r="Z59" s="173" t="s">
        <v>193</v>
      </c>
      <c r="AA59" s="173" t="s">
        <v>203</v>
      </c>
    </row>
    <row r="60" spans="26:27" ht="14.4" hidden="1" x14ac:dyDescent="0.3">
      <c r="Z60" s="173" t="s">
        <v>194</v>
      </c>
      <c r="AA60" s="173" t="s">
        <v>204</v>
      </c>
    </row>
    <row r="61" spans="26:27" ht="14.4" hidden="1" x14ac:dyDescent="0.3">
      <c r="Z61" s="173" t="s">
        <v>181</v>
      </c>
      <c r="AA61" s="173" t="s">
        <v>205</v>
      </c>
    </row>
    <row r="62" spans="26:27" ht="14.4" hidden="1" x14ac:dyDescent="0.3">
      <c r="Z62" s="173" t="s">
        <v>182</v>
      </c>
      <c r="AA62" s="173" t="s">
        <v>206</v>
      </c>
    </row>
    <row r="63" spans="26:27" ht="14.4" hidden="1" x14ac:dyDescent="0.3">
      <c r="Z63" s="173" t="s">
        <v>183</v>
      </c>
      <c r="AA63" s="173" t="s">
        <v>207</v>
      </c>
    </row>
    <row r="64" spans="26:27" ht="14.4" hidden="1" x14ac:dyDescent="0.3">
      <c r="Z64" s="173" t="s">
        <v>184</v>
      </c>
      <c r="AA64" s="173" t="s">
        <v>208</v>
      </c>
    </row>
    <row r="65" spans="2:30" ht="14.4" hidden="1" x14ac:dyDescent="0.3">
      <c r="Z65" s="173" t="s">
        <v>185</v>
      </c>
      <c r="AA65" s="173" t="s">
        <v>209</v>
      </c>
    </row>
    <row r="66" spans="2:30" ht="14.4" hidden="1" x14ac:dyDescent="0.3">
      <c r="Z66" s="173" t="s">
        <v>186</v>
      </c>
      <c r="AA66" s="173"/>
    </row>
    <row r="67" spans="2:30" ht="14.4" hidden="1" x14ac:dyDescent="0.3">
      <c r="Z67" s="173" t="s">
        <v>187</v>
      </c>
      <c r="AA67" s="173"/>
    </row>
    <row r="68" spans="2:30" ht="14.4" hidden="1" x14ac:dyDescent="0.3">
      <c r="Z68" s="173" t="s">
        <v>188</v>
      </c>
      <c r="AA68" s="173"/>
    </row>
    <row r="69" spans="2:30" ht="14.4" hidden="1" x14ac:dyDescent="0.3">
      <c r="Z69" s="173" t="s">
        <v>189</v>
      </c>
      <c r="AA69" s="173"/>
    </row>
    <row r="70" spans="2:30" ht="14.4" hidden="1" x14ac:dyDescent="0.3">
      <c r="Z70" s="173" t="s">
        <v>190</v>
      </c>
      <c r="AA70" s="173"/>
    </row>
    <row r="71" spans="2:30" ht="14.4" hidden="1" x14ac:dyDescent="0.3">
      <c r="Z71" s="173" t="s">
        <v>191</v>
      </c>
      <c r="AA71" s="173"/>
    </row>
    <row r="75" spans="2:30" s="206" customFormat="1" hidden="1" x14ac:dyDescent="0.3">
      <c r="B75" s="187"/>
      <c r="C75" s="197"/>
      <c r="D75" s="197"/>
      <c r="E75" s="187"/>
      <c r="F75" s="187"/>
      <c r="G75" s="187"/>
      <c r="H75" s="187"/>
      <c r="I75" s="187"/>
      <c r="J75" s="197"/>
      <c r="K75" s="197"/>
      <c r="L75" s="197"/>
      <c r="M75" s="197"/>
      <c r="N75" s="197"/>
      <c r="O75" s="197"/>
      <c r="P75" s="197"/>
      <c r="Q75" s="197"/>
      <c r="R75" s="197"/>
      <c r="S75" s="197"/>
      <c r="T75" s="197"/>
      <c r="U75" s="197"/>
      <c r="V75" s="197"/>
      <c r="W75" s="197"/>
      <c r="X75" s="187"/>
      <c r="Y75" s="187"/>
      <c r="Z75" s="206" t="s">
        <v>215</v>
      </c>
      <c r="AB75" s="187"/>
      <c r="AC75" s="187"/>
      <c r="AD75" s="187"/>
    </row>
    <row r="76" spans="2:30" s="206" customFormat="1" hidden="1" x14ac:dyDescent="0.3">
      <c r="B76" s="187"/>
      <c r="C76" s="197"/>
      <c r="D76" s="197"/>
      <c r="E76" s="187"/>
      <c r="F76" s="187"/>
      <c r="G76" s="187"/>
      <c r="H76" s="187"/>
      <c r="I76" s="187"/>
      <c r="J76" s="197"/>
      <c r="K76" s="197"/>
      <c r="L76" s="197"/>
      <c r="M76" s="197"/>
      <c r="N76" s="197"/>
      <c r="O76" s="197"/>
      <c r="P76" s="197"/>
      <c r="Q76" s="197"/>
      <c r="R76" s="197"/>
      <c r="S76" s="197"/>
      <c r="T76" s="197"/>
      <c r="U76" s="197"/>
      <c r="V76" s="197"/>
      <c r="W76" s="197"/>
      <c r="X76" s="187"/>
      <c r="Y76" s="187"/>
      <c r="Z76" s="206" t="s">
        <v>216</v>
      </c>
      <c r="AB76" s="187"/>
      <c r="AC76" s="187"/>
      <c r="AD76" s="187"/>
    </row>
    <row r="79" spans="2:30" ht="27.6" hidden="1" x14ac:dyDescent="0.3">
      <c r="Z79" s="206" t="s">
        <v>229</v>
      </c>
    </row>
    <row r="80" spans="2:30" ht="41.4" hidden="1" x14ac:dyDescent="0.3">
      <c r="Z80" s="206" t="s">
        <v>230</v>
      </c>
    </row>
    <row r="81" spans="26:26" ht="27.6" hidden="1" x14ac:dyDescent="0.3">
      <c r="Z81" s="206" t="s">
        <v>231</v>
      </c>
    </row>
    <row r="83" spans="26:26" ht="27.6" hidden="1" x14ac:dyDescent="0.3">
      <c r="Z83" s="206" t="s">
        <v>44</v>
      </c>
    </row>
    <row r="84" spans="26:26" ht="41.4" hidden="1" x14ac:dyDescent="0.3">
      <c r="Z84" s="206" t="s">
        <v>48</v>
      </c>
    </row>
    <row r="85" spans="26:26" ht="41.4" hidden="1" x14ac:dyDescent="0.3">
      <c r="Z85" s="206" t="s">
        <v>41</v>
      </c>
    </row>
    <row r="86" spans="26:26" ht="41.4" hidden="1" x14ac:dyDescent="0.3">
      <c r="Z86" s="206" t="s">
        <v>40</v>
      </c>
    </row>
    <row r="87" spans="26:26" ht="27.6" hidden="1" x14ac:dyDescent="0.3">
      <c r="Z87" s="206" t="s">
        <v>42</v>
      </c>
    </row>
    <row r="88" spans="26:26" ht="55.2" hidden="1" x14ac:dyDescent="0.3">
      <c r="Z88" s="206" t="s">
        <v>39</v>
      </c>
    </row>
    <row r="89" spans="26:26" ht="27.6" hidden="1" x14ac:dyDescent="0.3">
      <c r="Z89" s="206" t="s">
        <v>52</v>
      </c>
    </row>
    <row r="90" spans="26:26" x14ac:dyDescent="0.3"/>
  </sheetData>
  <sheetProtection algorithmName="SHA-512" hashValue="ohN3DMN25bD5qD0VIZOG+TaMPbhPJ4BuTvptE+319caUUPDhO2Kuz1pCfYKP9ZG7dCMooKvA/5NYv7YkCicZ2Q==" saltValue="7A77Z/YMQ09/Xbl/xeFb2w==" spinCount="100000" sheet="1" formatRows="0" selectLockedCells="1" autoFilter="0"/>
  <protectedRanges>
    <protectedRange sqref="R4:R13 H4:H13 F4:F13 T4:T13" name="Rango1"/>
    <protectedRange sqref="D12" name="Rango1_5"/>
    <protectedRange sqref="B7" name="Rango1_1_8"/>
    <protectedRange sqref="D7" name="Rango1_24"/>
    <protectedRange sqref="B8" name="Rango1_1_11"/>
    <protectedRange sqref="C8:D8" name="Rango1_39"/>
    <protectedRange sqref="B9" name="Rango1_1_13"/>
    <protectedRange sqref="C9:D9" name="Rango1_46"/>
    <protectedRange sqref="B10" name="Rango1_1_15"/>
    <protectedRange sqref="C10:D10 C4" name="Rango1_54"/>
    <protectedRange sqref="D11" name="Rango1_70"/>
    <protectedRange sqref="C11" name="Rango1_3_2"/>
    <protectedRange sqref="B11" name="Rango1_1_5_1"/>
    <protectedRange sqref="B12" name="Rango1_1_6_1"/>
    <protectedRange sqref="C7 C12" name="Rango1_20_2"/>
    <protectedRange sqref="O9 K4:K13" name="Rango1_4_1"/>
    <protectedRange sqref="M11 M13 M6 M8" name="Rango1_6"/>
    <protectedRange sqref="N6:O6 N5" name="Rango1_7_1"/>
    <protectedRange sqref="N7:N10" name="Rango1_8"/>
    <protectedRange sqref="P9 P6" name="Rango1_13"/>
    <protectedRange sqref="L6" name="Rango1_25"/>
    <protectedRange sqref="P7" name="Rango1_27"/>
    <protectedRange sqref="O8:P8 O11:P11" name="Rango1_41"/>
    <protectedRange sqref="O10:P10" name="Rango1_56"/>
    <protectedRange sqref="P12:P13" name="Rango1_80"/>
    <protectedRange sqref="N11" name="Rango1_6_3"/>
    <protectedRange sqref="N12:O12 L11:L12" name="Rango1_7_3"/>
    <protectedRange sqref="L13 N13:O13" name="Rango1_8_2"/>
    <protectedRange sqref="L9" name="Rango1_34"/>
    <protectedRange sqref="M12" name="Rango1_5_4"/>
    <protectedRange sqref="O7" name="Rango1_21"/>
    <protectedRange sqref="L7:M7" name="Rango1_2_1"/>
    <protectedRange sqref="W10:W13" name="Rango1_3"/>
    <protectedRange sqref="X4:X13" name="Rango1_3_1"/>
    <protectedRange sqref="W4 W6 W9" name="Rango1_6_1"/>
    <protectedRange sqref="W7" name="Rango1_28"/>
    <protectedRange sqref="W8" name="Rango1_42"/>
    <protectedRange sqref="W5" name="Rango1_8_2_3"/>
    <protectedRange sqref="B4" name="Rango1_1_3_2"/>
    <protectedRange sqref="B5" name="Rango1_1_18_2_1"/>
    <protectedRange sqref="B6" name="Rango1_1_6_1_1"/>
    <protectedRange sqref="D4" name="Rango1_4_4"/>
    <protectedRange sqref="C5:D5" name="Rango1_20_2_1"/>
    <protectedRange sqref="D6" name="Rango1_7_6"/>
    <protectedRange sqref="C6" name="Rango1_46_1"/>
    <protectedRange sqref="N4:O4" name="Rango1_4_1_1"/>
    <protectedRange sqref="P4" name="Rango1_13_1"/>
    <protectedRange sqref="L4" name="Rango1_34_2"/>
    <protectedRange sqref="M4" name="Rango1_34_1_1"/>
    <protectedRange sqref="O5" name="Rango1_1"/>
    <protectedRange sqref="M5" name="Rango1_5_2"/>
    <protectedRange sqref="L5" name="Rango1_8_2_1_1"/>
    <protectedRange sqref="P5" name="Rango1_5_1_2"/>
  </protectedRanges>
  <autoFilter ref="A3:AD13" xr:uid="{ED4DCC2E-35AE-4957-9809-4508D2F84967}">
    <filterColumn colId="4" showButton="0"/>
    <filterColumn colId="6" showButton="0"/>
    <filterColumn colId="16" showButton="0"/>
    <filterColumn colId="18" showButton="0"/>
  </autoFilter>
  <mergeCells count="30">
    <mergeCell ref="A1:X1"/>
    <mergeCell ref="E2:H2"/>
    <mergeCell ref="I2:J2"/>
    <mergeCell ref="K2:K3"/>
    <mergeCell ref="L2:P2"/>
    <mergeCell ref="A2:D2"/>
    <mergeCell ref="U2:V2"/>
    <mergeCell ref="W2:X2"/>
    <mergeCell ref="E3:F3"/>
    <mergeCell ref="G3:H3"/>
    <mergeCell ref="Q3:R3"/>
    <mergeCell ref="S3:T3"/>
    <mergeCell ref="Q2:T2"/>
    <mergeCell ref="C25:D25"/>
    <mergeCell ref="I25:K25"/>
    <mergeCell ref="C15:D15"/>
    <mergeCell ref="I15:K15"/>
    <mergeCell ref="C16:D16"/>
    <mergeCell ref="J16:K16"/>
    <mergeCell ref="J17:K17"/>
    <mergeCell ref="J18:K18"/>
    <mergeCell ref="I26:K26"/>
    <mergeCell ref="I27:K27"/>
    <mergeCell ref="I28:K28"/>
    <mergeCell ref="I29:K29"/>
    <mergeCell ref="J19:K19"/>
    <mergeCell ref="J20:K20"/>
    <mergeCell ref="I22:K22"/>
    <mergeCell ref="I23:K23"/>
    <mergeCell ref="I24:K24"/>
  </mergeCells>
  <conditionalFormatting sqref="I4 U6 U13">
    <cfRule type="cellIs" priority="1219" stopIfTrue="1" operator="equal">
      <formula>"INACEPTABLE"</formula>
    </cfRule>
    <cfRule type="cellIs" priority="1220" stopIfTrue="1" operator="equal">
      <formula>"IMPORTANTE"</formula>
    </cfRule>
    <cfRule type="cellIs" priority="1221" stopIfTrue="1" operator="equal">
      <formula>"MODERADO"</formula>
    </cfRule>
    <cfRule type="cellIs" priority="1222" stopIfTrue="1" operator="equal">
      <formula>"TOLERABLE"</formula>
    </cfRule>
    <cfRule type="cellIs" priority="1223" stopIfTrue="1" operator="equal">
      <formula>"ZONA RIESGO ALTA"</formula>
    </cfRule>
    <cfRule type="cellIs" priority="1224" stopIfTrue="1" operator="equal">
      <formula>"ZONA EXTREMA"</formula>
    </cfRule>
    <cfRule type="cellIs" priority="1225" stopIfTrue="1" operator="equal">
      <formula>"ZONA RIESGO BAJA"</formula>
    </cfRule>
    <cfRule type="cellIs" priority="1226" stopIfTrue="1" operator="equal">
      <formula>"ZONA RIESGO MODERADA"</formula>
    </cfRule>
    <cfRule type="cellIs" priority="1227" stopIfTrue="1" operator="equal">
      <formula>"ZONA RIESGO MODERADA"</formula>
    </cfRule>
    <cfRule type="cellIs" priority="1228" stopIfTrue="1" operator="equal">
      <formula>"ZONA RIESGO ALTA"</formula>
    </cfRule>
  </conditionalFormatting>
  <conditionalFormatting sqref="P6:P7 W10:W12 N6:N13">
    <cfRule type="cellIs" priority="1197" stopIfTrue="1" operator="equal">
      <formula>"ZONA RIESGO ALTA"</formula>
    </cfRule>
    <cfRule type="cellIs" priority="1198" stopIfTrue="1" operator="equal">
      <formula>"ZONA RIESGO EXTREMA"</formula>
    </cfRule>
    <cfRule type="cellIs" priority="1199" stopIfTrue="1" operator="equal">
      <formula>"ZONA RIESGO BAJA"</formula>
    </cfRule>
    <cfRule type="cellIs" priority="1200" stopIfTrue="1" operator="equal">
      <formula>"ZONA RIESGO MODERADA"</formula>
    </cfRule>
    <cfRule type="cellIs" priority="1201" stopIfTrue="1" operator="equal">
      <formula>"ZONA RIESGO MODERADA"</formula>
    </cfRule>
    <cfRule type="cellIs" priority="1202" stopIfTrue="1" operator="equal">
      <formula>"ZONA RIESGO ALTA"</formula>
    </cfRule>
  </conditionalFormatting>
  <conditionalFormatting sqref="F4:F6 R6 F13 R13">
    <cfRule type="cellIs" dxfId="289" priority="1184" stopIfTrue="1" operator="equal">
      <formula>"Sin Clasificar"</formula>
    </cfRule>
  </conditionalFormatting>
  <conditionalFormatting sqref="H4:H6 T6 H13 T13">
    <cfRule type="cellIs" dxfId="288" priority="1183" stopIfTrue="1" operator="equal">
      <formula>"Sin Clasificar"</formula>
    </cfRule>
  </conditionalFormatting>
  <conditionalFormatting sqref="R4:R5">
    <cfRule type="cellIs" dxfId="287" priority="1174" stopIfTrue="1" operator="equal">
      <formula>"Sin Clasificar"</formula>
    </cfRule>
  </conditionalFormatting>
  <conditionalFormatting sqref="T4:T5">
    <cfRule type="cellIs" dxfId="286" priority="1173" stopIfTrue="1" operator="equal">
      <formula>"Sin Clasificar"</formula>
    </cfRule>
  </conditionalFormatting>
  <conditionalFormatting sqref="U4:U5">
    <cfRule type="cellIs" priority="1163" stopIfTrue="1" operator="equal">
      <formula>"INACEPTABLE"</formula>
    </cfRule>
    <cfRule type="cellIs" priority="1164" stopIfTrue="1" operator="equal">
      <formula>"IMPORTANTE"</formula>
    </cfRule>
    <cfRule type="cellIs" priority="1165" stopIfTrue="1" operator="equal">
      <formula>"MODERADO"</formula>
    </cfRule>
    <cfRule type="cellIs" priority="1166" stopIfTrue="1" operator="equal">
      <formula>"TOLERABLE"</formula>
    </cfRule>
    <cfRule type="cellIs" priority="1167" stopIfTrue="1" operator="equal">
      <formula>"ZONA RIESGO ALTA"</formula>
    </cfRule>
    <cfRule type="cellIs" priority="1168" stopIfTrue="1" operator="equal">
      <formula>"ZONA EXTREMA"</formula>
    </cfRule>
    <cfRule type="cellIs" priority="1169" stopIfTrue="1" operator="equal">
      <formula>"ZONA RIESGO BAJA"</formula>
    </cfRule>
    <cfRule type="cellIs" priority="1170" stopIfTrue="1" operator="equal">
      <formula>"ZONA RIESGO MODERADA"</formula>
    </cfRule>
    <cfRule type="cellIs" priority="1171" stopIfTrue="1" operator="equal">
      <formula>"ZONA RIESGO MODERADA"</formula>
    </cfRule>
    <cfRule type="cellIs" priority="1172" stopIfTrue="1" operator="equal">
      <formula>"ZONA RIESGO ALTA"</formula>
    </cfRule>
  </conditionalFormatting>
  <conditionalFormatting sqref="F11:F12">
    <cfRule type="cellIs" dxfId="285" priority="570" stopIfTrue="1" operator="equal">
      <formula>"Sin Clasificar"</formula>
    </cfRule>
  </conditionalFormatting>
  <conditionalFormatting sqref="H11:H12">
    <cfRule type="cellIs" dxfId="284" priority="569" stopIfTrue="1" operator="equal">
      <formula>"Sin Clasificar"</formula>
    </cfRule>
  </conditionalFormatting>
  <conditionalFormatting sqref="R11:R12">
    <cfRule type="cellIs" dxfId="283" priority="561" stopIfTrue="1" operator="equal">
      <formula>"Sin Clasificar"</formula>
    </cfRule>
  </conditionalFormatting>
  <conditionalFormatting sqref="T11:T12">
    <cfRule type="cellIs" dxfId="282" priority="560" stopIfTrue="1" operator="equal">
      <formula>"Sin Clasificar"</formula>
    </cfRule>
  </conditionalFormatting>
  <conditionalFormatting sqref="U11:U12">
    <cfRule type="cellIs" priority="550" stopIfTrue="1" operator="equal">
      <formula>"INACEPTABLE"</formula>
    </cfRule>
    <cfRule type="cellIs" priority="551" stopIfTrue="1" operator="equal">
      <formula>"IMPORTANTE"</formula>
    </cfRule>
    <cfRule type="cellIs" priority="552" stopIfTrue="1" operator="equal">
      <formula>"MODERADO"</formula>
    </cfRule>
    <cfRule type="cellIs" priority="553" stopIfTrue="1" operator="equal">
      <formula>"TOLERABLE"</formula>
    </cfRule>
    <cfRule type="cellIs" priority="554" stopIfTrue="1" operator="equal">
      <formula>"ZONA RIESGO ALTA"</formula>
    </cfRule>
    <cfRule type="cellIs" priority="555" stopIfTrue="1" operator="equal">
      <formula>"ZONA EXTREMA"</formula>
    </cfRule>
    <cfRule type="cellIs" priority="556" stopIfTrue="1" operator="equal">
      <formula>"ZONA RIESGO BAJA"</formula>
    </cfRule>
    <cfRule type="cellIs" priority="557" stopIfTrue="1" operator="equal">
      <formula>"ZONA RIESGO MODERADA"</formula>
    </cfRule>
    <cfRule type="cellIs" priority="558" stopIfTrue="1" operator="equal">
      <formula>"ZONA RIESGO MODERADA"</formula>
    </cfRule>
    <cfRule type="cellIs" priority="559" stopIfTrue="1" operator="equal">
      <formula>"ZONA RIESGO ALTA"</formula>
    </cfRule>
  </conditionalFormatting>
  <conditionalFormatting sqref="F9:F10">
    <cfRule type="cellIs" dxfId="281" priority="504" stopIfTrue="1" operator="equal">
      <formula>"Sin Clasificar"</formula>
    </cfRule>
  </conditionalFormatting>
  <conditionalFormatting sqref="H9:H10">
    <cfRule type="cellIs" dxfId="280" priority="503" stopIfTrue="1" operator="equal">
      <formula>"Sin Clasificar"</formula>
    </cfRule>
  </conditionalFormatting>
  <conditionalFormatting sqref="R9:R10">
    <cfRule type="cellIs" dxfId="279" priority="495" stopIfTrue="1" operator="equal">
      <formula>"Sin Clasificar"</formula>
    </cfRule>
  </conditionalFormatting>
  <conditionalFormatting sqref="T9:T10">
    <cfRule type="cellIs" dxfId="278" priority="494" stopIfTrue="1" operator="equal">
      <formula>"Sin Clasificar"</formula>
    </cfRule>
  </conditionalFormatting>
  <conditionalFormatting sqref="U9:U10">
    <cfRule type="cellIs" priority="484" stopIfTrue="1" operator="equal">
      <formula>"INACEPTABLE"</formula>
    </cfRule>
    <cfRule type="cellIs" priority="485" stopIfTrue="1" operator="equal">
      <formula>"IMPORTANTE"</formula>
    </cfRule>
    <cfRule type="cellIs" priority="486" stopIfTrue="1" operator="equal">
      <formula>"MODERADO"</formula>
    </cfRule>
    <cfRule type="cellIs" priority="487" stopIfTrue="1" operator="equal">
      <formula>"TOLERABLE"</formula>
    </cfRule>
    <cfRule type="cellIs" priority="488" stopIfTrue="1" operator="equal">
      <formula>"ZONA RIESGO ALTA"</formula>
    </cfRule>
    <cfRule type="cellIs" priority="489" stopIfTrue="1" operator="equal">
      <formula>"ZONA EXTREMA"</formula>
    </cfRule>
    <cfRule type="cellIs" priority="490" stopIfTrue="1" operator="equal">
      <formula>"ZONA RIESGO BAJA"</formula>
    </cfRule>
    <cfRule type="cellIs" priority="491" stopIfTrue="1" operator="equal">
      <formula>"ZONA RIESGO MODERADA"</formula>
    </cfRule>
    <cfRule type="cellIs" priority="492" stopIfTrue="1" operator="equal">
      <formula>"ZONA RIESGO MODERADA"</formula>
    </cfRule>
    <cfRule type="cellIs" priority="493" stopIfTrue="1" operator="equal">
      <formula>"ZONA RIESGO ALTA"</formula>
    </cfRule>
  </conditionalFormatting>
  <conditionalFormatting sqref="F7:F8">
    <cfRule type="cellIs" dxfId="277" priority="438" stopIfTrue="1" operator="equal">
      <formula>"Sin Clasificar"</formula>
    </cfRule>
  </conditionalFormatting>
  <conditionalFormatting sqref="H7:H8">
    <cfRule type="cellIs" dxfId="276" priority="437" stopIfTrue="1" operator="equal">
      <formula>"Sin Clasificar"</formula>
    </cfRule>
  </conditionalFormatting>
  <conditionalFormatting sqref="R7:R8">
    <cfRule type="cellIs" dxfId="275" priority="429" stopIfTrue="1" operator="equal">
      <formula>"Sin Clasificar"</formula>
    </cfRule>
  </conditionalFormatting>
  <conditionalFormatting sqref="T7:T8">
    <cfRule type="cellIs" dxfId="274" priority="428" stopIfTrue="1" operator="equal">
      <formula>"Sin Clasificar"</formula>
    </cfRule>
  </conditionalFormatting>
  <conditionalFormatting sqref="U7:U8">
    <cfRule type="cellIs" priority="418" stopIfTrue="1" operator="equal">
      <formula>"INACEPTABLE"</formula>
    </cfRule>
    <cfRule type="cellIs" priority="419" stopIfTrue="1" operator="equal">
      <formula>"IMPORTANTE"</formula>
    </cfRule>
    <cfRule type="cellIs" priority="420" stopIfTrue="1" operator="equal">
      <formula>"MODERADO"</formula>
    </cfRule>
    <cfRule type="cellIs" priority="421" stopIfTrue="1" operator="equal">
      <formula>"TOLERABLE"</formula>
    </cfRule>
    <cfRule type="cellIs" priority="422" stopIfTrue="1" operator="equal">
      <formula>"ZONA RIESGO ALTA"</formula>
    </cfRule>
    <cfRule type="cellIs" priority="423" stopIfTrue="1" operator="equal">
      <formula>"ZONA EXTREMA"</formula>
    </cfRule>
    <cfRule type="cellIs" priority="424" stopIfTrue="1" operator="equal">
      <formula>"ZONA RIESGO BAJA"</formula>
    </cfRule>
    <cfRule type="cellIs" priority="425" stopIfTrue="1" operator="equal">
      <formula>"ZONA RIESGO MODERADA"</formula>
    </cfRule>
    <cfRule type="cellIs" priority="426" stopIfTrue="1" operator="equal">
      <formula>"ZONA RIESGO MODERADA"</formula>
    </cfRule>
    <cfRule type="cellIs" priority="427" stopIfTrue="1" operator="equal">
      <formula>"ZONA RIESGO ALTA"</formula>
    </cfRule>
  </conditionalFormatting>
  <conditionalFormatting sqref="N6:N7">
    <cfRule type="cellIs" priority="305" stopIfTrue="1" operator="equal">
      <formula>"ZONA RIESGO ALTA"</formula>
    </cfRule>
    <cfRule type="cellIs" priority="306" stopIfTrue="1" operator="equal">
      <formula>"ZONA RIESGO EXTREMA"</formula>
    </cfRule>
    <cfRule type="cellIs" priority="307" stopIfTrue="1" operator="equal">
      <formula>"ZONA RIESGO BAJA"</formula>
    </cfRule>
    <cfRule type="cellIs" priority="308" stopIfTrue="1" operator="equal">
      <formula>"ZONA RIESGO MODERADA"</formula>
    </cfRule>
    <cfRule type="cellIs" priority="309" stopIfTrue="1" operator="equal">
      <formula>"ZONA RIESGO MODERADA"</formula>
    </cfRule>
    <cfRule type="cellIs" priority="310" stopIfTrue="1" operator="equal">
      <formula>"ZONA RIESGO ALTA"</formula>
    </cfRule>
  </conditionalFormatting>
  <conditionalFormatting sqref="P7">
    <cfRule type="cellIs" priority="299" stopIfTrue="1" operator="equal">
      <formula>"ZONA RIESGO ALTA"</formula>
    </cfRule>
    <cfRule type="cellIs" priority="300" stopIfTrue="1" operator="equal">
      <formula>"ZONA RIESGO EXTREMA"</formula>
    </cfRule>
    <cfRule type="cellIs" priority="301" stopIfTrue="1" operator="equal">
      <formula>"ZONA RIESGO BAJA"</formula>
    </cfRule>
    <cfRule type="cellIs" priority="302" stopIfTrue="1" operator="equal">
      <formula>"ZONA RIESGO MODERADA"</formula>
    </cfRule>
    <cfRule type="cellIs" priority="303" stopIfTrue="1" operator="equal">
      <formula>"ZONA RIESGO MODERADA"</formula>
    </cfRule>
    <cfRule type="cellIs" priority="304" stopIfTrue="1" operator="equal">
      <formula>"ZONA RIESGO ALTA"</formula>
    </cfRule>
  </conditionalFormatting>
  <conditionalFormatting sqref="O8:P8">
    <cfRule type="cellIs" priority="293" stopIfTrue="1" operator="equal">
      <formula>"ZONA RIESGO ALTA"</formula>
    </cfRule>
    <cfRule type="cellIs" priority="294" stopIfTrue="1" operator="equal">
      <formula>"ZONA RIESGO EXTREMA"</formula>
    </cfRule>
    <cfRule type="cellIs" priority="295" stopIfTrue="1" operator="equal">
      <formula>"ZONA RIESGO BAJA"</formula>
    </cfRule>
    <cfRule type="cellIs" priority="296" stopIfTrue="1" operator="equal">
      <formula>"ZONA RIESGO MODERADA"</formula>
    </cfRule>
    <cfRule type="cellIs" priority="297" stopIfTrue="1" operator="equal">
      <formula>"ZONA RIESGO MODERADA"</formula>
    </cfRule>
    <cfRule type="cellIs" priority="298" stopIfTrue="1" operator="equal">
      <formula>"ZONA RIESGO ALTA"</formula>
    </cfRule>
  </conditionalFormatting>
  <conditionalFormatting sqref="O10:P10 O12:P12">
    <cfRule type="cellIs" priority="287" stopIfTrue="1" operator="equal">
      <formula>"ZONA RIESGO ALTA"</formula>
    </cfRule>
    <cfRule type="cellIs" priority="288" stopIfTrue="1" operator="equal">
      <formula>"ZONA RIESGO EXTREMA"</formula>
    </cfRule>
    <cfRule type="cellIs" priority="289" stopIfTrue="1" operator="equal">
      <formula>"ZONA RIESGO BAJA"</formula>
    </cfRule>
    <cfRule type="cellIs" priority="290" stopIfTrue="1" operator="equal">
      <formula>"ZONA RIESGO MODERADA"</formula>
    </cfRule>
    <cfRule type="cellIs" priority="291" stopIfTrue="1" operator="equal">
      <formula>"ZONA RIESGO MODERADA"</formula>
    </cfRule>
    <cfRule type="cellIs" priority="292" stopIfTrue="1" operator="equal">
      <formula>"ZONA RIESGO ALTA"</formula>
    </cfRule>
  </conditionalFormatting>
  <conditionalFormatting sqref="O10:P10 O12:P12">
    <cfRule type="cellIs" priority="281" stopIfTrue="1" operator="equal">
      <formula>"ZONA RIESGO ALTA"</formula>
    </cfRule>
    <cfRule type="cellIs" priority="282" stopIfTrue="1" operator="equal">
      <formula>"ZONA RIESGO EXTREMA"</formula>
    </cfRule>
    <cfRule type="cellIs" priority="283" stopIfTrue="1" operator="equal">
      <formula>"ZONA RIESGO BAJA"</formula>
    </cfRule>
    <cfRule type="cellIs" priority="284" stopIfTrue="1" operator="equal">
      <formula>"ZONA RIESGO MODERADA"</formula>
    </cfRule>
    <cfRule type="cellIs" priority="285" stopIfTrue="1" operator="equal">
      <formula>"ZONA RIESGO MODERADA"</formula>
    </cfRule>
    <cfRule type="cellIs" priority="286" stopIfTrue="1" operator="equal">
      <formula>"ZONA RIESGO ALTA"</formula>
    </cfRule>
  </conditionalFormatting>
  <conditionalFormatting sqref="P12">
    <cfRule type="cellIs" priority="275" stopIfTrue="1" operator="equal">
      <formula>"ZONA RIESGO ALTA"</formula>
    </cfRule>
    <cfRule type="cellIs" priority="276" stopIfTrue="1" operator="equal">
      <formula>"ZONA RIESGO EXTREMA"</formula>
    </cfRule>
    <cfRule type="cellIs" priority="277" stopIfTrue="1" operator="equal">
      <formula>"ZONA RIESGO BAJA"</formula>
    </cfRule>
    <cfRule type="cellIs" priority="278" stopIfTrue="1" operator="equal">
      <formula>"ZONA RIESGO MODERADA"</formula>
    </cfRule>
    <cfRule type="cellIs" priority="279" stopIfTrue="1" operator="equal">
      <formula>"ZONA RIESGO MODERADA"</formula>
    </cfRule>
    <cfRule type="cellIs" priority="280" stopIfTrue="1" operator="equal">
      <formula>"ZONA RIESGO ALTA"</formula>
    </cfRule>
  </conditionalFormatting>
  <conditionalFormatting sqref="N11">
    <cfRule type="cellIs" priority="239" stopIfTrue="1" operator="equal">
      <formula>"ZONA RIESGO ALTA"</formula>
    </cfRule>
    <cfRule type="cellIs" priority="240" stopIfTrue="1" operator="equal">
      <formula>"ZONA RIESGO EXTREMA"</formula>
    </cfRule>
    <cfRule type="cellIs" priority="241" stopIfTrue="1" operator="equal">
      <formula>"ZONA RIESGO BAJA"</formula>
    </cfRule>
    <cfRule type="cellIs" priority="242" stopIfTrue="1" operator="equal">
      <formula>"ZONA RIESGO MODERADA"</formula>
    </cfRule>
    <cfRule type="cellIs" priority="243" stopIfTrue="1" operator="equal">
      <formula>"ZONA RIESGO MODERADA"</formula>
    </cfRule>
    <cfRule type="cellIs" priority="244" stopIfTrue="1" operator="equal">
      <formula>"ZONA RIESGO ALTA"</formula>
    </cfRule>
  </conditionalFormatting>
  <conditionalFormatting sqref="N12">
    <cfRule type="cellIs" priority="233" stopIfTrue="1" operator="equal">
      <formula>"ZONA RIESGO ALTA"</formula>
    </cfRule>
    <cfRule type="cellIs" priority="234" stopIfTrue="1" operator="equal">
      <formula>"ZONA RIESGO EXTREMA"</formula>
    </cfRule>
    <cfRule type="cellIs" priority="235" stopIfTrue="1" operator="equal">
      <formula>"ZONA RIESGO BAJA"</formula>
    </cfRule>
    <cfRule type="cellIs" priority="236" stopIfTrue="1" operator="equal">
      <formula>"ZONA RIESGO MODERADA"</formula>
    </cfRule>
    <cfRule type="cellIs" priority="237" stopIfTrue="1" operator="equal">
      <formula>"ZONA RIESGO MODERADA"</formula>
    </cfRule>
    <cfRule type="cellIs" priority="238" stopIfTrue="1" operator="equal">
      <formula>"ZONA RIESGO ALTA"</formula>
    </cfRule>
  </conditionalFormatting>
  <conditionalFormatting sqref="P12">
    <cfRule type="cellIs" priority="227" stopIfTrue="1" operator="equal">
      <formula>"ZONA RIESGO ALTA"</formula>
    </cfRule>
    <cfRule type="cellIs" priority="228" stopIfTrue="1" operator="equal">
      <formula>"ZONA RIESGO EXTREMA"</formula>
    </cfRule>
    <cfRule type="cellIs" priority="229" stopIfTrue="1" operator="equal">
      <formula>"ZONA RIESGO BAJA"</formula>
    </cfRule>
    <cfRule type="cellIs" priority="230" stopIfTrue="1" operator="equal">
      <formula>"ZONA RIESGO MODERADA"</formula>
    </cfRule>
    <cfRule type="cellIs" priority="231" stopIfTrue="1" operator="equal">
      <formula>"ZONA RIESGO MODERADA"</formula>
    </cfRule>
    <cfRule type="cellIs" priority="232" stopIfTrue="1" operator="equal">
      <formula>"ZONA RIESGO ALTA"</formula>
    </cfRule>
  </conditionalFormatting>
  <conditionalFormatting sqref="P13">
    <cfRule type="cellIs" priority="215" stopIfTrue="1" operator="equal">
      <formula>"ZONA RIESGO ALTA"</formula>
    </cfRule>
    <cfRule type="cellIs" priority="216" stopIfTrue="1" operator="equal">
      <formula>"ZONA RIESGO EXTREMA"</formula>
    </cfRule>
    <cfRule type="cellIs" priority="217" stopIfTrue="1" operator="equal">
      <formula>"ZONA RIESGO BAJA"</formula>
    </cfRule>
    <cfRule type="cellIs" priority="218" stopIfTrue="1" operator="equal">
      <formula>"ZONA RIESGO MODERADA"</formula>
    </cfRule>
    <cfRule type="cellIs" priority="219" stopIfTrue="1" operator="equal">
      <formula>"ZONA RIESGO MODERADA"</formula>
    </cfRule>
    <cfRule type="cellIs" priority="220" stopIfTrue="1" operator="equal">
      <formula>"ZONA RIESGO ALTA"</formula>
    </cfRule>
  </conditionalFormatting>
  <conditionalFormatting sqref="O7">
    <cfRule type="cellIs" priority="203" stopIfTrue="1" operator="equal">
      <formula>"ZONA RIESGO ALTA"</formula>
    </cfRule>
    <cfRule type="cellIs" priority="204" stopIfTrue="1" operator="equal">
      <formula>"ZONA RIESGO EXTREMA"</formula>
    </cfRule>
    <cfRule type="cellIs" priority="205" stopIfTrue="1" operator="equal">
      <formula>"ZONA RIESGO BAJA"</formula>
    </cfRule>
    <cfRule type="cellIs" priority="206" stopIfTrue="1" operator="equal">
      <formula>"ZONA RIESGO MODERADA"</formula>
    </cfRule>
    <cfRule type="cellIs" priority="207" stopIfTrue="1" operator="equal">
      <formula>"ZONA RIESGO MODERADA"</formula>
    </cfRule>
    <cfRule type="cellIs" priority="208" stopIfTrue="1" operator="equal">
      <formula>"ZONA RIESGO ALTA"</formula>
    </cfRule>
  </conditionalFormatting>
  <conditionalFormatting sqref="P9">
    <cfRule type="cellIs" priority="197" stopIfTrue="1" operator="equal">
      <formula>"ZONA RIESGO ALTA"</formula>
    </cfRule>
    <cfRule type="cellIs" priority="198" stopIfTrue="1" operator="equal">
      <formula>"ZONA RIESGO EXTREMA"</formula>
    </cfRule>
    <cfRule type="cellIs" priority="199" stopIfTrue="1" operator="equal">
      <formula>"ZONA RIESGO BAJA"</formula>
    </cfRule>
    <cfRule type="cellIs" priority="200" stopIfTrue="1" operator="equal">
      <formula>"ZONA RIESGO MODERADA"</formula>
    </cfRule>
    <cfRule type="cellIs" priority="201" stopIfTrue="1" operator="equal">
      <formula>"ZONA RIESGO MODERADA"</formula>
    </cfRule>
    <cfRule type="cellIs" priority="202" stopIfTrue="1" operator="equal">
      <formula>"ZONA RIESGO ALTA"</formula>
    </cfRule>
  </conditionalFormatting>
  <conditionalFormatting sqref="O11:P11">
    <cfRule type="cellIs" priority="191" stopIfTrue="1" operator="equal">
      <formula>"ZONA RIESGO ALTA"</formula>
    </cfRule>
    <cfRule type="cellIs" priority="192" stopIfTrue="1" operator="equal">
      <formula>"ZONA RIESGO EXTREMA"</formula>
    </cfRule>
    <cfRule type="cellIs" priority="193" stopIfTrue="1" operator="equal">
      <formula>"ZONA RIESGO BAJA"</formula>
    </cfRule>
    <cfRule type="cellIs" priority="194" stopIfTrue="1" operator="equal">
      <formula>"ZONA RIESGO MODERADA"</formula>
    </cfRule>
    <cfRule type="cellIs" priority="195" stopIfTrue="1" operator="equal">
      <formula>"ZONA RIESGO MODERADA"</formula>
    </cfRule>
    <cfRule type="cellIs" priority="196" stopIfTrue="1" operator="equal">
      <formula>"ZONA RIESGO ALTA"</formula>
    </cfRule>
  </conditionalFormatting>
  <conditionalFormatting sqref="W7">
    <cfRule type="cellIs" priority="173" stopIfTrue="1" operator="equal">
      <formula>"ZONA RIESGO ALTA"</formula>
    </cfRule>
    <cfRule type="cellIs" priority="174" stopIfTrue="1" operator="equal">
      <formula>"ZONA RIESGO EXTREMA"</formula>
    </cfRule>
    <cfRule type="cellIs" priority="175" stopIfTrue="1" operator="equal">
      <formula>"ZONA RIESGO BAJA"</formula>
    </cfRule>
    <cfRule type="cellIs" priority="176" stopIfTrue="1" operator="equal">
      <formula>"ZONA RIESGO MODERADA"</formula>
    </cfRule>
    <cfRule type="cellIs" priority="177" stopIfTrue="1" operator="equal">
      <formula>"ZONA RIESGO MODERADA"</formula>
    </cfRule>
    <cfRule type="cellIs" priority="178" stopIfTrue="1" operator="equal">
      <formula>"ZONA RIESGO ALTA"</formula>
    </cfRule>
  </conditionalFormatting>
  <conditionalFormatting sqref="W8">
    <cfRule type="cellIs" priority="167" stopIfTrue="1" operator="equal">
      <formula>"ZONA RIESGO ALTA"</formula>
    </cfRule>
    <cfRule type="cellIs" priority="168" stopIfTrue="1" operator="equal">
      <formula>"ZONA RIESGO EXTREMA"</formula>
    </cfRule>
    <cfRule type="cellIs" priority="169" stopIfTrue="1" operator="equal">
      <formula>"ZONA RIESGO BAJA"</formula>
    </cfRule>
    <cfRule type="cellIs" priority="170" stopIfTrue="1" operator="equal">
      <formula>"ZONA RIESGO MODERADA"</formula>
    </cfRule>
    <cfRule type="cellIs" priority="171" stopIfTrue="1" operator="equal">
      <formula>"ZONA RIESGO MODERADA"</formula>
    </cfRule>
    <cfRule type="cellIs" priority="172" stopIfTrue="1" operator="equal">
      <formula>"ZONA RIESGO ALTA"</formula>
    </cfRule>
  </conditionalFormatting>
  <conditionalFormatting sqref="W13">
    <cfRule type="cellIs" priority="143" stopIfTrue="1" operator="equal">
      <formula>"ZONA RIESGO ALTA"</formula>
    </cfRule>
    <cfRule type="cellIs" priority="144" stopIfTrue="1" operator="equal">
      <formula>"ZONA RIESGO EXTREMA"</formula>
    </cfRule>
    <cfRule type="cellIs" priority="145" stopIfTrue="1" operator="equal">
      <formula>"ZONA RIESGO BAJA"</formula>
    </cfRule>
    <cfRule type="cellIs" priority="146" stopIfTrue="1" operator="equal">
      <formula>"ZONA RIESGO MODERADA"</formula>
    </cfRule>
    <cfRule type="cellIs" priority="147" stopIfTrue="1" operator="equal">
      <formula>"ZONA RIESGO MODERADA"</formula>
    </cfRule>
    <cfRule type="cellIs" priority="148" stopIfTrue="1" operator="equal">
      <formula>"ZONA RIESGO ALTA"</formula>
    </cfRule>
  </conditionalFormatting>
  <conditionalFormatting sqref="W12">
    <cfRule type="cellIs" priority="131" stopIfTrue="1" operator="equal">
      <formula>"ZONA RIESGO ALTA"</formula>
    </cfRule>
    <cfRule type="cellIs" priority="132" stopIfTrue="1" operator="equal">
      <formula>"ZONA RIESGO EXTREMA"</formula>
    </cfRule>
    <cfRule type="cellIs" priority="133" stopIfTrue="1" operator="equal">
      <formula>"ZONA RIESGO BAJA"</formula>
    </cfRule>
    <cfRule type="cellIs" priority="134" stopIfTrue="1" operator="equal">
      <formula>"ZONA RIESGO MODERADA"</formula>
    </cfRule>
    <cfRule type="cellIs" priority="135" stopIfTrue="1" operator="equal">
      <formula>"ZONA RIESGO MODERADA"</formula>
    </cfRule>
    <cfRule type="cellIs" priority="136" stopIfTrue="1" operator="equal">
      <formula>"ZONA RIESGO ALTA"</formula>
    </cfRule>
  </conditionalFormatting>
  <conditionalFormatting sqref="W11">
    <cfRule type="cellIs" priority="125" stopIfTrue="1" operator="equal">
      <formula>"ZONA RIESGO ALTA"</formula>
    </cfRule>
    <cfRule type="cellIs" priority="126" stopIfTrue="1" operator="equal">
      <formula>"ZONA RIESGO EXTREMA"</formula>
    </cfRule>
    <cfRule type="cellIs" priority="127" stopIfTrue="1" operator="equal">
      <formula>"ZONA RIESGO BAJA"</formula>
    </cfRule>
    <cfRule type="cellIs" priority="128" stopIfTrue="1" operator="equal">
      <formula>"ZONA RIESGO MODERADA"</formula>
    </cfRule>
    <cfRule type="cellIs" priority="129" stopIfTrue="1" operator="equal">
      <formula>"ZONA RIESGO MODERADA"</formula>
    </cfRule>
    <cfRule type="cellIs" priority="130" stopIfTrue="1" operator="equal">
      <formula>"ZONA RIESGO ALTA"</formula>
    </cfRule>
  </conditionalFormatting>
  <conditionalFormatting sqref="N4">
    <cfRule type="cellIs" priority="89" stopIfTrue="1" operator="equal">
      <formula>"ZONA RIESGO ALTA"</formula>
    </cfRule>
    <cfRule type="cellIs" priority="90" stopIfTrue="1" operator="equal">
      <formula>"ZONA RIESGO EXTREMA"</formula>
    </cfRule>
    <cfRule type="cellIs" priority="91" stopIfTrue="1" operator="equal">
      <formula>"ZONA RIESGO BAJA"</formula>
    </cfRule>
    <cfRule type="cellIs" priority="92" stopIfTrue="1" operator="equal">
      <formula>"ZONA RIESGO MODERADA"</formula>
    </cfRule>
    <cfRule type="cellIs" priority="93" stopIfTrue="1" operator="equal">
      <formula>"ZONA RIESGO MODERADA"</formula>
    </cfRule>
    <cfRule type="cellIs" priority="94" stopIfTrue="1" operator="equal">
      <formula>"ZONA RIESGO ALTA"</formula>
    </cfRule>
  </conditionalFormatting>
  <conditionalFormatting sqref="P4">
    <cfRule type="cellIs" priority="83" stopIfTrue="1" operator="equal">
      <formula>"ZONA RIESGO ALTA"</formula>
    </cfRule>
    <cfRule type="cellIs" priority="84" stopIfTrue="1" operator="equal">
      <formula>"ZONA RIESGO EXTREMA"</formula>
    </cfRule>
    <cfRule type="cellIs" priority="85" stopIfTrue="1" operator="equal">
      <formula>"ZONA RIESGO BAJA"</formula>
    </cfRule>
    <cfRule type="cellIs" priority="86" stopIfTrue="1" operator="equal">
      <formula>"ZONA RIESGO MODERADA"</formula>
    </cfRule>
    <cfRule type="cellIs" priority="87" stopIfTrue="1" operator="equal">
      <formula>"ZONA RIESGO MODERADA"</formula>
    </cfRule>
    <cfRule type="cellIs" priority="88" stopIfTrue="1" operator="equal">
      <formula>"ZONA RIESGO ALTA"</formula>
    </cfRule>
  </conditionalFormatting>
  <conditionalFormatting sqref="O5">
    <cfRule type="cellIs" priority="77" stopIfTrue="1" operator="equal">
      <formula>"ZONA RIESGO ALTA"</formula>
    </cfRule>
    <cfRule type="cellIs" priority="78" stopIfTrue="1" operator="equal">
      <formula>"ZONA RIESGO EXTREMA"</formula>
    </cfRule>
    <cfRule type="cellIs" priority="79" stopIfTrue="1" operator="equal">
      <formula>"ZONA RIESGO BAJA"</formula>
    </cfRule>
    <cfRule type="cellIs" priority="80" stopIfTrue="1" operator="equal">
      <formula>"ZONA RIESGO MODERADA"</formula>
    </cfRule>
    <cfRule type="cellIs" priority="81" stopIfTrue="1" operator="equal">
      <formula>"ZONA RIESGO MODERADA"</formula>
    </cfRule>
    <cfRule type="cellIs" priority="82" stopIfTrue="1" operator="equal">
      <formula>"ZONA RIESGO ALTA"</formula>
    </cfRule>
  </conditionalFormatting>
  <conditionalFormatting sqref="P5">
    <cfRule type="cellIs" priority="71" stopIfTrue="1" operator="equal">
      <formula>"ZONA RIESGO ALTA"</formula>
    </cfRule>
    <cfRule type="cellIs" priority="72" stopIfTrue="1" operator="equal">
      <formula>"ZONA RIESGO EXTREMA"</formula>
    </cfRule>
    <cfRule type="cellIs" priority="73" stopIfTrue="1" operator="equal">
      <formula>"ZONA RIESGO BAJA"</formula>
    </cfRule>
    <cfRule type="cellIs" priority="74" stopIfTrue="1" operator="equal">
      <formula>"ZONA RIESGO MODERADA"</formula>
    </cfRule>
    <cfRule type="cellIs" priority="75" stopIfTrue="1" operator="equal">
      <formula>"ZONA RIESGO MODERADA"</formula>
    </cfRule>
    <cfRule type="cellIs" priority="76" stopIfTrue="1" operator="equal">
      <formula>"ZONA RIESGO ALTA"</formula>
    </cfRule>
  </conditionalFormatting>
  <conditionalFormatting sqref="N5">
    <cfRule type="cellIs" priority="65" stopIfTrue="1" operator="equal">
      <formula>"ZONA RIESGO ALTA"</formula>
    </cfRule>
    <cfRule type="cellIs" priority="66" stopIfTrue="1" operator="equal">
      <formula>"ZONA RIESGO EXTREMA"</formula>
    </cfRule>
    <cfRule type="cellIs" priority="67" stopIfTrue="1" operator="equal">
      <formula>"ZONA RIESGO BAJA"</formula>
    </cfRule>
    <cfRule type="cellIs" priority="68" stopIfTrue="1" operator="equal">
      <formula>"ZONA RIESGO MODERADA"</formula>
    </cfRule>
    <cfRule type="cellIs" priority="69" stopIfTrue="1" operator="equal">
      <formula>"ZONA RIESGO MODERADA"</formula>
    </cfRule>
    <cfRule type="cellIs" priority="70" stopIfTrue="1" operator="equal">
      <formula>"ZONA RIESGO ALTA"</formula>
    </cfRule>
  </conditionalFormatting>
  <conditionalFormatting sqref="N5">
    <cfRule type="cellIs" priority="59" stopIfTrue="1" operator="equal">
      <formula>"ZONA RIESGO ALTA"</formula>
    </cfRule>
    <cfRule type="cellIs" priority="60" stopIfTrue="1" operator="equal">
      <formula>"ZONA RIESGO EXTREMA"</formula>
    </cfRule>
    <cfRule type="cellIs" priority="61" stopIfTrue="1" operator="equal">
      <formula>"ZONA RIESGO BAJA"</formula>
    </cfRule>
    <cfRule type="cellIs" priority="62" stopIfTrue="1" operator="equal">
      <formula>"ZONA RIESGO MODERADA"</formula>
    </cfRule>
    <cfRule type="cellIs" priority="63" stopIfTrue="1" operator="equal">
      <formula>"ZONA RIESGO MODERADA"</formula>
    </cfRule>
    <cfRule type="cellIs" priority="64" stopIfTrue="1" operator="equal">
      <formula>"ZONA RIESGO ALTA"</formula>
    </cfRule>
  </conditionalFormatting>
  <conditionalFormatting sqref="I5:I13">
    <cfRule type="cellIs" priority="7" stopIfTrue="1" operator="equal">
      <formula>"INACEPTABLE"</formula>
    </cfRule>
    <cfRule type="cellIs" priority="8" stopIfTrue="1" operator="equal">
      <formula>"IMPORTANTE"</formula>
    </cfRule>
    <cfRule type="cellIs" priority="9" stopIfTrue="1" operator="equal">
      <formula>"MODERADO"</formula>
    </cfRule>
    <cfRule type="cellIs" priority="10" stopIfTrue="1" operator="equal">
      <formula>"TOLERABLE"</formula>
    </cfRule>
    <cfRule type="cellIs" priority="11" stopIfTrue="1" operator="equal">
      <formula>"ZONA RIESGO ALTA"</formula>
    </cfRule>
    <cfRule type="cellIs" priority="12" stopIfTrue="1" operator="equal">
      <formula>"ZONA EXTREMA"</formula>
    </cfRule>
    <cfRule type="cellIs" priority="13" stopIfTrue="1" operator="equal">
      <formula>"ZONA RIESGO BAJA"</formula>
    </cfRule>
    <cfRule type="cellIs" priority="14" stopIfTrue="1" operator="equal">
      <formula>"ZONA RIESGO MODERADA"</formula>
    </cfRule>
    <cfRule type="cellIs" priority="15" stopIfTrue="1" operator="equal">
      <formula>"ZONA RIESGO MODERADA"</formula>
    </cfRule>
    <cfRule type="cellIs" priority="16" stopIfTrue="1" operator="equal">
      <formula>"ZONA RIESGO ALTA"</formula>
    </cfRule>
  </conditionalFormatting>
  <conditionalFormatting sqref="J4:J13">
    <cfRule type="cellIs" dxfId="273" priority="4" operator="equal">
      <formula>"Importante"</formula>
    </cfRule>
    <cfRule type="cellIs" dxfId="272" priority="5" operator="equal">
      <formula>"Inaceptable"</formula>
    </cfRule>
    <cfRule type="cellIs" dxfId="271" priority="6" operator="equal">
      <formula>"Moderado"</formula>
    </cfRule>
  </conditionalFormatting>
  <conditionalFormatting sqref="V4:V13">
    <cfRule type="cellIs" dxfId="270" priority="1" operator="equal">
      <formula>"Importante"</formula>
    </cfRule>
    <cfRule type="cellIs" dxfId="269" priority="2" operator="equal">
      <formula>"Inaceptable"</formula>
    </cfRule>
    <cfRule type="cellIs" dxfId="268" priority="3" operator="equal">
      <formula>"Moderado"</formula>
    </cfRule>
  </conditionalFormatting>
  <dataValidations count="21">
    <dataValidation allowBlank="1" showInputMessage="1" showErrorMessage="1" prompt="Lo que se busca sobre el riesgo objeto de análisis, al momento de ejecutar el control." sqref="M3" xr:uid="{00000000-0002-0000-0400-000000000000}"/>
    <dataValidation allowBlank="1" showInputMessage="1" showErrorMessage="1" prompt="Identificar el riesgo que representa la posibilidad de que por acción u omisión se use el poder para desviar la gestión de lo público hacia_x000a_un beneficio privado." sqref="B3" xr:uid="{00000000-0002-0000-0400-000001000000}"/>
    <dataValidation allowBlank="1" showInputMessage="1" showErrorMessage="1" prompt="Definir indicador para medir el control" sqref="W3" xr:uid="{00000000-0002-0000-0400-000002000000}"/>
    <dataValidation allowBlank="1" showInputMessage="1" showErrorMessage="1" prompt="Área responsable de la gestión del riesgo" sqref="X3" xr:uid="{00000000-0002-0000-0400-000003000000}"/>
    <dataValidation allowBlank="1" showInputMessage="1" showErrorMessage="1" prompt="Registrar cómo se encuentra documentado el control. Soporte del control." sqref="P3" xr:uid="{00000000-0002-0000-0400-000004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400-000005000000}"/>
    <dataValidation allowBlank="1" showInputMessage="1" showErrorMessage="1" prompt="Periodicidad de ejecución de los controles" sqref="N3" xr:uid="{00000000-0002-0000-0400-000006000000}"/>
    <dataValidation allowBlank="1" showInputMessage="1" showErrorMessage="1" prompt="POSTERIOR A LA APLICACION DE CONTROLES: Calificación respecto a la materialización del riesgo de corrupción en la Rama Judicial, una vez aplicados los controles._x000a_" sqref="S3:T3" xr:uid="{00000000-0002-0000-0400-000007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400-000008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400-000009000000}"/>
    <dataValidation allowBlank="1" showInputMessage="1" showErrorMessage="1" prompt="Medidas tomadas en el proceso para mitigar el riesgo a través de los controles establecidos." sqref="K2:K3" xr:uid="{00000000-0002-0000-0400-00000A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400-00000B000000}"/>
    <dataValidation allowBlank="1" showInputMessage="1" showErrorMessage="1" prompt="SIN APLICAR CONTROLES: Calificación respecto a la materialización del riesgo de corrupción en la Rama Judicial. " sqref="G3:H3" xr:uid="{00000000-0002-0000-0400-00000C000000}"/>
    <dataValidation allowBlank="1" showInputMessage="1" showErrorMessage="1" prompt="SIN APLICAR CONTROLES: Veces que el riesgo se ha presentado en un tiempo determinado o que puede presentarse, el riesgo, las causas o los agentes generadores." sqref="E3:F3" xr:uid="{00000000-0002-0000-0400-00000D000000}"/>
    <dataValidation allowBlank="1" showInputMessage="1" showErrorMessage="1" prompt="Determinar efectos o impactos ocasionados por la ocurrencia del riesgo que afecta los objetivos o procesos de la entidad (pérdida, daño, perjuicio, detrimento)." sqref="D3" xr:uid="{00000000-0002-0000-0400-00000E000000}"/>
    <dataValidation allowBlank="1" showInputMessage="1" showErrorMessage="1" prompt="Factores internos y externos por los cuales podría suceder dicha situación de riesgo. Agentes generadores del riesgo. Deben ser situaciones concretas y tangibles" sqref="C3" xr:uid="{00000000-0002-0000-0400-00000F000000}"/>
    <dataValidation allowBlank="1" showInputMessage="1" showErrorMessage="1" prompt="Indique el proceso sobre el cual aplican el riesgo objeto de análisis" sqref="A3" xr:uid="{00000000-0002-0000-0400-000010000000}"/>
    <dataValidation type="list" errorStyle="information" allowBlank="1" showInputMessage="1" showErrorMessage="1" prompt="Seleccionar una opción de la lista desplegable" sqref="K4:K13" xr:uid="{00000000-0002-0000-0400-000011000000}">
      <formula1>$Z$79:$Z$81</formula1>
    </dataValidation>
    <dataValidation type="list" allowBlank="1" showInputMessage="1" showErrorMessage="1" promptTitle="Clasificar Probabilidad" prompt="1 - Rara Vez_x000a_2 - Improbable_x000a_3 - Posible_x000a_4 - Probable_x000a_5- Casi seguro" sqref="F4:F13" xr:uid="{00000000-0002-0000-0400-000012000000}">
      <formula1>$D$17:$D$21</formula1>
    </dataValidation>
    <dataValidation type="list" allowBlank="1" showInputMessage="1" showErrorMessage="1" promptTitle="Clasificar Probabilidad" prompt="1 - Rara Vez_x000a_2 - Improbable_x000a_3 - Posible_x000a_4 - Probable_x000a_5 - Casi certeza" sqref="R4:R13" xr:uid="{00000000-0002-0000-0400-000013000000}">
      <formula1>$D$17:$D$21</formula1>
    </dataValidation>
    <dataValidation type="list" allowBlank="1" showInputMessage="1" showErrorMessage="1" promptTitle="Clasificar Impacto" prompt="15 - Moderado_x000a_30 - Mayor_x000a_50 - Catastrófico" sqref="H4:H13 T4:T13" xr:uid="{00000000-0002-0000-0400-000014000000}">
      <formula1>$D$26:$D$28</formula1>
    </dataValidation>
  </dataValidations>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CF84"/>
  <sheetViews>
    <sheetView showGridLines="0" topLeftCell="A6" zoomScale="70" zoomScaleNormal="70" workbookViewId="0">
      <selection activeCell="A4" sqref="A4"/>
    </sheetView>
  </sheetViews>
  <sheetFormatPr baseColWidth="10" defaultColWidth="0" defaultRowHeight="13.8" zeroHeight="1" x14ac:dyDescent="0.3"/>
  <cols>
    <col min="1" max="1" width="20.6640625" style="187" customWidth="1"/>
    <col min="2" max="2" width="31.109375" style="187" customWidth="1"/>
    <col min="3" max="3" width="32.5546875" style="197" customWidth="1"/>
    <col min="4" max="4" width="34" style="197" customWidth="1"/>
    <col min="5" max="5" width="7.109375" style="187" hidden="1" customWidth="1"/>
    <col min="6" max="6" width="20.6640625" style="187" customWidth="1"/>
    <col min="7" max="7" width="8" style="187" hidden="1" customWidth="1"/>
    <col min="8" max="8" width="20.6640625" style="187" customWidth="1"/>
    <col min="9" max="9" width="17.88671875" style="187" customWidth="1"/>
    <col min="10" max="10" width="19.5546875" style="197" customWidth="1"/>
    <col min="11" max="11" width="20.88671875" style="197" customWidth="1"/>
    <col min="12" max="16" width="23" style="197" customWidth="1"/>
    <col min="17" max="17" width="7.88671875" style="197" customWidth="1"/>
    <col min="18" max="18" width="20.6640625" style="197" customWidth="1"/>
    <col min="19" max="19" width="7.6640625" style="197"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5" width="11.44140625" style="187" hidden="1" customWidth="1"/>
    <col min="26" max="27" width="11.44140625" style="206" hidden="1" customWidth="1"/>
    <col min="28" max="84" width="0" style="187" hidden="1" customWidth="1"/>
    <col min="85" max="16384" width="11.44140625" style="187" hidden="1"/>
  </cols>
  <sheetData>
    <row r="1" spans="1:84"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84" s="237" customFormat="1" ht="30.75" customHeight="1" x14ac:dyDescent="0.3">
      <c r="A2" s="391" t="s">
        <v>227</v>
      </c>
      <c r="B2" s="377"/>
      <c r="C2" s="377"/>
      <c r="D2" s="378"/>
      <c r="E2" s="388" t="s">
        <v>74</v>
      </c>
      <c r="F2" s="388"/>
      <c r="G2" s="388"/>
      <c r="H2" s="388"/>
      <c r="I2" s="388" t="s">
        <v>75</v>
      </c>
      <c r="J2" s="388"/>
      <c r="K2" s="388" t="s">
        <v>228</v>
      </c>
      <c r="L2" s="388" t="s">
        <v>86</v>
      </c>
      <c r="M2" s="388"/>
      <c r="N2" s="388"/>
      <c r="O2" s="388"/>
      <c r="P2" s="388"/>
      <c r="Q2" s="388" t="s">
        <v>226</v>
      </c>
      <c r="R2" s="388"/>
      <c r="S2" s="388"/>
      <c r="T2" s="388"/>
      <c r="U2" s="388" t="s">
        <v>225</v>
      </c>
      <c r="V2" s="388"/>
      <c r="W2" s="388" t="s">
        <v>87</v>
      </c>
      <c r="X2" s="389"/>
      <c r="Y2" s="187"/>
      <c r="Z2" s="236"/>
      <c r="AA2" s="236"/>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row>
    <row r="3" spans="1:84" s="237" customFormat="1" ht="39" customHeight="1" x14ac:dyDescent="0.3">
      <c r="A3" s="174" t="s">
        <v>235</v>
      </c>
      <c r="B3" s="175" t="s">
        <v>399</v>
      </c>
      <c r="C3" s="175" t="s">
        <v>138</v>
      </c>
      <c r="D3" s="175" t="s">
        <v>139</v>
      </c>
      <c r="E3" s="390" t="s">
        <v>401</v>
      </c>
      <c r="F3" s="390"/>
      <c r="G3" s="390" t="s">
        <v>402</v>
      </c>
      <c r="H3" s="390"/>
      <c r="I3" s="175" t="s">
        <v>79</v>
      </c>
      <c r="J3" s="175" t="s">
        <v>38</v>
      </c>
      <c r="K3" s="390"/>
      <c r="L3" s="175" t="s">
        <v>403</v>
      </c>
      <c r="M3" s="175" t="s">
        <v>220</v>
      </c>
      <c r="N3" s="175" t="s">
        <v>84</v>
      </c>
      <c r="O3" s="175" t="s">
        <v>85</v>
      </c>
      <c r="P3" s="175" t="s">
        <v>94</v>
      </c>
      <c r="Q3" s="390" t="s">
        <v>53</v>
      </c>
      <c r="R3" s="390"/>
      <c r="S3" s="390" t="s">
        <v>54</v>
      </c>
      <c r="T3" s="390"/>
      <c r="U3" s="175" t="s">
        <v>79</v>
      </c>
      <c r="V3" s="175" t="s">
        <v>38</v>
      </c>
      <c r="W3" s="175" t="s">
        <v>82</v>
      </c>
      <c r="X3" s="221" t="s">
        <v>83</v>
      </c>
      <c r="Y3" s="187"/>
      <c r="Z3" s="236"/>
      <c r="AA3" s="236"/>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row>
    <row r="4" spans="1:84" s="237" customFormat="1" ht="138" customHeight="1" thickBot="1" x14ac:dyDescent="0.35">
      <c r="A4" s="172" t="s">
        <v>307</v>
      </c>
      <c r="B4" s="172" t="s">
        <v>383</v>
      </c>
      <c r="C4" s="159" t="s">
        <v>557</v>
      </c>
      <c r="D4" s="172" t="s">
        <v>558</v>
      </c>
      <c r="E4" s="224">
        <f>IFERROR(VLOOKUP(F4,$D$12:$E$16,2,FALSE)," ")</f>
        <v>3</v>
      </c>
      <c r="F4" s="223" t="s">
        <v>232</v>
      </c>
      <c r="G4" s="223">
        <f>IFERROR(VLOOKUP(H4,$D$19:$E$23,2,FALSE)," ")</f>
        <v>50</v>
      </c>
      <c r="H4" s="223" t="s">
        <v>51</v>
      </c>
      <c r="I4" s="223">
        <f t="shared" ref="I4:I8" si="0">IFERROR(E4*G4,0)</f>
        <v>150</v>
      </c>
      <c r="J4" s="363" t="str">
        <f>IFERROR(VLOOKUP(CONCATENATE(E4,G4)*1,$Z$17:$AA$42,2,0),"Por Evaluar")</f>
        <v>Importante</v>
      </c>
      <c r="K4" s="233" t="s">
        <v>229</v>
      </c>
      <c r="L4" s="213" t="s">
        <v>589</v>
      </c>
      <c r="M4" s="214" t="s">
        <v>588</v>
      </c>
      <c r="N4" s="215" t="s">
        <v>272</v>
      </c>
      <c r="O4" s="210" t="s">
        <v>273</v>
      </c>
      <c r="P4" s="216" t="s">
        <v>274</v>
      </c>
      <c r="Q4" s="224">
        <f>IFERROR(VLOOKUP(R4,$D$12:$E$16,2,FALSE)," ")</f>
        <v>2</v>
      </c>
      <c r="R4" s="226" t="s">
        <v>47</v>
      </c>
      <c r="S4" s="226">
        <f>IFERROR(VLOOKUP(T4,$D$19:$E$23,2,FALSE)," ")</f>
        <v>30</v>
      </c>
      <c r="T4" s="226" t="s">
        <v>49</v>
      </c>
      <c r="U4" s="226">
        <f t="shared" ref="U4:U8" si="1">IFERROR(Q4*S4,0)</f>
        <v>60</v>
      </c>
      <c r="V4" s="363" t="str">
        <f>IFERROR(VLOOKUP(CONCATENATE(Q4,S4)*1,$Z$17:$AA$42,2,0),"Por Evaluar")</f>
        <v>Moderado</v>
      </c>
      <c r="W4" s="172" t="s">
        <v>341</v>
      </c>
      <c r="X4" s="166" t="s">
        <v>583</v>
      </c>
      <c r="Y4" s="187"/>
      <c r="Z4" s="236"/>
      <c r="AA4" s="236"/>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row>
    <row r="5" spans="1:84" s="237" customFormat="1" ht="132" customHeight="1" x14ac:dyDescent="0.3">
      <c r="A5" s="172" t="s">
        <v>307</v>
      </c>
      <c r="B5" s="162" t="s">
        <v>396</v>
      </c>
      <c r="C5" s="159" t="s">
        <v>342</v>
      </c>
      <c r="D5" s="162" t="s">
        <v>336</v>
      </c>
      <c r="E5" s="224">
        <f>IFERROR(VLOOKUP(F5,$D$12:$E$16,2,FALSE)," ")</f>
        <v>3</v>
      </c>
      <c r="F5" s="223" t="s">
        <v>232</v>
      </c>
      <c r="G5" s="223">
        <f>IFERROR(VLOOKUP(H5,$D$19:$E$23,2,FALSE)," ")</f>
        <v>30</v>
      </c>
      <c r="H5" s="223" t="s">
        <v>49</v>
      </c>
      <c r="I5" s="223">
        <f t="shared" si="0"/>
        <v>90</v>
      </c>
      <c r="J5" s="363" t="str">
        <f>IFERROR(VLOOKUP(CONCATENATE(E5,G5)*1,$Z$17:$AA$42,2,0),"Por Evaluar")</f>
        <v>Importante</v>
      </c>
      <c r="K5" s="233" t="s">
        <v>229</v>
      </c>
      <c r="L5" s="162" t="s">
        <v>343</v>
      </c>
      <c r="M5" s="162" t="s">
        <v>344</v>
      </c>
      <c r="N5" s="234" t="s">
        <v>247</v>
      </c>
      <c r="O5" s="235" t="s">
        <v>292</v>
      </c>
      <c r="P5" s="172" t="s">
        <v>345</v>
      </c>
      <c r="Q5" s="224">
        <f>IFERROR(VLOOKUP(R5,$D$12:$E$16,2,FALSE)," ")</f>
        <v>3</v>
      </c>
      <c r="R5" s="226" t="s">
        <v>232</v>
      </c>
      <c r="S5" s="226">
        <f>IFERROR(VLOOKUP(T5,$D$19:$E$23,2,FALSE)," ")</f>
        <v>15</v>
      </c>
      <c r="T5" s="226" t="s">
        <v>43</v>
      </c>
      <c r="U5" s="226">
        <f t="shared" si="1"/>
        <v>45</v>
      </c>
      <c r="V5" s="363" t="str">
        <f>IFERROR(VLOOKUP(CONCATENATE(Q5,S5)*1,$Z$17:$AA$42,2,0),"Por Evaluar")</f>
        <v>Moderado</v>
      </c>
      <c r="W5" s="235" t="s">
        <v>346</v>
      </c>
      <c r="X5" s="166" t="s">
        <v>583</v>
      </c>
      <c r="Y5" s="187"/>
      <c r="Z5" s="236"/>
      <c r="AA5" s="236"/>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c r="CE5" s="187"/>
      <c r="CF5" s="187"/>
    </row>
    <row r="6" spans="1:84" ht="140.25" customHeight="1" x14ac:dyDescent="0.3">
      <c r="A6" s="172" t="s">
        <v>307</v>
      </c>
      <c r="B6" s="238" t="s">
        <v>380</v>
      </c>
      <c r="C6" s="172" t="s">
        <v>571</v>
      </c>
      <c r="D6" s="162" t="s">
        <v>338</v>
      </c>
      <c r="E6" s="181">
        <f>IFERROR(VLOOKUP(F6,$D$12:$E$16,2,FALSE)," ")</f>
        <v>3</v>
      </c>
      <c r="F6" s="180" t="s">
        <v>232</v>
      </c>
      <c r="G6" s="180">
        <f>IFERROR(VLOOKUP(H6,$D$19:$E$23,2,FALSE)," ")</f>
        <v>30</v>
      </c>
      <c r="H6" s="180" t="s">
        <v>49</v>
      </c>
      <c r="I6" s="180">
        <f t="shared" si="0"/>
        <v>90</v>
      </c>
      <c r="J6" s="363" t="str">
        <f>IFERROR(VLOOKUP(CONCATENATE(E6,G6)*1,$Z$17:$AA$42,2,0),"Por Evaluar")</f>
        <v>Importante</v>
      </c>
      <c r="K6" s="233" t="s">
        <v>229</v>
      </c>
      <c r="L6" s="247" t="s">
        <v>347</v>
      </c>
      <c r="M6" s="248" t="s">
        <v>348</v>
      </c>
      <c r="N6" s="234" t="s">
        <v>247</v>
      </c>
      <c r="O6" s="235" t="s">
        <v>349</v>
      </c>
      <c r="P6" s="172" t="s">
        <v>350</v>
      </c>
      <c r="Q6" s="181">
        <f>IFERROR(VLOOKUP(R6,$D$12:$E$16,2,FALSE)," ")</f>
        <v>2</v>
      </c>
      <c r="R6" s="182" t="s">
        <v>47</v>
      </c>
      <c r="S6" s="182">
        <f>IFERROR(VLOOKUP(T6,$D$19:$E$23,2,FALSE)," ")</f>
        <v>30</v>
      </c>
      <c r="T6" s="182" t="s">
        <v>49</v>
      </c>
      <c r="U6" s="182">
        <f t="shared" si="1"/>
        <v>60</v>
      </c>
      <c r="V6" s="363" t="str">
        <f>IFERROR(VLOOKUP(CONCATENATE(Q6,S6)*1,$Z$17:$AA$42,2,0),"Por Evaluar")</f>
        <v>Moderado</v>
      </c>
      <c r="W6" s="235" t="s">
        <v>335</v>
      </c>
      <c r="X6" s="166" t="s">
        <v>583</v>
      </c>
    </row>
    <row r="7" spans="1:84" ht="120.75" customHeight="1" x14ac:dyDescent="0.3">
      <c r="A7" s="172" t="s">
        <v>307</v>
      </c>
      <c r="B7" s="172" t="s">
        <v>585</v>
      </c>
      <c r="C7" s="162" t="s">
        <v>572</v>
      </c>
      <c r="D7" s="172" t="s">
        <v>587</v>
      </c>
      <c r="E7" s="181">
        <f>IFERROR(VLOOKUP(F7,$D$12:$E$16,2,FALSE)," ")</f>
        <v>3</v>
      </c>
      <c r="F7" s="180" t="s">
        <v>232</v>
      </c>
      <c r="G7" s="180">
        <f>IFERROR(VLOOKUP(H7,$D$19:$E$23,2,FALSE)," ")</f>
        <v>30</v>
      </c>
      <c r="H7" s="180" t="s">
        <v>49</v>
      </c>
      <c r="I7" s="180">
        <f t="shared" si="0"/>
        <v>90</v>
      </c>
      <c r="J7" s="363" t="str">
        <f>IFERROR(VLOOKUP(CONCATENATE(E7,G7)*1,$Z$17:$AA$42,2,0),"Por Evaluar")</f>
        <v>Importante</v>
      </c>
      <c r="K7" s="233" t="s">
        <v>229</v>
      </c>
      <c r="L7" s="172" t="s">
        <v>351</v>
      </c>
      <c r="M7" s="172" t="s">
        <v>590</v>
      </c>
      <c r="N7" s="234" t="s">
        <v>247</v>
      </c>
      <c r="O7" s="172" t="s">
        <v>352</v>
      </c>
      <c r="P7" s="172" t="s">
        <v>353</v>
      </c>
      <c r="Q7" s="181">
        <f>IFERROR(VLOOKUP(R7,$D$12:$E$16,2,FALSE)," ")</f>
        <v>2</v>
      </c>
      <c r="R7" s="182" t="s">
        <v>47</v>
      </c>
      <c r="S7" s="182">
        <f>IFERROR(VLOOKUP(T7,$D$19:$E$23,2,FALSE)," ")</f>
        <v>15</v>
      </c>
      <c r="T7" s="182" t="s">
        <v>43</v>
      </c>
      <c r="U7" s="182">
        <f t="shared" si="1"/>
        <v>30</v>
      </c>
      <c r="V7" s="363" t="str">
        <f>IFERROR(VLOOKUP(CONCATENATE(Q7,S7)*1,$Z$17:$AA$42,2,0),"Por Evaluar")</f>
        <v>Moderado</v>
      </c>
      <c r="W7" s="235" t="s">
        <v>354</v>
      </c>
      <c r="X7" s="166" t="s">
        <v>583</v>
      </c>
    </row>
    <row r="8" spans="1:84" ht="114" customHeight="1" x14ac:dyDescent="0.3">
      <c r="A8" s="172" t="s">
        <v>307</v>
      </c>
      <c r="B8" s="172" t="s">
        <v>384</v>
      </c>
      <c r="C8" s="162" t="s">
        <v>337</v>
      </c>
      <c r="D8" s="162" t="s">
        <v>586</v>
      </c>
      <c r="E8" s="181">
        <f>IFERROR(VLOOKUP(F8,$D$12:$E$16,2,FALSE)," ")</f>
        <v>3</v>
      </c>
      <c r="F8" s="180" t="s">
        <v>232</v>
      </c>
      <c r="G8" s="180">
        <f>IFERROR(VLOOKUP(H8,$D$19:$E$23,2,FALSE)," ")</f>
        <v>50</v>
      </c>
      <c r="H8" s="180" t="s">
        <v>51</v>
      </c>
      <c r="I8" s="180">
        <f t="shared" si="0"/>
        <v>150</v>
      </c>
      <c r="J8" s="363" t="str">
        <f>IFERROR(VLOOKUP(CONCATENATE(E8,G8)*1,$Z$17:$AA$42,2,0),"Por Evaluar")</f>
        <v>Importante</v>
      </c>
      <c r="K8" s="233" t="s">
        <v>229</v>
      </c>
      <c r="L8" s="172" t="s">
        <v>294</v>
      </c>
      <c r="M8" s="172" t="s">
        <v>591</v>
      </c>
      <c r="N8" s="234" t="s">
        <v>247</v>
      </c>
      <c r="O8" s="235" t="s">
        <v>592</v>
      </c>
      <c r="P8" s="172" t="s">
        <v>256</v>
      </c>
      <c r="Q8" s="181">
        <f>IFERROR(VLOOKUP(R8,$D$12:$E$16,2,FALSE)," ")</f>
        <v>2</v>
      </c>
      <c r="R8" s="182" t="s">
        <v>47</v>
      </c>
      <c r="S8" s="182">
        <f>IFERROR(VLOOKUP(T8,$D$19:$E$23,2,FALSE)," ")</f>
        <v>30</v>
      </c>
      <c r="T8" s="182" t="s">
        <v>49</v>
      </c>
      <c r="U8" s="182">
        <f t="shared" si="1"/>
        <v>60</v>
      </c>
      <c r="V8" s="363" t="str">
        <f>IFERROR(VLOOKUP(CONCATENATE(Q8,S8)*1,$Z$17:$AA$42,2,0),"Por Evaluar")</f>
        <v>Moderado</v>
      </c>
      <c r="W8" s="235" t="s">
        <v>339</v>
      </c>
      <c r="X8" s="166" t="s">
        <v>593</v>
      </c>
    </row>
    <row r="9" spans="1:84" ht="12.75" customHeight="1" x14ac:dyDescent="0.3">
      <c r="F9" s="239"/>
      <c r="G9" s="239"/>
      <c r="H9" s="239"/>
      <c r="K9" s="239"/>
      <c r="L9" s="239"/>
      <c r="M9" s="239"/>
      <c r="N9" s="239"/>
      <c r="O9" s="239"/>
      <c r="P9" s="239"/>
      <c r="Q9" s="239"/>
      <c r="R9" s="239"/>
      <c r="S9" s="239"/>
      <c r="T9" s="239"/>
      <c r="U9" s="239"/>
      <c r="V9" s="239"/>
      <c r="W9" s="239"/>
      <c r="X9" s="240"/>
    </row>
    <row r="10" spans="1:84" ht="14.25" hidden="1" customHeight="1" x14ac:dyDescent="0.3">
      <c r="C10" s="397" t="s">
        <v>91</v>
      </c>
      <c r="D10" s="383"/>
      <c r="I10" s="398" t="s">
        <v>80</v>
      </c>
      <c r="J10" s="398"/>
      <c r="K10" s="398"/>
      <c r="L10" s="198"/>
      <c r="M10" s="198"/>
      <c r="N10" s="198"/>
      <c r="O10" s="198"/>
      <c r="P10" s="198"/>
      <c r="Q10" s="239"/>
      <c r="R10" s="239"/>
      <c r="S10" s="239"/>
      <c r="T10" s="239"/>
      <c r="U10" s="239"/>
      <c r="V10" s="239"/>
      <c r="W10" s="239"/>
      <c r="X10" s="240"/>
    </row>
    <row r="11" spans="1:84" hidden="1" x14ac:dyDescent="0.3">
      <c r="B11" s="189"/>
      <c r="C11" s="385" t="s">
        <v>53</v>
      </c>
      <c r="D11" s="385"/>
      <c r="I11" s="190"/>
      <c r="J11" s="386" t="s">
        <v>55</v>
      </c>
      <c r="K11" s="386"/>
      <c r="L11" s="241"/>
      <c r="M11" s="241"/>
      <c r="N11" s="241"/>
      <c r="O11" s="241"/>
      <c r="P11" s="241"/>
      <c r="Q11" s="239"/>
      <c r="R11" s="239"/>
      <c r="S11" s="239"/>
      <c r="T11" s="239"/>
      <c r="U11" s="239"/>
      <c r="V11" s="239"/>
      <c r="W11" s="239"/>
      <c r="X11" s="240"/>
    </row>
    <row r="12" spans="1:84" ht="12.75" hidden="1" customHeight="1" x14ac:dyDescent="0.3">
      <c r="B12" s="189"/>
      <c r="C12" s="192">
        <v>1</v>
      </c>
      <c r="D12" s="192" t="s">
        <v>46</v>
      </c>
      <c r="E12" s="193">
        <f>C12</f>
        <v>1</v>
      </c>
      <c r="I12" s="194"/>
      <c r="J12" s="386" t="s">
        <v>56</v>
      </c>
      <c r="K12" s="386"/>
      <c r="L12" s="241"/>
      <c r="M12" s="241"/>
      <c r="N12" s="241"/>
      <c r="O12" s="241"/>
      <c r="P12" s="241"/>
      <c r="Q12" s="239"/>
      <c r="R12" s="239"/>
      <c r="S12" s="239"/>
      <c r="T12" s="239"/>
      <c r="U12" s="239"/>
      <c r="V12" s="239"/>
      <c r="W12" s="239"/>
      <c r="X12" s="239"/>
    </row>
    <row r="13" spans="1:84" ht="12.75" hidden="1" customHeight="1" x14ac:dyDescent="0.3">
      <c r="B13" s="189"/>
      <c r="C13" s="192">
        <v>2</v>
      </c>
      <c r="D13" s="192" t="s">
        <v>47</v>
      </c>
      <c r="E13" s="193">
        <f>C13</f>
        <v>2</v>
      </c>
      <c r="I13" s="195"/>
      <c r="J13" s="386" t="s">
        <v>57</v>
      </c>
      <c r="K13" s="386"/>
      <c r="L13" s="241"/>
      <c r="M13" s="241"/>
      <c r="N13" s="241"/>
      <c r="O13" s="241"/>
      <c r="P13" s="241"/>
      <c r="Q13" s="187"/>
      <c r="R13" s="187"/>
      <c r="S13" s="187"/>
      <c r="T13" s="187"/>
      <c r="U13" s="187"/>
      <c r="V13" s="187"/>
      <c r="W13" s="187"/>
    </row>
    <row r="14" spans="1:84" hidden="1" x14ac:dyDescent="0.3">
      <c r="B14" s="189"/>
      <c r="C14" s="192">
        <v>3</v>
      </c>
      <c r="D14" s="192" t="s">
        <v>232</v>
      </c>
      <c r="E14" s="193">
        <f>C14</f>
        <v>3</v>
      </c>
      <c r="I14" s="193"/>
      <c r="J14" s="395" t="s">
        <v>58</v>
      </c>
      <c r="K14" s="395"/>
      <c r="L14" s="241"/>
      <c r="M14" s="241"/>
      <c r="N14" s="241"/>
      <c r="O14" s="241"/>
      <c r="P14" s="241"/>
      <c r="Z14" s="206" t="s">
        <v>221</v>
      </c>
    </row>
    <row r="15" spans="1:84" hidden="1" x14ac:dyDescent="0.3">
      <c r="B15" s="189"/>
      <c r="C15" s="192">
        <v>4</v>
      </c>
      <c r="D15" s="192" t="s">
        <v>50</v>
      </c>
      <c r="E15" s="193">
        <f>C15</f>
        <v>4</v>
      </c>
      <c r="I15" s="193"/>
      <c r="J15" s="395" t="s">
        <v>59</v>
      </c>
      <c r="K15" s="395"/>
      <c r="L15" s="241"/>
      <c r="M15" s="241"/>
      <c r="N15" s="241"/>
      <c r="O15" s="241"/>
      <c r="P15" s="241"/>
      <c r="Z15" s="206" t="s">
        <v>222</v>
      </c>
    </row>
    <row r="16" spans="1:84" ht="21.75" hidden="1" customHeight="1" x14ac:dyDescent="0.3">
      <c r="B16" s="189"/>
      <c r="C16" s="192">
        <v>5</v>
      </c>
      <c r="D16" s="192" t="s">
        <v>233</v>
      </c>
      <c r="E16" s="193">
        <f>C16</f>
        <v>5</v>
      </c>
      <c r="Z16" s="206" t="s">
        <v>223</v>
      </c>
    </row>
    <row r="17" spans="2:27" ht="20.100000000000001" hidden="1" customHeight="1" x14ac:dyDescent="0.3">
      <c r="B17" s="189"/>
      <c r="C17" s="198"/>
      <c r="D17" s="189"/>
      <c r="E17" s="193"/>
      <c r="I17" s="396" t="s">
        <v>37</v>
      </c>
      <c r="J17" s="396"/>
      <c r="K17" s="396"/>
      <c r="L17" s="187"/>
      <c r="M17" s="187"/>
      <c r="N17" s="187"/>
      <c r="O17" s="187"/>
      <c r="P17" s="187"/>
      <c r="Q17" s="187"/>
      <c r="R17" s="187"/>
      <c r="S17" s="187"/>
      <c r="T17" s="187"/>
      <c r="U17" s="187"/>
      <c r="V17" s="187"/>
      <c r="W17" s="187"/>
      <c r="Z17" s="219">
        <v>55</v>
      </c>
      <c r="AA17" s="206" t="s">
        <v>15</v>
      </c>
    </row>
    <row r="18" spans="2:27" ht="20.100000000000001" hidden="1" customHeight="1" x14ac:dyDescent="0.3">
      <c r="B18" s="189"/>
      <c r="E18" s="193"/>
      <c r="I18" s="394" t="s">
        <v>44</v>
      </c>
      <c r="J18" s="394"/>
      <c r="K18" s="394"/>
      <c r="L18" s="187"/>
      <c r="M18" s="187"/>
      <c r="N18" s="187"/>
      <c r="O18" s="187"/>
      <c r="P18" s="187"/>
      <c r="Q18" s="187"/>
      <c r="R18" s="187"/>
      <c r="S18" s="187"/>
      <c r="T18" s="187"/>
      <c r="U18" s="187"/>
      <c r="V18" s="187"/>
      <c r="W18" s="187"/>
      <c r="Z18" s="219">
        <v>45</v>
      </c>
      <c r="AA18" s="206" t="s">
        <v>15</v>
      </c>
    </row>
    <row r="19" spans="2:27" ht="20.100000000000001" hidden="1" customHeight="1" x14ac:dyDescent="0.3">
      <c r="B19" s="189"/>
      <c r="C19" s="242"/>
      <c r="D19" s="243" t="s">
        <v>45</v>
      </c>
      <c r="E19" s="193"/>
      <c r="I19" s="394" t="s">
        <v>48</v>
      </c>
      <c r="J19" s="394"/>
      <c r="K19" s="394"/>
      <c r="L19" s="187"/>
      <c r="M19" s="187"/>
      <c r="N19" s="187"/>
      <c r="O19" s="187"/>
      <c r="P19" s="187"/>
      <c r="Q19" s="187"/>
      <c r="R19" s="187"/>
      <c r="S19" s="187"/>
      <c r="T19" s="187"/>
      <c r="U19" s="187"/>
      <c r="V19" s="187"/>
      <c r="W19" s="187"/>
      <c r="Z19" s="219">
        <v>510</v>
      </c>
      <c r="AA19" s="206" t="s">
        <v>15</v>
      </c>
    </row>
    <row r="20" spans="2:27" ht="20.100000000000001" hidden="1" customHeight="1" x14ac:dyDescent="0.3">
      <c r="B20" s="189"/>
      <c r="C20" s="381" t="s">
        <v>54</v>
      </c>
      <c r="D20" s="381"/>
      <c r="E20" s="193"/>
      <c r="I20" s="394" t="s">
        <v>41</v>
      </c>
      <c r="J20" s="394"/>
      <c r="K20" s="394"/>
      <c r="L20" s="187"/>
      <c r="M20" s="187"/>
      <c r="N20" s="187"/>
      <c r="O20" s="187"/>
      <c r="P20" s="187"/>
      <c r="Q20" s="187"/>
      <c r="R20" s="187"/>
      <c r="S20" s="187"/>
      <c r="T20" s="187"/>
      <c r="U20" s="187"/>
      <c r="V20" s="187"/>
      <c r="W20" s="187"/>
      <c r="Z20" s="219">
        <v>410</v>
      </c>
      <c r="AA20" s="206" t="s">
        <v>15</v>
      </c>
    </row>
    <row r="21" spans="2:27" ht="20.100000000000001" hidden="1" customHeight="1" x14ac:dyDescent="0.3">
      <c r="B21" s="189"/>
      <c r="C21" s="201">
        <v>15</v>
      </c>
      <c r="D21" s="192" t="s">
        <v>43</v>
      </c>
      <c r="E21" s="193">
        <f t="shared" ref="E21:E23" si="2">C21</f>
        <v>15</v>
      </c>
      <c r="I21" s="394" t="s">
        <v>40</v>
      </c>
      <c r="J21" s="394"/>
      <c r="K21" s="394"/>
      <c r="L21" s="187"/>
      <c r="M21" s="187"/>
      <c r="N21" s="187"/>
      <c r="O21" s="187"/>
      <c r="P21" s="187"/>
      <c r="V21" s="187"/>
      <c r="W21" s="187"/>
      <c r="Z21" s="219">
        <v>310</v>
      </c>
      <c r="AA21" s="206" t="s">
        <v>15</v>
      </c>
    </row>
    <row r="22" spans="2:27" ht="20.100000000000001" hidden="1" customHeight="1" x14ac:dyDescent="0.3">
      <c r="C22" s="201">
        <v>30</v>
      </c>
      <c r="D22" s="192" t="s">
        <v>49</v>
      </c>
      <c r="E22" s="193">
        <f t="shared" si="2"/>
        <v>30</v>
      </c>
      <c r="I22" s="394" t="s">
        <v>42</v>
      </c>
      <c r="J22" s="394"/>
      <c r="K22" s="394"/>
      <c r="L22" s="187"/>
      <c r="M22" s="187"/>
      <c r="N22" s="187"/>
      <c r="O22" s="187"/>
      <c r="P22" s="187"/>
      <c r="V22" s="187"/>
      <c r="W22" s="187"/>
      <c r="Z22" s="219">
        <v>415</v>
      </c>
      <c r="AA22" s="206" t="s">
        <v>15</v>
      </c>
    </row>
    <row r="23" spans="2:27" ht="20.100000000000001" hidden="1" customHeight="1" x14ac:dyDescent="0.3">
      <c r="C23" s="201">
        <v>50</v>
      </c>
      <c r="D23" s="192" t="s">
        <v>51</v>
      </c>
      <c r="E23" s="193">
        <f t="shared" si="2"/>
        <v>50</v>
      </c>
      <c r="I23" s="394" t="s">
        <v>39</v>
      </c>
      <c r="J23" s="394"/>
      <c r="K23" s="394"/>
      <c r="L23" s="187"/>
      <c r="M23" s="187"/>
      <c r="N23" s="187"/>
      <c r="O23" s="187"/>
      <c r="P23" s="187"/>
      <c r="V23" s="187"/>
      <c r="W23" s="187"/>
      <c r="Z23" s="219">
        <v>315</v>
      </c>
      <c r="AA23" s="206" t="s">
        <v>15</v>
      </c>
    </row>
    <row r="24" spans="2:27" ht="20.100000000000001" customHeight="1" x14ac:dyDescent="0.3">
      <c r="C24" s="259" t="s">
        <v>397</v>
      </c>
      <c r="I24" s="394" t="s">
        <v>52</v>
      </c>
      <c r="J24" s="394"/>
      <c r="K24" s="394"/>
      <c r="L24" s="187"/>
      <c r="M24" s="187"/>
      <c r="N24" s="187"/>
      <c r="O24" s="187"/>
      <c r="P24" s="187"/>
      <c r="V24" s="187"/>
      <c r="W24" s="187"/>
      <c r="Z24" s="219">
        <v>215</v>
      </c>
      <c r="AA24" s="206" t="s">
        <v>15</v>
      </c>
    </row>
    <row r="25" spans="2:27" ht="20.100000000000001" customHeight="1" x14ac:dyDescent="0.3">
      <c r="C25" s="259" t="s">
        <v>398</v>
      </c>
      <c r="I25" s="193"/>
      <c r="J25" s="244"/>
      <c r="K25" s="244"/>
      <c r="L25" s="187"/>
      <c r="M25" s="187"/>
      <c r="N25" s="187"/>
      <c r="O25" s="187"/>
      <c r="P25" s="187"/>
      <c r="V25" s="187"/>
      <c r="W25" s="187"/>
      <c r="Z25" s="219">
        <v>115</v>
      </c>
      <c r="AA25" s="206" t="s">
        <v>15</v>
      </c>
    </row>
    <row r="26" spans="2:27" ht="20.100000000000001" customHeight="1" x14ac:dyDescent="0.3">
      <c r="C26" s="259" t="s">
        <v>566</v>
      </c>
      <c r="I26" s="193"/>
      <c r="J26" s="244"/>
      <c r="K26" s="244"/>
      <c r="L26" s="187"/>
      <c r="M26" s="187"/>
      <c r="N26" s="187"/>
      <c r="O26" s="187"/>
      <c r="P26" s="187"/>
      <c r="V26" s="187"/>
      <c r="W26" s="187"/>
      <c r="Z26" s="219">
        <v>230</v>
      </c>
      <c r="AA26" s="206" t="s">
        <v>15</v>
      </c>
    </row>
    <row r="27" spans="2:27" ht="14.4" x14ac:dyDescent="0.3">
      <c r="C27" s="259" t="s">
        <v>404</v>
      </c>
      <c r="I27" s="193"/>
      <c r="J27" s="244"/>
      <c r="K27" s="244"/>
      <c r="L27" s="187"/>
      <c r="M27" s="187"/>
      <c r="N27" s="187"/>
      <c r="O27" s="187"/>
      <c r="P27" s="187"/>
      <c r="V27" s="187"/>
      <c r="W27" s="187"/>
      <c r="Z27" s="219">
        <v>130</v>
      </c>
      <c r="AA27" s="206" t="s">
        <v>15</v>
      </c>
    </row>
    <row r="28" spans="2:27" ht="14.4" x14ac:dyDescent="0.3">
      <c r="C28" s="259" t="s">
        <v>405</v>
      </c>
      <c r="I28" s="193"/>
      <c r="J28" s="244"/>
      <c r="K28" s="244"/>
      <c r="L28" s="187"/>
      <c r="M28" s="187"/>
      <c r="N28" s="187"/>
      <c r="O28" s="187"/>
      <c r="P28" s="187"/>
      <c r="V28" s="187"/>
      <c r="W28" s="187"/>
      <c r="Z28" s="219">
        <v>150</v>
      </c>
      <c r="AA28" s="206" t="s">
        <v>15</v>
      </c>
    </row>
    <row r="29" spans="2:27" x14ac:dyDescent="0.3">
      <c r="C29" s="205" t="s">
        <v>68</v>
      </c>
      <c r="I29" s="193"/>
      <c r="J29" s="244"/>
      <c r="K29" s="244"/>
      <c r="L29" s="187"/>
      <c r="M29" s="187"/>
      <c r="N29" s="187"/>
      <c r="O29" s="187"/>
      <c r="P29" s="187"/>
      <c r="V29" s="187"/>
      <c r="W29" s="187"/>
      <c r="Z29" s="220">
        <v>515</v>
      </c>
      <c r="AA29" s="206" t="s">
        <v>66</v>
      </c>
    </row>
    <row r="30" spans="2:27" x14ac:dyDescent="0.3">
      <c r="C30" s="205" t="s">
        <v>70</v>
      </c>
      <c r="L30" s="187"/>
      <c r="M30" s="187"/>
      <c r="N30" s="187"/>
      <c r="O30" s="187"/>
      <c r="P30" s="187"/>
      <c r="V30" s="187"/>
      <c r="W30" s="187"/>
      <c r="Z30" s="220">
        <v>430</v>
      </c>
      <c r="AA30" s="206" t="s">
        <v>66</v>
      </c>
    </row>
    <row r="31" spans="2:27" hidden="1" x14ac:dyDescent="0.3">
      <c r="C31" s="202"/>
      <c r="L31" s="187"/>
      <c r="M31" s="187"/>
      <c r="N31" s="187"/>
      <c r="O31" s="187"/>
      <c r="P31" s="187"/>
      <c r="V31" s="187"/>
      <c r="W31" s="187"/>
      <c r="Z31" s="220">
        <v>330</v>
      </c>
      <c r="AA31" s="206" t="s">
        <v>66</v>
      </c>
    </row>
    <row r="32" spans="2:27" hidden="1" x14ac:dyDescent="0.3">
      <c r="C32" s="202"/>
      <c r="L32" s="187"/>
      <c r="M32" s="187"/>
      <c r="N32" s="187"/>
      <c r="O32" s="187"/>
      <c r="P32" s="187"/>
      <c r="V32" s="187"/>
      <c r="W32" s="187"/>
      <c r="Z32" s="220">
        <v>350</v>
      </c>
      <c r="AA32" s="206" t="s">
        <v>66</v>
      </c>
    </row>
    <row r="33" spans="12:27" hidden="1" x14ac:dyDescent="0.3">
      <c r="L33" s="187"/>
      <c r="M33" s="187"/>
      <c r="N33" s="187"/>
      <c r="O33" s="187"/>
      <c r="P33" s="187"/>
      <c r="V33" s="187"/>
      <c r="W33" s="187"/>
      <c r="Z33" s="220">
        <v>250</v>
      </c>
      <c r="AA33" s="206" t="s">
        <v>66</v>
      </c>
    </row>
    <row r="34" spans="12:27" hidden="1" x14ac:dyDescent="0.3">
      <c r="L34" s="187"/>
      <c r="M34" s="187"/>
      <c r="N34" s="187"/>
      <c r="O34" s="187"/>
      <c r="P34" s="187"/>
      <c r="Z34" s="220">
        <v>530</v>
      </c>
      <c r="AA34" s="206" t="s">
        <v>67</v>
      </c>
    </row>
    <row r="35" spans="12:27" hidden="1" x14ac:dyDescent="0.3">
      <c r="L35" s="187"/>
      <c r="M35" s="187"/>
      <c r="N35" s="187"/>
      <c r="O35" s="187"/>
      <c r="P35" s="187"/>
      <c r="Z35" s="220">
        <v>550</v>
      </c>
      <c r="AA35" s="206" t="s">
        <v>67</v>
      </c>
    </row>
    <row r="36" spans="12:27" hidden="1" x14ac:dyDescent="0.3">
      <c r="L36" s="187"/>
      <c r="M36" s="187"/>
      <c r="N36" s="187"/>
      <c r="O36" s="187"/>
      <c r="P36" s="187"/>
      <c r="Z36" s="220">
        <v>540</v>
      </c>
      <c r="AA36" s="206" t="s">
        <v>67</v>
      </c>
    </row>
    <row r="37" spans="12:27" hidden="1" x14ac:dyDescent="0.3">
      <c r="L37" s="187"/>
      <c r="M37" s="187"/>
      <c r="N37" s="187"/>
      <c r="O37" s="187"/>
      <c r="P37" s="187"/>
      <c r="Z37" s="220">
        <v>35</v>
      </c>
      <c r="AA37" s="206" t="s">
        <v>68</v>
      </c>
    </row>
    <row r="38" spans="12:27" hidden="1" x14ac:dyDescent="0.3">
      <c r="L38" s="187"/>
      <c r="M38" s="187"/>
      <c r="N38" s="187"/>
      <c r="O38" s="187"/>
      <c r="P38" s="187"/>
      <c r="Z38" s="220">
        <v>25</v>
      </c>
      <c r="AA38" s="206" t="s">
        <v>68</v>
      </c>
    </row>
    <row r="39" spans="12:27" hidden="1" x14ac:dyDescent="0.3">
      <c r="L39" s="187"/>
      <c r="M39" s="187"/>
      <c r="N39" s="187"/>
      <c r="O39" s="187"/>
      <c r="P39" s="187"/>
      <c r="Z39" s="220">
        <v>210</v>
      </c>
      <c r="AA39" s="206" t="s">
        <v>68</v>
      </c>
    </row>
    <row r="40" spans="12:27" hidden="1" x14ac:dyDescent="0.3">
      <c r="L40" s="187"/>
      <c r="M40" s="187"/>
      <c r="N40" s="187"/>
      <c r="O40" s="187"/>
      <c r="P40" s="187"/>
      <c r="Z40" s="220">
        <v>110</v>
      </c>
      <c r="AA40" s="206" t="s">
        <v>68</v>
      </c>
    </row>
    <row r="41" spans="12:27" hidden="1" x14ac:dyDescent="0.3">
      <c r="L41" s="187"/>
      <c r="M41" s="187"/>
      <c r="N41" s="187"/>
      <c r="O41" s="187"/>
      <c r="P41" s="187"/>
      <c r="Z41" s="220">
        <v>15</v>
      </c>
      <c r="AA41" s="206" t="s">
        <v>70</v>
      </c>
    </row>
    <row r="42" spans="12:27" hidden="1" x14ac:dyDescent="0.3">
      <c r="Z42" s="220">
        <v>450</v>
      </c>
      <c r="AA42" s="206" t="s">
        <v>67</v>
      </c>
    </row>
    <row r="46" spans="12:27" ht="14.4" hidden="1" x14ac:dyDescent="0.3">
      <c r="Z46" s="173" t="s">
        <v>192</v>
      </c>
      <c r="AA46" s="173" t="s">
        <v>195</v>
      </c>
    </row>
    <row r="47" spans="12:27" ht="14.4" hidden="1" x14ac:dyDescent="0.3">
      <c r="Z47" s="173" t="s">
        <v>174</v>
      </c>
      <c r="AA47" s="173" t="s">
        <v>196</v>
      </c>
    </row>
    <row r="48" spans="12:27" ht="14.4" hidden="1" x14ac:dyDescent="0.3">
      <c r="Z48" s="173" t="s">
        <v>175</v>
      </c>
      <c r="AA48" s="173" t="s">
        <v>197</v>
      </c>
    </row>
    <row r="49" spans="26:27" ht="14.4" hidden="1" x14ac:dyDescent="0.3">
      <c r="Z49" s="173" t="s">
        <v>176</v>
      </c>
      <c r="AA49" s="173" t="s">
        <v>198</v>
      </c>
    </row>
    <row r="50" spans="26:27" ht="14.4" hidden="1" x14ac:dyDescent="0.3">
      <c r="Z50" s="173" t="s">
        <v>177</v>
      </c>
      <c r="AA50" s="173" t="s">
        <v>199</v>
      </c>
    </row>
    <row r="51" spans="26:27" ht="14.4" hidden="1" x14ac:dyDescent="0.3">
      <c r="Z51" s="173" t="s">
        <v>178</v>
      </c>
      <c r="AA51" s="173" t="s">
        <v>200</v>
      </c>
    </row>
    <row r="52" spans="26:27" ht="14.4" hidden="1" x14ac:dyDescent="0.3">
      <c r="Z52" s="173" t="s">
        <v>179</v>
      </c>
      <c r="AA52" s="173" t="s">
        <v>201</v>
      </c>
    </row>
    <row r="53" spans="26:27" ht="14.4" hidden="1" x14ac:dyDescent="0.3">
      <c r="Z53" s="173" t="s">
        <v>180</v>
      </c>
      <c r="AA53" s="173" t="s">
        <v>202</v>
      </c>
    </row>
    <row r="54" spans="26:27" ht="14.4" hidden="1" x14ac:dyDescent="0.3">
      <c r="Z54" s="173" t="s">
        <v>193</v>
      </c>
      <c r="AA54" s="173" t="s">
        <v>203</v>
      </c>
    </row>
    <row r="55" spans="26:27" ht="14.4" hidden="1" x14ac:dyDescent="0.3">
      <c r="Z55" s="173" t="s">
        <v>194</v>
      </c>
      <c r="AA55" s="173" t="s">
        <v>204</v>
      </c>
    </row>
    <row r="56" spans="26:27" ht="14.4" hidden="1" x14ac:dyDescent="0.3">
      <c r="Z56" s="173" t="s">
        <v>181</v>
      </c>
      <c r="AA56" s="173" t="s">
        <v>205</v>
      </c>
    </row>
    <row r="57" spans="26:27" ht="14.4" hidden="1" x14ac:dyDescent="0.3">
      <c r="Z57" s="173" t="s">
        <v>182</v>
      </c>
      <c r="AA57" s="173" t="s">
        <v>206</v>
      </c>
    </row>
    <row r="58" spans="26:27" ht="14.4" hidden="1" x14ac:dyDescent="0.3">
      <c r="Z58" s="173" t="s">
        <v>183</v>
      </c>
      <c r="AA58" s="173" t="s">
        <v>207</v>
      </c>
    </row>
    <row r="59" spans="26:27" ht="14.4" hidden="1" x14ac:dyDescent="0.3">
      <c r="Z59" s="173" t="s">
        <v>184</v>
      </c>
      <c r="AA59" s="173" t="s">
        <v>208</v>
      </c>
    </row>
    <row r="60" spans="26:27" ht="14.4" hidden="1" x14ac:dyDescent="0.3">
      <c r="Z60" s="173" t="s">
        <v>185</v>
      </c>
      <c r="AA60" s="173" t="s">
        <v>209</v>
      </c>
    </row>
    <row r="61" spans="26:27" ht="14.4" hidden="1" x14ac:dyDescent="0.3">
      <c r="Z61" s="173" t="s">
        <v>186</v>
      </c>
      <c r="AA61" s="173"/>
    </row>
    <row r="62" spans="26:27" ht="14.4" hidden="1" x14ac:dyDescent="0.3">
      <c r="Z62" s="173" t="s">
        <v>187</v>
      </c>
      <c r="AA62" s="173"/>
    </row>
    <row r="63" spans="26:27" ht="14.4" hidden="1" x14ac:dyDescent="0.3">
      <c r="Z63" s="173" t="s">
        <v>188</v>
      </c>
      <c r="AA63" s="173"/>
    </row>
    <row r="64" spans="26:27" ht="14.4" hidden="1" x14ac:dyDescent="0.3">
      <c r="Z64" s="173" t="s">
        <v>189</v>
      </c>
      <c r="AA64" s="173"/>
    </row>
    <row r="65" spans="2:30" ht="14.4" hidden="1" x14ac:dyDescent="0.3">
      <c r="Z65" s="173" t="s">
        <v>190</v>
      </c>
      <c r="AA65" s="173"/>
    </row>
    <row r="66" spans="2:30" ht="14.4" hidden="1" x14ac:dyDescent="0.3">
      <c r="Z66" s="173" t="s">
        <v>191</v>
      </c>
      <c r="AA66" s="173"/>
    </row>
    <row r="70" spans="2:30" s="206" customFormat="1" hidden="1" x14ac:dyDescent="0.3">
      <c r="B70" s="187"/>
      <c r="C70" s="197"/>
      <c r="D70" s="197"/>
      <c r="E70" s="187"/>
      <c r="F70" s="187"/>
      <c r="G70" s="187"/>
      <c r="H70" s="187"/>
      <c r="I70" s="187"/>
      <c r="J70" s="197"/>
      <c r="K70" s="197"/>
      <c r="L70" s="197"/>
      <c r="M70" s="197"/>
      <c r="N70" s="197"/>
      <c r="O70" s="197"/>
      <c r="P70" s="197"/>
      <c r="Q70" s="197"/>
      <c r="R70" s="197"/>
      <c r="S70" s="197"/>
      <c r="T70" s="197"/>
      <c r="U70" s="197"/>
      <c r="V70" s="197"/>
      <c r="W70" s="197"/>
      <c r="X70" s="187"/>
      <c r="Y70" s="187"/>
      <c r="Z70" s="206" t="s">
        <v>215</v>
      </c>
      <c r="AB70" s="187"/>
      <c r="AC70" s="187"/>
      <c r="AD70" s="187"/>
    </row>
    <row r="71" spans="2:30" s="206" customFormat="1" hidden="1" x14ac:dyDescent="0.3">
      <c r="B71" s="187"/>
      <c r="C71" s="197"/>
      <c r="D71" s="197"/>
      <c r="E71" s="187"/>
      <c r="F71" s="187"/>
      <c r="G71" s="187"/>
      <c r="H71" s="187"/>
      <c r="I71" s="187"/>
      <c r="J71" s="197"/>
      <c r="K71" s="197"/>
      <c r="L71" s="197"/>
      <c r="M71" s="197"/>
      <c r="N71" s="197"/>
      <c r="O71" s="197"/>
      <c r="P71" s="197"/>
      <c r="Q71" s="197"/>
      <c r="R71" s="197"/>
      <c r="S71" s="197"/>
      <c r="T71" s="197"/>
      <c r="U71" s="197"/>
      <c r="V71" s="197"/>
      <c r="W71" s="197"/>
      <c r="X71" s="187"/>
      <c r="Y71" s="187"/>
      <c r="Z71" s="206" t="s">
        <v>216</v>
      </c>
      <c r="AB71" s="187"/>
      <c r="AC71" s="187"/>
      <c r="AD71" s="187"/>
    </row>
    <row r="74" spans="2:30" ht="27.6" hidden="1" x14ac:dyDescent="0.3">
      <c r="Z74" s="206" t="s">
        <v>229</v>
      </c>
    </row>
    <row r="75" spans="2:30" ht="41.4" hidden="1" x14ac:dyDescent="0.3">
      <c r="Z75" s="206" t="s">
        <v>230</v>
      </c>
    </row>
    <row r="76" spans="2:30" ht="27.6" hidden="1" x14ac:dyDescent="0.3">
      <c r="Z76" s="206" t="s">
        <v>231</v>
      </c>
    </row>
    <row r="78" spans="2:30" ht="27.6" hidden="1" x14ac:dyDescent="0.3">
      <c r="Z78" s="206" t="s">
        <v>44</v>
      </c>
    </row>
    <row r="79" spans="2:30" ht="41.4" hidden="1" x14ac:dyDescent="0.3">
      <c r="Z79" s="206" t="s">
        <v>48</v>
      </c>
    </row>
    <row r="80" spans="2:30" ht="41.4" hidden="1" x14ac:dyDescent="0.3">
      <c r="Z80" s="206" t="s">
        <v>41</v>
      </c>
    </row>
    <row r="81" spans="26:26" ht="41.4" hidden="1" x14ac:dyDescent="0.3">
      <c r="Z81" s="206" t="s">
        <v>40</v>
      </c>
    </row>
    <row r="82" spans="26:26" ht="27.6" hidden="1" x14ac:dyDescent="0.3">
      <c r="Z82" s="206" t="s">
        <v>42</v>
      </c>
    </row>
    <row r="83" spans="26:26" ht="55.2" hidden="1" x14ac:dyDescent="0.3">
      <c r="Z83" s="206" t="s">
        <v>39</v>
      </c>
    </row>
    <row r="84" spans="26:26" ht="27.6" hidden="1" x14ac:dyDescent="0.3">
      <c r="Z84" s="206" t="s">
        <v>52</v>
      </c>
    </row>
  </sheetData>
  <sheetProtection algorithmName="SHA-512" hashValue="tEEsNlVmv4euv5LmL+8PMWUwt7pGCx1U8jZua/3EZteuOdwTgp5rMsLxJWvPfd5mLx7IHZ8/8G/i2LamT7KEbg==" saltValue="L0alVbFLA4eM6DZvpOX3aQ==" spinCount="100000" sheet="1" formatRows="0" selectLockedCells="1" autoFilter="0"/>
  <protectedRanges>
    <protectedRange sqref="T4:T8 R4:R8 H4:H8 F4:F8" name="Rango1"/>
    <protectedRange sqref="B4" name="Rango1_1_4"/>
    <protectedRange sqref="D4" name="Rango1_5"/>
    <protectedRange sqref="C7" name="Rango1_29"/>
    <protectedRange sqref="B5" name="Rango1_1_11"/>
    <protectedRange sqref="C8:D8" name="Rango1_54"/>
    <protectedRange sqref="D6" name="Rango1_70"/>
    <protectedRange sqref="C6" name="Rango1_3_2"/>
    <protectedRange sqref="B6" name="Rango1_1_5_1"/>
    <protectedRange sqref="B8" name="Rango1_1_17_1"/>
    <protectedRange sqref="C4" name="Rango1_20_2"/>
    <protectedRange sqref="K4:K8" name="Rango1_5_1"/>
    <protectedRange sqref="M5:M7" name="Rango1_6"/>
    <protectedRange sqref="O5:P5 O6" name="Rango1_41"/>
    <protectedRange sqref="P6 O8:P8" name="Rango1_56"/>
    <protectedRange sqref="P7" name="Rango1_80"/>
    <protectedRange sqref="L6" name="Rango1_7_3"/>
    <protectedRange sqref="L7 O7" name="Rango1_8_2"/>
    <protectedRange sqref="W6:W7" name="Rango1_3"/>
    <protectedRange sqref="X4:X7" name="Rango1_3_1"/>
    <protectedRange sqref="W5" name="Rango1_42"/>
    <protectedRange sqref="W4" name="Rango1_8_2_3"/>
    <protectedRange sqref="D5" name="Rango1_5_2"/>
    <protectedRange sqref="C5" name="Rango1_20_2_2"/>
    <protectedRange sqref="L4" name="Rango1_34_2"/>
    <protectedRange sqref="N4:O4" name="Rango1_4_1_1"/>
    <protectedRange sqref="P4" name="Rango1_13_1"/>
    <protectedRange sqref="M4" name="Rango1_34_1_1"/>
    <protectedRange sqref="N5:N8" name="Rango1_8_1"/>
    <protectedRange sqref="W8" name="Rango1_3_3"/>
    <protectedRange sqref="X8" name="Rango1_3_4"/>
  </protectedRanges>
  <mergeCells count="30">
    <mergeCell ref="A1:X1"/>
    <mergeCell ref="I21:K21"/>
    <mergeCell ref="I22:K22"/>
    <mergeCell ref="I23:K23"/>
    <mergeCell ref="I24:K24"/>
    <mergeCell ref="J14:K14"/>
    <mergeCell ref="J15:K15"/>
    <mergeCell ref="I17:K17"/>
    <mergeCell ref="I18:K18"/>
    <mergeCell ref="I19:K19"/>
    <mergeCell ref="C20:D20"/>
    <mergeCell ref="I20:K20"/>
    <mergeCell ref="C10:D10"/>
    <mergeCell ref="I10:K10"/>
    <mergeCell ref="C11:D11"/>
    <mergeCell ref="J11:K11"/>
    <mergeCell ref="A2:D2"/>
    <mergeCell ref="J12:K12"/>
    <mergeCell ref="J13:K13"/>
    <mergeCell ref="U2:V2"/>
    <mergeCell ref="W2:X2"/>
    <mergeCell ref="E3:F3"/>
    <mergeCell ref="G3:H3"/>
    <mergeCell ref="Q3:R3"/>
    <mergeCell ref="S3:T3"/>
    <mergeCell ref="Q2:T2"/>
    <mergeCell ref="E2:H2"/>
    <mergeCell ref="I2:J2"/>
    <mergeCell ref="K2:K3"/>
    <mergeCell ref="L2:P2"/>
  </mergeCells>
  <conditionalFormatting sqref="I4 U4 I6:I8 U6:U8">
    <cfRule type="cellIs" priority="207" stopIfTrue="1" operator="equal">
      <formula>"INACEPTABLE"</formula>
    </cfRule>
    <cfRule type="cellIs" priority="208" stopIfTrue="1" operator="equal">
      <formula>"IMPORTANTE"</formula>
    </cfRule>
    <cfRule type="cellIs" priority="209" stopIfTrue="1" operator="equal">
      <formula>"MODERADO"</formula>
    </cfRule>
    <cfRule type="cellIs" priority="210" stopIfTrue="1" operator="equal">
      <formula>"TOLERABLE"</formula>
    </cfRule>
    <cfRule type="cellIs" priority="211" stopIfTrue="1" operator="equal">
      <formula>"ZONA RIESGO ALTA"</formula>
    </cfRule>
    <cfRule type="cellIs" priority="212" stopIfTrue="1" operator="equal">
      <formula>"ZONA EXTREMA"</formula>
    </cfRule>
    <cfRule type="cellIs" priority="213" stopIfTrue="1" operator="equal">
      <formula>"ZONA RIESGO BAJA"</formula>
    </cfRule>
    <cfRule type="cellIs" priority="214" stopIfTrue="1" operator="equal">
      <formula>"ZONA RIESGO MODERADA"</formula>
    </cfRule>
    <cfRule type="cellIs" priority="215" stopIfTrue="1" operator="equal">
      <formula>"ZONA RIESGO MODERADA"</formula>
    </cfRule>
    <cfRule type="cellIs" priority="216" stopIfTrue="1" operator="equal">
      <formula>"ZONA RIESGO ALTA"</formula>
    </cfRule>
  </conditionalFormatting>
  <conditionalFormatting sqref="W6 N6:N8">
    <cfRule type="cellIs" priority="191" stopIfTrue="1" operator="equal">
      <formula>"ZONA RIESGO ALTA"</formula>
    </cfRule>
    <cfRule type="cellIs" priority="192" stopIfTrue="1" operator="equal">
      <formula>"ZONA RIESGO EXTREMA"</formula>
    </cfRule>
    <cfRule type="cellIs" priority="193" stopIfTrue="1" operator="equal">
      <formula>"ZONA RIESGO BAJA"</formula>
    </cfRule>
    <cfRule type="cellIs" priority="194" stopIfTrue="1" operator="equal">
      <formula>"ZONA RIESGO MODERADA"</formula>
    </cfRule>
    <cfRule type="cellIs" priority="195" stopIfTrue="1" operator="equal">
      <formula>"ZONA RIESGO MODERADA"</formula>
    </cfRule>
    <cfRule type="cellIs" priority="196" stopIfTrue="1" operator="equal">
      <formula>"ZONA RIESGO ALTA"</formula>
    </cfRule>
  </conditionalFormatting>
  <conditionalFormatting sqref="F4 R4 F6:F8 R6:R8">
    <cfRule type="cellIs" dxfId="267" priority="184" stopIfTrue="1" operator="equal">
      <formula>"Sin Clasificar"</formula>
    </cfRule>
  </conditionalFormatting>
  <conditionalFormatting sqref="H4 T4 H6:H8 T6:T8">
    <cfRule type="cellIs" dxfId="266" priority="183" stopIfTrue="1" operator="equal">
      <formula>"Sin Clasificar"</formula>
    </cfRule>
  </conditionalFormatting>
  <conditionalFormatting sqref="I5">
    <cfRule type="cellIs" priority="172" stopIfTrue="1" operator="equal">
      <formula>"INACEPTABLE"</formula>
    </cfRule>
    <cfRule type="cellIs" priority="173" stopIfTrue="1" operator="equal">
      <formula>"IMPORTANTE"</formula>
    </cfRule>
    <cfRule type="cellIs" priority="174" stopIfTrue="1" operator="equal">
      <formula>"MODERADO"</formula>
    </cfRule>
    <cfRule type="cellIs" priority="175" stopIfTrue="1" operator="equal">
      <formula>"TOLERABLE"</formula>
    </cfRule>
    <cfRule type="cellIs" priority="176" stopIfTrue="1" operator="equal">
      <formula>"ZONA RIESGO ALTA"</formula>
    </cfRule>
    <cfRule type="cellIs" priority="177" stopIfTrue="1" operator="equal">
      <formula>"ZONA EXTREMA"</formula>
    </cfRule>
    <cfRule type="cellIs" priority="178" stopIfTrue="1" operator="equal">
      <formula>"ZONA RIESGO BAJA"</formula>
    </cfRule>
    <cfRule type="cellIs" priority="179" stopIfTrue="1" operator="equal">
      <formula>"ZONA RIESGO MODERADA"</formula>
    </cfRule>
    <cfRule type="cellIs" priority="180" stopIfTrue="1" operator="equal">
      <formula>"ZONA RIESGO MODERADA"</formula>
    </cfRule>
    <cfRule type="cellIs" priority="181" stopIfTrue="1" operator="equal">
      <formula>"ZONA RIESGO ALTA"</formula>
    </cfRule>
  </conditionalFormatting>
  <conditionalFormatting sqref="F5">
    <cfRule type="cellIs" dxfId="265" priority="171" stopIfTrue="1" operator="equal">
      <formula>"Sin Clasificar"</formula>
    </cfRule>
  </conditionalFormatting>
  <conditionalFormatting sqref="H5">
    <cfRule type="cellIs" dxfId="264" priority="170" stopIfTrue="1" operator="equal">
      <formula>"Sin Clasificar"</formula>
    </cfRule>
  </conditionalFormatting>
  <conditionalFormatting sqref="R5">
    <cfRule type="cellIs" dxfId="263" priority="169" stopIfTrue="1" operator="equal">
      <formula>"Sin Clasificar"</formula>
    </cfRule>
  </conditionalFormatting>
  <conditionalFormatting sqref="T5">
    <cfRule type="cellIs" dxfId="262" priority="168" stopIfTrue="1" operator="equal">
      <formula>"Sin Clasificar"</formula>
    </cfRule>
  </conditionalFormatting>
  <conditionalFormatting sqref="U5">
    <cfRule type="cellIs" priority="158" stopIfTrue="1" operator="equal">
      <formula>"INACEPTABLE"</formula>
    </cfRule>
    <cfRule type="cellIs" priority="159" stopIfTrue="1" operator="equal">
      <formula>"IMPORTANTE"</formula>
    </cfRule>
    <cfRule type="cellIs" priority="160" stopIfTrue="1" operator="equal">
      <formula>"MODERADO"</formula>
    </cfRule>
    <cfRule type="cellIs" priority="161" stopIfTrue="1" operator="equal">
      <formula>"TOLERABLE"</formula>
    </cfRule>
    <cfRule type="cellIs" priority="162" stopIfTrue="1" operator="equal">
      <formula>"ZONA RIESGO ALTA"</formula>
    </cfRule>
    <cfRule type="cellIs" priority="163" stopIfTrue="1" operator="equal">
      <formula>"ZONA EXTREMA"</formula>
    </cfRule>
    <cfRule type="cellIs" priority="164" stopIfTrue="1" operator="equal">
      <formula>"ZONA RIESGO BAJA"</formula>
    </cfRule>
    <cfRule type="cellIs" priority="165" stopIfTrue="1" operator="equal">
      <formula>"ZONA RIESGO MODERADA"</formula>
    </cfRule>
    <cfRule type="cellIs" priority="166" stopIfTrue="1" operator="equal">
      <formula>"ZONA RIESGO MODERADA"</formula>
    </cfRule>
    <cfRule type="cellIs" priority="167" stopIfTrue="1" operator="equal">
      <formula>"ZONA RIESGO ALTA"</formula>
    </cfRule>
  </conditionalFormatting>
  <conditionalFormatting sqref="O5">
    <cfRule type="cellIs" priority="152" stopIfTrue="1" operator="equal">
      <formula>"ZONA RIESGO ALTA"</formula>
    </cfRule>
    <cfRule type="cellIs" priority="153" stopIfTrue="1" operator="equal">
      <formula>"ZONA RIESGO EXTREMA"</formula>
    </cfRule>
    <cfRule type="cellIs" priority="154" stopIfTrue="1" operator="equal">
      <formula>"ZONA RIESGO BAJA"</formula>
    </cfRule>
    <cfRule type="cellIs" priority="155" stopIfTrue="1" operator="equal">
      <formula>"ZONA RIESGO MODERADA"</formula>
    </cfRule>
    <cfRule type="cellIs" priority="156" stopIfTrue="1" operator="equal">
      <formula>"ZONA RIESGO MODERADA"</formula>
    </cfRule>
    <cfRule type="cellIs" priority="157" stopIfTrue="1" operator="equal">
      <formula>"ZONA RIESGO ALTA"</formula>
    </cfRule>
  </conditionalFormatting>
  <conditionalFormatting sqref="O6">
    <cfRule type="cellIs" priority="128" stopIfTrue="1" operator="equal">
      <formula>"ZONA RIESGO ALTA"</formula>
    </cfRule>
    <cfRule type="cellIs" priority="129" stopIfTrue="1" operator="equal">
      <formula>"ZONA RIESGO EXTREMA"</formula>
    </cfRule>
    <cfRule type="cellIs" priority="130" stopIfTrue="1" operator="equal">
      <formula>"ZONA RIESGO BAJA"</formula>
    </cfRule>
    <cfRule type="cellIs" priority="131" stopIfTrue="1" operator="equal">
      <formula>"ZONA RIESGO MODERADA"</formula>
    </cfRule>
    <cfRule type="cellIs" priority="132" stopIfTrue="1" operator="equal">
      <formula>"ZONA RIESGO MODERADA"</formula>
    </cfRule>
    <cfRule type="cellIs" priority="133" stopIfTrue="1" operator="equal">
      <formula>"ZONA RIESGO ALTA"</formula>
    </cfRule>
  </conditionalFormatting>
  <conditionalFormatting sqref="O8">
    <cfRule type="cellIs" priority="122" stopIfTrue="1" operator="equal">
      <formula>"ZONA RIESGO ALTA"</formula>
    </cfRule>
    <cfRule type="cellIs" priority="123" stopIfTrue="1" operator="equal">
      <formula>"ZONA RIESGO EXTREMA"</formula>
    </cfRule>
    <cfRule type="cellIs" priority="124" stopIfTrue="1" operator="equal">
      <formula>"ZONA RIESGO BAJA"</formula>
    </cfRule>
    <cfRule type="cellIs" priority="125" stopIfTrue="1" operator="equal">
      <formula>"ZONA RIESGO MODERADA"</formula>
    </cfRule>
    <cfRule type="cellIs" priority="126" stopIfTrue="1" operator="equal">
      <formula>"ZONA RIESGO MODERADA"</formula>
    </cfRule>
    <cfRule type="cellIs" priority="127" stopIfTrue="1" operator="equal">
      <formula>"ZONA RIESGO ALTA"</formula>
    </cfRule>
  </conditionalFormatting>
  <conditionalFormatting sqref="O8">
    <cfRule type="cellIs" priority="116" stopIfTrue="1" operator="equal">
      <formula>"ZONA RIESGO ALTA"</formula>
    </cfRule>
    <cfRule type="cellIs" priority="117" stopIfTrue="1" operator="equal">
      <formula>"ZONA RIESGO EXTREMA"</formula>
    </cfRule>
    <cfRule type="cellIs" priority="118" stopIfTrue="1" operator="equal">
      <formula>"ZONA RIESGO BAJA"</formula>
    </cfRule>
    <cfRule type="cellIs" priority="119" stopIfTrue="1" operator="equal">
      <formula>"ZONA RIESGO MODERADA"</formula>
    </cfRule>
    <cfRule type="cellIs" priority="120" stopIfTrue="1" operator="equal">
      <formula>"ZONA RIESGO MODERADA"</formula>
    </cfRule>
    <cfRule type="cellIs" priority="121" stopIfTrue="1" operator="equal">
      <formula>"ZONA RIESGO ALTA"</formula>
    </cfRule>
  </conditionalFormatting>
  <conditionalFormatting sqref="W5">
    <cfRule type="cellIs" priority="104" stopIfTrue="1" operator="equal">
      <formula>"ZONA RIESGO ALTA"</formula>
    </cfRule>
    <cfRule type="cellIs" priority="105" stopIfTrue="1" operator="equal">
      <formula>"ZONA RIESGO EXTREMA"</formula>
    </cfRule>
    <cfRule type="cellIs" priority="106" stopIfTrue="1" operator="equal">
      <formula>"ZONA RIESGO BAJA"</formula>
    </cfRule>
    <cfRule type="cellIs" priority="107" stopIfTrue="1" operator="equal">
      <formula>"ZONA RIESGO MODERADA"</formula>
    </cfRule>
    <cfRule type="cellIs" priority="108" stopIfTrue="1" operator="equal">
      <formula>"ZONA RIESGO MODERADA"</formula>
    </cfRule>
    <cfRule type="cellIs" priority="109" stopIfTrue="1" operator="equal">
      <formula>"ZONA RIESGO ALTA"</formula>
    </cfRule>
  </conditionalFormatting>
  <conditionalFormatting sqref="W7">
    <cfRule type="cellIs" priority="98" stopIfTrue="1" operator="equal">
      <formula>"ZONA RIESGO ALTA"</formula>
    </cfRule>
    <cfRule type="cellIs" priority="99" stopIfTrue="1" operator="equal">
      <formula>"ZONA RIESGO EXTREMA"</formula>
    </cfRule>
    <cfRule type="cellIs" priority="100" stopIfTrue="1" operator="equal">
      <formula>"ZONA RIESGO BAJA"</formula>
    </cfRule>
    <cfRule type="cellIs" priority="101" stopIfTrue="1" operator="equal">
      <formula>"ZONA RIESGO MODERADA"</formula>
    </cfRule>
    <cfRule type="cellIs" priority="102" stopIfTrue="1" operator="equal">
      <formula>"ZONA RIESGO MODERADA"</formula>
    </cfRule>
    <cfRule type="cellIs" priority="103" stopIfTrue="1" operator="equal">
      <formula>"ZONA RIESGO ALTA"</formula>
    </cfRule>
  </conditionalFormatting>
  <conditionalFormatting sqref="W6">
    <cfRule type="cellIs" priority="92" stopIfTrue="1" operator="equal">
      <formula>"ZONA RIESGO ALTA"</formula>
    </cfRule>
    <cfRule type="cellIs" priority="93" stopIfTrue="1" operator="equal">
      <formula>"ZONA RIESGO EXTREMA"</formula>
    </cfRule>
    <cfRule type="cellIs" priority="94" stopIfTrue="1" operator="equal">
      <formula>"ZONA RIESGO BAJA"</formula>
    </cfRule>
    <cfRule type="cellIs" priority="95" stopIfTrue="1" operator="equal">
      <formula>"ZONA RIESGO MODERADA"</formula>
    </cfRule>
    <cfRule type="cellIs" priority="96" stopIfTrue="1" operator="equal">
      <formula>"ZONA RIESGO MODERADA"</formula>
    </cfRule>
    <cfRule type="cellIs" priority="97" stopIfTrue="1" operator="equal">
      <formula>"ZONA RIESGO ALTA"</formula>
    </cfRule>
  </conditionalFormatting>
  <conditionalFormatting sqref="N4">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P4">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N5">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N5">
    <cfRule type="cellIs" priority="25" stopIfTrue="1" operator="equal">
      <formula>"ZONA RIESGO ALTA"</formula>
    </cfRule>
    <cfRule type="cellIs" priority="26" stopIfTrue="1" operator="equal">
      <formula>"ZONA RIESGO EXTREMA"</formula>
    </cfRule>
    <cfRule type="cellIs" priority="27" stopIfTrue="1" operator="equal">
      <formula>"ZONA RIESGO BAJA"</formula>
    </cfRule>
    <cfRule type="cellIs" priority="28" stopIfTrue="1" operator="equal">
      <formula>"ZONA RIESGO MODERADA"</formula>
    </cfRule>
    <cfRule type="cellIs" priority="29" stopIfTrue="1" operator="equal">
      <formula>"ZONA RIESGO MODERADA"</formula>
    </cfRule>
    <cfRule type="cellIs" priority="30" stopIfTrue="1" operator="equal">
      <formula>"ZONA RIESGO ALTA"</formula>
    </cfRule>
  </conditionalFormatting>
  <conditionalFormatting sqref="W8">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4:J8">
    <cfRule type="cellIs" dxfId="261" priority="4" operator="equal">
      <formula>"Importante"</formula>
    </cfRule>
    <cfRule type="cellIs" dxfId="260" priority="5" operator="equal">
      <formula>"Inaceptable"</formula>
    </cfRule>
    <cfRule type="cellIs" dxfId="259" priority="6" operator="equal">
      <formula>"Moderado"</formula>
    </cfRule>
  </conditionalFormatting>
  <conditionalFormatting sqref="V4:V8">
    <cfRule type="cellIs" dxfId="258" priority="1" operator="equal">
      <formula>"Importante"</formula>
    </cfRule>
    <cfRule type="cellIs" dxfId="257" priority="2" operator="equal">
      <formula>"Inaceptable"</formula>
    </cfRule>
    <cfRule type="cellIs" dxfId="256" priority="3" operator="equal">
      <formula>"Moderado"</formula>
    </cfRule>
  </conditionalFormatting>
  <dataValidations count="21">
    <dataValidation allowBlank="1" showInputMessage="1" showErrorMessage="1" prompt="Indique el proceso sobre el cual aplican el riesgo objeto de análisis" sqref="A3" xr:uid="{00000000-0002-0000-0500-000000000000}"/>
    <dataValidation allowBlank="1" showInputMessage="1" showErrorMessage="1" prompt="Factores internos y externos por los cuales podría suceder dicha situación de riesgo. Agentes generadores del riesgo. Deben ser situaciones concretas y tangibles" sqref="C3" xr:uid="{00000000-0002-0000-0500-000001000000}"/>
    <dataValidation allowBlank="1" showInputMessage="1" showErrorMessage="1" prompt="Determinar efectos o impactos ocasionados por la ocurrencia del riesgo que afecta los objetivos o procesos de la entidad (pérdida, daño, perjuicio, detrimento)." sqref="D3" xr:uid="{00000000-0002-0000-0500-000002000000}"/>
    <dataValidation allowBlank="1" showInputMessage="1" showErrorMessage="1" prompt="SIN APLICAR CONTROLES: Veces que el riesgo se ha presentado en un tiempo determinado o que puede presentarse, el riesgo, las causas o los agentes generadores." sqref="E3:F3" xr:uid="{00000000-0002-0000-0500-000003000000}"/>
    <dataValidation allowBlank="1" showInputMessage="1" showErrorMessage="1" prompt="SIN APLICAR CONTROLES: Calificación respecto a la materialización del riesgo de corrupción en la Rama Judicial. " sqref="G3:H3" xr:uid="{00000000-0002-0000-0500-000004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500-000005000000}"/>
    <dataValidation allowBlank="1" showInputMessage="1" showErrorMessage="1" prompt="Medidas tomadas en el proceso para mitigar el riesgo a través de los controles establecidos." sqref="K2:K3" xr:uid="{00000000-0002-0000-0500-000006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500-000007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500-000008000000}"/>
    <dataValidation allowBlank="1" showInputMessage="1" showErrorMessage="1" prompt="POSTERIOR A LA APLICACION DE CONTROLES: Calificación respecto a la materialización del riesgo de corrupción en la Rama Judicial, una vez aplicados los controles._x000a_" sqref="S3:T3" xr:uid="{00000000-0002-0000-0500-000009000000}"/>
    <dataValidation allowBlank="1" showInputMessage="1" showErrorMessage="1" prompt="Periodicidad de ejecución de los controles" sqref="N3" xr:uid="{00000000-0002-0000-0500-00000A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500-00000B000000}"/>
    <dataValidation allowBlank="1" showInputMessage="1" showErrorMessage="1" prompt="Registrar cómo se encuentra documentado el control. Soporte del control." sqref="P3" xr:uid="{00000000-0002-0000-0500-00000C000000}"/>
    <dataValidation allowBlank="1" showInputMessage="1" showErrorMessage="1" prompt="Área responsable de la gestión del riesgo" sqref="X3" xr:uid="{00000000-0002-0000-0500-00000D000000}"/>
    <dataValidation allowBlank="1" showInputMessage="1" showErrorMessage="1" prompt="Definir indicador para medir el control" sqref="W3" xr:uid="{00000000-0002-0000-0500-00000E000000}"/>
    <dataValidation allowBlank="1" showInputMessage="1" showErrorMessage="1" prompt="Identificar el riesgo que representa la posibilidad de que por acción u omisión se use el poder para desviar la gestión de lo público hacia_x000a_un beneficio privado." sqref="B3" xr:uid="{00000000-0002-0000-0500-00000F000000}"/>
    <dataValidation allowBlank="1" showInputMessage="1" showErrorMessage="1" prompt="Lo que se busca sobre el riesgo objeto de análisis, al momento de ejecutar el control." sqref="M3" xr:uid="{00000000-0002-0000-0500-000010000000}"/>
    <dataValidation type="list" allowBlank="1" showInputMessage="1" showErrorMessage="1" promptTitle="Clasificar Impacto" prompt="15 - Moderado_x000a_30 - Mayor_x000a_50 - Catastrófico" sqref="H4:H8 T4:T8" xr:uid="{00000000-0002-0000-0500-000011000000}">
      <formula1>$D$21:$D$23</formula1>
    </dataValidation>
    <dataValidation type="list" allowBlank="1" showInputMessage="1" showErrorMessage="1" promptTitle="Clasificar Probabilidad" prompt="1 - Rara Vez_x000a_2 - Improbable_x000a_3 - Posible_x000a_4 - Probable_x000a_5 - Casi certeza" sqref="R4:R8" xr:uid="{00000000-0002-0000-0500-000012000000}">
      <formula1>$D$12:$D$16</formula1>
    </dataValidation>
    <dataValidation type="list" allowBlank="1" showInputMessage="1" showErrorMessage="1" promptTitle="Clasificar Probabilidad" prompt="1 - Rara Vez_x000a_2 - Improbable_x000a_3 - Posible_x000a_4 - Probable_x000a_5- Casi seguro" sqref="F4:F8" xr:uid="{00000000-0002-0000-0500-000013000000}">
      <formula1>$D$12:$D$16</formula1>
    </dataValidation>
    <dataValidation type="list" errorStyle="information" allowBlank="1" showInputMessage="1" showErrorMessage="1" prompt="Seleccionar una opción de la lista desplegable" sqref="K4:K8" xr:uid="{00000000-0002-0000-0500-000014000000}">
      <formula1>$Z$74:$Z$76</formula1>
    </dataValidation>
  </dataValidations>
  <pageMargins left="0.7" right="0.7" top="0.75" bottom="0.75" header="0.3" footer="0.3"/>
  <pageSetup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dimension ref="A1:AD128"/>
  <sheetViews>
    <sheetView showGridLines="0" zoomScale="70" zoomScaleNormal="70" workbookViewId="0">
      <selection activeCell="J12" sqref="J12"/>
    </sheetView>
  </sheetViews>
  <sheetFormatPr baseColWidth="10" defaultColWidth="11.44140625" defaultRowHeight="13.8" x14ac:dyDescent="0.3"/>
  <cols>
    <col min="1" max="2" width="31.109375" style="62" customWidth="1"/>
    <col min="3" max="3" width="32.5546875" style="66" customWidth="1"/>
    <col min="4" max="4" width="34" style="66" customWidth="1"/>
    <col min="5" max="5" width="7.109375" style="62" hidden="1" customWidth="1"/>
    <col min="6" max="6" width="20.6640625" style="62" customWidth="1"/>
    <col min="7" max="7" width="8" style="62" hidden="1" customWidth="1"/>
    <col min="8" max="8" width="20.6640625" style="62" customWidth="1"/>
    <col min="9" max="9" width="17.88671875" style="62" customWidth="1"/>
    <col min="10" max="10" width="19.5546875" style="66" customWidth="1"/>
    <col min="11" max="11" width="20.88671875" style="66" customWidth="1"/>
    <col min="12" max="16" width="23" style="66" customWidth="1"/>
    <col min="17" max="17" width="7.88671875" style="66" hidden="1" customWidth="1"/>
    <col min="18" max="18" width="20.6640625" style="66" customWidth="1"/>
    <col min="19" max="19" width="7.6640625" style="66" hidden="1" customWidth="1"/>
    <col min="20" max="20" width="20.88671875" style="66" customWidth="1"/>
    <col min="21" max="21" width="18.109375" style="66" customWidth="1"/>
    <col min="22" max="22" width="22.44140625" style="66" customWidth="1"/>
    <col min="23" max="23" width="21.44140625" style="66" customWidth="1"/>
    <col min="24" max="24" width="28.109375" style="62" customWidth="1"/>
    <col min="25" max="25" width="11.44140625" style="62"/>
    <col min="26" max="27" width="11.44140625" style="104" hidden="1" customWidth="1"/>
    <col min="28" max="16384" width="11.44140625" style="62"/>
  </cols>
  <sheetData>
    <row r="1" spans="1:24" ht="17.25" customHeight="1" x14ac:dyDescent="0.3">
      <c r="A1" s="432" t="s">
        <v>88</v>
      </c>
      <c r="B1" s="433"/>
      <c r="C1" s="433"/>
      <c r="D1" s="433"/>
      <c r="E1" s="433"/>
      <c r="F1" s="433"/>
      <c r="G1" s="433"/>
      <c r="H1" s="433"/>
      <c r="I1" s="433"/>
      <c r="J1" s="433"/>
      <c r="K1" s="433"/>
      <c r="L1" s="433"/>
      <c r="M1" s="433"/>
      <c r="N1" s="433"/>
      <c r="O1" s="433"/>
      <c r="P1" s="433"/>
      <c r="Q1" s="433"/>
      <c r="R1" s="433"/>
      <c r="S1" s="433"/>
      <c r="T1" s="433"/>
      <c r="U1" s="433"/>
      <c r="V1" s="433"/>
      <c r="W1" s="433"/>
      <c r="X1" s="434"/>
    </row>
    <row r="2" spans="1:24" ht="18" customHeight="1" x14ac:dyDescent="0.3">
      <c r="A2" s="435" t="s">
        <v>89</v>
      </c>
      <c r="B2" s="436"/>
      <c r="C2" s="436"/>
      <c r="D2" s="436"/>
      <c r="E2" s="436"/>
      <c r="F2" s="436"/>
      <c r="G2" s="436"/>
      <c r="H2" s="436"/>
      <c r="I2" s="436"/>
      <c r="J2" s="436"/>
      <c r="K2" s="436"/>
      <c r="L2" s="436"/>
      <c r="M2" s="436"/>
      <c r="N2" s="436"/>
      <c r="O2" s="436"/>
      <c r="P2" s="436"/>
      <c r="Q2" s="436"/>
      <c r="R2" s="436"/>
      <c r="S2" s="436"/>
      <c r="T2" s="436"/>
      <c r="U2" s="436"/>
      <c r="V2" s="436"/>
      <c r="W2" s="436"/>
      <c r="X2" s="437"/>
    </row>
    <row r="3" spans="1:24" ht="15.75" customHeight="1" x14ac:dyDescent="0.3">
      <c r="A3" s="435" t="s">
        <v>234</v>
      </c>
      <c r="B3" s="436"/>
      <c r="C3" s="436"/>
      <c r="D3" s="436"/>
      <c r="E3" s="436"/>
      <c r="F3" s="436"/>
      <c r="G3" s="436"/>
      <c r="H3" s="436"/>
      <c r="I3" s="436"/>
      <c r="J3" s="436"/>
      <c r="K3" s="436"/>
      <c r="L3" s="436"/>
      <c r="M3" s="436"/>
      <c r="N3" s="436"/>
      <c r="O3" s="436"/>
      <c r="P3" s="436"/>
      <c r="Q3" s="436"/>
      <c r="R3" s="436"/>
      <c r="S3" s="436"/>
      <c r="T3" s="436"/>
      <c r="U3" s="436"/>
      <c r="V3" s="436"/>
      <c r="W3" s="436"/>
      <c r="X3" s="437"/>
    </row>
    <row r="4" spans="1:24" ht="8.25" customHeight="1" thickBot="1" x14ac:dyDescent="0.35">
      <c r="A4" s="438"/>
      <c r="B4" s="439"/>
      <c r="C4" s="439"/>
      <c r="D4" s="439"/>
      <c r="E4" s="439"/>
      <c r="F4" s="439"/>
      <c r="G4" s="439"/>
      <c r="H4" s="439"/>
      <c r="I4" s="439"/>
      <c r="J4" s="439"/>
      <c r="K4" s="439"/>
      <c r="L4" s="439"/>
      <c r="M4" s="439"/>
      <c r="N4" s="439"/>
      <c r="O4" s="439"/>
      <c r="P4" s="439"/>
      <c r="Q4" s="439"/>
      <c r="R4" s="439"/>
      <c r="S4" s="439"/>
      <c r="T4" s="439"/>
      <c r="U4" s="439"/>
      <c r="V4" s="439"/>
      <c r="W4" s="439"/>
      <c r="X4" s="440"/>
    </row>
    <row r="5" spans="1:24" ht="20.25" customHeight="1" thickBot="1" x14ac:dyDescent="0.35">
      <c r="A5" s="119" t="s">
        <v>36</v>
      </c>
      <c r="B5" s="441" t="s">
        <v>140</v>
      </c>
      <c r="C5" s="442"/>
      <c r="D5" s="443"/>
      <c r="E5" s="110"/>
      <c r="F5" s="444" t="s">
        <v>224</v>
      </c>
      <c r="G5" s="445"/>
      <c r="H5" s="445"/>
      <c r="I5" s="445"/>
      <c r="J5" s="445"/>
      <c r="K5" s="445"/>
      <c r="L5" s="445"/>
      <c r="M5" s="445"/>
      <c r="N5" s="445"/>
      <c r="O5" s="445"/>
      <c r="P5" s="445"/>
      <c r="Q5" s="445"/>
      <c r="R5" s="445"/>
      <c r="S5" s="445"/>
      <c r="T5" s="445"/>
      <c r="U5" s="445"/>
      <c r="V5" s="445"/>
      <c r="W5" s="445"/>
      <c r="X5" s="446"/>
    </row>
    <row r="6" spans="1:24" ht="20.100000000000001" customHeight="1" x14ac:dyDescent="0.3">
      <c r="A6" s="120" t="s">
        <v>214</v>
      </c>
      <c r="B6" s="411"/>
      <c r="C6" s="412"/>
      <c r="D6" s="413"/>
      <c r="E6" s="111"/>
      <c r="F6" s="399"/>
      <c r="G6" s="399"/>
      <c r="H6" s="399"/>
      <c r="I6" s="399"/>
      <c r="J6" s="399"/>
      <c r="K6" s="399"/>
      <c r="L6" s="399"/>
      <c r="M6" s="399"/>
      <c r="N6" s="399"/>
      <c r="O6" s="399"/>
      <c r="P6" s="399"/>
      <c r="Q6" s="399"/>
      <c r="R6" s="399"/>
      <c r="S6" s="399"/>
      <c r="T6" s="399"/>
      <c r="U6" s="399"/>
      <c r="V6" s="399"/>
      <c r="W6" s="399"/>
      <c r="X6" s="400"/>
    </row>
    <row r="7" spans="1:24" ht="20.100000000000001" customHeight="1" x14ac:dyDescent="0.3">
      <c r="A7" s="120" t="s">
        <v>217</v>
      </c>
      <c r="B7" s="414"/>
      <c r="C7" s="415"/>
      <c r="D7" s="416"/>
      <c r="E7" s="111"/>
      <c r="F7" s="401"/>
      <c r="G7" s="401"/>
      <c r="H7" s="401"/>
      <c r="I7" s="401"/>
      <c r="J7" s="401"/>
      <c r="K7" s="401"/>
      <c r="L7" s="401"/>
      <c r="M7" s="401"/>
      <c r="N7" s="401"/>
      <c r="O7" s="401"/>
      <c r="P7" s="401"/>
      <c r="Q7" s="401"/>
      <c r="R7" s="401"/>
      <c r="S7" s="401"/>
      <c r="T7" s="401"/>
      <c r="U7" s="401"/>
      <c r="V7" s="401"/>
      <c r="W7" s="401"/>
      <c r="X7" s="402"/>
    </row>
    <row r="8" spans="1:24" ht="20.100000000000001" customHeight="1" x14ac:dyDescent="0.3">
      <c r="A8" s="403"/>
      <c r="B8" s="404"/>
      <c r="C8" s="404"/>
      <c r="D8" s="405"/>
      <c r="E8" s="111"/>
      <c r="F8" s="401"/>
      <c r="G8" s="401"/>
      <c r="H8" s="401"/>
      <c r="I8" s="401"/>
      <c r="J8" s="401"/>
      <c r="K8" s="401"/>
      <c r="L8" s="401"/>
      <c r="M8" s="401"/>
      <c r="N8" s="401"/>
      <c r="O8" s="401"/>
      <c r="P8" s="401"/>
      <c r="Q8" s="401"/>
      <c r="R8" s="401"/>
      <c r="S8" s="401"/>
      <c r="T8" s="401"/>
      <c r="U8" s="401"/>
      <c r="V8" s="401"/>
      <c r="W8" s="401"/>
      <c r="X8" s="402"/>
    </row>
    <row r="9" spans="1:24" ht="20.100000000000001" customHeight="1" x14ac:dyDescent="0.3">
      <c r="A9" s="406"/>
      <c r="B9" s="407"/>
      <c r="C9" s="407"/>
      <c r="D9" s="408"/>
      <c r="E9" s="111"/>
      <c r="F9" s="409"/>
      <c r="G9" s="409"/>
      <c r="H9" s="409"/>
      <c r="I9" s="409"/>
      <c r="J9" s="409"/>
      <c r="K9" s="409"/>
      <c r="L9" s="409"/>
      <c r="M9" s="409"/>
      <c r="N9" s="409"/>
      <c r="O9" s="409"/>
      <c r="P9" s="409"/>
      <c r="Q9" s="409"/>
      <c r="R9" s="409"/>
      <c r="S9" s="409"/>
      <c r="T9" s="409"/>
      <c r="U9" s="409"/>
      <c r="V9" s="409"/>
      <c r="W9" s="409"/>
      <c r="X9" s="410"/>
    </row>
    <row r="10" spans="1:24" ht="30.75" customHeight="1" x14ac:dyDescent="0.3">
      <c r="A10" s="427" t="s">
        <v>227</v>
      </c>
      <c r="B10" s="428"/>
      <c r="C10" s="428"/>
      <c r="D10" s="426"/>
      <c r="E10" s="425" t="s">
        <v>74</v>
      </c>
      <c r="F10" s="425"/>
      <c r="G10" s="425"/>
      <c r="H10" s="425"/>
      <c r="I10" s="425" t="s">
        <v>75</v>
      </c>
      <c r="J10" s="425"/>
      <c r="K10" s="424" t="s">
        <v>228</v>
      </c>
      <c r="L10" s="425" t="s">
        <v>86</v>
      </c>
      <c r="M10" s="425"/>
      <c r="N10" s="425"/>
      <c r="O10" s="425"/>
      <c r="P10" s="425"/>
      <c r="Q10" s="426" t="s">
        <v>226</v>
      </c>
      <c r="R10" s="425"/>
      <c r="S10" s="425"/>
      <c r="T10" s="425"/>
      <c r="U10" s="425" t="s">
        <v>225</v>
      </c>
      <c r="V10" s="425"/>
      <c r="W10" s="425" t="s">
        <v>87</v>
      </c>
      <c r="X10" s="431"/>
    </row>
    <row r="11" spans="1:24" ht="39" customHeight="1" x14ac:dyDescent="0.3">
      <c r="A11" s="125" t="s">
        <v>218</v>
      </c>
      <c r="B11" s="108" t="s">
        <v>92</v>
      </c>
      <c r="C11" s="108" t="s">
        <v>138</v>
      </c>
      <c r="D11" s="108" t="s">
        <v>139</v>
      </c>
      <c r="E11" s="425" t="s">
        <v>78</v>
      </c>
      <c r="F11" s="425"/>
      <c r="G11" s="425" t="s">
        <v>54</v>
      </c>
      <c r="H11" s="425"/>
      <c r="I11" s="108" t="s">
        <v>79</v>
      </c>
      <c r="J11" s="108" t="s">
        <v>38</v>
      </c>
      <c r="K11" s="425"/>
      <c r="L11" s="114" t="s">
        <v>219</v>
      </c>
      <c r="M11" s="114" t="s">
        <v>220</v>
      </c>
      <c r="N11" s="114" t="s">
        <v>84</v>
      </c>
      <c r="O11" s="114" t="s">
        <v>85</v>
      </c>
      <c r="P11" s="114" t="s">
        <v>94</v>
      </c>
      <c r="Q11" s="425" t="s">
        <v>53</v>
      </c>
      <c r="R11" s="425"/>
      <c r="S11" s="425" t="s">
        <v>54</v>
      </c>
      <c r="T11" s="425"/>
      <c r="U11" s="108" t="s">
        <v>79</v>
      </c>
      <c r="V11" s="108" t="s">
        <v>38</v>
      </c>
      <c r="W11" s="108" t="s">
        <v>82</v>
      </c>
      <c r="X11" s="121" t="s">
        <v>83</v>
      </c>
    </row>
    <row r="12" spans="1:24" ht="99.9" customHeight="1" x14ac:dyDescent="0.3">
      <c r="A12" s="133"/>
      <c r="B12" s="134"/>
      <c r="C12" s="134"/>
      <c r="D12" s="134"/>
      <c r="E12" s="63">
        <f t="shared" ref="E12:E51" si="0">IFERROR(VLOOKUP(F12,$D$56:$E$60,2,FALSE)," ")</f>
        <v>1</v>
      </c>
      <c r="F12" s="113" t="s">
        <v>46</v>
      </c>
      <c r="G12" s="113" t="str">
        <f t="shared" ref="G12:G51" si="1">IFERROR(VLOOKUP(H12,$D$63:$E$67,2,FALSE)," ")</f>
        <v xml:space="preserve"> </v>
      </c>
      <c r="H12" s="113"/>
      <c r="I12" s="113">
        <f>IFERROR(E12*G12,0)</f>
        <v>0</v>
      </c>
      <c r="J12" s="63" t="str">
        <f t="shared" ref="J12:J51" si="2">IFERROR(VLOOKUP(CONCATENATE(E12,G12)*1,$Z$61:$AA$85,2,0),"Por Evaluar")</f>
        <v>Por Evaluar</v>
      </c>
      <c r="K12" s="63"/>
      <c r="L12" s="141"/>
      <c r="M12" s="142"/>
      <c r="N12" s="143"/>
      <c r="O12" s="144"/>
      <c r="P12" s="145"/>
      <c r="Q12" s="63" t="str">
        <f t="shared" ref="Q12:Q51" si="3">IFERROR(VLOOKUP(R12,$D$56:$E$60,2,FALSE)," ")</f>
        <v xml:space="preserve"> </v>
      </c>
      <c r="R12" s="112"/>
      <c r="S12" s="112" t="str">
        <f t="shared" ref="S12:S51" si="4">IFERROR(VLOOKUP(T12,$D$63:$E$67,2,FALSE)," ")</f>
        <v xml:space="preserve"> </v>
      </c>
      <c r="T12" s="112"/>
      <c r="U12" s="112">
        <f>IFERROR(Q12*S12,0)</f>
        <v>0</v>
      </c>
      <c r="V12" s="63" t="str">
        <f>IFERROR(VLOOKUP(CONCATENATE(Q12,S12)*1,$Z$61:$AA$85,2,0),"Por Evaluar")</f>
        <v>Por Evaluar</v>
      </c>
      <c r="W12" s="145"/>
      <c r="X12" s="154"/>
    </row>
    <row r="13" spans="1:24" ht="99.9" customHeight="1" x14ac:dyDescent="0.3">
      <c r="A13" s="135"/>
      <c r="B13" s="136"/>
      <c r="C13" s="136"/>
      <c r="D13" s="136"/>
      <c r="E13" s="63" t="str">
        <f t="shared" si="0"/>
        <v xml:space="preserve"> </v>
      </c>
      <c r="F13" s="113"/>
      <c r="G13" s="113" t="str">
        <f t="shared" si="1"/>
        <v xml:space="preserve"> </v>
      </c>
      <c r="H13" s="113"/>
      <c r="I13" s="113">
        <f t="shared" ref="I13:I51" si="5">IFERROR(E13*G13,0)</f>
        <v>0</v>
      </c>
      <c r="J13" s="63" t="str">
        <f t="shared" si="2"/>
        <v>Por Evaluar</v>
      </c>
      <c r="K13" s="63"/>
      <c r="L13" s="141"/>
      <c r="M13" s="142"/>
      <c r="N13" s="143"/>
      <c r="O13" s="144"/>
      <c r="P13" s="146"/>
      <c r="Q13" s="63" t="str">
        <f t="shared" si="3"/>
        <v xml:space="preserve"> </v>
      </c>
      <c r="R13" s="112"/>
      <c r="S13" s="112" t="str">
        <f t="shared" si="4"/>
        <v xml:space="preserve"> </v>
      </c>
      <c r="T13" s="112"/>
      <c r="U13" s="112">
        <f t="shared" ref="U13:U51" si="6">IFERROR(Q13*S13,0)</f>
        <v>0</v>
      </c>
      <c r="V13" s="63" t="str">
        <f t="shared" ref="V13:V51" si="7">IFERROR(VLOOKUP(CONCATENATE(Q13,S13)*1,$Z$61:$AA$85,2,0),"Por Evaluar")</f>
        <v>Por Evaluar</v>
      </c>
      <c r="W13" s="146"/>
      <c r="X13" s="154"/>
    </row>
    <row r="14" spans="1:24" ht="99.9" customHeight="1" x14ac:dyDescent="0.3">
      <c r="A14" s="135"/>
      <c r="B14" s="136"/>
      <c r="C14" s="136"/>
      <c r="D14" s="136"/>
      <c r="E14" s="63" t="str">
        <f t="shared" si="0"/>
        <v xml:space="preserve"> </v>
      </c>
      <c r="F14" s="113"/>
      <c r="G14" s="113" t="str">
        <f t="shared" si="1"/>
        <v xml:space="preserve"> </v>
      </c>
      <c r="H14" s="113"/>
      <c r="I14" s="113">
        <f t="shared" si="5"/>
        <v>0</v>
      </c>
      <c r="J14" s="63" t="str">
        <f t="shared" si="2"/>
        <v>Por Evaluar</v>
      </c>
      <c r="K14" s="63"/>
      <c r="L14" s="141"/>
      <c r="M14" s="142"/>
      <c r="N14" s="143"/>
      <c r="O14" s="144"/>
      <c r="P14" s="146"/>
      <c r="Q14" s="63" t="str">
        <f t="shared" si="3"/>
        <v xml:space="preserve"> </v>
      </c>
      <c r="R14" s="112"/>
      <c r="S14" s="112" t="str">
        <f t="shared" si="4"/>
        <v xml:space="preserve"> </v>
      </c>
      <c r="T14" s="112"/>
      <c r="U14" s="112">
        <f t="shared" si="6"/>
        <v>0</v>
      </c>
      <c r="V14" s="63" t="str">
        <f t="shared" si="7"/>
        <v>Por Evaluar</v>
      </c>
      <c r="W14" s="146"/>
      <c r="X14" s="154"/>
    </row>
    <row r="15" spans="1:24" ht="99.9" customHeight="1" x14ac:dyDescent="0.3">
      <c r="A15" s="135"/>
      <c r="B15" s="136"/>
      <c r="C15" s="136"/>
      <c r="D15" s="136"/>
      <c r="E15" s="63" t="str">
        <f t="shared" si="0"/>
        <v xml:space="preserve"> </v>
      </c>
      <c r="F15" s="113"/>
      <c r="G15" s="113" t="str">
        <f t="shared" si="1"/>
        <v xml:space="preserve"> </v>
      </c>
      <c r="H15" s="113"/>
      <c r="I15" s="113">
        <f t="shared" si="5"/>
        <v>0</v>
      </c>
      <c r="J15" s="63" t="str">
        <f t="shared" si="2"/>
        <v>Por Evaluar</v>
      </c>
      <c r="K15" s="63"/>
      <c r="L15" s="141"/>
      <c r="M15" s="142"/>
      <c r="N15" s="143"/>
      <c r="O15" s="144"/>
      <c r="P15" s="146"/>
      <c r="Q15" s="63" t="str">
        <f t="shared" si="3"/>
        <v xml:space="preserve"> </v>
      </c>
      <c r="R15" s="112"/>
      <c r="S15" s="112" t="str">
        <f t="shared" si="4"/>
        <v xml:space="preserve"> </v>
      </c>
      <c r="T15" s="112"/>
      <c r="U15" s="112">
        <f t="shared" si="6"/>
        <v>0</v>
      </c>
      <c r="V15" s="63" t="str">
        <f t="shared" si="7"/>
        <v>Por Evaluar</v>
      </c>
      <c r="W15" s="146"/>
      <c r="X15" s="154"/>
    </row>
    <row r="16" spans="1:24" ht="99.9" customHeight="1" x14ac:dyDescent="0.3">
      <c r="A16" s="135"/>
      <c r="B16" s="136"/>
      <c r="C16" s="136"/>
      <c r="D16" s="136"/>
      <c r="E16" s="63" t="str">
        <f t="shared" ref="E16:E17" si="8">IFERROR(VLOOKUP(F16,$D$56:$E$60,2,FALSE)," ")</f>
        <v xml:space="preserve"> </v>
      </c>
      <c r="F16" s="113"/>
      <c r="G16" s="113" t="str">
        <f t="shared" ref="G16:G17" si="9">IFERROR(VLOOKUP(H16,$D$63:$E$67,2,FALSE)," ")</f>
        <v xml:space="preserve"> </v>
      </c>
      <c r="H16" s="113"/>
      <c r="I16" s="113">
        <f t="shared" ref="I16:I17" si="10">IFERROR(E16*G16,0)</f>
        <v>0</v>
      </c>
      <c r="J16" s="63" t="str">
        <f t="shared" ref="J16:J17" si="11">IFERROR(VLOOKUP(CONCATENATE(E16,G16)*1,$Z$61:$AA$85,2,0),"Por Evaluar")</f>
        <v>Por Evaluar</v>
      </c>
      <c r="K16" s="63"/>
      <c r="L16" s="141"/>
      <c r="M16" s="142"/>
      <c r="N16" s="143"/>
      <c r="O16" s="144"/>
      <c r="P16" s="146"/>
      <c r="Q16" s="63" t="str">
        <f t="shared" ref="Q16:Q17" si="12">IFERROR(VLOOKUP(R16,$D$56:$E$60,2,FALSE)," ")</f>
        <v xml:space="preserve"> </v>
      </c>
      <c r="R16" s="112"/>
      <c r="S16" s="112" t="str">
        <f t="shared" ref="S16:S17" si="13">IFERROR(VLOOKUP(T16,$D$63:$E$67,2,FALSE)," ")</f>
        <v xml:space="preserve"> </v>
      </c>
      <c r="T16" s="112"/>
      <c r="U16" s="112">
        <f t="shared" ref="U16:U17" si="14">IFERROR(Q16*S16,0)</f>
        <v>0</v>
      </c>
      <c r="V16" s="63" t="str">
        <f t="shared" ref="V16:V17" si="15">IFERROR(VLOOKUP(CONCATENATE(Q16,S16)*1,$Z$61:$AA$85,2,0),"Por Evaluar")</f>
        <v>Por Evaluar</v>
      </c>
      <c r="W16" s="146"/>
      <c r="X16" s="154"/>
    </row>
    <row r="17" spans="1:24" ht="99.9" customHeight="1" x14ac:dyDescent="0.3">
      <c r="A17" s="135"/>
      <c r="B17" s="136"/>
      <c r="C17" s="136"/>
      <c r="D17" s="136"/>
      <c r="E17" s="63" t="str">
        <f t="shared" si="8"/>
        <v xml:space="preserve"> </v>
      </c>
      <c r="F17" s="113"/>
      <c r="G17" s="113" t="str">
        <f t="shared" si="9"/>
        <v xml:space="preserve"> </v>
      </c>
      <c r="H17" s="113"/>
      <c r="I17" s="113">
        <f t="shared" si="10"/>
        <v>0</v>
      </c>
      <c r="J17" s="63" t="str">
        <f t="shared" si="11"/>
        <v>Por Evaluar</v>
      </c>
      <c r="K17" s="63"/>
      <c r="L17" s="141"/>
      <c r="M17" s="142"/>
      <c r="N17" s="143"/>
      <c r="O17" s="144"/>
      <c r="P17" s="146"/>
      <c r="Q17" s="63" t="str">
        <f t="shared" si="12"/>
        <v xml:space="preserve"> </v>
      </c>
      <c r="R17" s="112"/>
      <c r="S17" s="112" t="str">
        <f t="shared" si="13"/>
        <v xml:space="preserve"> </v>
      </c>
      <c r="T17" s="112"/>
      <c r="U17" s="112">
        <f t="shared" si="14"/>
        <v>0</v>
      </c>
      <c r="V17" s="63" t="str">
        <f t="shared" si="15"/>
        <v>Por Evaluar</v>
      </c>
      <c r="W17" s="146"/>
      <c r="X17" s="154"/>
    </row>
    <row r="18" spans="1:24" ht="99.9" customHeight="1" x14ac:dyDescent="0.3">
      <c r="A18" s="135"/>
      <c r="B18" s="136"/>
      <c r="C18" s="136"/>
      <c r="D18" s="136"/>
      <c r="E18" s="63" t="str">
        <f t="shared" si="0"/>
        <v xml:space="preserve"> </v>
      </c>
      <c r="F18" s="113"/>
      <c r="G18" s="113" t="str">
        <f t="shared" si="1"/>
        <v xml:space="preserve"> </v>
      </c>
      <c r="H18" s="113"/>
      <c r="I18" s="113">
        <f t="shared" si="5"/>
        <v>0</v>
      </c>
      <c r="J18" s="63" t="str">
        <f t="shared" si="2"/>
        <v>Por Evaluar</v>
      </c>
      <c r="K18" s="63"/>
      <c r="L18" s="141"/>
      <c r="M18" s="142"/>
      <c r="N18" s="143"/>
      <c r="O18" s="144"/>
      <c r="P18" s="146"/>
      <c r="Q18" s="63" t="str">
        <f t="shared" si="3"/>
        <v xml:space="preserve"> </v>
      </c>
      <c r="R18" s="112"/>
      <c r="S18" s="112" t="str">
        <f t="shared" si="4"/>
        <v xml:space="preserve"> </v>
      </c>
      <c r="T18" s="112"/>
      <c r="U18" s="112">
        <f t="shared" si="6"/>
        <v>0</v>
      </c>
      <c r="V18" s="63" t="str">
        <f t="shared" si="7"/>
        <v>Por Evaluar</v>
      </c>
      <c r="W18" s="146"/>
      <c r="X18" s="154"/>
    </row>
    <row r="19" spans="1:24" ht="99.9" customHeight="1" x14ac:dyDescent="0.3">
      <c r="A19" s="135"/>
      <c r="B19" s="136"/>
      <c r="C19" s="136"/>
      <c r="D19" s="136"/>
      <c r="E19" s="63" t="str">
        <f t="shared" si="0"/>
        <v xml:space="preserve"> </v>
      </c>
      <c r="F19" s="113"/>
      <c r="G19" s="113" t="str">
        <f t="shared" si="1"/>
        <v xml:space="preserve"> </v>
      </c>
      <c r="H19" s="113"/>
      <c r="I19" s="113">
        <f t="shared" si="5"/>
        <v>0</v>
      </c>
      <c r="J19" s="63" t="str">
        <f t="shared" si="2"/>
        <v>Por Evaluar</v>
      </c>
      <c r="K19" s="63"/>
      <c r="L19" s="141"/>
      <c r="M19" s="142"/>
      <c r="N19" s="143"/>
      <c r="O19" s="144"/>
      <c r="P19" s="146"/>
      <c r="Q19" s="63" t="str">
        <f t="shared" si="3"/>
        <v xml:space="preserve"> </v>
      </c>
      <c r="R19" s="112"/>
      <c r="S19" s="112" t="str">
        <f t="shared" si="4"/>
        <v xml:space="preserve"> </v>
      </c>
      <c r="T19" s="112"/>
      <c r="U19" s="112">
        <f t="shared" si="6"/>
        <v>0</v>
      </c>
      <c r="V19" s="63" t="str">
        <f t="shared" si="7"/>
        <v>Por Evaluar</v>
      </c>
      <c r="W19" s="146"/>
      <c r="X19" s="154"/>
    </row>
    <row r="20" spans="1:24" ht="99.9" customHeight="1" x14ac:dyDescent="0.3">
      <c r="A20" s="135"/>
      <c r="B20" s="136"/>
      <c r="C20" s="136"/>
      <c r="D20" s="136"/>
      <c r="E20" s="63" t="str">
        <f t="shared" si="0"/>
        <v xml:space="preserve"> </v>
      </c>
      <c r="F20" s="113"/>
      <c r="G20" s="113" t="str">
        <f t="shared" si="1"/>
        <v xml:space="preserve"> </v>
      </c>
      <c r="H20" s="113"/>
      <c r="I20" s="113">
        <f t="shared" si="5"/>
        <v>0</v>
      </c>
      <c r="J20" s="63" t="str">
        <f t="shared" si="2"/>
        <v>Por Evaluar</v>
      </c>
      <c r="K20" s="63"/>
      <c r="L20" s="141"/>
      <c r="M20" s="142"/>
      <c r="N20" s="143"/>
      <c r="O20" s="144"/>
      <c r="P20" s="146"/>
      <c r="Q20" s="63" t="str">
        <f t="shared" si="3"/>
        <v xml:space="preserve"> </v>
      </c>
      <c r="R20" s="112"/>
      <c r="S20" s="112" t="str">
        <f t="shared" si="4"/>
        <v xml:space="preserve"> </v>
      </c>
      <c r="T20" s="112"/>
      <c r="U20" s="112">
        <f t="shared" si="6"/>
        <v>0</v>
      </c>
      <c r="V20" s="63" t="str">
        <f t="shared" si="7"/>
        <v>Por Evaluar</v>
      </c>
      <c r="W20" s="146"/>
      <c r="X20" s="154"/>
    </row>
    <row r="21" spans="1:24" ht="99.9" customHeight="1" x14ac:dyDescent="0.3">
      <c r="A21" s="135"/>
      <c r="B21" s="136"/>
      <c r="C21" s="136"/>
      <c r="D21" s="136"/>
      <c r="E21" s="63" t="str">
        <f t="shared" ref="E21:E23" si="16">IFERROR(VLOOKUP(F21,$D$56:$E$60,2,FALSE)," ")</f>
        <v xml:space="preserve"> </v>
      </c>
      <c r="F21" s="113"/>
      <c r="G21" s="113" t="str">
        <f t="shared" ref="G21:G23" si="17">IFERROR(VLOOKUP(H21,$D$63:$E$67,2,FALSE)," ")</f>
        <v xml:space="preserve"> </v>
      </c>
      <c r="H21" s="113"/>
      <c r="I21" s="113">
        <f t="shared" ref="I21:I23" si="18">IFERROR(E21*G21,0)</f>
        <v>0</v>
      </c>
      <c r="J21" s="63" t="str">
        <f t="shared" ref="J21:J23" si="19">IFERROR(VLOOKUP(CONCATENATE(E21,G21)*1,$Z$61:$AA$85,2,0),"Por Evaluar")</f>
        <v>Por Evaluar</v>
      </c>
      <c r="K21" s="63"/>
      <c r="L21" s="141"/>
      <c r="M21" s="142"/>
      <c r="N21" s="143"/>
      <c r="O21" s="144"/>
      <c r="P21" s="146"/>
      <c r="Q21" s="63" t="str">
        <f t="shared" ref="Q21:Q23" si="20">IFERROR(VLOOKUP(R21,$D$56:$E$60,2,FALSE)," ")</f>
        <v xml:space="preserve"> </v>
      </c>
      <c r="R21" s="112"/>
      <c r="S21" s="112" t="str">
        <f t="shared" ref="S21:S23" si="21">IFERROR(VLOOKUP(T21,$D$63:$E$67,2,FALSE)," ")</f>
        <v xml:space="preserve"> </v>
      </c>
      <c r="T21" s="112"/>
      <c r="U21" s="112">
        <f t="shared" ref="U21:U23" si="22">IFERROR(Q21*S21,0)</f>
        <v>0</v>
      </c>
      <c r="V21" s="63" t="str">
        <f t="shared" ref="V21:V23" si="23">IFERROR(VLOOKUP(CONCATENATE(Q21,S21)*1,$Z$61:$AA$85,2,0),"Por Evaluar")</f>
        <v>Por Evaluar</v>
      </c>
      <c r="W21" s="146"/>
      <c r="X21" s="154"/>
    </row>
    <row r="22" spans="1:24" ht="99.9" customHeight="1" x14ac:dyDescent="0.3">
      <c r="A22" s="135"/>
      <c r="B22" s="136"/>
      <c r="C22" s="136"/>
      <c r="D22" s="136"/>
      <c r="E22" s="63" t="str">
        <f t="shared" si="16"/>
        <v xml:space="preserve"> </v>
      </c>
      <c r="F22" s="113"/>
      <c r="G22" s="113" t="str">
        <f t="shared" si="17"/>
        <v xml:space="preserve"> </v>
      </c>
      <c r="H22" s="113"/>
      <c r="I22" s="113">
        <f t="shared" si="18"/>
        <v>0</v>
      </c>
      <c r="J22" s="63" t="str">
        <f t="shared" si="19"/>
        <v>Por Evaluar</v>
      </c>
      <c r="K22" s="63"/>
      <c r="L22" s="141"/>
      <c r="M22" s="142"/>
      <c r="N22" s="143"/>
      <c r="O22" s="144"/>
      <c r="P22" s="146"/>
      <c r="Q22" s="63" t="str">
        <f t="shared" si="20"/>
        <v xml:space="preserve"> </v>
      </c>
      <c r="R22" s="112"/>
      <c r="S22" s="112" t="str">
        <f t="shared" si="21"/>
        <v xml:space="preserve"> </v>
      </c>
      <c r="T22" s="112"/>
      <c r="U22" s="112">
        <f t="shared" si="22"/>
        <v>0</v>
      </c>
      <c r="V22" s="63" t="str">
        <f t="shared" si="23"/>
        <v>Por Evaluar</v>
      </c>
      <c r="W22" s="146"/>
      <c r="X22" s="154"/>
    </row>
    <row r="23" spans="1:24" ht="99.9" customHeight="1" x14ac:dyDescent="0.3">
      <c r="A23" s="135"/>
      <c r="B23" s="136"/>
      <c r="C23" s="136"/>
      <c r="D23" s="136"/>
      <c r="E23" s="63" t="str">
        <f t="shared" si="16"/>
        <v xml:space="preserve"> </v>
      </c>
      <c r="F23" s="113"/>
      <c r="G23" s="113" t="str">
        <f t="shared" si="17"/>
        <v xml:space="preserve"> </v>
      </c>
      <c r="H23" s="113"/>
      <c r="I23" s="113">
        <f t="shared" si="18"/>
        <v>0</v>
      </c>
      <c r="J23" s="63" t="str">
        <f t="shared" si="19"/>
        <v>Por Evaluar</v>
      </c>
      <c r="K23" s="63"/>
      <c r="L23" s="141"/>
      <c r="M23" s="142"/>
      <c r="N23" s="143"/>
      <c r="O23" s="144"/>
      <c r="P23" s="146"/>
      <c r="Q23" s="63" t="str">
        <f t="shared" si="20"/>
        <v xml:space="preserve"> </v>
      </c>
      <c r="R23" s="112"/>
      <c r="S23" s="112" t="str">
        <f t="shared" si="21"/>
        <v xml:space="preserve"> </v>
      </c>
      <c r="T23" s="112"/>
      <c r="U23" s="112">
        <f t="shared" si="22"/>
        <v>0</v>
      </c>
      <c r="V23" s="63" t="str">
        <f t="shared" si="23"/>
        <v>Por Evaluar</v>
      </c>
      <c r="W23" s="146"/>
      <c r="X23" s="154"/>
    </row>
    <row r="24" spans="1:24" ht="99.9" customHeight="1" x14ac:dyDescent="0.3">
      <c r="A24" s="135"/>
      <c r="B24" s="136"/>
      <c r="C24" s="136"/>
      <c r="D24" s="136"/>
      <c r="E24" s="63" t="str">
        <f t="shared" si="0"/>
        <v xml:space="preserve"> </v>
      </c>
      <c r="F24" s="113"/>
      <c r="G24" s="113" t="str">
        <f t="shared" si="1"/>
        <v xml:space="preserve"> </v>
      </c>
      <c r="H24" s="113"/>
      <c r="I24" s="113">
        <f t="shared" si="5"/>
        <v>0</v>
      </c>
      <c r="J24" s="63" t="str">
        <f t="shared" si="2"/>
        <v>Por Evaluar</v>
      </c>
      <c r="K24" s="63"/>
      <c r="L24" s="141"/>
      <c r="M24" s="142"/>
      <c r="N24" s="143"/>
      <c r="O24" s="144"/>
      <c r="P24" s="146"/>
      <c r="Q24" s="63" t="str">
        <f t="shared" si="3"/>
        <v xml:space="preserve"> </v>
      </c>
      <c r="R24" s="112"/>
      <c r="S24" s="112" t="str">
        <f t="shared" si="4"/>
        <v xml:space="preserve"> </v>
      </c>
      <c r="T24" s="112"/>
      <c r="U24" s="112">
        <f t="shared" si="6"/>
        <v>0</v>
      </c>
      <c r="V24" s="63" t="str">
        <f t="shared" si="7"/>
        <v>Por Evaluar</v>
      </c>
      <c r="W24" s="146"/>
      <c r="X24" s="154"/>
    </row>
    <row r="25" spans="1:24" ht="99.9" customHeight="1" x14ac:dyDescent="0.3">
      <c r="A25" s="135"/>
      <c r="B25" s="136"/>
      <c r="C25" s="136"/>
      <c r="D25" s="136"/>
      <c r="E25" s="63" t="str">
        <f t="shared" si="0"/>
        <v xml:space="preserve"> </v>
      </c>
      <c r="F25" s="113"/>
      <c r="G25" s="113" t="str">
        <f t="shared" si="1"/>
        <v xml:space="preserve"> </v>
      </c>
      <c r="H25" s="113"/>
      <c r="I25" s="113">
        <f t="shared" si="5"/>
        <v>0</v>
      </c>
      <c r="J25" s="63" t="str">
        <f t="shared" si="2"/>
        <v>Por Evaluar</v>
      </c>
      <c r="K25" s="63"/>
      <c r="L25" s="141"/>
      <c r="M25" s="142"/>
      <c r="N25" s="143"/>
      <c r="O25" s="144"/>
      <c r="P25" s="146"/>
      <c r="Q25" s="63" t="str">
        <f t="shared" si="3"/>
        <v xml:space="preserve"> </v>
      </c>
      <c r="R25" s="112"/>
      <c r="S25" s="112" t="str">
        <f t="shared" si="4"/>
        <v xml:space="preserve"> </v>
      </c>
      <c r="T25" s="112"/>
      <c r="U25" s="112">
        <f t="shared" si="6"/>
        <v>0</v>
      </c>
      <c r="V25" s="63" t="str">
        <f t="shared" si="7"/>
        <v>Por Evaluar</v>
      </c>
      <c r="W25" s="146"/>
      <c r="X25" s="154"/>
    </row>
    <row r="26" spans="1:24" ht="99.9" customHeight="1" x14ac:dyDescent="0.3">
      <c r="A26" s="135"/>
      <c r="B26" s="136"/>
      <c r="C26" s="136"/>
      <c r="D26" s="136"/>
      <c r="E26" s="63" t="str">
        <f t="shared" si="0"/>
        <v xml:space="preserve"> </v>
      </c>
      <c r="F26" s="113"/>
      <c r="G26" s="113" t="str">
        <f t="shared" si="1"/>
        <v xml:space="preserve"> </v>
      </c>
      <c r="H26" s="113"/>
      <c r="I26" s="113">
        <f t="shared" si="5"/>
        <v>0</v>
      </c>
      <c r="J26" s="63" t="str">
        <f t="shared" si="2"/>
        <v>Por Evaluar</v>
      </c>
      <c r="K26" s="63"/>
      <c r="L26" s="141"/>
      <c r="M26" s="142"/>
      <c r="N26" s="143"/>
      <c r="O26" s="144"/>
      <c r="P26" s="146"/>
      <c r="Q26" s="63" t="str">
        <f t="shared" si="3"/>
        <v xml:space="preserve"> </v>
      </c>
      <c r="R26" s="112"/>
      <c r="S26" s="112" t="str">
        <f t="shared" si="4"/>
        <v xml:space="preserve"> </v>
      </c>
      <c r="T26" s="112"/>
      <c r="U26" s="112">
        <f t="shared" si="6"/>
        <v>0</v>
      </c>
      <c r="V26" s="63" t="str">
        <f t="shared" si="7"/>
        <v>Por Evaluar</v>
      </c>
      <c r="W26" s="146"/>
      <c r="X26" s="154"/>
    </row>
    <row r="27" spans="1:24" ht="99.9" customHeight="1" x14ac:dyDescent="0.3">
      <c r="A27" s="135"/>
      <c r="B27" s="136"/>
      <c r="C27" s="136"/>
      <c r="D27" s="136"/>
      <c r="E27" s="63" t="str">
        <f t="shared" ref="E27:E29" si="24">IFERROR(VLOOKUP(F27,$D$56:$E$60,2,FALSE)," ")</f>
        <v xml:space="preserve"> </v>
      </c>
      <c r="F27" s="113"/>
      <c r="G27" s="113" t="str">
        <f t="shared" ref="G27:G29" si="25">IFERROR(VLOOKUP(H27,$D$63:$E$67,2,FALSE)," ")</f>
        <v xml:space="preserve"> </v>
      </c>
      <c r="H27" s="113"/>
      <c r="I27" s="113">
        <f t="shared" ref="I27:I29" si="26">IFERROR(E27*G27,0)</f>
        <v>0</v>
      </c>
      <c r="J27" s="63" t="str">
        <f t="shared" ref="J27:J29" si="27">IFERROR(VLOOKUP(CONCATENATE(E27,G27)*1,$Z$61:$AA$85,2,0),"Por Evaluar")</f>
        <v>Por Evaluar</v>
      </c>
      <c r="K27" s="63"/>
      <c r="L27" s="141"/>
      <c r="M27" s="142"/>
      <c r="N27" s="143"/>
      <c r="O27" s="144"/>
      <c r="P27" s="146"/>
      <c r="Q27" s="63" t="str">
        <f t="shared" ref="Q27:Q29" si="28">IFERROR(VLOOKUP(R27,$D$56:$E$60,2,FALSE)," ")</f>
        <v xml:space="preserve"> </v>
      </c>
      <c r="R27" s="112"/>
      <c r="S27" s="112" t="str">
        <f t="shared" ref="S27:S29" si="29">IFERROR(VLOOKUP(T27,$D$63:$E$67,2,FALSE)," ")</f>
        <v xml:space="preserve"> </v>
      </c>
      <c r="T27" s="112"/>
      <c r="U27" s="112">
        <f t="shared" ref="U27:U29" si="30">IFERROR(Q27*S27,0)</f>
        <v>0</v>
      </c>
      <c r="V27" s="63" t="str">
        <f t="shared" ref="V27:V29" si="31">IFERROR(VLOOKUP(CONCATENATE(Q27,S27)*1,$Z$61:$AA$85,2,0),"Por Evaluar")</f>
        <v>Por Evaluar</v>
      </c>
      <c r="W27" s="146"/>
      <c r="X27" s="154"/>
    </row>
    <row r="28" spans="1:24" ht="99.9" customHeight="1" x14ac:dyDescent="0.3">
      <c r="A28" s="135"/>
      <c r="B28" s="136"/>
      <c r="C28" s="136"/>
      <c r="D28" s="136"/>
      <c r="E28" s="63" t="str">
        <f t="shared" si="24"/>
        <v xml:space="preserve"> </v>
      </c>
      <c r="F28" s="113"/>
      <c r="G28" s="113" t="str">
        <f t="shared" si="25"/>
        <v xml:space="preserve"> </v>
      </c>
      <c r="H28" s="113"/>
      <c r="I28" s="113">
        <f t="shared" si="26"/>
        <v>0</v>
      </c>
      <c r="J28" s="63" t="str">
        <f t="shared" si="27"/>
        <v>Por Evaluar</v>
      </c>
      <c r="K28" s="63"/>
      <c r="L28" s="141"/>
      <c r="M28" s="142"/>
      <c r="N28" s="143"/>
      <c r="O28" s="144"/>
      <c r="P28" s="146"/>
      <c r="Q28" s="63" t="str">
        <f t="shared" si="28"/>
        <v xml:space="preserve"> </v>
      </c>
      <c r="R28" s="112"/>
      <c r="S28" s="112" t="str">
        <f t="shared" si="29"/>
        <v xml:space="preserve"> </v>
      </c>
      <c r="T28" s="112"/>
      <c r="U28" s="112">
        <f t="shared" si="30"/>
        <v>0</v>
      </c>
      <c r="V28" s="63" t="str">
        <f t="shared" si="31"/>
        <v>Por Evaluar</v>
      </c>
      <c r="W28" s="146"/>
      <c r="X28" s="154"/>
    </row>
    <row r="29" spans="1:24" ht="99.9" customHeight="1" x14ac:dyDescent="0.3">
      <c r="A29" s="135"/>
      <c r="B29" s="136"/>
      <c r="C29" s="136"/>
      <c r="D29" s="136"/>
      <c r="E29" s="63" t="str">
        <f t="shared" si="24"/>
        <v xml:space="preserve"> </v>
      </c>
      <c r="F29" s="113"/>
      <c r="G29" s="113" t="str">
        <f t="shared" si="25"/>
        <v xml:space="preserve"> </v>
      </c>
      <c r="H29" s="113"/>
      <c r="I29" s="113">
        <f t="shared" si="26"/>
        <v>0</v>
      </c>
      <c r="J29" s="63" t="str">
        <f t="shared" si="27"/>
        <v>Por Evaluar</v>
      </c>
      <c r="K29" s="63"/>
      <c r="L29" s="141"/>
      <c r="M29" s="142"/>
      <c r="N29" s="143"/>
      <c r="O29" s="144"/>
      <c r="P29" s="146"/>
      <c r="Q29" s="63" t="str">
        <f t="shared" si="28"/>
        <v xml:space="preserve"> </v>
      </c>
      <c r="R29" s="112"/>
      <c r="S29" s="112" t="str">
        <f t="shared" si="29"/>
        <v xml:space="preserve"> </v>
      </c>
      <c r="T29" s="112"/>
      <c r="U29" s="112">
        <f t="shared" si="30"/>
        <v>0</v>
      </c>
      <c r="V29" s="63" t="str">
        <f t="shared" si="31"/>
        <v>Por Evaluar</v>
      </c>
      <c r="W29" s="146"/>
      <c r="X29" s="154"/>
    </row>
    <row r="30" spans="1:24" ht="99.9" customHeight="1" x14ac:dyDescent="0.3">
      <c r="A30" s="135"/>
      <c r="B30" s="136"/>
      <c r="C30" s="136"/>
      <c r="D30" s="136"/>
      <c r="E30" s="63" t="str">
        <f t="shared" si="0"/>
        <v xml:space="preserve"> </v>
      </c>
      <c r="F30" s="113"/>
      <c r="G30" s="113" t="str">
        <f t="shared" si="1"/>
        <v xml:space="preserve"> </v>
      </c>
      <c r="H30" s="113"/>
      <c r="I30" s="113">
        <f t="shared" si="5"/>
        <v>0</v>
      </c>
      <c r="J30" s="63" t="str">
        <f t="shared" si="2"/>
        <v>Por Evaluar</v>
      </c>
      <c r="K30" s="63"/>
      <c r="L30" s="141"/>
      <c r="M30" s="142"/>
      <c r="N30" s="143"/>
      <c r="O30" s="144"/>
      <c r="P30" s="146"/>
      <c r="Q30" s="63" t="str">
        <f t="shared" si="3"/>
        <v xml:space="preserve"> </v>
      </c>
      <c r="R30" s="112"/>
      <c r="S30" s="112" t="str">
        <f t="shared" si="4"/>
        <v xml:space="preserve"> </v>
      </c>
      <c r="T30" s="112"/>
      <c r="U30" s="112">
        <f t="shared" si="6"/>
        <v>0</v>
      </c>
      <c r="V30" s="63" t="str">
        <f t="shared" si="7"/>
        <v>Por Evaluar</v>
      </c>
      <c r="W30" s="146"/>
      <c r="X30" s="154"/>
    </row>
    <row r="31" spans="1:24" ht="99.9" customHeight="1" x14ac:dyDescent="0.3">
      <c r="A31" s="135"/>
      <c r="B31" s="136"/>
      <c r="C31" s="136"/>
      <c r="D31" s="136"/>
      <c r="E31" s="63" t="str">
        <f t="shared" si="0"/>
        <v xml:space="preserve"> </v>
      </c>
      <c r="F31" s="113"/>
      <c r="G31" s="113" t="str">
        <f t="shared" si="1"/>
        <v xml:space="preserve"> </v>
      </c>
      <c r="H31" s="113"/>
      <c r="I31" s="113">
        <f t="shared" si="5"/>
        <v>0</v>
      </c>
      <c r="J31" s="63" t="str">
        <f t="shared" si="2"/>
        <v>Por Evaluar</v>
      </c>
      <c r="K31" s="63"/>
      <c r="L31" s="141"/>
      <c r="M31" s="142"/>
      <c r="N31" s="143"/>
      <c r="O31" s="144"/>
      <c r="P31" s="146"/>
      <c r="Q31" s="63" t="str">
        <f t="shared" si="3"/>
        <v xml:space="preserve"> </v>
      </c>
      <c r="R31" s="112"/>
      <c r="S31" s="112" t="str">
        <f t="shared" si="4"/>
        <v xml:space="preserve"> </v>
      </c>
      <c r="T31" s="112"/>
      <c r="U31" s="112">
        <f t="shared" si="6"/>
        <v>0</v>
      </c>
      <c r="V31" s="63" t="str">
        <f t="shared" si="7"/>
        <v>Por Evaluar</v>
      </c>
      <c r="W31" s="146"/>
      <c r="X31" s="154"/>
    </row>
    <row r="32" spans="1:24" ht="99.9" customHeight="1" x14ac:dyDescent="0.3">
      <c r="A32" s="135"/>
      <c r="B32" s="136"/>
      <c r="C32" s="136"/>
      <c r="D32" s="136"/>
      <c r="E32" s="63" t="str">
        <f t="shared" si="0"/>
        <v xml:space="preserve"> </v>
      </c>
      <c r="F32" s="113"/>
      <c r="G32" s="113" t="str">
        <f t="shared" si="1"/>
        <v xml:space="preserve"> </v>
      </c>
      <c r="H32" s="113"/>
      <c r="I32" s="113">
        <f t="shared" si="5"/>
        <v>0</v>
      </c>
      <c r="J32" s="63" t="str">
        <f t="shared" si="2"/>
        <v>Por Evaluar</v>
      </c>
      <c r="K32" s="63"/>
      <c r="L32" s="141"/>
      <c r="M32" s="142"/>
      <c r="N32" s="143"/>
      <c r="O32" s="144"/>
      <c r="P32" s="146"/>
      <c r="Q32" s="63" t="str">
        <f t="shared" si="3"/>
        <v xml:space="preserve"> </v>
      </c>
      <c r="R32" s="112"/>
      <c r="S32" s="112" t="str">
        <f t="shared" si="4"/>
        <v xml:space="preserve"> </v>
      </c>
      <c r="T32" s="112"/>
      <c r="U32" s="112">
        <f t="shared" si="6"/>
        <v>0</v>
      </c>
      <c r="V32" s="63" t="str">
        <f t="shared" si="7"/>
        <v>Por Evaluar</v>
      </c>
      <c r="W32" s="146"/>
      <c r="X32" s="154"/>
    </row>
    <row r="33" spans="1:27" ht="99.9" customHeight="1" x14ac:dyDescent="0.3">
      <c r="A33" s="135"/>
      <c r="B33" s="136"/>
      <c r="C33" s="136"/>
      <c r="D33" s="136"/>
      <c r="E33" s="63" t="str">
        <f t="shared" si="0"/>
        <v xml:space="preserve"> </v>
      </c>
      <c r="F33" s="113"/>
      <c r="G33" s="113" t="str">
        <f t="shared" si="1"/>
        <v xml:space="preserve"> </v>
      </c>
      <c r="H33" s="113"/>
      <c r="I33" s="113">
        <f t="shared" si="5"/>
        <v>0</v>
      </c>
      <c r="J33" s="63" t="str">
        <f t="shared" si="2"/>
        <v>Por Evaluar</v>
      </c>
      <c r="K33" s="63"/>
      <c r="L33" s="147"/>
      <c r="M33" s="148"/>
      <c r="N33" s="143"/>
      <c r="O33" s="144"/>
      <c r="P33" s="146"/>
      <c r="Q33" s="63" t="str">
        <f t="shared" si="3"/>
        <v xml:space="preserve"> </v>
      </c>
      <c r="R33" s="112"/>
      <c r="S33" s="112" t="str">
        <f t="shared" si="4"/>
        <v xml:space="preserve"> </v>
      </c>
      <c r="T33" s="112"/>
      <c r="U33" s="112">
        <f t="shared" si="6"/>
        <v>0</v>
      </c>
      <c r="V33" s="63" t="str">
        <f t="shared" si="7"/>
        <v>Por Evaluar</v>
      </c>
      <c r="W33" s="146"/>
      <c r="X33" s="154"/>
    </row>
    <row r="34" spans="1:27" s="66" customFormat="1" ht="96.75" customHeight="1" x14ac:dyDescent="0.3">
      <c r="A34" s="137"/>
      <c r="B34" s="138"/>
      <c r="C34" s="138"/>
      <c r="D34" s="138"/>
      <c r="E34" s="63" t="str">
        <f t="shared" si="0"/>
        <v xml:space="preserve"> </v>
      </c>
      <c r="F34" s="113"/>
      <c r="G34" s="113" t="str">
        <f t="shared" si="1"/>
        <v xml:space="preserve"> </v>
      </c>
      <c r="H34" s="113"/>
      <c r="I34" s="113">
        <f t="shared" si="5"/>
        <v>0</v>
      </c>
      <c r="J34" s="63" t="str">
        <f t="shared" si="2"/>
        <v>Por Evaluar</v>
      </c>
      <c r="K34" s="63"/>
      <c r="L34" s="149"/>
      <c r="M34" s="157"/>
      <c r="N34" s="143"/>
      <c r="O34" s="157"/>
      <c r="P34" s="157"/>
      <c r="Q34" s="63" t="str">
        <f t="shared" si="3"/>
        <v xml:space="preserve"> </v>
      </c>
      <c r="R34" s="112"/>
      <c r="S34" s="112" t="str">
        <f t="shared" si="4"/>
        <v xml:space="preserve"> </v>
      </c>
      <c r="T34" s="112"/>
      <c r="U34" s="112">
        <f t="shared" si="6"/>
        <v>0</v>
      </c>
      <c r="V34" s="63" t="str">
        <f t="shared" si="7"/>
        <v>Por Evaluar</v>
      </c>
      <c r="W34" s="157"/>
      <c r="X34" s="155"/>
      <c r="Z34" s="105"/>
      <c r="AA34" s="105"/>
    </row>
    <row r="35" spans="1:27" s="66" customFormat="1" ht="99.9" customHeight="1" x14ac:dyDescent="0.3">
      <c r="A35" s="137"/>
      <c r="B35" s="138"/>
      <c r="C35" s="138"/>
      <c r="D35" s="138"/>
      <c r="E35" s="63" t="str">
        <f t="shared" si="0"/>
        <v xml:space="preserve"> </v>
      </c>
      <c r="F35" s="113"/>
      <c r="G35" s="113" t="str">
        <f t="shared" si="1"/>
        <v xml:space="preserve"> </v>
      </c>
      <c r="H35" s="113"/>
      <c r="I35" s="113">
        <f t="shared" si="5"/>
        <v>0</v>
      </c>
      <c r="J35" s="63" t="str">
        <f t="shared" si="2"/>
        <v>Por Evaluar</v>
      </c>
      <c r="K35" s="63"/>
      <c r="L35" s="149"/>
      <c r="M35" s="157"/>
      <c r="N35" s="143"/>
      <c r="O35" s="157"/>
      <c r="P35" s="157"/>
      <c r="Q35" s="63" t="str">
        <f t="shared" si="3"/>
        <v xml:space="preserve"> </v>
      </c>
      <c r="R35" s="112"/>
      <c r="S35" s="112" t="str">
        <f t="shared" si="4"/>
        <v xml:space="preserve"> </v>
      </c>
      <c r="T35" s="112"/>
      <c r="U35" s="112">
        <f t="shared" si="6"/>
        <v>0</v>
      </c>
      <c r="V35" s="63" t="str">
        <f t="shared" si="7"/>
        <v>Por Evaluar</v>
      </c>
      <c r="W35" s="157"/>
      <c r="X35" s="155"/>
      <c r="Z35" s="105"/>
      <c r="AA35" s="105"/>
    </row>
    <row r="36" spans="1:27" ht="99.9" customHeight="1" x14ac:dyDescent="0.3">
      <c r="A36" s="135"/>
      <c r="B36" s="136"/>
      <c r="C36" s="136"/>
      <c r="D36" s="136"/>
      <c r="E36" s="63" t="str">
        <f t="shared" si="0"/>
        <v xml:space="preserve"> </v>
      </c>
      <c r="F36" s="113"/>
      <c r="G36" s="113" t="str">
        <f t="shared" si="1"/>
        <v xml:space="preserve"> </v>
      </c>
      <c r="H36" s="113"/>
      <c r="I36" s="113">
        <f t="shared" si="5"/>
        <v>0</v>
      </c>
      <c r="J36" s="63" t="str">
        <f t="shared" si="2"/>
        <v>Por Evaluar</v>
      </c>
      <c r="K36" s="63"/>
      <c r="L36" s="147"/>
      <c r="M36" s="148"/>
      <c r="N36" s="143"/>
      <c r="O36" s="144"/>
      <c r="P36" s="146"/>
      <c r="Q36" s="63" t="str">
        <f t="shared" si="3"/>
        <v xml:space="preserve"> </v>
      </c>
      <c r="R36" s="112"/>
      <c r="S36" s="112" t="str">
        <f t="shared" si="4"/>
        <v xml:space="preserve"> </v>
      </c>
      <c r="T36" s="112"/>
      <c r="U36" s="112">
        <f t="shared" si="6"/>
        <v>0</v>
      </c>
      <c r="V36" s="63" t="str">
        <f t="shared" si="7"/>
        <v>Por Evaluar</v>
      </c>
      <c r="W36" s="146"/>
      <c r="X36" s="154"/>
    </row>
    <row r="37" spans="1:27" ht="99.9" customHeight="1" x14ac:dyDescent="0.3">
      <c r="A37" s="135"/>
      <c r="B37" s="136"/>
      <c r="C37" s="136"/>
      <c r="D37" s="136"/>
      <c r="E37" s="63" t="str">
        <f t="shared" ref="E37:E40" si="32">IFERROR(VLOOKUP(F37,$D$56:$E$60,2,FALSE)," ")</f>
        <v xml:space="preserve"> </v>
      </c>
      <c r="F37" s="113"/>
      <c r="G37" s="113" t="str">
        <f t="shared" ref="G37:G40" si="33">IFERROR(VLOOKUP(H37,$D$63:$E$67,2,FALSE)," ")</f>
        <v xml:space="preserve"> </v>
      </c>
      <c r="H37" s="113"/>
      <c r="I37" s="113">
        <f t="shared" ref="I37:I40" si="34">IFERROR(E37*G37,0)</f>
        <v>0</v>
      </c>
      <c r="J37" s="63" t="str">
        <f t="shared" ref="J37:J40" si="35">IFERROR(VLOOKUP(CONCATENATE(E37,G37)*1,$Z$61:$AA$85,2,0),"Por Evaluar")</f>
        <v>Por Evaluar</v>
      </c>
      <c r="K37" s="63"/>
      <c r="L37" s="147"/>
      <c r="M37" s="148"/>
      <c r="N37" s="143"/>
      <c r="O37" s="144"/>
      <c r="P37" s="146"/>
      <c r="Q37" s="63" t="str">
        <f t="shared" ref="Q37:Q40" si="36">IFERROR(VLOOKUP(R37,$D$56:$E$60,2,FALSE)," ")</f>
        <v xml:space="preserve"> </v>
      </c>
      <c r="R37" s="112"/>
      <c r="S37" s="112" t="str">
        <f t="shared" ref="S37:S40" si="37">IFERROR(VLOOKUP(T37,$D$63:$E$67,2,FALSE)," ")</f>
        <v xml:space="preserve"> </v>
      </c>
      <c r="T37" s="112"/>
      <c r="U37" s="112">
        <f t="shared" ref="U37:U40" si="38">IFERROR(Q37*S37,0)</f>
        <v>0</v>
      </c>
      <c r="V37" s="63" t="str">
        <f t="shared" ref="V37:V40" si="39">IFERROR(VLOOKUP(CONCATENATE(Q37,S37)*1,$Z$61:$AA$85,2,0),"Por Evaluar")</f>
        <v>Por Evaluar</v>
      </c>
      <c r="W37" s="146"/>
      <c r="X37" s="154"/>
    </row>
    <row r="38" spans="1:27" s="66" customFormat="1" ht="96.75" customHeight="1" x14ac:dyDescent="0.3">
      <c r="A38" s="137"/>
      <c r="B38" s="138"/>
      <c r="C38" s="138"/>
      <c r="D38" s="138"/>
      <c r="E38" s="63" t="str">
        <f t="shared" si="32"/>
        <v xml:space="preserve"> </v>
      </c>
      <c r="F38" s="113"/>
      <c r="G38" s="113" t="str">
        <f t="shared" si="33"/>
        <v xml:space="preserve"> </v>
      </c>
      <c r="H38" s="113"/>
      <c r="I38" s="113">
        <f t="shared" si="34"/>
        <v>0</v>
      </c>
      <c r="J38" s="63" t="str">
        <f t="shared" si="35"/>
        <v>Por Evaluar</v>
      </c>
      <c r="K38" s="63"/>
      <c r="L38" s="149"/>
      <c r="M38" s="157"/>
      <c r="N38" s="143"/>
      <c r="O38" s="157"/>
      <c r="P38" s="157"/>
      <c r="Q38" s="63" t="str">
        <f t="shared" si="36"/>
        <v xml:space="preserve"> </v>
      </c>
      <c r="R38" s="112"/>
      <c r="S38" s="112" t="str">
        <f t="shared" si="37"/>
        <v xml:space="preserve"> </v>
      </c>
      <c r="T38" s="112"/>
      <c r="U38" s="112">
        <f t="shared" si="38"/>
        <v>0</v>
      </c>
      <c r="V38" s="63" t="str">
        <f t="shared" si="39"/>
        <v>Por Evaluar</v>
      </c>
      <c r="W38" s="157"/>
      <c r="X38" s="155"/>
      <c r="Z38" s="105"/>
      <c r="AA38" s="105"/>
    </row>
    <row r="39" spans="1:27" s="66" customFormat="1" ht="99.9" customHeight="1" x14ac:dyDescent="0.3">
      <c r="A39" s="137"/>
      <c r="B39" s="138"/>
      <c r="C39" s="138"/>
      <c r="D39" s="138"/>
      <c r="E39" s="63" t="str">
        <f t="shared" si="32"/>
        <v xml:space="preserve"> </v>
      </c>
      <c r="F39" s="113"/>
      <c r="G39" s="113" t="str">
        <f t="shared" si="33"/>
        <v xml:space="preserve"> </v>
      </c>
      <c r="H39" s="113"/>
      <c r="I39" s="113">
        <f t="shared" si="34"/>
        <v>0</v>
      </c>
      <c r="J39" s="63" t="str">
        <f t="shared" si="35"/>
        <v>Por Evaluar</v>
      </c>
      <c r="K39" s="63"/>
      <c r="L39" s="149"/>
      <c r="M39" s="157"/>
      <c r="N39" s="143"/>
      <c r="O39" s="157"/>
      <c r="P39" s="157"/>
      <c r="Q39" s="63" t="str">
        <f t="shared" si="36"/>
        <v xml:space="preserve"> </v>
      </c>
      <c r="R39" s="112"/>
      <c r="S39" s="112" t="str">
        <f t="shared" si="37"/>
        <v xml:space="preserve"> </v>
      </c>
      <c r="T39" s="112"/>
      <c r="U39" s="112">
        <f t="shared" si="38"/>
        <v>0</v>
      </c>
      <c r="V39" s="63" t="str">
        <f t="shared" si="39"/>
        <v>Por Evaluar</v>
      </c>
      <c r="W39" s="157"/>
      <c r="X39" s="155"/>
      <c r="Z39" s="105"/>
      <c r="AA39" s="105"/>
    </row>
    <row r="40" spans="1:27" ht="99.9" customHeight="1" x14ac:dyDescent="0.3">
      <c r="A40" s="135"/>
      <c r="B40" s="136"/>
      <c r="C40" s="136"/>
      <c r="D40" s="136"/>
      <c r="E40" s="63" t="str">
        <f t="shared" si="32"/>
        <v xml:space="preserve"> </v>
      </c>
      <c r="F40" s="113"/>
      <c r="G40" s="113" t="str">
        <f t="shared" si="33"/>
        <v xml:space="preserve"> </v>
      </c>
      <c r="H40" s="113"/>
      <c r="I40" s="113">
        <f t="shared" si="34"/>
        <v>0</v>
      </c>
      <c r="J40" s="63" t="str">
        <f t="shared" si="35"/>
        <v>Por Evaluar</v>
      </c>
      <c r="K40" s="63"/>
      <c r="L40" s="147"/>
      <c r="M40" s="148"/>
      <c r="N40" s="143"/>
      <c r="O40" s="144"/>
      <c r="P40" s="146"/>
      <c r="Q40" s="63" t="str">
        <f t="shared" si="36"/>
        <v xml:space="preserve"> </v>
      </c>
      <c r="R40" s="112"/>
      <c r="S40" s="112" t="str">
        <f t="shared" si="37"/>
        <v xml:space="preserve"> </v>
      </c>
      <c r="T40" s="112"/>
      <c r="U40" s="112">
        <f t="shared" si="38"/>
        <v>0</v>
      </c>
      <c r="V40" s="63" t="str">
        <f t="shared" si="39"/>
        <v>Por Evaluar</v>
      </c>
      <c r="W40" s="146"/>
      <c r="X40" s="154"/>
    </row>
    <row r="41" spans="1:27" ht="99.9" customHeight="1" x14ac:dyDescent="0.3">
      <c r="A41" s="135"/>
      <c r="B41" s="136"/>
      <c r="C41" s="136"/>
      <c r="D41" s="136"/>
      <c r="E41" s="63" t="str">
        <f t="shared" si="0"/>
        <v xml:space="preserve"> </v>
      </c>
      <c r="F41" s="113"/>
      <c r="G41" s="113" t="str">
        <f t="shared" si="1"/>
        <v xml:space="preserve"> </v>
      </c>
      <c r="H41" s="113"/>
      <c r="I41" s="113">
        <f t="shared" si="5"/>
        <v>0</v>
      </c>
      <c r="J41" s="63" t="str">
        <f t="shared" si="2"/>
        <v>Por Evaluar</v>
      </c>
      <c r="K41" s="63"/>
      <c r="L41" s="147"/>
      <c r="M41" s="148"/>
      <c r="N41" s="143"/>
      <c r="O41" s="144"/>
      <c r="P41" s="146"/>
      <c r="Q41" s="63" t="str">
        <f t="shared" si="3"/>
        <v xml:space="preserve"> </v>
      </c>
      <c r="R41" s="112"/>
      <c r="S41" s="112" t="str">
        <f t="shared" si="4"/>
        <v xml:space="preserve"> </v>
      </c>
      <c r="T41" s="112"/>
      <c r="U41" s="112">
        <f t="shared" si="6"/>
        <v>0</v>
      </c>
      <c r="V41" s="63" t="str">
        <f t="shared" si="7"/>
        <v>Por Evaluar</v>
      </c>
      <c r="W41" s="146"/>
      <c r="X41" s="154"/>
    </row>
    <row r="42" spans="1:27" s="66" customFormat="1" ht="96.75" customHeight="1" x14ac:dyDescent="0.3">
      <c r="A42" s="137"/>
      <c r="B42" s="138"/>
      <c r="C42" s="138"/>
      <c r="D42" s="138"/>
      <c r="E42" s="63" t="str">
        <f t="shared" si="0"/>
        <v xml:space="preserve"> </v>
      </c>
      <c r="F42" s="113"/>
      <c r="G42" s="113" t="str">
        <f t="shared" si="1"/>
        <v xml:space="preserve"> </v>
      </c>
      <c r="H42" s="113"/>
      <c r="I42" s="113">
        <f t="shared" si="5"/>
        <v>0</v>
      </c>
      <c r="J42" s="63" t="str">
        <f t="shared" si="2"/>
        <v>Por Evaluar</v>
      </c>
      <c r="K42" s="63"/>
      <c r="L42" s="149"/>
      <c r="M42" s="157"/>
      <c r="N42" s="143"/>
      <c r="O42" s="157"/>
      <c r="P42" s="157"/>
      <c r="Q42" s="63" t="str">
        <f t="shared" si="3"/>
        <v xml:space="preserve"> </v>
      </c>
      <c r="R42" s="112"/>
      <c r="S42" s="112" t="str">
        <f t="shared" si="4"/>
        <v xml:space="preserve"> </v>
      </c>
      <c r="T42" s="112"/>
      <c r="U42" s="112">
        <f t="shared" si="6"/>
        <v>0</v>
      </c>
      <c r="V42" s="63" t="str">
        <f t="shared" si="7"/>
        <v>Por Evaluar</v>
      </c>
      <c r="W42" s="157"/>
      <c r="X42" s="155"/>
      <c r="Z42" s="105"/>
      <c r="AA42" s="105"/>
    </row>
    <row r="43" spans="1:27" s="66" customFormat="1" ht="99.9" customHeight="1" x14ac:dyDescent="0.3">
      <c r="A43" s="137"/>
      <c r="B43" s="138"/>
      <c r="C43" s="138"/>
      <c r="D43" s="138"/>
      <c r="E43" s="63" t="str">
        <f t="shared" si="0"/>
        <v xml:space="preserve"> </v>
      </c>
      <c r="F43" s="113"/>
      <c r="G43" s="113" t="str">
        <f t="shared" si="1"/>
        <v xml:space="preserve"> </v>
      </c>
      <c r="H43" s="113"/>
      <c r="I43" s="113">
        <f t="shared" si="5"/>
        <v>0</v>
      </c>
      <c r="J43" s="63" t="str">
        <f t="shared" si="2"/>
        <v>Por Evaluar</v>
      </c>
      <c r="K43" s="63"/>
      <c r="L43" s="149"/>
      <c r="M43" s="157"/>
      <c r="N43" s="143"/>
      <c r="O43" s="157"/>
      <c r="P43" s="157"/>
      <c r="Q43" s="63" t="str">
        <f t="shared" si="3"/>
        <v xml:space="preserve"> </v>
      </c>
      <c r="R43" s="112"/>
      <c r="S43" s="112" t="str">
        <f t="shared" si="4"/>
        <v xml:space="preserve"> </v>
      </c>
      <c r="T43" s="112"/>
      <c r="U43" s="112">
        <f t="shared" si="6"/>
        <v>0</v>
      </c>
      <c r="V43" s="63" t="str">
        <f t="shared" si="7"/>
        <v>Por Evaluar</v>
      </c>
      <c r="W43" s="157"/>
      <c r="X43" s="155"/>
      <c r="Z43" s="105"/>
      <c r="AA43" s="105"/>
    </row>
    <row r="44" spans="1:27" ht="99.9" customHeight="1" x14ac:dyDescent="0.3">
      <c r="A44" s="135"/>
      <c r="B44" s="136"/>
      <c r="C44" s="136"/>
      <c r="D44" s="136"/>
      <c r="E44" s="63" t="str">
        <f t="shared" ref="E44" si="40">IFERROR(VLOOKUP(F44,$D$56:$E$60,2,FALSE)," ")</f>
        <v xml:space="preserve"> </v>
      </c>
      <c r="F44" s="113"/>
      <c r="G44" s="113" t="str">
        <f t="shared" ref="G44" si="41">IFERROR(VLOOKUP(H44,$D$63:$E$67,2,FALSE)," ")</f>
        <v xml:space="preserve"> </v>
      </c>
      <c r="H44" s="113"/>
      <c r="I44" s="113">
        <f t="shared" ref="I44" si="42">IFERROR(E44*G44,0)</f>
        <v>0</v>
      </c>
      <c r="J44" s="63" t="str">
        <f t="shared" ref="J44" si="43">IFERROR(VLOOKUP(CONCATENATE(E44,G44)*1,$Z$61:$AA$85,2,0),"Por Evaluar")</f>
        <v>Por Evaluar</v>
      </c>
      <c r="K44" s="63"/>
      <c r="L44" s="147"/>
      <c r="M44" s="148"/>
      <c r="N44" s="143"/>
      <c r="O44" s="144"/>
      <c r="P44" s="146"/>
      <c r="Q44" s="63" t="str">
        <f t="shared" ref="Q44" si="44">IFERROR(VLOOKUP(R44,$D$56:$E$60,2,FALSE)," ")</f>
        <v xml:space="preserve"> </v>
      </c>
      <c r="R44" s="112"/>
      <c r="S44" s="112" t="str">
        <f t="shared" ref="S44" si="45">IFERROR(VLOOKUP(T44,$D$63:$E$67,2,FALSE)," ")</f>
        <v xml:space="preserve"> </v>
      </c>
      <c r="T44" s="112"/>
      <c r="U44" s="112">
        <f t="shared" ref="U44" si="46">IFERROR(Q44*S44,0)</f>
        <v>0</v>
      </c>
      <c r="V44" s="63" t="str">
        <f t="shared" ref="V44" si="47">IFERROR(VLOOKUP(CONCATENATE(Q44,S44)*1,$Z$61:$AA$85,2,0),"Por Evaluar")</f>
        <v>Por Evaluar</v>
      </c>
      <c r="W44" s="146"/>
      <c r="X44" s="154"/>
    </row>
    <row r="45" spans="1:27" ht="99.9" customHeight="1" x14ac:dyDescent="0.3">
      <c r="A45" s="135"/>
      <c r="B45" s="136"/>
      <c r="C45" s="136"/>
      <c r="D45" s="136"/>
      <c r="E45" s="63" t="str">
        <f t="shared" ref="E45:E47" si="48">IFERROR(VLOOKUP(F45,$D$56:$E$60,2,FALSE)," ")</f>
        <v xml:space="preserve"> </v>
      </c>
      <c r="F45" s="113"/>
      <c r="G45" s="113" t="str">
        <f t="shared" ref="G45:G47" si="49">IFERROR(VLOOKUP(H45,$D$63:$E$67,2,FALSE)," ")</f>
        <v xml:space="preserve"> </v>
      </c>
      <c r="H45" s="113"/>
      <c r="I45" s="113">
        <f t="shared" ref="I45:I47" si="50">IFERROR(E45*G45,0)</f>
        <v>0</v>
      </c>
      <c r="J45" s="63" t="str">
        <f t="shared" ref="J45:J47" si="51">IFERROR(VLOOKUP(CONCATENATE(E45,G45)*1,$Z$61:$AA$85,2,0),"Por Evaluar")</f>
        <v>Por Evaluar</v>
      </c>
      <c r="K45" s="63"/>
      <c r="L45" s="147"/>
      <c r="M45" s="148"/>
      <c r="N45" s="143"/>
      <c r="O45" s="144"/>
      <c r="P45" s="146"/>
      <c r="Q45" s="63" t="str">
        <f t="shared" ref="Q45:Q47" si="52">IFERROR(VLOOKUP(R45,$D$56:$E$60,2,FALSE)," ")</f>
        <v xml:space="preserve"> </v>
      </c>
      <c r="R45" s="112"/>
      <c r="S45" s="112" t="str">
        <f t="shared" ref="S45:S47" si="53">IFERROR(VLOOKUP(T45,$D$63:$E$67,2,FALSE)," ")</f>
        <v xml:space="preserve"> </v>
      </c>
      <c r="T45" s="112"/>
      <c r="U45" s="112">
        <f t="shared" ref="U45:U47" si="54">IFERROR(Q45*S45,0)</f>
        <v>0</v>
      </c>
      <c r="V45" s="63" t="str">
        <f t="shared" ref="V45:V47" si="55">IFERROR(VLOOKUP(CONCATENATE(Q45,S45)*1,$Z$61:$AA$85,2,0),"Por Evaluar")</f>
        <v>Por Evaluar</v>
      </c>
      <c r="W45" s="146"/>
      <c r="X45" s="154"/>
    </row>
    <row r="46" spans="1:27" s="66" customFormat="1" ht="96.75" customHeight="1" x14ac:dyDescent="0.3">
      <c r="A46" s="137"/>
      <c r="B46" s="138"/>
      <c r="C46" s="138"/>
      <c r="D46" s="138"/>
      <c r="E46" s="63" t="str">
        <f t="shared" si="48"/>
        <v xml:space="preserve"> </v>
      </c>
      <c r="F46" s="113"/>
      <c r="G46" s="113" t="str">
        <f t="shared" si="49"/>
        <v xml:space="preserve"> </v>
      </c>
      <c r="H46" s="113"/>
      <c r="I46" s="113">
        <f t="shared" si="50"/>
        <v>0</v>
      </c>
      <c r="J46" s="63" t="str">
        <f t="shared" si="51"/>
        <v>Por Evaluar</v>
      </c>
      <c r="K46" s="63"/>
      <c r="L46" s="149"/>
      <c r="M46" s="157"/>
      <c r="N46" s="143"/>
      <c r="O46" s="157"/>
      <c r="P46" s="157"/>
      <c r="Q46" s="63" t="str">
        <f t="shared" si="52"/>
        <v xml:space="preserve"> </v>
      </c>
      <c r="R46" s="112"/>
      <c r="S46" s="112" t="str">
        <f t="shared" si="53"/>
        <v xml:space="preserve"> </v>
      </c>
      <c r="T46" s="112"/>
      <c r="U46" s="112">
        <f t="shared" si="54"/>
        <v>0</v>
      </c>
      <c r="V46" s="63" t="str">
        <f t="shared" si="55"/>
        <v>Por Evaluar</v>
      </c>
      <c r="W46" s="157"/>
      <c r="X46" s="155"/>
      <c r="Z46" s="105"/>
      <c r="AA46" s="105"/>
    </row>
    <row r="47" spans="1:27" s="66" customFormat="1" ht="99.9" customHeight="1" x14ac:dyDescent="0.3">
      <c r="A47" s="137"/>
      <c r="B47" s="138"/>
      <c r="C47" s="138"/>
      <c r="D47" s="138"/>
      <c r="E47" s="63" t="str">
        <f t="shared" si="48"/>
        <v xml:space="preserve"> </v>
      </c>
      <c r="F47" s="113"/>
      <c r="G47" s="113" t="str">
        <f t="shared" si="49"/>
        <v xml:space="preserve"> </v>
      </c>
      <c r="H47" s="113"/>
      <c r="I47" s="113">
        <f t="shared" si="50"/>
        <v>0</v>
      </c>
      <c r="J47" s="63" t="str">
        <f t="shared" si="51"/>
        <v>Por Evaluar</v>
      </c>
      <c r="K47" s="63"/>
      <c r="L47" s="149"/>
      <c r="M47" s="157"/>
      <c r="N47" s="143"/>
      <c r="O47" s="157"/>
      <c r="P47" s="157"/>
      <c r="Q47" s="63" t="str">
        <f t="shared" si="52"/>
        <v xml:space="preserve"> </v>
      </c>
      <c r="R47" s="112"/>
      <c r="S47" s="112" t="str">
        <f t="shared" si="53"/>
        <v xml:space="preserve"> </v>
      </c>
      <c r="T47" s="112"/>
      <c r="U47" s="112">
        <f t="shared" si="54"/>
        <v>0</v>
      </c>
      <c r="V47" s="63" t="str">
        <f t="shared" si="55"/>
        <v>Por Evaluar</v>
      </c>
      <c r="W47" s="157"/>
      <c r="X47" s="155"/>
      <c r="Z47" s="105"/>
      <c r="AA47" s="105"/>
    </row>
    <row r="48" spans="1:27" ht="99.9" customHeight="1" x14ac:dyDescent="0.3">
      <c r="A48" s="135"/>
      <c r="B48" s="136"/>
      <c r="C48" s="136"/>
      <c r="D48" s="136"/>
      <c r="E48" s="63" t="str">
        <f t="shared" si="0"/>
        <v xml:space="preserve"> </v>
      </c>
      <c r="F48" s="113"/>
      <c r="G48" s="113" t="str">
        <f t="shared" si="1"/>
        <v xml:space="preserve"> </v>
      </c>
      <c r="H48" s="113"/>
      <c r="I48" s="113">
        <f t="shared" si="5"/>
        <v>0</v>
      </c>
      <c r="J48" s="63" t="str">
        <f t="shared" si="2"/>
        <v>Por Evaluar</v>
      </c>
      <c r="K48" s="63"/>
      <c r="L48" s="147"/>
      <c r="M48" s="148"/>
      <c r="N48" s="143"/>
      <c r="O48" s="144"/>
      <c r="P48" s="146"/>
      <c r="Q48" s="63" t="str">
        <f t="shared" si="3"/>
        <v xml:space="preserve"> </v>
      </c>
      <c r="R48" s="112"/>
      <c r="S48" s="112" t="str">
        <f t="shared" si="4"/>
        <v xml:space="preserve"> </v>
      </c>
      <c r="T48" s="112"/>
      <c r="U48" s="112">
        <f t="shared" si="6"/>
        <v>0</v>
      </c>
      <c r="V48" s="63" t="str">
        <f t="shared" si="7"/>
        <v>Por Evaluar</v>
      </c>
      <c r="W48" s="146"/>
      <c r="X48" s="154"/>
    </row>
    <row r="49" spans="1:27" s="66" customFormat="1" ht="96.75" customHeight="1" x14ac:dyDescent="0.3">
      <c r="A49" s="137"/>
      <c r="B49" s="138"/>
      <c r="C49" s="138"/>
      <c r="D49" s="138"/>
      <c r="E49" s="63" t="str">
        <f t="shared" si="0"/>
        <v xml:space="preserve"> </v>
      </c>
      <c r="F49" s="113"/>
      <c r="G49" s="113" t="str">
        <f t="shared" si="1"/>
        <v xml:space="preserve"> </v>
      </c>
      <c r="H49" s="113"/>
      <c r="I49" s="113">
        <f t="shared" si="5"/>
        <v>0</v>
      </c>
      <c r="J49" s="63" t="str">
        <f t="shared" si="2"/>
        <v>Por Evaluar</v>
      </c>
      <c r="K49" s="63"/>
      <c r="L49" s="149"/>
      <c r="M49" s="150"/>
      <c r="N49" s="143"/>
      <c r="O49" s="150"/>
      <c r="P49" s="150"/>
      <c r="Q49" s="63" t="str">
        <f t="shared" si="3"/>
        <v xml:space="preserve"> </v>
      </c>
      <c r="R49" s="112"/>
      <c r="S49" s="112" t="str">
        <f t="shared" si="4"/>
        <v xml:space="preserve"> </v>
      </c>
      <c r="T49" s="112"/>
      <c r="U49" s="112">
        <f t="shared" si="6"/>
        <v>0</v>
      </c>
      <c r="V49" s="63" t="str">
        <f t="shared" si="7"/>
        <v>Por Evaluar</v>
      </c>
      <c r="W49" s="150"/>
      <c r="X49" s="155"/>
      <c r="Z49" s="105"/>
      <c r="AA49" s="105"/>
    </row>
    <row r="50" spans="1:27" s="66" customFormat="1" ht="99.9" customHeight="1" x14ac:dyDescent="0.3">
      <c r="A50" s="137"/>
      <c r="B50" s="138"/>
      <c r="C50" s="138"/>
      <c r="D50" s="138"/>
      <c r="E50" s="63" t="str">
        <f t="shared" si="0"/>
        <v xml:space="preserve"> </v>
      </c>
      <c r="F50" s="113"/>
      <c r="G50" s="113" t="str">
        <f t="shared" si="1"/>
        <v xml:space="preserve"> </v>
      </c>
      <c r="H50" s="113"/>
      <c r="I50" s="113">
        <f t="shared" si="5"/>
        <v>0</v>
      </c>
      <c r="J50" s="63" t="str">
        <f t="shared" si="2"/>
        <v>Por Evaluar</v>
      </c>
      <c r="K50" s="63"/>
      <c r="L50" s="149"/>
      <c r="M50" s="150"/>
      <c r="N50" s="143"/>
      <c r="O50" s="150"/>
      <c r="P50" s="150"/>
      <c r="Q50" s="63" t="str">
        <f t="shared" si="3"/>
        <v xml:space="preserve"> </v>
      </c>
      <c r="R50" s="112"/>
      <c r="S50" s="112" t="str">
        <f t="shared" si="4"/>
        <v xml:space="preserve"> </v>
      </c>
      <c r="T50" s="112"/>
      <c r="U50" s="112">
        <f t="shared" si="6"/>
        <v>0</v>
      </c>
      <c r="V50" s="63" t="str">
        <f t="shared" si="7"/>
        <v>Por Evaluar</v>
      </c>
      <c r="W50" s="150"/>
      <c r="X50" s="155"/>
      <c r="Z50" s="105"/>
      <c r="AA50" s="105"/>
    </row>
    <row r="51" spans="1:27" s="66" customFormat="1" ht="99.9" customHeight="1" thickBot="1" x14ac:dyDescent="0.35">
      <c r="A51" s="139"/>
      <c r="B51" s="140"/>
      <c r="C51" s="140"/>
      <c r="D51" s="140"/>
      <c r="E51" s="122" t="str">
        <f t="shared" si="0"/>
        <v xml:space="preserve"> </v>
      </c>
      <c r="F51" s="113"/>
      <c r="G51" s="123" t="str">
        <f t="shared" si="1"/>
        <v xml:space="preserve"> </v>
      </c>
      <c r="H51" s="123"/>
      <c r="I51" s="123">
        <f t="shared" si="5"/>
        <v>0</v>
      </c>
      <c r="J51" s="122" t="str">
        <f t="shared" si="2"/>
        <v>Por Evaluar</v>
      </c>
      <c r="K51" s="63"/>
      <c r="L51" s="151"/>
      <c r="M51" s="152"/>
      <c r="N51" s="153"/>
      <c r="O51" s="152"/>
      <c r="P51" s="152"/>
      <c r="Q51" s="122" t="str">
        <f t="shared" si="3"/>
        <v xml:space="preserve"> </v>
      </c>
      <c r="R51" s="124"/>
      <c r="S51" s="124" t="str">
        <f t="shared" si="4"/>
        <v xml:space="preserve"> </v>
      </c>
      <c r="T51" s="124"/>
      <c r="U51" s="124">
        <f t="shared" si="6"/>
        <v>0</v>
      </c>
      <c r="V51" s="122" t="str">
        <f t="shared" si="7"/>
        <v>Por Evaluar</v>
      </c>
      <c r="W51" s="152"/>
      <c r="X51" s="156"/>
      <c r="Z51" s="105"/>
      <c r="AA51" s="105"/>
    </row>
    <row r="52" spans="1:27" s="66" customFormat="1" ht="99.9" hidden="1" customHeight="1" x14ac:dyDescent="0.3">
      <c r="A52" s="115"/>
      <c r="B52" s="116"/>
      <c r="C52" s="65"/>
      <c r="D52" s="65"/>
      <c r="E52" s="63"/>
      <c r="F52" s="63" t="str">
        <f>IFERROR(VLOOKUP(E52,$C$56:$F$60,2,FALSE),"Sin Clasificar")</f>
        <v>Sin Clasificar</v>
      </c>
      <c r="G52" s="64"/>
      <c r="H52" s="63" t="str">
        <f>IFERROR(VLOOKUP(G52,$C$63:$F$67,2,FALSE),"Sin Clasificar")</f>
        <v>Sin Clasificar</v>
      </c>
      <c r="I52" s="63">
        <f>+E52*G52</f>
        <v>0</v>
      </c>
      <c r="J52" s="63" t="b">
        <f>IF(OR(AND(E52=5,G52=30),AND(E52=5,G52=50),AND(E52=4,G52=50)),"INACEPTABLE",IF(OR(AND(E52=5,G52=15),AND(E52=4,G52=30),AND(E52=3,G52=30),AND(E52=3,G52=50),AND(E52=2,G52=50)),"IMPORTANTE",IF(OR(AND(E52=1,G52=15),AND(I52&gt;=30,I52&lt;=60)),"MODERADO")))</f>
        <v>0</v>
      </c>
      <c r="K52" s="63"/>
      <c r="L52" s="63"/>
      <c r="M52" s="63"/>
      <c r="N52" s="63"/>
      <c r="O52" s="63"/>
      <c r="P52" s="63"/>
      <c r="Q52" s="63"/>
      <c r="R52" s="63" t="str">
        <f t="shared" ref="R52" si="56">IFERROR(VLOOKUP(Q52,$C$56:$F$60,2,FALSE),"Sin Clasificar")</f>
        <v>Sin Clasificar</v>
      </c>
      <c r="S52" s="63"/>
      <c r="T52" s="63" t="str">
        <f t="shared" ref="T52" si="57">IFERROR(VLOOKUP(S52,$C$63:$F$65,2,FALSE),"Sin Clasificar")</f>
        <v>Sin Clasificar</v>
      </c>
      <c r="U52" s="63">
        <f>+Q52*S52</f>
        <v>0</v>
      </c>
      <c r="V52" s="63" t="b">
        <f>IF(OR(AND(Q52=5,S52=30),AND(Q52=5,S52=50),AND(Q52=4,S52=50)),"INACEPTABLE",IF(OR(AND(Q52=5,S52=15),AND(Q52=4,S52=30),AND(Q52=3,S52=30),AND(Q52=3,S52=50),AND(Q52=2,S52=50)),"IMPORTANTE",IF(OR(AND(Q52=4,S52=5),AND(Q52=1,S52=15),AND(U52&gt;=25,U52&lt;=60)),"MODERADO",IF(OR(AND(Q52=3,S52=5),AND(Q52=2,S52=10),AND(Q52=1,S52=10),AND(Q52=2,S52=5)),"TOLERABLE",IF(OR(AND(Q52=1,S52=5)),"ACEPTABLE")))))</f>
        <v>0</v>
      </c>
      <c r="W52" s="117"/>
      <c r="X52" s="118"/>
      <c r="Z52" s="105"/>
      <c r="AA52" s="105"/>
    </row>
    <row r="53" spans="1:27" s="67" customFormat="1" ht="12.75" customHeight="1" x14ac:dyDescent="0.3">
      <c r="C53" s="68"/>
      <c r="D53" s="68"/>
      <c r="F53" s="69"/>
      <c r="G53" s="69"/>
      <c r="H53" s="69"/>
      <c r="J53" s="68"/>
      <c r="K53" s="69"/>
      <c r="L53" s="69"/>
      <c r="M53" s="69"/>
      <c r="N53" s="69"/>
      <c r="O53" s="69"/>
      <c r="P53" s="69"/>
      <c r="Q53" s="69"/>
      <c r="R53" s="69"/>
      <c r="S53" s="69"/>
      <c r="T53" s="69"/>
      <c r="U53" s="69"/>
      <c r="V53" s="69"/>
      <c r="W53" s="69"/>
      <c r="X53" s="70"/>
      <c r="Z53" s="104"/>
      <c r="AA53" s="104"/>
    </row>
    <row r="54" spans="1:27" s="67" customFormat="1" ht="14.25" customHeight="1" x14ac:dyDescent="0.3">
      <c r="A54" s="62"/>
      <c r="B54" s="62"/>
      <c r="C54" s="421" t="s">
        <v>91</v>
      </c>
      <c r="D54" s="422"/>
      <c r="E54" s="62"/>
      <c r="F54" s="62"/>
      <c r="G54" s="62"/>
      <c r="H54" s="62"/>
      <c r="I54" s="429" t="s">
        <v>80</v>
      </c>
      <c r="J54" s="429"/>
      <c r="K54" s="429"/>
      <c r="L54" s="71"/>
      <c r="M54" s="71"/>
      <c r="N54" s="71"/>
      <c r="O54" s="71"/>
      <c r="P54" s="71"/>
      <c r="Q54" s="69"/>
      <c r="R54" s="69"/>
      <c r="S54" s="69"/>
      <c r="T54" s="69"/>
      <c r="U54" s="69"/>
      <c r="V54" s="69"/>
      <c r="W54" s="69"/>
      <c r="X54" s="70"/>
      <c r="Z54" s="104"/>
      <c r="AA54" s="104"/>
    </row>
    <row r="55" spans="1:27" s="67" customFormat="1" x14ac:dyDescent="0.3">
      <c r="A55" s="76"/>
      <c r="B55" s="76"/>
      <c r="C55" s="419" t="s">
        <v>53</v>
      </c>
      <c r="D55" s="419"/>
      <c r="E55" s="62"/>
      <c r="F55" s="62"/>
      <c r="G55" s="62"/>
      <c r="H55" s="62"/>
      <c r="I55" s="72"/>
      <c r="J55" s="430" t="s">
        <v>55</v>
      </c>
      <c r="K55" s="430"/>
      <c r="L55" s="73"/>
      <c r="M55" s="73"/>
      <c r="N55" s="73"/>
      <c r="O55" s="73"/>
      <c r="P55" s="73"/>
      <c r="Q55" s="69"/>
      <c r="R55" s="69"/>
      <c r="S55" s="69"/>
      <c r="T55" s="69"/>
      <c r="U55" s="69"/>
      <c r="V55" s="69"/>
      <c r="W55" s="69"/>
      <c r="X55" s="70"/>
      <c r="Z55" s="104"/>
      <c r="AA55" s="104"/>
    </row>
    <row r="56" spans="1:27" s="67" customFormat="1" ht="12.75" customHeight="1" x14ac:dyDescent="0.3">
      <c r="A56" s="76">
        <v>1</v>
      </c>
      <c r="B56" s="76"/>
      <c r="C56" s="77">
        <v>1</v>
      </c>
      <c r="D56" s="77" t="s">
        <v>46</v>
      </c>
      <c r="E56" s="109">
        <f>C56</f>
        <v>1</v>
      </c>
      <c r="F56" s="62"/>
      <c r="G56" s="62"/>
      <c r="H56" s="62"/>
      <c r="I56" s="74"/>
      <c r="J56" s="430" t="s">
        <v>56</v>
      </c>
      <c r="K56" s="430"/>
      <c r="L56" s="73"/>
      <c r="M56" s="73"/>
      <c r="N56" s="73"/>
      <c r="O56" s="73"/>
      <c r="P56" s="73"/>
      <c r="Q56" s="69"/>
      <c r="R56" s="69"/>
      <c r="S56" s="69"/>
      <c r="T56" s="69"/>
      <c r="U56" s="69"/>
      <c r="V56" s="69"/>
      <c r="W56" s="69"/>
      <c r="X56" s="69"/>
      <c r="Z56" s="104"/>
      <c r="AA56" s="104"/>
    </row>
    <row r="57" spans="1:27" ht="12.75" customHeight="1" x14ac:dyDescent="0.3">
      <c r="A57" s="76">
        <v>2</v>
      </c>
      <c r="B57" s="76"/>
      <c r="C57" s="77">
        <v>2</v>
      </c>
      <c r="D57" s="77" t="s">
        <v>47</v>
      </c>
      <c r="E57" s="109">
        <f>C57</f>
        <v>2</v>
      </c>
      <c r="I57" s="75"/>
      <c r="J57" s="430" t="s">
        <v>57</v>
      </c>
      <c r="K57" s="430"/>
      <c r="L57" s="73"/>
      <c r="M57" s="73"/>
      <c r="N57" s="73"/>
      <c r="O57" s="73"/>
      <c r="P57" s="73"/>
      <c r="Q57" s="62"/>
      <c r="R57" s="62"/>
      <c r="S57" s="62"/>
      <c r="T57" s="62"/>
      <c r="U57" s="62"/>
      <c r="V57" s="62"/>
      <c r="W57" s="62"/>
    </row>
    <row r="58" spans="1:27" x14ac:dyDescent="0.3">
      <c r="A58" s="76">
        <v>3</v>
      </c>
      <c r="B58" s="76"/>
      <c r="C58" s="77">
        <v>3</v>
      </c>
      <c r="D58" s="77" t="s">
        <v>232</v>
      </c>
      <c r="E58" s="109">
        <f>C58</f>
        <v>3</v>
      </c>
      <c r="I58" s="132"/>
      <c r="J58" s="423" t="s">
        <v>58</v>
      </c>
      <c r="K58" s="423"/>
      <c r="L58" s="73"/>
      <c r="M58" s="73"/>
      <c r="N58" s="73"/>
      <c r="O58" s="73"/>
      <c r="P58" s="73"/>
      <c r="Z58" s="104" t="s">
        <v>221</v>
      </c>
    </row>
    <row r="59" spans="1:27" x14ac:dyDescent="0.3">
      <c r="A59" s="76">
        <v>4</v>
      </c>
      <c r="B59" s="76"/>
      <c r="C59" s="77">
        <v>4</v>
      </c>
      <c r="D59" s="77" t="s">
        <v>50</v>
      </c>
      <c r="E59" s="109">
        <f>C59</f>
        <v>4</v>
      </c>
      <c r="I59" s="132"/>
      <c r="J59" s="423" t="s">
        <v>59</v>
      </c>
      <c r="K59" s="423"/>
      <c r="L59" s="73"/>
      <c r="M59" s="73"/>
      <c r="N59" s="73"/>
      <c r="O59" s="73"/>
      <c r="P59" s="73"/>
      <c r="Z59" s="104" t="s">
        <v>222</v>
      </c>
    </row>
    <row r="60" spans="1:27" ht="21.75" customHeight="1" x14ac:dyDescent="0.3">
      <c r="A60" s="76">
        <v>5</v>
      </c>
      <c r="B60" s="76"/>
      <c r="C60" s="77">
        <v>5</v>
      </c>
      <c r="D60" s="77" t="s">
        <v>233</v>
      </c>
      <c r="E60" s="109">
        <f>C60</f>
        <v>5</v>
      </c>
      <c r="Z60" s="104" t="s">
        <v>223</v>
      </c>
    </row>
    <row r="61" spans="1:27" ht="20.100000000000001" customHeight="1" x14ac:dyDescent="0.3">
      <c r="A61" s="76"/>
      <c r="B61" s="76"/>
      <c r="C61" s="78"/>
      <c r="D61" s="76"/>
      <c r="E61" s="109"/>
      <c r="I61" s="420" t="s">
        <v>37</v>
      </c>
      <c r="J61" s="420"/>
      <c r="K61" s="420"/>
      <c r="L61" s="62"/>
      <c r="M61" s="62"/>
      <c r="N61" s="62"/>
      <c r="O61" s="62"/>
      <c r="P61" s="62"/>
      <c r="Q61" s="62"/>
      <c r="R61" s="62"/>
      <c r="S61" s="62"/>
      <c r="T61" s="62"/>
      <c r="U61" s="62"/>
      <c r="V61" s="62"/>
      <c r="W61" s="62"/>
      <c r="Z61" s="106">
        <v>55</v>
      </c>
      <c r="AA61" s="104" t="s">
        <v>15</v>
      </c>
    </row>
    <row r="62" spans="1:27" ht="20.100000000000001" customHeight="1" x14ac:dyDescent="0.3">
      <c r="A62" s="76"/>
      <c r="B62" s="76"/>
      <c r="E62" s="109"/>
      <c r="I62" s="417" t="s">
        <v>44</v>
      </c>
      <c r="J62" s="417"/>
      <c r="K62" s="417"/>
      <c r="L62" s="62"/>
      <c r="M62" s="62"/>
      <c r="N62" s="62"/>
      <c r="O62" s="62"/>
      <c r="P62" s="62"/>
      <c r="Q62" s="62"/>
      <c r="R62" s="62"/>
      <c r="S62" s="62"/>
      <c r="T62" s="62"/>
      <c r="U62" s="62"/>
      <c r="V62" s="62"/>
      <c r="W62" s="62"/>
      <c r="Z62" s="106">
        <v>45</v>
      </c>
      <c r="AA62" s="104" t="s">
        <v>15</v>
      </c>
    </row>
    <row r="63" spans="1:27" ht="20.100000000000001" customHeight="1" x14ac:dyDescent="0.3">
      <c r="A63" s="76"/>
      <c r="B63" s="76"/>
      <c r="C63" s="128"/>
      <c r="D63" s="129" t="s">
        <v>45</v>
      </c>
      <c r="E63" s="109"/>
      <c r="I63" s="417" t="s">
        <v>48</v>
      </c>
      <c r="J63" s="417"/>
      <c r="K63" s="417"/>
      <c r="L63" s="62"/>
      <c r="M63" s="62"/>
      <c r="N63" s="62"/>
      <c r="O63" s="62"/>
      <c r="P63" s="62"/>
      <c r="Q63" s="62"/>
      <c r="R63" s="62"/>
      <c r="S63" s="62"/>
      <c r="T63" s="62"/>
      <c r="U63" s="62"/>
      <c r="V63" s="62"/>
      <c r="W63" s="62"/>
      <c r="Z63" s="106">
        <v>510</v>
      </c>
      <c r="AA63" s="104" t="s">
        <v>15</v>
      </c>
    </row>
    <row r="64" spans="1:27" ht="20.100000000000001" customHeight="1" x14ac:dyDescent="0.3">
      <c r="A64" s="76"/>
      <c r="B64" s="76"/>
      <c r="C64" s="418" t="s">
        <v>54</v>
      </c>
      <c r="D64" s="418"/>
      <c r="E64" s="109"/>
      <c r="I64" s="417" t="s">
        <v>41</v>
      </c>
      <c r="J64" s="417"/>
      <c r="K64" s="417"/>
      <c r="L64" s="62"/>
      <c r="M64" s="62"/>
      <c r="N64" s="62"/>
      <c r="O64" s="62"/>
      <c r="P64" s="62"/>
      <c r="Q64" s="62"/>
      <c r="R64" s="62"/>
      <c r="S64" s="62"/>
      <c r="T64" s="62"/>
      <c r="U64" s="62"/>
      <c r="V64" s="62"/>
      <c r="W64" s="62"/>
      <c r="Z64" s="106">
        <v>410</v>
      </c>
      <c r="AA64" s="104" t="s">
        <v>15</v>
      </c>
    </row>
    <row r="65" spans="1:27" ht="20.100000000000001" customHeight="1" x14ac:dyDescent="0.3">
      <c r="A65" s="76"/>
      <c r="B65" s="76"/>
      <c r="C65" s="79">
        <v>15</v>
      </c>
      <c r="D65" s="77" t="s">
        <v>43</v>
      </c>
      <c r="E65" s="109">
        <f t="shared" ref="E65:E67" si="58">C65</f>
        <v>15</v>
      </c>
      <c r="I65" s="417" t="s">
        <v>40</v>
      </c>
      <c r="J65" s="417"/>
      <c r="K65" s="417"/>
      <c r="L65" s="62"/>
      <c r="M65" s="62"/>
      <c r="N65" s="62"/>
      <c r="O65" s="62"/>
      <c r="P65" s="62"/>
      <c r="V65" s="62"/>
      <c r="W65" s="62"/>
      <c r="Z65" s="106">
        <v>310</v>
      </c>
      <c r="AA65" s="104" t="s">
        <v>15</v>
      </c>
    </row>
    <row r="66" spans="1:27" ht="20.100000000000001" customHeight="1" x14ac:dyDescent="0.3">
      <c r="C66" s="79">
        <v>30</v>
      </c>
      <c r="D66" s="77" t="s">
        <v>49</v>
      </c>
      <c r="E66" s="109">
        <f t="shared" si="58"/>
        <v>30</v>
      </c>
      <c r="I66" s="417" t="s">
        <v>42</v>
      </c>
      <c r="J66" s="417"/>
      <c r="K66" s="417"/>
      <c r="L66" s="62"/>
      <c r="M66" s="62"/>
      <c r="N66" s="62"/>
      <c r="O66" s="62"/>
      <c r="P66" s="62"/>
      <c r="V66" s="62"/>
      <c r="W66" s="62"/>
      <c r="Z66" s="106">
        <v>415</v>
      </c>
      <c r="AA66" s="104" t="s">
        <v>15</v>
      </c>
    </row>
    <row r="67" spans="1:27" ht="20.100000000000001" customHeight="1" x14ac:dyDescent="0.3">
      <c r="C67" s="79">
        <v>50</v>
      </c>
      <c r="D67" s="77" t="s">
        <v>51</v>
      </c>
      <c r="E67" s="109">
        <f t="shared" si="58"/>
        <v>50</v>
      </c>
      <c r="I67" s="417" t="s">
        <v>39</v>
      </c>
      <c r="J67" s="417"/>
      <c r="K67" s="417"/>
      <c r="L67" s="62"/>
      <c r="M67" s="62"/>
      <c r="N67" s="62"/>
      <c r="O67" s="62"/>
      <c r="P67" s="62"/>
      <c r="V67" s="62"/>
      <c r="W67" s="62"/>
      <c r="Z67" s="106">
        <v>315</v>
      </c>
      <c r="AA67" s="104" t="s">
        <v>15</v>
      </c>
    </row>
    <row r="68" spans="1:27" ht="20.100000000000001" customHeight="1" x14ac:dyDescent="0.3">
      <c r="I68" s="417" t="s">
        <v>52</v>
      </c>
      <c r="J68" s="417"/>
      <c r="K68" s="417"/>
      <c r="L68" s="62"/>
      <c r="M68" s="62"/>
      <c r="N68" s="62"/>
      <c r="O68" s="62"/>
      <c r="P68" s="62"/>
      <c r="V68" s="62"/>
      <c r="W68" s="62"/>
      <c r="Z68" s="106">
        <v>215</v>
      </c>
      <c r="AA68" s="104" t="s">
        <v>15</v>
      </c>
    </row>
    <row r="69" spans="1:27" ht="20.100000000000001" customHeight="1" x14ac:dyDescent="0.3">
      <c r="C69" s="126"/>
      <c r="I69" s="130"/>
      <c r="J69" s="131"/>
      <c r="K69" s="131"/>
      <c r="L69" s="62"/>
      <c r="M69" s="62"/>
      <c r="N69" s="62"/>
      <c r="O69" s="62"/>
      <c r="P69" s="62"/>
      <c r="V69" s="62"/>
      <c r="W69" s="62"/>
      <c r="Z69" s="106">
        <v>115</v>
      </c>
      <c r="AA69" s="104" t="s">
        <v>15</v>
      </c>
    </row>
    <row r="70" spans="1:27" ht="20.100000000000001" customHeight="1" x14ac:dyDescent="0.3">
      <c r="C70" s="127" t="s">
        <v>67</v>
      </c>
      <c r="I70" s="130"/>
      <c r="J70" s="131"/>
      <c r="K70" s="131"/>
      <c r="L70" s="62"/>
      <c r="M70" s="62"/>
      <c r="N70" s="62"/>
      <c r="O70" s="62"/>
      <c r="P70" s="62"/>
      <c r="V70" s="62"/>
      <c r="W70" s="62"/>
      <c r="Z70" s="106">
        <v>230</v>
      </c>
      <c r="AA70" s="104" t="s">
        <v>15</v>
      </c>
    </row>
    <row r="71" spans="1:27" x14ac:dyDescent="0.3">
      <c r="C71" s="127" t="s">
        <v>66</v>
      </c>
      <c r="I71" s="130"/>
      <c r="J71" s="131"/>
      <c r="K71" s="131"/>
      <c r="L71" s="62"/>
      <c r="M71" s="62"/>
      <c r="N71" s="62"/>
      <c r="O71" s="62"/>
      <c r="P71" s="62"/>
      <c r="V71" s="62"/>
      <c r="W71" s="62"/>
      <c r="Z71" s="106">
        <v>130</v>
      </c>
      <c r="AA71" s="104" t="s">
        <v>15</v>
      </c>
    </row>
    <row r="72" spans="1:27" x14ac:dyDescent="0.3">
      <c r="C72" s="127" t="s">
        <v>15</v>
      </c>
      <c r="I72" s="130"/>
      <c r="J72" s="131"/>
      <c r="K72" s="131"/>
      <c r="L72" s="62"/>
      <c r="M72" s="62"/>
      <c r="N72" s="62"/>
      <c r="O72" s="62"/>
      <c r="P72" s="62"/>
      <c r="V72" s="62"/>
      <c r="W72" s="62"/>
      <c r="Z72" s="106">
        <v>150</v>
      </c>
      <c r="AA72" s="104" t="s">
        <v>15</v>
      </c>
    </row>
    <row r="73" spans="1:27" x14ac:dyDescent="0.3">
      <c r="C73" s="127" t="s">
        <v>68</v>
      </c>
      <c r="I73" s="130"/>
      <c r="J73" s="131"/>
      <c r="K73" s="131"/>
      <c r="L73" s="62"/>
      <c r="M73" s="62"/>
      <c r="N73" s="62"/>
      <c r="O73" s="62"/>
      <c r="P73" s="62"/>
      <c r="V73" s="62"/>
      <c r="W73" s="62"/>
      <c r="Z73" s="105">
        <v>515</v>
      </c>
      <c r="AA73" s="104" t="s">
        <v>66</v>
      </c>
    </row>
    <row r="74" spans="1:27" x14ac:dyDescent="0.3">
      <c r="C74" s="127" t="s">
        <v>70</v>
      </c>
      <c r="L74" s="62"/>
      <c r="M74" s="62"/>
      <c r="N74" s="62"/>
      <c r="O74" s="62"/>
      <c r="P74" s="62"/>
      <c r="V74" s="62"/>
      <c r="W74" s="62"/>
      <c r="Z74" s="105">
        <v>430</v>
      </c>
      <c r="AA74" s="104" t="s">
        <v>66</v>
      </c>
    </row>
    <row r="75" spans="1:27" x14ac:dyDescent="0.3">
      <c r="C75" s="126"/>
      <c r="L75" s="62"/>
      <c r="M75" s="62"/>
      <c r="N75" s="62"/>
      <c r="O75" s="62"/>
      <c r="P75" s="62"/>
      <c r="V75" s="62"/>
      <c r="W75" s="62"/>
      <c r="Z75" s="105">
        <v>330</v>
      </c>
      <c r="AA75" s="104" t="s">
        <v>66</v>
      </c>
    </row>
    <row r="76" spans="1:27" x14ac:dyDescent="0.3">
      <c r="C76" s="126"/>
      <c r="L76" s="62"/>
      <c r="M76" s="62"/>
      <c r="N76" s="62"/>
      <c r="O76" s="62"/>
      <c r="P76" s="62"/>
      <c r="V76" s="62"/>
      <c r="W76" s="62"/>
      <c r="Z76" s="105">
        <v>350</v>
      </c>
      <c r="AA76" s="104" t="s">
        <v>66</v>
      </c>
    </row>
    <row r="77" spans="1:27" x14ac:dyDescent="0.3">
      <c r="L77" s="62"/>
      <c r="M77" s="62"/>
      <c r="N77" s="62"/>
      <c r="O77" s="62"/>
      <c r="P77" s="62"/>
      <c r="V77" s="62"/>
      <c r="W77" s="62"/>
      <c r="Z77" s="105">
        <v>250</v>
      </c>
      <c r="AA77" s="104" t="s">
        <v>66</v>
      </c>
    </row>
    <row r="78" spans="1:27" x14ac:dyDescent="0.3">
      <c r="L78" s="62"/>
      <c r="M78" s="62"/>
      <c r="N78" s="62"/>
      <c r="O78" s="62"/>
      <c r="P78" s="62"/>
      <c r="Z78" s="105">
        <v>530</v>
      </c>
      <c r="AA78" s="104" t="s">
        <v>67</v>
      </c>
    </row>
    <row r="79" spans="1:27" x14ac:dyDescent="0.3">
      <c r="L79" s="62"/>
      <c r="M79" s="62"/>
      <c r="N79" s="62"/>
      <c r="O79" s="62"/>
      <c r="P79" s="62"/>
      <c r="Z79" s="105">
        <v>550</v>
      </c>
      <c r="AA79" s="104" t="s">
        <v>67</v>
      </c>
    </row>
    <row r="80" spans="1:27" x14ac:dyDescent="0.3">
      <c r="L80" s="62"/>
      <c r="M80" s="62"/>
      <c r="N80" s="62"/>
      <c r="O80" s="62"/>
      <c r="P80" s="62"/>
      <c r="Z80" s="105">
        <v>540</v>
      </c>
      <c r="AA80" s="104" t="s">
        <v>67</v>
      </c>
    </row>
    <row r="81" spans="12:27" x14ac:dyDescent="0.3">
      <c r="L81" s="62"/>
      <c r="M81" s="62"/>
      <c r="N81" s="62"/>
      <c r="O81" s="62"/>
      <c r="P81" s="62"/>
      <c r="Z81" s="105">
        <v>35</v>
      </c>
      <c r="AA81" s="104" t="s">
        <v>68</v>
      </c>
    </row>
    <row r="82" spans="12:27" x14ac:dyDescent="0.3">
      <c r="L82" s="62"/>
      <c r="M82" s="62"/>
      <c r="N82" s="62"/>
      <c r="O82" s="62"/>
      <c r="P82" s="62"/>
      <c r="Z82" s="105">
        <v>25</v>
      </c>
      <c r="AA82" s="104" t="s">
        <v>68</v>
      </c>
    </row>
    <row r="83" spans="12:27" x14ac:dyDescent="0.3">
      <c r="L83" s="62"/>
      <c r="M83" s="62"/>
      <c r="N83" s="62"/>
      <c r="O83" s="62"/>
      <c r="P83" s="62"/>
      <c r="Z83" s="105">
        <v>210</v>
      </c>
      <c r="AA83" s="104" t="s">
        <v>68</v>
      </c>
    </row>
    <row r="84" spans="12:27" x14ac:dyDescent="0.3">
      <c r="L84" s="62"/>
      <c r="M84" s="62"/>
      <c r="N84" s="62"/>
      <c r="O84" s="62"/>
      <c r="P84" s="62"/>
      <c r="Z84" s="105">
        <v>110</v>
      </c>
      <c r="AA84" s="104" t="s">
        <v>68</v>
      </c>
    </row>
    <row r="85" spans="12:27" x14ac:dyDescent="0.3">
      <c r="L85" s="62"/>
      <c r="M85" s="62"/>
      <c r="N85" s="62"/>
      <c r="O85" s="62"/>
      <c r="P85" s="62"/>
      <c r="Z85" s="105">
        <v>15</v>
      </c>
      <c r="AA85" s="104" t="s">
        <v>70</v>
      </c>
    </row>
    <row r="90" spans="12:27" ht="14.4" x14ac:dyDescent="0.3">
      <c r="Z90" s="107" t="s">
        <v>192</v>
      </c>
      <c r="AA90" s="107" t="s">
        <v>195</v>
      </c>
    </row>
    <row r="91" spans="12:27" ht="14.4" x14ac:dyDescent="0.3">
      <c r="Z91" s="107" t="s">
        <v>174</v>
      </c>
      <c r="AA91" s="107" t="s">
        <v>196</v>
      </c>
    </row>
    <row r="92" spans="12:27" ht="14.4" x14ac:dyDescent="0.3">
      <c r="Z92" s="107" t="s">
        <v>175</v>
      </c>
      <c r="AA92" s="107" t="s">
        <v>197</v>
      </c>
    </row>
    <row r="93" spans="12:27" ht="14.4" x14ac:dyDescent="0.3">
      <c r="Z93" s="107" t="s">
        <v>176</v>
      </c>
      <c r="AA93" s="107" t="s">
        <v>198</v>
      </c>
    </row>
    <row r="94" spans="12:27" ht="14.4" x14ac:dyDescent="0.3">
      <c r="Z94" s="107" t="s">
        <v>177</v>
      </c>
      <c r="AA94" s="107" t="s">
        <v>199</v>
      </c>
    </row>
    <row r="95" spans="12:27" ht="14.4" x14ac:dyDescent="0.3">
      <c r="Z95" s="107" t="s">
        <v>178</v>
      </c>
      <c r="AA95" s="107" t="s">
        <v>200</v>
      </c>
    </row>
    <row r="96" spans="12:27" ht="14.4" x14ac:dyDescent="0.3">
      <c r="Z96" s="107" t="s">
        <v>179</v>
      </c>
      <c r="AA96" s="107" t="s">
        <v>201</v>
      </c>
    </row>
    <row r="97" spans="26:27" ht="14.4" x14ac:dyDescent="0.3">
      <c r="Z97" s="107" t="s">
        <v>180</v>
      </c>
      <c r="AA97" s="107" t="s">
        <v>202</v>
      </c>
    </row>
    <row r="98" spans="26:27" ht="14.4" x14ac:dyDescent="0.3">
      <c r="Z98" s="107" t="s">
        <v>193</v>
      </c>
      <c r="AA98" s="107" t="s">
        <v>203</v>
      </c>
    </row>
    <row r="99" spans="26:27" ht="14.4" x14ac:dyDescent="0.3">
      <c r="Z99" s="107" t="s">
        <v>194</v>
      </c>
      <c r="AA99" s="107" t="s">
        <v>204</v>
      </c>
    </row>
    <row r="100" spans="26:27" ht="14.4" x14ac:dyDescent="0.3">
      <c r="Z100" s="107" t="s">
        <v>181</v>
      </c>
      <c r="AA100" s="107" t="s">
        <v>205</v>
      </c>
    </row>
    <row r="101" spans="26:27" ht="14.4" x14ac:dyDescent="0.3">
      <c r="Z101" s="107" t="s">
        <v>182</v>
      </c>
      <c r="AA101" s="107" t="s">
        <v>206</v>
      </c>
    </row>
    <row r="102" spans="26:27" ht="14.4" x14ac:dyDescent="0.3">
      <c r="Z102" s="107" t="s">
        <v>183</v>
      </c>
      <c r="AA102" s="107" t="s">
        <v>207</v>
      </c>
    </row>
    <row r="103" spans="26:27" ht="14.4" x14ac:dyDescent="0.3">
      <c r="Z103" s="107" t="s">
        <v>184</v>
      </c>
      <c r="AA103" s="107" t="s">
        <v>208</v>
      </c>
    </row>
    <row r="104" spans="26:27" ht="14.4" x14ac:dyDescent="0.3">
      <c r="Z104" s="107" t="s">
        <v>185</v>
      </c>
      <c r="AA104" s="107" t="s">
        <v>209</v>
      </c>
    </row>
    <row r="105" spans="26:27" ht="14.4" x14ac:dyDescent="0.3">
      <c r="Z105" s="107" t="s">
        <v>186</v>
      </c>
      <c r="AA105" s="107"/>
    </row>
    <row r="106" spans="26:27" ht="14.4" x14ac:dyDescent="0.3">
      <c r="Z106" s="107" t="s">
        <v>187</v>
      </c>
      <c r="AA106" s="107"/>
    </row>
    <row r="107" spans="26:27" ht="14.4" x14ac:dyDescent="0.3">
      <c r="Z107" s="107" t="s">
        <v>188</v>
      </c>
      <c r="AA107" s="107"/>
    </row>
    <row r="108" spans="26:27" ht="14.4" x14ac:dyDescent="0.3">
      <c r="Z108" s="107" t="s">
        <v>189</v>
      </c>
      <c r="AA108" s="107"/>
    </row>
    <row r="109" spans="26:27" ht="14.4" x14ac:dyDescent="0.3">
      <c r="Z109" s="107" t="s">
        <v>190</v>
      </c>
      <c r="AA109" s="107"/>
    </row>
    <row r="110" spans="26:27" ht="14.4" x14ac:dyDescent="0.3">
      <c r="Z110" s="107" t="s">
        <v>191</v>
      </c>
      <c r="AA110" s="107"/>
    </row>
    <row r="114" spans="1:30" s="104" customFormat="1" x14ac:dyDescent="0.3">
      <c r="A114" s="62"/>
      <c r="B114" s="62"/>
      <c r="C114" s="66"/>
      <c r="D114" s="66"/>
      <c r="E114" s="62"/>
      <c r="F114" s="62"/>
      <c r="G114" s="62"/>
      <c r="H114" s="62"/>
      <c r="I114" s="62"/>
      <c r="J114" s="66"/>
      <c r="K114" s="66"/>
      <c r="L114" s="66"/>
      <c r="M114" s="66"/>
      <c r="N114" s="66"/>
      <c r="O114" s="66"/>
      <c r="P114" s="66"/>
      <c r="Q114" s="66"/>
      <c r="R114" s="66"/>
      <c r="S114" s="66"/>
      <c r="T114" s="66"/>
      <c r="U114" s="66"/>
      <c r="V114" s="66"/>
      <c r="W114" s="66"/>
      <c r="X114" s="62"/>
      <c r="Y114" s="62"/>
      <c r="Z114" s="104" t="s">
        <v>215</v>
      </c>
      <c r="AB114" s="62"/>
      <c r="AC114" s="62"/>
      <c r="AD114" s="62"/>
    </row>
    <row r="115" spans="1:30" s="104" customFormat="1" x14ac:dyDescent="0.3">
      <c r="A115" s="62"/>
      <c r="B115" s="62"/>
      <c r="C115" s="66"/>
      <c r="D115" s="66"/>
      <c r="E115" s="62"/>
      <c r="F115" s="62"/>
      <c r="G115" s="62"/>
      <c r="H115" s="62"/>
      <c r="I115" s="62"/>
      <c r="J115" s="66"/>
      <c r="K115" s="66"/>
      <c r="L115" s="66"/>
      <c r="M115" s="66"/>
      <c r="N115" s="66"/>
      <c r="O115" s="66"/>
      <c r="P115" s="66"/>
      <c r="Q115" s="66"/>
      <c r="R115" s="66"/>
      <c r="S115" s="66"/>
      <c r="T115" s="66"/>
      <c r="U115" s="66"/>
      <c r="V115" s="66"/>
      <c r="W115" s="66"/>
      <c r="X115" s="62"/>
      <c r="Y115" s="62"/>
      <c r="Z115" s="104" t="s">
        <v>216</v>
      </c>
      <c r="AB115" s="62"/>
      <c r="AC115" s="62"/>
      <c r="AD115" s="62"/>
    </row>
    <row r="118" spans="1:30" ht="27.6" x14ac:dyDescent="0.3">
      <c r="Z118" s="104" t="s">
        <v>229</v>
      </c>
    </row>
    <row r="119" spans="1:30" ht="41.4" x14ac:dyDescent="0.3">
      <c r="Z119" s="104" t="s">
        <v>230</v>
      </c>
    </row>
    <row r="120" spans="1:30" ht="27.6" x14ac:dyDescent="0.3">
      <c r="Z120" s="104" t="s">
        <v>231</v>
      </c>
    </row>
    <row r="122" spans="1:30" ht="27.6" x14ac:dyDescent="0.3">
      <c r="Z122" s="104" t="s">
        <v>44</v>
      </c>
    </row>
    <row r="123" spans="1:30" ht="41.4" x14ac:dyDescent="0.3">
      <c r="Z123" s="104" t="s">
        <v>48</v>
      </c>
    </row>
    <row r="124" spans="1:30" ht="41.4" x14ac:dyDescent="0.3">
      <c r="Z124" s="104" t="s">
        <v>41</v>
      </c>
    </row>
    <row r="125" spans="1:30" ht="41.4" x14ac:dyDescent="0.3">
      <c r="Z125" s="104" t="s">
        <v>40</v>
      </c>
    </row>
    <row r="126" spans="1:30" ht="27.6" x14ac:dyDescent="0.3">
      <c r="Z126" s="104" t="s">
        <v>42</v>
      </c>
    </row>
    <row r="127" spans="1:30" ht="55.2" x14ac:dyDescent="0.3">
      <c r="Z127" s="104" t="s">
        <v>39</v>
      </c>
    </row>
    <row r="128" spans="1:30" ht="27.6" x14ac:dyDescent="0.3">
      <c r="Z128" s="104" t="s">
        <v>52</v>
      </c>
    </row>
  </sheetData>
  <sheetProtection formatRows="0" autoFilter="0"/>
  <protectedRanges>
    <protectedRange sqref="B12:B51" name="Rango1_1"/>
    <protectedRange sqref="B5:D7 A8 F6:X9" name="Rango2"/>
    <protectedRange sqref="A52:B52 T12:T52 R12:R52 A12:A51 H12:H52 W12:X52 C12:D52 K12:P52 F12:F52" name="Rango1"/>
    <protectedRange sqref="S52" name="Rango3"/>
  </protectedRanges>
  <mergeCells count="42">
    <mergeCell ref="A1:X1"/>
    <mergeCell ref="A2:X2"/>
    <mergeCell ref="A3:X3"/>
    <mergeCell ref="A4:X4"/>
    <mergeCell ref="B5:D5"/>
    <mergeCell ref="F5:X5"/>
    <mergeCell ref="U10:V10"/>
    <mergeCell ref="W10:X10"/>
    <mergeCell ref="E11:F11"/>
    <mergeCell ref="G11:H11"/>
    <mergeCell ref="Q11:R11"/>
    <mergeCell ref="S11:T11"/>
    <mergeCell ref="E10:H10"/>
    <mergeCell ref="I10:J10"/>
    <mergeCell ref="C54:D54"/>
    <mergeCell ref="J59:K59"/>
    <mergeCell ref="K10:K11"/>
    <mergeCell ref="L10:P10"/>
    <mergeCell ref="Q10:T10"/>
    <mergeCell ref="A10:D10"/>
    <mergeCell ref="I54:K54"/>
    <mergeCell ref="J55:K55"/>
    <mergeCell ref="J56:K56"/>
    <mergeCell ref="J57:K57"/>
    <mergeCell ref="J58:K58"/>
    <mergeCell ref="I66:K66"/>
    <mergeCell ref="C64:D64"/>
    <mergeCell ref="I67:K67"/>
    <mergeCell ref="I68:K68"/>
    <mergeCell ref="C55:D55"/>
    <mergeCell ref="I61:K61"/>
    <mergeCell ref="I62:K62"/>
    <mergeCell ref="I63:K63"/>
    <mergeCell ref="I64:K64"/>
    <mergeCell ref="I65:K65"/>
    <mergeCell ref="F6:X6"/>
    <mergeCell ref="F7:X7"/>
    <mergeCell ref="A8:D9"/>
    <mergeCell ref="F8:X8"/>
    <mergeCell ref="F9:X9"/>
    <mergeCell ref="B6:D6"/>
    <mergeCell ref="B7:D7"/>
  </mergeCells>
  <conditionalFormatting sqref="J12:J13 J48:J51 J30:J32">
    <cfRule type="cellIs" dxfId="255" priority="841" operator="equal">
      <formula>"Por Evaluar"</formula>
    </cfRule>
    <cfRule type="cellIs" priority="879" stopIfTrue="1" operator="equal">
      <formula>"ZONA RIESGO ALTA"</formula>
    </cfRule>
    <cfRule type="cellIs" priority="880" stopIfTrue="1" operator="equal">
      <formula>"ZONA RIESGO EXTREMA"</formula>
    </cfRule>
    <cfRule type="cellIs" priority="881" stopIfTrue="1" operator="equal">
      <formula>"ZONA RIESGO BAJA"</formula>
    </cfRule>
    <cfRule type="cellIs" priority="882" stopIfTrue="1" operator="equal">
      <formula>"ZONA RIESGO MODERADA"</formula>
    </cfRule>
    <cfRule type="cellIs" priority="883" stopIfTrue="1" operator="equal">
      <formula>"ZONA RIESGO MODERADA"</formula>
    </cfRule>
    <cfRule type="cellIs" priority="884" stopIfTrue="1" operator="equal">
      <formula>"ZONA RIESGO ALTA"</formula>
    </cfRule>
  </conditionalFormatting>
  <conditionalFormatting sqref="I12:I13 I48:I52 I30:I32">
    <cfRule type="cellIs" priority="885" stopIfTrue="1" operator="equal">
      <formula>"INACEPTABLE"</formula>
    </cfRule>
    <cfRule type="cellIs" priority="886" stopIfTrue="1" operator="equal">
      <formula>"IMPORTANTE"</formula>
    </cfRule>
    <cfRule type="cellIs" priority="887" stopIfTrue="1" operator="equal">
      <formula>"MODERADO"</formula>
    </cfRule>
    <cfRule type="cellIs" priority="888" stopIfTrue="1" operator="equal">
      <formula>"TOLERABLE"</formula>
    </cfRule>
    <cfRule type="cellIs" priority="889" stopIfTrue="1" operator="equal">
      <formula>"ZONA RIESGO ALTA"</formula>
    </cfRule>
    <cfRule type="cellIs" priority="890" stopIfTrue="1" operator="equal">
      <formula>"ZONA EXTREMA"</formula>
    </cfRule>
    <cfRule type="cellIs" priority="891" stopIfTrue="1" operator="equal">
      <formula>"ZONA RIESGO BAJA"</formula>
    </cfRule>
    <cfRule type="cellIs" priority="892" stopIfTrue="1" operator="equal">
      <formula>"ZONA RIESGO MODERADA"</formula>
    </cfRule>
    <cfRule type="cellIs" priority="893" stopIfTrue="1" operator="equal">
      <formula>"ZONA RIESGO MODERADA"</formula>
    </cfRule>
    <cfRule type="cellIs" priority="894" stopIfTrue="1" operator="equal">
      <formula>"ZONA RIESGO ALTA"</formula>
    </cfRule>
  </conditionalFormatting>
  <conditionalFormatting sqref="N49:P51 W12:W13 O12:P13 V52:W52 O48:P48 W48:W51 O30:P32 W30:W32">
    <cfRule type="cellIs" priority="863" stopIfTrue="1" operator="equal">
      <formula>"ZONA RIESGO ALTA"</formula>
    </cfRule>
    <cfRule type="cellIs" priority="864" stopIfTrue="1" operator="equal">
      <formula>"ZONA RIESGO EXTREMA"</formula>
    </cfRule>
    <cfRule type="cellIs" priority="865" stopIfTrue="1" operator="equal">
      <formula>"ZONA RIESGO BAJA"</formula>
    </cfRule>
    <cfRule type="cellIs" priority="866" stopIfTrue="1" operator="equal">
      <formula>"ZONA RIESGO MODERADA"</formula>
    </cfRule>
    <cfRule type="cellIs" priority="867" stopIfTrue="1" operator="equal">
      <formula>"ZONA RIESGO MODERADA"</formula>
    </cfRule>
    <cfRule type="cellIs" priority="868" stopIfTrue="1" operator="equal">
      <formula>"ZONA RIESGO ALTA"</formula>
    </cfRule>
  </conditionalFormatting>
  <conditionalFormatting sqref="U52">
    <cfRule type="cellIs" priority="869" stopIfTrue="1" operator="equal">
      <formula>"INACEPTABLE"</formula>
    </cfRule>
    <cfRule type="cellIs" priority="870" stopIfTrue="1" operator="equal">
      <formula>"IMPORTANTE"</formula>
    </cfRule>
    <cfRule type="cellIs" priority="871" stopIfTrue="1" operator="equal">
      <formula>"MODERADO"</formula>
    </cfRule>
    <cfRule type="cellIs" priority="872" stopIfTrue="1" operator="equal">
      <formula>"TOLERABLE"</formula>
    </cfRule>
    <cfRule type="cellIs" priority="873" stopIfTrue="1" operator="equal">
      <formula>"ZONA RIESGO ALTA"</formula>
    </cfRule>
    <cfRule type="cellIs" priority="874" stopIfTrue="1" operator="equal">
      <formula>"ZONA EXTREMA"</formula>
    </cfRule>
    <cfRule type="cellIs" priority="875" stopIfTrue="1" operator="equal">
      <formula>"ZONA RIESGO BAJA"</formula>
    </cfRule>
    <cfRule type="cellIs" priority="876" stopIfTrue="1" operator="equal">
      <formula>"ZONA RIESGO MODERADA"</formula>
    </cfRule>
    <cfRule type="cellIs" priority="877" stopIfTrue="1" operator="equal">
      <formula>"ZONA RIESGO MODERADA"</formula>
    </cfRule>
    <cfRule type="cellIs" priority="878" stopIfTrue="1" operator="equal">
      <formula>"ZONA RIESGO ALTA"</formula>
    </cfRule>
  </conditionalFormatting>
  <conditionalFormatting sqref="J52">
    <cfRule type="cellIs" priority="857" stopIfTrue="1" operator="equal">
      <formula>"ZONA RIESGO ALTA"</formula>
    </cfRule>
    <cfRule type="cellIs" priority="858" stopIfTrue="1" operator="equal">
      <formula>"ZONA RIESGO EXTREMA"</formula>
    </cfRule>
    <cfRule type="cellIs" priority="859" stopIfTrue="1" operator="equal">
      <formula>"ZONA RIESGO BAJA"</formula>
    </cfRule>
    <cfRule type="cellIs" priority="860" stopIfTrue="1" operator="equal">
      <formula>"ZONA RIESGO MODERADA"</formula>
    </cfRule>
    <cfRule type="cellIs" priority="861" stopIfTrue="1" operator="equal">
      <formula>"ZONA RIESGO MODERADA"</formula>
    </cfRule>
    <cfRule type="cellIs" priority="862" stopIfTrue="1" operator="equal">
      <formula>"ZONA RIESGO ALTA"</formula>
    </cfRule>
  </conditionalFormatting>
  <conditionalFormatting sqref="N12 N31:N32 N48">
    <cfRule type="cellIs" priority="851" stopIfTrue="1" operator="equal">
      <formula>"ZONA RIESGO ALTA"</formula>
    </cfRule>
    <cfRule type="cellIs" priority="852" stopIfTrue="1" operator="equal">
      <formula>"ZONA RIESGO EXTREMA"</formula>
    </cfRule>
    <cfRule type="cellIs" priority="853" stopIfTrue="1" operator="equal">
      <formula>"ZONA RIESGO BAJA"</formula>
    </cfRule>
    <cfRule type="cellIs" priority="854" stopIfTrue="1" operator="equal">
      <formula>"ZONA RIESGO MODERADA"</formula>
    </cfRule>
    <cfRule type="cellIs" priority="855" stopIfTrue="1" operator="equal">
      <formula>"ZONA RIESGO MODERADA"</formula>
    </cfRule>
    <cfRule type="cellIs" priority="856" stopIfTrue="1" operator="equal">
      <formula>"ZONA RIESGO ALTA"</formula>
    </cfRule>
  </conditionalFormatting>
  <conditionalFormatting sqref="F12:F13 F48:F52 F30:F32">
    <cfRule type="cellIs" dxfId="254" priority="850" stopIfTrue="1" operator="equal">
      <formula>"Sin Clasificar"</formula>
    </cfRule>
  </conditionalFormatting>
  <conditionalFormatting sqref="H12:H13 H48:H52 H30:H32">
    <cfRule type="cellIs" dxfId="253" priority="849" stopIfTrue="1" operator="equal">
      <formula>"Sin Clasificar"</formula>
    </cfRule>
  </conditionalFormatting>
  <conditionalFormatting sqref="T52 R52">
    <cfRule type="cellIs" dxfId="252" priority="848" stopIfTrue="1" operator="equal">
      <formula>"Sin Clasificar"</formula>
    </cfRule>
  </conditionalFormatting>
  <conditionalFormatting sqref="N13 N30">
    <cfRule type="cellIs" priority="842" stopIfTrue="1" operator="equal">
      <formula>"ZONA RIESGO ALTA"</formula>
    </cfRule>
    <cfRule type="cellIs" priority="843" stopIfTrue="1" operator="equal">
      <formula>"ZONA RIESGO EXTREMA"</formula>
    </cfRule>
    <cfRule type="cellIs" priority="844" stopIfTrue="1" operator="equal">
      <formula>"ZONA RIESGO BAJA"</formula>
    </cfRule>
    <cfRule type="cellIs" priority="845" stopIfTrue="1" operator="equal">
      <formula>"ZONA RIESGO MODERADA"</formula>
    </cfRule>
    <cfRule type="cellIs" priority="846" stopIfTrue="1" operator="equal">
      <formula>"ZONA RIESGO MODERADA"</formula>
    </cfRule>
    <cfRule type="cellIs" priority="847" stopIfTrue="1" operator="equal">
      <formula>"ZONA RIESGO ALTA"</formula>
    </cfRule>
  </conditionalFormatting>
  <conditionalFormatting sqref="R12:R13 R48:R51 R30:R32">
    <cfRule type="cellIs" dxfId="251" priority="840" stopIfTrue="1" operator="equal">
      <formula>"Sin Clasificar"</formula>
    </cfRule>
  </conditionalFormatting>
  <conditionalFormatting sqref="T12:T13 T48:T51 T30:T32">
    <cfRule type="cellIs" dxfId="250" priority="839" stopIfTrue="1" operator="equal">
      <formula>"Sin Clasificar"</formula>
    </cfRule>
  </conditionalFormatting>
  <conditionalFormatting sqref="U12:U13 U48:U51 U30:U32">
    <cfRule type="cellIs" priority="829" stopIfTrue="1" operator="equal">
      <formula>"INACEPTABLE"</formula>
    </cfRule>
    <cfRule type="cellIs" priority="830" stopIfTrue="1" operator="equal">
      <formula>"IMPORTANTE"</formula>
    </cfRule>
    <cfRule type="cellIs" priority="831" stopIfTrue="1" operator="equal">
      <formula>"MODERADO"</formula>
    </cfRule>
    <cfRule type="cellIs" priority="832" stopIfTrue="1" operator="equal">
      <formula>"TOLERABLE"</formula>
    </cfRule>
    <cfRule type="cellIs" priority="833" stopIfTrue="1" operator="equal">
      <formula>"ZONA RIESGO ALTA"</formula>
    </cfRule>
    <cfRule type="cellIs" priority="834" stopIfTrue="1" operator="equal">
      <formula>"ZONA EXTREMA"</formula>
    </cfRule>
    <cfRule type="cellIs" priority="835" stopIfTrue="1" operator="equal">
      <formula>"ZONA RIESGO BAJA"</formula>
    </cfRule>
    <cfRule type="cellIs" priority="836" stopIfTrue="1" operator="equal">
      <formula>"ZONA RIESGO MODERADA"</formula>
    </cfRule>
    <cfRule type="cellIs" priority="837" stopIfTrue="1" operator="equal">
      <formula>"ZONA RIESGO MODERADA"</formula>
    </cfRule>
    <cfRule type="cellIs" priority="838" stopIfTrue="1" operator="equal">
      <formula>"ZONA RIESGO ALTA"</formula>
    </cfRule>
  </conditionalFormatting>
  <conditionalFormatting sqref="J12:J13 J48:J51 V48:V51 V44 J30:J32 V30:V32">
    <cfRule type="cellIs" dxfId="249" priority="824" operator="equal">
      <formula>$C$74</formula>
    </cfRule>
    <cfRule type="cellIs" dxfId="248" priority="825" operator="equal">
      <formula>$C$73</formula>
    </cfRule>
    <cfRule type="cellIs" dxfId="247" priority="826" operator="equal">
      <formula>$C$72</formula>
    </cfRule>
    <cfRule type="cellIs" dxfId="246" priority="827" operator="equal">
      <formula>$C$71</formula>
    </cfRule>
    <cfRule type="cellIs" dxfId="245" priority="828" operator="equal">
      <formula>$C$70</formula>
    </cfRule>
  </conditionalFormatting>
  <conditionalFormatting sqref="V12:V13 V48:V51 V30:V32">
    <cfRule type="cellIs" dxfId="244" priority="817" operator="equal">
      <formula>"Por Evaluar"</formula>
    </cfRule>
    <cfRule type="cellIs" priority="818" stopIfTrue="1" operator="equal">
      <formula>"ZONA RIESGO ALTA"</formula>
    </cfRule>
    <cfRule type="cellIs" priority="819" stopIfTrue="1" operator="equal">
      <formula>"ZONA RIESGO EXTREMA"</formula>
    </cfRule>
    <cfRule type="cellIs" priority="820" stopIfTrue="1" operator="equal">
      <formula>"ZONA RIESGO BAJA"</formula>
    </cfRule>
    <cfRule type="cellIs" priority="821" stopIfTrue="1" operator="equal">
      <formula>"ZONA RIESGO MODERADA"</formula>
    </cfRule>
    <cfRule type="cellIs" priority="822" stopIfTrue="1" operator="equal">
      <formula>"ZONA RIESGO MODERADA"</formula>
    </cfRule>
    <cfRule type="cellIs" priority="823" stopIfTrue="1" operator="equal">
      <formula>"ZONA RIESGO ALTA"</formula>
    </cfRule>
  </conditionalFormatting>
  <conditionalFormatting sqref="V12:V13">
    <cfRule type="cellIs" dxfId="243" priority="812" operator="equal">
      <formula>$C$74</formula>
    </cfRule>
    <cfRule type="cellIs" dxfId="242" priority="813" operator="equal">
      <formula>$C$73</formula>
    </cfRule>
    <cfRule type="cellIs" dxfId="241" priority="814" operator="equal">
      <formula>$C$72</formula>
    </cfRule>
    <cfRule type="cellIs" dxfId="240" priority="815" operator="equal">
      <formula>$C$71</formula>
    </cfRule>
    <cfRule type="cellIs" dxfId="239" priority="816" operator="equal">
      <formula>$C$70</formula>
    </cfRule>
  </conditionalFormatting>
  <conditionalFormatting sqref="J45:J47">
    <cfRule type="cellIs" dxfId="238" priority="781" operator="equal">
      <formula>"Por Evaluar"</formula>
    </cfRule>
    <cfRule type="cellIs" priority="796" stopIfTrue="1" operator="equal">
      <formula>"ZONA RIESGO ALTA"</formula>
    </cfRule>
    <cfRule type="cellIs" priority="797" stopIfTrue="1" operator="equal">
      <formula>"ZONA RIESGO EXTREMA"</formula>
    </cfRule>
    <cfRule type="cellIs" priority="798" stopIfTrue="1" operator="equal">
      <formula>"ZONA RIESGO BAJA"</formula>
    </cfRule>
    <cfRule type="cellIs" priority="799" stopIfTrue="1" operator="equal">
      <formula>"ZONA RIESGO MODERADA"</formula>
    </cfRule>
    <cfRule type="cellIs" priority="800" stopIfTrue="1" operator="equal">
      <formula>"ZONA RIESGO MODERADA"</formula>
    </cfRule>
    <cfRule type="cellIs" priority="801" stopIfTrue="1" operator="equal">
      <formula>"ZONA RIESGO ALTA"</formula>
    </cfRule>
  </conditionalFormatting>
  <conditionalFormatting sqref="I45:I47">
    <cfRule type="cellIs" priority="802" stopIfTrue="1" operator="equal">
      <formula>"INACEPTABLE"</formula>
    </cfRule>
    <cfRule type="cellIs" priority="803" stopIfTrue="1" operator="equal">
      <formula>"IMPORTANTE"</formula>
    </cfRule>
    <cfRule type="cellIs" priority="804" stopIfTrue="1" operator="equal">
      <formula>"MODERADO"</formula>
    </cfRule>
    <cfRule type="cellIs" priority="805" stopIfTrue="1" operator="equal">
      <formula>"TOLERABLE"</formula>
    </cfRule>
    <cfRule type="cellIs" priority="806" stopIfTrue="1" operator="equal">
      <formula>"ZONA RIESGO ALTA"</formula>
    </cfRule>
    <cfRule type="cellIs" priority="807" stopIfTrue="1" operator="equal">
      <formula>"ZONA EXTREMA"</formula>
    </cfRule>
    <cfRule type="cellIs" priority="808" stopIfTrue="1" operator="equal">
      <formula>"ZONA RIESGO BAJA"</formula>
    </cfRule>
    <cfRule type="cellIs" priority="809" stopIfTrue="1" operator="equal">
      <formula>"ZONA RIESGO MODERADA"</formula>
    </cfRule>
    <cfRule type="cellIs" priority="810" stopIfTrue="1" operator="equal">
      <formula>"ZONA RIESGO MODERADA"</formula>
    </cfRule>
    <cfRule type="cellIs" priority="811" stopIfTrue="1" operator="equal">
      <formula>"ZONA RIESGO ALTA"</formula>
    </cfRule>
  </conditionalFormatting>
  <conditionalFormatting sqref="N46:P47 O45:P45 W45:W47">
    <cfRule type="cellIs" priority="790" stopIfTrue="1" operator="equal">
      <formula>"ZONA RIESGO ALTA"</formula>
    </cfRule>
    <cfRule type="cellIs" priority="791" stopIfTrue="1" operator="equal">
      <formula>"ZONA RIESGO EXTREMA"</formula>
    </cfRule>
    <cfRule type="cellIs" priority="792" stopIfTrue="1" operator="equal">
      <formula>"ZONA RIESGO BAJA"</formula>
    </cfRule>
    <cfRule type="cellIs" priority="793" stopIfTrue="1" operator="equal">
      <formula>"ZONA RIESGO MODERADA"</formula>
    </cfRule>
    <cfRule type="cellIs" priority="794" stopIfTrue="1" operator="equal">
      <formula>"ZONA RIESGO MODERADA"</formula>
    </cfRule>
    <cfRule type="cellIs" priority="795" stopIfTrue="1" operator="equal">
      <formula>"ZONA RIESGO ALTA"</formula>
    </cfRule>
  </conditionalFormatting>
  <conditionalFormatting sqref="N45">
    <cfRule type="cellIs" priority="784" stopIfTrue="1" operator="equal">
      <formula>"ZONA RIESGO ALTA"</formula>
    </cfRule>
    <cfRule type="cellIs" priority="785" stopIfTrue="1" operator="equal">
      <formula>"ZONA RIESGO EXTREMA"</formula>
    </cfRule>
    <cfRule type="cellIs" priority="786" stopIfTrue="1" operator="equal">
      <formula>"ZONA RIESGO BAJA"</formula>
    </cfRule>
    <cfRule type="cellIs" priority="787" stopIfTrue="1" operator="equal">
      <formula>"ZONA RIESGO MODERADA"</formula>
    </cfRule>
    <cfRule type="cellIs" priority="788" stopIfTrue="1" operator="equal">
      <formula>"ZONA RIESGO MODERADA"</formula>
    </cfRule>
    <cfRule type="cellIs" priority="789" stopIfTrue="1" operator="equal">
      <formula>"ZONA RIESGO ALTA"</formula>
    </cfRule>
  </conditionalFormatting>
  <conditionalFormatting sqref="F45:F47">
    <cfRule type="cellIs" dxfId="237" priority="783" stopIfTrue="1" operator="equal">
      <formula>"Sin Clasificar"</formula>
    </cfRule>
  </conditionalFormatting>
  <conditionalFormatting sqref="H45:H47">
    <cfRule type="cellIs" dxfId="236" priority="782" stopIfTrue="1" operator="equal">
      <formula>"Sin Clasificar"</formula>
    </cfRule>
  </conditionalFormatting>
  <conditionalFormatting sqref="R45:R47">
    <cfRule type="cellIs" dxfId="235" priority="780" stopIfTrue="1" operator="equal">
      <formula>"Sin Clasificar"</formula>
    </cfRule>
  </conditionalFormatting>
  <conditionalFormatting sqref="T45:T47">
    <cfRule type="cellIs" dxfId="234" priority="779" stopIfTrue="1" operator="equal">
      <formula>"Sin Clasificar"</formula>
    </cfRule>
  </conditionalFormatting>
  <conditionalFormatting sqref="U45:U47">
    <cfRule type="cellIs" priority="769" stopIfTrue="1" operator="equal">
      <formula>"INACEPTABLE"</formula>
    </cfRule>
    <cfRule type="cellIs" priority="770" stopIfTrue="1" operator="equal">
      <formula>"IMPORTANTE"</formula>
    </cfRule>
    <cfRule type="cellIs" priority="771" stopIfTrue="1" operator="equal">
      <formula>"MODERADO"</formula>
    </cfRule>
    <cfRule type="cellIs" priority="772" stopIfTrue="1" operator="equal">
      <formula>"TOLERABLE"</formula>
    </cfRule>
    <cfRule type="cellIs" priority="773" stopIfTrue="1" operator="equal">
      <formula>"ZONA RIESGO ALTA"</formula>
    </cfRule>
    <cfRule type="cellIs" priority="774" stopIfTrue="1" operator="equal">
      <formula>"ZONA EXTREMA"</formula>
    </cfRule>
    <cfRule type="cellIs" priority="775" stopIfTrue="1" operator="equal">
      <formula>"ZONA RIESGO BAJA"</formula>
    </cfRule>
    <cfRule type="cellIs" priority="776" stopIfTrue="1" operator="equal">
      <formula>"ZONA RIESGO MODERADA"</formula>
    </cfRule>
    <cfRule type="cellIs" priority="777" stopIfTrue="1" operator="equal">
      <formula>"ZONA RIESGO MODERADA"</formula>
    </cfRule>
    <cfRule type="cellIs" priority="778" stopIfTrue="1" operator="equal">
      <formula>"ZONA RIESGO ALTA"</formula>
    </cfRule>
  </conditionalFormatting>
  <conditionalFormatting sqref="J45:J47">
    <cfRule type="cellIs" dxfId="233" priority="764" operator="equal">
      <formula>$C$74</formula>
    </cfRule>
    <cfRule type="cellIs" dxfId="232" priority="765" operator="equal">
      <formula>$C$73</formula>
    </cfRule>
    <cfRule type="cellIs" dxfId="231" priority="766" operator="equal">
      <formula>$C$72</formula>
    </cfRule>
    <cfRule type="cellIs" dxfId="230" priority="767" operator="equal">
      <formula>$C$71</formula>
    </cfRule>
    <cfRule type="cellIs" dxfId="229" priority="768" operator="equal">
      <formula>$C$70</formula>
    </cfRule>
  </conditionalFormatting>
  <conditionalFormatting sqref="V45:V47">
    <cfRule type="cellIs" dxfId="228" priority="757" operator="equal">
      <formula>"Por Evaluar"</formula>
    </cfRule>
    <cfRule type="cellIs" priority="758" stopIfTrue="1" operator="equal">
      <formula>"ZONA RIESGO ALTA"</formula>
    </cfRule>
    <cfRule type="cellIs" priority="759" stopIfTrue="1" operator="equal">
      <formula>"ZONA RIESGO EXTREMA"</formula>
    </cfRule>
    <cfRule type="cellIs" priority="760" stopIfTrue="1" operator="equal">
      <formula>"ZONA RIESGO BAJA"</formula>
    </cfRule>
    <cfRule type="cellIs" priority="761" stopIfTrue="1" operator="equal">
      <formula>"ZONA RIESGO MODERADA"</formula>
    </cfRule>
    <cfRule type="cellIs" priority="762" stopIfTrue="1" operator="equal">
      <formula>"ZONA RIESGO MODERADA"</formula>
    </cfRule>
    <cfRule type="cellIs" priority="763" stopIfTrue="1" operator="equal">
      <formula>"ZONA RIESGO ALTA"</formula>
    </cfRule>
  </conditionalFormatting>
  <conditionalFormatting sqref="V45:V47">
    <cfRule type="cellIs" dxfId="227" priority="752" operator="equal">
      <formula>$C$74</formula>
    </cfRule>
    <cfRule type="cellIs" dxfId="226" priority="753" operator="equal">
      <formula>$C$73</formula>
    </cfRule>
    <cfRule type="cellIs" dxfId="225" priority="754" operator="equal">
      <formula>$C$72</formula>
    </cfRule>
    <cfRule type="cellIs" dxfId="224" priority="755" operator="equal">
      <formula>$C$71</formula>
    </cfRule>
    <cfRule type="cellIs" dxfId="223" priority="756" operator="equal">
      <formula>$C$70</formula>
    </cfRule>
  </conditionalFormatting>
  <conditionalFormatting sqref="J44">
    <cfRule type="cellIs" dxfId="222" priority="721" operator="equal">
      <formula>"Por Evaluar"</formula>
    </cfRule>
    <cfRule type="cellIs" priority="736" stopIfTrue="1" operator="equal">
      <formula>"ZONA RIESGO ALTA"</formula>
    </cfRule>
    <cfRule type="cellIs" priority="737" stopIfTrue="1" operator="equal">
      <formula>"ZONA RIESGO EXTREMA"</formula>
    </cfRule>
    <cfRule type="cellIs" priority="738" stopIfTrue="1" operator="equal">
      <formula>"ZONA RIESGO BAJA"</formula>
    </cfRule>
    <cfRule type="cellIs" priority="739" stopIfTrue="1" operator="equal">
      <formula>"ZONA RIESGO MODERADA"</formula>
    </cfRule>
    <cfRule type="cellIs" priority="740" stopIfTrue="1" operator="equal">
      <formula>"ZONA RIESGO MODERADA"</formula>
    </cfRule>
    <cfRule type="cellIs" priority="741" stopIfTrue="1" operator="equal">
      <formula>"ZONA RIESGO ALTA"</formula>
    </cfRule>
  </conditionalFormatting>
  <conditionalFormatting sqref="I44">
    <cfRule type="cellIs" priority="742" stopIfTrue="1" operator="equal">
      <formula>"INACEPTABLE"</formula>
    </cfRule>
    <cfRule type="cellIs" priority="743" stopIfTrue="1" operator="equal">
      <formula>"IMPORTANTE"</formula>
    </cfRule>
    <cfRule type="cellIs" priority="744" stopIfTrue="1" operator="equal">
      <formula>"MODERADO"</formula>
    </cfRule>
    <cfRule type="cellIs" priority="745" stopIfTrue="1" operator="equal">
      <formula>"TOLERABLE"</formula>
    </cfRule>
    <cfRule type="cellIs" priority="746" stopIfTrue="1" operator="equal">
      <formula>"ZONA RIESGO ALTA"</formula>
    </cfRule>
    <cfRule type="cellIs" priority="747" stopIfTrue="1" operator="equal">
      <formula>"ZONA EXTREMA"</formula>
    </cfRule>
    <cfRule type="cellIs" priority="748" stopIfTrue="1" operator="equal">
      <formula>"ZONA RIESGO BAJA"</formula>
    </cfRule>
    <cfRule type="cellIs" priority="749" stopIfTrue="1" operator="equal">
      <formula>"ZONA RIESGO MODERADA"</formula>
    </cfRule>
    <cfRule type="cellIs" priority="750" stopIfTrue="1" operator="equal">
      <formula>"ZONA RIESGO MODERADA"</formula>
    </cfRule>
    <cfRule type="cellIs" priority="751" stopIfTrue="1" operator="equal">
      <formula>"ZONA RIESGO ALTA"</formula>
    </cfRule>
  </conditionalFormatting>
  <conditionalFormatting sqref="O44:P44 W44">
    <cfRule type="cellIs" priority="730" stopIfTrue="1" operator="equal">
      <formula>"ZONA RIESGO ALTA"</formula>
    </cfRule>
    <cfRule type="cellIs" priority="731" stopIfTrue="1" operator="equal">
      <formula>"ZONA RIESGO EXTREMA"</formula>
    </cfRule>
    <cfRule type="cellIs" priority="732" stopIfTrue="1" operator="equal">
      <formula>"ZONA RIESGO BAJA"</formula>
    </cfRule>
    <cfRule type="cellIs" priority="733" stopIfTrue="1" operator="equal">
      <formula>"ZONA RIESGO MODERADA"</formula>
    </cfRule>
    <cfRule type="cellIs" priority="734" stopIfTrue="1" operator="equal">
      <formula>"ZONA RIESGO MODERADA"</formula>
    </cfRule>
    <cfRule type="cellIs" priority="735" stopIfTrue="1" operator="equal">
      <formula>"ZONA RIESGO ALTA"</formula>
    </cfRule>
  </conditionalFormatting>
  <conditionalFormatting sqref="N44">
    <cfRule type="cellIs" priority="724" stopIfTrue="1" operator="equal">
      <formula>"ZONA RIESGO ALTA"</formula>
    </cfRule>
    <cfRule type="cellIs" priority="725" stopIfTrue="1" operator="equal">
      <formula>"ZONA RIESGO EXTREMA"</formula>
    </cfRule>
    <cfRule type="cellIs" priority="726" stopIfTrue="1" operator="equal">
      <formula>"ZONA RIESGO BAJA"</formula>
    </cfRule>
    <cfRule type="cellIs" priority="727" stopIfTrue="1" operator="equal">
      <formula>"ZONA RIESGO MODERADA"</formula>
    </cfRule>
    <cfRule type="cellIs" priority="728" stopIfTrue="1" operator="equal">
      <formula>"ZONA RIESGO MODERADA"</formula>
    </cfRule>
    <cfRule type="cellIs" priority="729" stopIfTrue="1" operator="equal">
      <formula>"ZONA RIESGO ALTA"</formula>
    </cfRule>
  </conditionalFormatting>
  <conditionalFormatting sqref="F44">
    <cfRule type="cellIs" dxfId="221" priority="723" stopIfTrue="1" operator="equal">
      <formula>"Sin Clasificar"</formula>
    </cfRule>
  </conditionalFormatting>
  <conditionalFormatting sqref="H44">
    <cfRule type="cellIs" dxfId="220" priority="722" stopIfTrue="1" operator="equal">
      <formula>"Sin Clasificar"</formula>
    </cfRule>
  </conditionalFormatting>
  <conditionalFormatting sqref="R44">
    <cfRule type="cellIs" dxfId="219" priority="720" stopIfTrue="1" operator="equal">
      <formula>"Sin Clasificar"</formula>
    </cfRule>
  </conditionalFormatting>
  <conditionalFormatting sqref="T44">
    <cfRule type="cellIs" dxfId="218" priority="719" stopIfTrue="1" operator="equal">
      <formula>"Sin Clasificar"</formula>
    </cfRule>
  </conditionalFormatting>
  <conditionalFormatting sqref="U44">
    <cfRule type="cellIs" priority="709" stopIfTrue="1" operator="equal">
      <formula>"INACEPTABLE"</formula>
    </cfRule>
    <cfRule type="cellIs" priority="710" stopIfTrue="1" operator="equal">
      <formula>"IMPORTANTE"</formula>
    </cfRule>
    <cfRule type="cellIs" priority="711" stopIfTrue="1" operator="equal">
      <formula>"MODERADO"</formula>
    </cfRule>
    <cfRule type="cellIs" priority="712" stopIfTrue="1" operator="equal">
      <formula>"TOLERABLE"</formula>
    </cfRule>
    <cfRule type="cellIs" priority="713" stopIfTrue="1" operator="equal">
      <formula>"ZONA RIESGO ALTA"</formula>
    </cfRule>
    <cfRule type="cellIs" priority="714" stopIfTrue="1" operator="equal">
      <formula>"ZONA EXTREMA"</formula>
    </cfRule>
    <cfRule type="cellIs" priority="715" stopIfTrue="1" operator="equal">
      <formula>"ZONA RIESGO BAJA"</formula>
    </cfRule>
    <cfRule type="cellIs" priority="716" stopIfTrue="1" operator="equal">
      <formula>"ZONA RIESGO MODERADA"</formula>
    </cfRule>
    <cfRule type="cellIs" priority="717" stopIfTrue="1" operator="equal">
      <formula>"ZONA RIESGO MODERADA"</formula>
    </cfRule>
    <cfRule type="cellIs" priority="718" stopIfTrue="1" operator="equal">
      <formula>"ZONA RIESGO ALTA"</formula>
    </cfRule>
  </conditionalFormatting>
  <conditionalFormatting sqref="J44">
    <cfRule type="cellIs" dxfId="217" priority="704" operator="equal">
      <formula>$C$74</formula>
    </cfRule>
    <cfRule type="cellIs" dxfId="216" priority="705" operator="equal">
      <formula>$C$73</formula>
    </cfRule>
    <cfRule type="cellIs" dxfId="215" priority="706" operator="equal">
      <formula>$C$72</formula>
    </cfRule>
    <cfRule type="cellIs" dxfId="214" priority="707" operator="equal">
      <formula>$C$71</formula>
    </cfRule>
    <cfRule type="cellIs" dxfId="213" priority="708" operator="equal">
      <formula>$C$70</formula>
    </cfRule>
  </conditionalFormatting>
  <conditionalFormatting sqref="V44">
    <cfRule type="cellIs" dxfId="212" priority="697" operator="equal">
      <formula>"Por Evaluar"</formula>
    </cfRule>
    <cfRule type="cellIs" priority="698" stopIfTrue="1" operator="equal">
      <formula>"ZONA RIESGO ALTA"</formula>
    </cfRule>
    <cfRule type="cellIs" priority="699" stopIfTrue="1" operator="equal">
      <formula>"ZONA RIESGO EXTREMA"</formula>
    </cfRule>
    <cfRule type="cellIs" priority="700" stopIfTrue="1" operator="equal">
      <formula>"ZONA RIESGO BAJA"</formula>
    </cfRule>
    <cfRule type="cellIs" priority="701" stopIfTrue="1" operator="equal">
      <formula>"ZONA RIESGO MODERADA"</formula>
    </cfRule>
    <cfRule type="cellIs" priority="702" stopIfTrue="1" operator="equal">
      <formula>"ZONA RIESGO MODERADA"</formula>
    </cfRule>
    <cfRule type="cellIs" priority="703" stopIfTrue="1" operator="equal">
      <formula>"ZONA RIESGO ALTA"</formula>
    </cfRule>
  </conditionalFormatting>
  <conditionalFormatting sqref="J41:J43">
    <cfRule type="cellIs" dxfId="211" priority="666" operator="equal">
      <formula>"Por Evaluar"</formula>
    </cfRule>
    <cfRule type="cellIs" priority="681" stopIfTrue="1" operator="equal">
      <formula>"ZONA RIESGO ALTA"</formula>
    </cfRule>
    <cfRule type="cellIs" priority="682" stopIfTrue="1" operator="equal">
      <formula>"ZONA RIESGO EXTREMA"</formula>
    </cfRule>
    <cfRule type="cellIs" priority="683" stopIfTrue="1" operator="equal">
      <formula>"ZONA RIESGO BAJA"</formula>
    </cfRule>
    <cfRule type="cellIs" priority="684" stopIfTrue="1" operator="equal">
      <formula>"ZONA RIESGO MODERADA"</formula>
    </cfRule>
    <cfRule type="cellIs" priority="685" stopIfTrue="1" operator="equal">
      <formula>"ZONA RIESGO MODERADA"</formula>
    </cfRule>
    <cfRule type="cellIs" priority="686" stopIfTrue="1" operator="equal">
      <formula>"ZONA RIESGO ALTA"</formula>
    </cfRule>
  </conditionalFormatting>
  <conditionalFormatting sqref="I41:I43">
    <cfRule type="cellIs" priority="687" stopIfTrue="1" operator="equal">
      <formula>"INACEPTABLE"</formula>
    </cfRule>
    <cfRule type="cellIs" priority="688" stopIfTrue="1" operator="equal">
      <formula>"IMPORTANTE"</formula>
    </cfRule>
    <cfRule type="cellIs" priority="689" stopIfTrue="1" operator="equal">
      <formula>"MODERADO"</formula>
    </cfRule>
    <cfRule type="cellIs" priority="690" stopIfTrue="1" operator="equal">
      <formula>"TOLERABLE"</formula>
    </cfRule>
    <cfRule type="cellIs" priority="691" stopIfTrue="1" operator="equal">
      <formula>"ZONA RIESGO ALTA"</formula>
    </cfRule>
    <cfRule type="cellIs" priority="692" stopIfTrue="1" operator="equal">
      <formula>"ZONA EXTREMA"</formula>
    </cfRule>
    <cfRule type="cellIs" priority="693" stopIfTrue="1" operator="equal">
      <formula>"ZONA RIESGO BAJA"</formula>
    </cfRule>
    <cfRule type="cellIs" priority="694" stopIfTrue="1" operator="equal">
      <formula>"ZONA RIESGO MODERADA"</formula>
    </cfRule>
    <cfRule type="cellIs" priority="695" stopIfTrue="1" operator="equal">
      <formula>"ZONA RIESGO MODERADA"</formula>
    </cfRule>
    <cfRule type="cellIs" priority="696" stopIfTrue="1" operator="equal">
      <formula>"ZONA RIESGO ALTA"</formula>
    </cfRule>
  </conditionalFormatting>
  <conditionalFormatting sqref="N42:P43 O41:P41 W41:W43">
    <cfRule type="cellIs" priority="675" stopIfTrue="1" operator="equal">
      <formula>"ZONA RIESGO ALTA"</formula>
    </cfRule>
    <cfRule type="cellIs" priority="676" stopIfTrue="1" operator="equal">
      <formula>"ZONA RIESGO EXTREMA"</formula>
    </cfRule>
    <cfRule type="cellIs" priority="677" stopIfTrue="1" operator="equal">
      <formula>"ZONA RIESGO BAJA"</formula>
    </cfRule>
    <cfRule type="cellIs" priority="678" stopIfTrue="1" operator="equal">
      <formula>"ZONA RIESGO MODERADA"</formula>
    </cfRule>
    <cfRule type="cellIs" priority="679" stopIfTrue="1" operator="equal">
      <formula>"ZONA RIESGO MODERADA"</formula>
    </cfRule>
    <cfRule type="cellIs" priority="680" stopIfTrue="1" operator="equal">
      <formula>"ZONA RIESGO ALTA"</formula>
    </cfRule>
  </conditionalFormatting>
  <conditionalFormatting sqref="N41">
    <cfRule type="cellIs" priority="669" stopIfTrue="1" operator="equal">
      <formula>"ZONA RIESGO ALTA"</formula>
    </cfRule>
    <cfRule type="cellIs" priority="670" stopIfTrue="1" operator="equal">
      <formula>"ZONA RIESGO EXTREMA"</formula>
    </cfRule>
    <cfRule type="cellIs" priority="671" stopIfTrue="1" operator="equal">
      <formula>"ZONA RIESGO BAJA"</formula>
    </cfRule>
    <cfRule type="cellIs" priority="672" stopIfTrue="1" operator="equal">
      <formula>"ZONA RIESGO MODERADA"</formula>
    </cfRule>
    <cfRule type="cellIs" priority="673" stopIfTrue="1" operator="equal">
      <formula>"ZONA RIESGO MODERADA"</formula>
    </cfRule>
    <cfRule type="cellIs" priority="674" stopIfTrue="1" operator="equal">
      <formula>"ZONA RIESGO ALTA"</formula>
    </cfRule>
  </conditionalFormatting>
  <conditionalFormatting sqref="F41:F43">
    <cfRule type="cellIs" dxfId="210" priority="668" stopIfTrue="1" operator="equal">
      <formula>"Sin Clasificar"</formula>
    </cfRule>
  </conditionalFormatting>
  <conditionalFormatting sqref="H41:H43">
    <cfRule type="cellIs" dxfId="209" priority="667" stopIfTrue="1" operator="equal">
      <formula>"Sin Clasificar"</formula>
    </cfRule>
  </conditionalFormatting>
  <conditionalFormatting sqref="R41:R43">
    <cfRule type="cellIs" dxfId="208" priority="665" stopIfTrue="1" operator="equal">
      <formula>"Sin Clasificar"</formula>
    </cfRule>
  </conditionalFormatting>
  <conditionalFormatting sqref="T41:T43">
    <cfRule type="cellIs" dxfId="207" priority="664" stopIfTrue="1" operator="equal">
      <formula>"Sin Clasificar"</formula>
    </cfRule>
  </conditionalFormatting>
  <conditionalFormatting sqref="U41:U43">
    <cfRule type="cellIs" priority="654" stopIfTrue="1" operator="equal">
      <formula>"INACEPTABLE"</formula>
    </cfRule>
    <cfRule type="cellIs" priority="655" stopIfTrue="1" operator="equal">
      <formula>"IMPORTANTE"</formula>
    </cfRule>
    <cfRule type="cellIs" priority="656" stopIfTrue="1" operator="equal">
      <formula>"MODERADO"</formula>
    </cfRule>
    <cfRule type="cellIs" priority="657" stopIfTrue="1" operator="equal">
      <formula>"TOLERABLE"</formula>
    </cfRule>
    <cfRule type="cellIs" priority="658" stopIfTrue="1" operator="equal">
      <formula>"ZONA RIESGO ALTA"</formula>
    </cfRule>
    <cfRule type="cellIs" priority="659" stopIfTrue="1" operator="equal">
      <formula>"ZONA EXTREMA"</formula>
    </cfRule>
    <cfRule type="cellIs" priority="660" stopIfTrue="1" operator="equal">
      <formula>"ZONA RIESGO BAJA"</formula>
    </cfRule>
    <cfRule type="cellIs" priority="661" stopIfTrue="1" operator="equal">
      <formula>"ZONA RIESGO MODERADA"</formula>
    </cfRule>
    <cfRule type="cellIs" priority="662" stopIfTrue="1" operator="equal">
      <formula>"ZONA RIESGO MODERADA"</formula>
    </cfRule>
    <cfRule type="cellIs" priority="663" stopIfTrue="1" operator="equal">
      <formula>"ZONA RIESGO ALTA"</formula>
    </cfRule>
  </conditionalFormatting>
  <conditionalFormatting sqref="J41:J43">
    <cfRule type="cellIs" dxfId="206" priority="649" operator="equal">
      <formula>$C$74</formula>
    </cfRule>
    <cfRule type="cellIs" dxfId="205" priority="650" operator="equal">
      <formula>$C$73</formula>
    </cfRule>
    <cfRule type="cellIs" dxfId="204" priority="651" operator="equal">
      <formula>$C$72</formula>
    </cfRule>
    <cfRule type="cellIs" dxfId="203" priority="652" operator="equal">
      <formula>$C$71</formula>
    </cfRule>
    <cfRule type="cellIs" dxfId="202" priority="653" operator="equal">
      <formula>$C$70</formula>
    </cfRule>
  </conditionalFormatting>
  <conditionalFormatting sqref="V41:V43">
    <cfRule type="cellIs" dxfId="201" priority="642" operator="equal">
      <formula>"Por Evaluar"</formula>
    </cfRule>
    <cfRule type="cellIs" priority="643" stopIfTrue="1" operator="equal">
      <formula>"ZONA RIESGO ALTA"</formula>
    </cfRule>
    <cfRule type="cellIs" priority="644" stopIfTrue="1" operator="equal">
      <formula>"ZONA RIESGO EXTREMA"</formula>
    </cfRule>
    <cfRule type="cellIs" priority="645" stopIfTrue="1" operator="equal">
      <formula>"ZONA RIESGO BAJA"</formula>
    </cfRule>
    <cfRule type="cellIs" priority="646" stopIfTrue="1" operator="equal">
      <formula>"ZONA RIESGO MODERADA"</formula>
    </cfRule>
    <cfRule type="cellIs" priority="647" stopIfTrue="1" operator="equal">
      <formula>"ZONA RIESGO MODERADA"</formula>
    </cfRule>
    <cfRule type="cellIs" priority="648" stopIfTrue="1" operator="equal">
      <formula>"ZONA RIESGO ALTA"</formula>
    </cfRule>
  </conditionalFormatting>
  <conditionalFormatting sqref="V41:V43">
    <cfRule type="cellIs" dxfId="200" priority="637" operator="equal">
      <formula>$C$74</formula>
    </cfRule>
    <cfRule type="cellIs" dxfId="199" priority="638" operator="equal">
      <formula>$C$73</formula>
    </cfRule>
    <cfRule type="cellIs" dxfId="198" priority="639" operator="equal">
      <formula>$C$72</formula>
    </cfRule>
    <cfRule type="cellIs" dxfId="197" priority="640" operator="equal">
      <formula>$C$71</formula>
    </cfRule>
    <cfRule type="cellIs" dxfId="196" priority="641" operator="equal">
      <formula>$C$70</formula>
    </cfRule>
  </conditionalFormatting>
  <conditionalFormatting sqref="V40">
    <cfRule type="cellIs" dxfId="195" priority="632" operator="equal">
      <formula>$C$74</formula>
    </cfRule>
    <cfRule type="cellIs" dxfId="194" priority="633" operator="equal">
      <formula>$C$73</formula>
    </cfRule>
    <cfRule type="cellIs" dxfId="193" priority="634" operator="equal">
      <formula>$C$72</formula>
    </cfRule>
    <cfRule type="cellIs" dxfId="192" priority="635" operator="equal">
      <formula>$C$71</formula>
    </cfRule>
    <cfRule type="cellIs" dxfId="191" priority="636" operator="equal">
      <formula>$C$70</formula>
    </cfRule>
  </conditionalFormatting>
  <conditionalFormatting sqref="J40">
    <cfRule type="cellIs" dxfId="190" priority="601" operator="equal">
      <formula>"Por Evaluar"</formula>
    </cfRule>
    <cfRule type="cellIs" priority="616" stopIfTrue="1" operator="equal">
      <formula>"ZONA RIESGO ALTA"</formula>
    </cfRule>
    <cfRule type="cellIs" priority="617" stopIfTrue="1" operator="equal">
      <formula>"ZONA RIESGO EXTREMA"</formula>
    </cfRule>
    <cfRule type="cellIs" priority="618" stopIfTrue="1" operator="equal">
      <formula>"ZONA RIESGO BAJA"</formula>
    </cfRule>
    <cfRule type="cellIs" priority="619" stopIfTrue="1" operator="equal">
      <formula>"ZONA RIESGO MODERADA"</formula>
    </cfRule>
    <cfRule type="cellIs" priority="620" stopIfTrue="1" operator="equal">
      <formula>"ZONA RIESGO MODERADA"</formula>
    </cfRule>
    <cfRule type="cellIs" priority="621" stopIfTrue="1" operator="equal">
      <formula>"ZONA RIESGO ALTA"</formula>
    </cfRule>
  </conditionalFormatting>
  <conditionalFormatting sqref="I40">
    <cfRule type="cellIs" priority="622" stopIfTrue="1" operator="equal">
      <formula>"INACEPTABLE"</formula>
    </cfRule>
    <cfRule type="cellIs" priority="623" stopIfTrue="1" operator="equal">
      <formula>"IMPORTANTE"</formula>
    </cfRule>
    <cfRule type="cellIs" priority="624" stopIfTrue="1" operator="equal">
      <formula>"MODERADO"</formula>
    </cfRule>
    <cfRule type="cellIs" priority="625" stopIfTrue="1" operator="equal">
      <formula>"TOLERABLE"</formula>
    </cfRule>
    <cfRule type="cellIs" priority="626" stopIfTrue="1" operator="equal">
      <formula>"ZONA RIESGO ALTA"</formula>
    </cfRule>
    <cfRule type="cellIs" priority="627" stopIfTrue="1" operator="equal">
      <formula>"ZONA EXTREMA"</formula>
    </cfRule>
    <cfRule type="cellIs" priority="628" stopIfTrue="1" operator="equal">
      <formula>"ZONA RIESGO BAJA"</formula>
    </cfRule>
    <cfRule type="cellIs" priority="629" stopIfTrue="1" operator="equal">
      <formula>"ZONA RIESGO MODERADA"</formula>
    </cfRule>
    <cfRule type="cellIs" priority="630" stopIfTrue="1" operator="equal">
      <formula>"ZONA RIESGO MODERADA"</formula>
    </cfRule>
    <cfRule type="cellIs" priority="631" stopIfTrue="1" operator="equal">
      <formula>"ZONA RIESGO ALTA"</formula>
    </cfRule>
  </conditionalFormatting>
  <conditionalFormatting sqref="O40:P40 W40">
    <cfRule type="cellIs" priority="610" stopIfTrue="1" operator="equal">
      <formula>"ZONA RIESGO ALTA"</formula>
    </cfRule>
    <cfRule type="cellIs" priority="611" stopIfTrue="1" operator="equal">
      <formula>"ZONA RIESGO EXTREMA"</formula>
    </cfRule>
    <cfRule type="cellIs" priority="612" stopIfTrue="1" operator="equal">
      <formula>"ZONA RIESGO BAJA"</formula>
    </cfRule>
    <cfRule type="cellIs" priority="613" stopIfTrue="1" operator="equal">
      <formula>"ZONA RIESGO MODERADA"</formula>
    </cfRule>
    <cfRule type="cellIs" priority="614" stopIfTrue="1" operator="equal">
      <formula>"ZONA RIESGO MODERADA"</formula>
    </cfRule>
    <cfRule type="cellIs" priority="615" stopIfTrue="1" operator="equal">
      <formula>"ZONA RIESGO ALTA"</formula>
    </cfRule>
  </conditionalFormatting>
  <conditionalFormatting sqref="N40">
    <cfRule type="cellIs" priority="604" stopIfTrue="1" operator="equal">
      <formula>"ZONA RIESGO ALTA"</formula>
    </cfRule>
    <cfRule type="cellIs" priority="605" stopIfTrue="1" operator="equal">
      <formula>"ZONA RIESGO EXTREMA"</formula>
    </cfRule>
    <cfRule type="cellIs" priority="606" stopIfTrue="1" operator="equal">
      <formula>"ZONA RIESGO BAJA"</formula>
    </cfRule>
    <cfRule type="cellIs" priority="607" stopIfTrue="1" operator="equal">
      <formula>"ZONA RIESGO MODERADA"</formula>
    </cfRule>
    <cfRule type="cellIs" priority="608" stopIfTrue="1" operator="equal">
      <formula>"ZONA RIESGO MODERADA"</formula>
    </cfRule>
    <cfRule type="cellIs" priority="609" stopIfTrue="1" operator="equal">
      <formula>"ZONA RIESGO ALTA"</formula>
    </cfRule>
  </conditionalFormatting>
  <conditionalFormatting sqref="F40">
    <cfRule type="cellIs" dxfId="189" priority="603" stopIfTrue="1" operator="equal">
      <formula>"Sin Clasificar"</formula>
    </cfRule>
  </conditionalFormatting>
  <conditionalFormatting sqref="H40">
    <cfRule type="cellIs" dxfId="188" priority="602" stopIfTrue="1" operator="equal">
      <formula>"Sin Clasificar"</formula>
    </cfRule>
  </conditionalFormatting>
  <conditionalFormatting sqref="R40">
    <cfRule type="cellIs" dxfId="187" priority="600" stopIfTrue="1" operator="equal">
      <formula>"Sin Clasificar"</formula>
    </cfRule>
  </conditionalFormatting>
  <conditionalFormatting sqref="T40">
    <cfRule type="cellIs" dxfId="186" priority="599" stopIfTrue="1" operator="equal">
      <formula>"Sin Clasificar"</formula>
    </cfRule>
  </conditionalFormatting>
  <conditionalFormatting sqref="U40">
    <cfRule type="cellIs" priority="589" stopIfTrue="1" operator="equal">
      <formula>"INACEPTABLE"</formula>
    </cfRule>
    <cfRule type="cellIs" priority="590" stopIfTrue="1" operator="equal">
      <formula>"IMPORTANTE"</formula>
    </cfRule>
    <cfRule type="cellIs" priority="591" stopIfTrue="1" operator="equal">
      <formula>"MODERADO"</formula>
    </cfRule>
    <cfRule type="cellIs" priority="592" stopIfTrue="1" operator="equal">
      <formula>"TOLERABLE"</formula>
    </cfRule>
    <cfRule type="cellIs" priority="593" stopIfTrue="1" operator="equal">
      <formula>"ZONA RIESGO ALTA"</formula>
    </cfRule>
    <cfRule type="cellIs" priority="594" stopIfTrue="1" operator="equal">
      <formula>"ZONA EXTREMA"</formula>
    </cfRule>
    <cfRule type="cellIs" priority="595" stopIfTrue="1" operator="equal">
      <formula>"ZONA RIESGO BAJA"</formula>
    </cfRule>
    <cfRule type="cellIs" priority="596" stopIfTrue="1" operator="equal">
      <formula>"ZONA RIESGO MODERADA"</formula>
    </cfRule>
    <cfRule type="cellIs" priority="597" stopIfTrue="1" operator="equal">
      <formula>"ZONA RIESGO MODERADA"</formula>
    </cfRule>
    <cfRule type="cellIs" priority="598" stopIfTrue="1" operator="equal">
      <formula>"ZONA RIESGO ALTA"</formula>
    </cfRule>
  </conditionalFormatting>
  <conditionalFormatting sqref="J40">
    <cfRule type="cellIs" dxfId="185" priority="584" operator="equal">
      <formula>$C$74</formula>
    </cfRule>
    <cfRule type="cellIs" dxfId="184" priority="585" operator="equal">
      <formula>$C$73</formula>
    </cfRule>
    <cfRule type="cellIs" dxfId="183" priority="586" operator="equal">
      <formula>$C$72</formula>
    </cfRule>
    <cfRule type="cellIs" dxfId="182" priority="587" operator="equal">
      <formula>$C$71</formula>
    </cfRule>
    <cfRule type="cellIs" dxfId="181" priority="588" operator="equal">
      <formula>$C$70</formula>
    </cfRule>
  </conditionalFormatting>
  <conditionalFormatting sqref="V40">
    <cfRule type="cellIs" dxfId="180" priority="577" operator="equal">
      <formula>"Por Evaluar"</formula>
    </cfRule>
    <cfRule type="cellIs" priority="578" stopIfTrue="1" operator="equal">
      <formula>"ZONA RIESGO ALTA"</formula>
    </cfRule>
    <cfRule type="cellIs" priority="579" stopIfTrue="1" operator="equal">
      <formula>"ZONA RIESGO EXTREMA"</formula>
    </cfRule>
    <cfRule type="cellIs" priority="580" stopIfTrue="1" operator="equal">
      <formula>"ZONA RIESGO BAJA"</formula>
    </cfRule>
    <cfRule type="cellIs" priority="581" stopIfTrue="1" operator="equal">
      <formula>"ZONA RIESGO MODERADA"</formula>
    </cfRule>
    <cfRule type="cellIs" priority="582" stopIfTrue="1" operator="equal">
      <formula>"ZONA RIESGO MODERADA"</formula>
    </cfRule>
    <cfRule type="cellIs" priority="583" stopIfTrue="1" operator="equal">
      <formula>"ZONA RIESGO ALTA"</formula>
    </cfRule>
  </conditionalFormatting>
  <conditionalFormatting sqref="J37:J39">
    <cfRule type="cellIs" dxfId="179" priority="546" operator="equal">
      <formula>"Por Evaluar"</formula>
    </cfRule>
    <cfRule type="cellIs" priority="561" stopIfTrue="1" operator="equal">
      <formula>"ZONA RIESGO ALTA"</formula>
    </cfRule>
    <cfRule type="cellIs" priority="562" stopIfTrue="1" operator="equal">
      <formula>"ZONA RIESGO EXTREMA"</formula>
    </cfRule>
    <cfRule type="cellIs" priority="563" stopIfTrue="1" operator="equal">
      <formula>"ZONA RIESGO BAJA"</formula>
    </cfRule>
    <cfRule type="cellIs" priority="564" stopIfTrue="1" operator="equal">
      <formula>"ZONA RIESGO MODERADA"</formula>
    </cfRule>
    <cfRule type="cellIs" priority="565" stopIfTrue="1" operator="equal">
      <formula>"ZONA RIESGO MODERADA"</formula>
    </cfRule>
    <cfRule type="cellIs" priority="566" stopIfTrue="1" operator="equal">
      <formula>"ZONA RIESGO ALTA"</formula>
    </cfRule>
  </conditionalFormatting>
  <conditionalFormatting sqref="I37:I39">
    <cfRule type="cellIs" priority="567" stopIfTrue="1" operator="equal">
      <formula>"INACEPTABLE"</formula>
    </cfRule>
    <cfRule type="cellIs" priority="568" stopIfTrue="1" operator="equal">
      <formula>"IMPORTANTE"</formula>
    </cfRule>
    <cfRule type="cellIs" priority="569" stopIfTrue="1" operator="equal">
      <formula>"MODERADO"</formula>
    </cfRule>
    <cfRule type="cellIs" priority="570" stopIfTrue="1" operator="equal">
      <formula>"TOLERABLE"</formula>
    </cfRule>
    <cfRule type="cellIs" priority="571" stopIfTrue="1" operator="equal">
      <formula>"ZONA RIESGO ALTA"</formula>
    </cfRule>
    <cfRule type="cellIs" priority="572" stopIfTrue="1" operator="equal">
      <formula>"ZONA EXTREMA"</formula>
    </cfRule>
    <cfRule type="cellIs" priority="573" stopIfTrue="1" operator="equal">
      <formula>"ZONA RIESGO BAJA"</formula>
    </cfRule>
    <cfRule type="cellIs" priority="574" stopIfTrue="1" operator="equal">
      <formula>"ZONA RIESGO MODERADA"</formula>
    </cfRule>
    <cfRule type="cellIs" priority="575" stopIfTrue="1" operator="equal">
      <formula>"ZONA RIESGO MODERADA"</formula>
    </cfRule>
    <cfRule type="cellIs" priority="576" stopIfTrue="1" operator="equal">
      <formula>"ZONA RIESGO ALTA"</formula>
    </cfRule>
  </conditionalFormatting>
  <conditionalFormatting sqref="N38:P39 O37:P37 W37:W39">
    <cfRule type="cellIs" priority="555" stopIfTrue="1" operator="equal">
      <formula>"ZONA RIESGO ALTA"</formula>
    </cfRule>
    <cfRule type="cellIs" priority="556" stopIfTrue="1" operator="equal">
      <formula>"ZONA RIESGO EXTREMA"</formula>
    </cfRule>
    <cfRule type="cellIs" priority="557" stopIfTrue="1" operator="equal">
      <formula>"ZONA RIESGO BAJA"</formula>
    </cfRule>
    <cfRule type="cellIs" priority="558" stopIfTrue="1" operator="equal">
      <formula>"ZONA RIESGO MODERADA"</formula>
    </cfRule>
    <cfRule type="cellIs" priority="559" stopIfTrue="1" operator="equal">
      <formula>"ZONA RIESGO MODERADA"</formula>
    </cfRule>
    <cfRule type="cellIs" priority="560" stopIfTrue="1" operator="equal">
      <formula>"ZONA RIESGO ALTA"</formula>
    </cfRule>
  </conditionalFormatting>
  <conditionalFormatting sqref="N37">
    <cfRule type="cellIs" priority="549" stopIfTrue="1" operator="equal">
      <formula>"ZONA RIESGO ALTA"</formula>
    </cfRule>
    <cfRule type="cellIs" priority="550" stopIfTrue="1" operator="equal">
      <formula>"ZONA RIESGO EXTREMA"</formula>
    </cfRule>
    <cfRule type="cellIs" priority="551" stopIfTrue="1" operator="equal">
      <formula>"ZONA RIESGO BAJA"</formula>
    </cfRule>
    <cfRule type="cellIs" priority="552" stopIfTrue="1" operator="equal">
      <formula>"ZONA RIESGO MODERADA"</formula>
    </cfRule>
    <cfRule type="cellIs" priority="553" stopIfTrue="1" operator="equal">
      <formula>"ZONA RIESGO MODERADA"</formula>
    </cfRule>
    <cfRule type="cellIs" priority="554" stopIfTrue="1" operator="equal">
      <formula>"ZONA RIESGO ALTA"</formula>
    </cfRule>
  </conditionalFormatting>
  <conditionalFormatting sqref="F37:F39">
    <cfRule type="cellIs" dxfId="178" priority="548" stopIfTrue="1" operator="equal">
      <formula>"Sin Clasificar"</formula>
    </cfRule>
  </conditionalFormatting>
  <conditionalFormatting sqref="H37:H39">
    <cfRule type="cellIs" dxfId="177" priority="547" stopIfTrue="1" operator="equal">
      <formula>"Sin Clasificar"</formula>
    </cfRule>
  </conditionalFormatting>
  <conditionalFormatting sqref="R37:R39">
    <cfRule type="cellIs" dxfId="176" priority="545" stopIfTrue="1" operator="equal">
      <formula>"Sin Clasificar"</formula>
    </cfRule>
  </conditionalFormatting>
  <conditionalFormatting sqref="T37:T39">
    <cfRule type="cellIs" dxfId="175" priority="544" stopIfTrue="1" operator="equal">
      <formula>"Sin Clasificar"</formula>
    </cfRule>
  </conditionalFormatting>
  <conditionalFormatting sqref="U37:U39">
    <cfRule type="cellIs" priority="534" stopIfTrue="1" operator="equal">
      <formula>"INACEPTABLE"</formula>
    </cfRule>
    <cfRule type="cellIs" priority="535" stopIfTrue="1" operator="equal">
      <formula>"IMPORTANTE"</formula>
    </cfRule>
    <cfRule type="cellIs" priority="536" stopIfTrue="1" operator="equal">
      <formula>"MODERADO"</formula>
    </cfRule>
    <cfRule type="cellIs" priority="537" stopIfTrue="1" operator="equal">
      <formula>"TOLERABLE"</formula>
    </cfRule>
    <cfRule type="cellIs" priority="538" stopIfTrue="1" operator="equal">
      <formula>"ZONA RIESGO ALTA"</formula>
    </cfRule>
    <cfRule type="cellIs" priority="539" stopIfTrue="1" operator="equal">
      <formula>"ZONA EXTREMA"</formula>
    </cfRule>
    <cfRule type="cellIs" priority="540" stopIfTrue="1" operator="equal">
      <formula>"ZONA RIESGO BAJA"</formula>
    </cfRule>
    <cfRule type="cellIs" priority="541" stopIfTrue="1" operator="equal">
      <formula>"ZONA RIESGO MODERADA"</formula>
    </cfRule>
    <cfRule type="cellIs" priority="542" stopIfTrue="1" operator="equal">
      <formula>"ZONA RIESGO MODERADA"</formula>
    </cfRule>
    <cfRule type="cellIs" priority="543" stopIfTrue="1" operator="equal">
      <formula>"ZONA RIESGO ALTA"</formula>
    </cfRule>
  </conditionalFormatting>
  <conditionalFormatting sqref="J37:J39">
    <cfRule type="cellIs" dxfId="174" priority="529" operator="equal">
      <formula>$C$74</formula>
    </cfRule>
    <cfRule type="cellIs" dxfId="173" priority="530" operator="equal">
      <formula>$C$73</formula>
    </cfRule>
    <cfRule type="cellIs" dxfId="172" priority="531" operator="equal">
      <formula>$C$72</formula>
    </cfRule>
    <cfRule type="cellIs" dxfId="171" priority="532" operator="equal">
      <formula>$C$71</formula>
    </cfRule>
    <cfRule type="cellIs" dxfId="170" priority="533" operator="equal">
      <formula>$C$70</formula>
    </cfRule>
  </conditionalFormatting>
  <conditionalFormatting sqref="V37:V39">
    <cfRule type="cellIs" dxfId="169" priority="522" operator="equal">
      <formula>"Por Evaluar"</formula>
    </cfRule>
    <cfRule type="cellIs" priority="523" stopIfTrue="1" operator="equal">
      <formula>"ZONA RIESGO ALTA"</formula>
    </cfRule>
    <cfRule type="cellIs" priority="524" stopIfTrue="1" operator="equal">
      <formula>"ZONA RIESGO EXTREMA"</formula>
    </cfRule>
    <cfRule type="cellIs" priority="525" stopIfTrue="1" operator="equal">
      <formula>"ZONA RIESGO BAJA"</formula>
    </cfRule>
    <cfRule type="cellIs" priority="526" stopIfTrue="1" operator="equal">
      <formula>"ZONA RIESGO MODERADA"</formula>
    </cfRule>
    <cfRule type="cellIs" priority="527" stopIfTrue="1" operator="equal">
      <formula>"ZONA RIESGO MODERADA"</formula>
    </cfRule>
    <cfRule type="cellIs" priority="528" stopIfTrue="1" operator="equal">
      <formula>"ZONA RIESGO ALTA"</formula>
    </cfRule>
  </conditionalFormatting>
  <conditionalFormatting sqref="V37:V39">
    <cfRule type="cellIs" dxfId="168" priority="517" operator="equal">
      <formula>$C$74</formula>
    </cfRule>
    <cfRule type="cellIs" dxfId="167" priority="518" operator="equal">
      <formula>$C$73</formula>
    </cfRule>
    <cfRule type="cellIs" dxfId="166" priority="519" operator="equal">
      <formula>$C$72</formula>
    </cfRule>
    <cfRule type="cellIs" dxfId="165" priority="520" operator="equal">
      <formula>$C$71</formula>
    </cfRule>
    <cfRule type="cellIs" dxfId="164" priority="521" operator="equal">
      <formula>$C$70</formula>
    </cfRule>
  </conditionalFormatting>
  <conditionalFormatting sqref="V36">
    <cfRule type="cellIs" dxfId="163" priority="512" operator="equal">
      <formula>$C$74</formula>
    </cfRule>
    <cfRule type="cellIs" dxfId="162" priority="513" operator="equal">
      <formula>$C$73</formula>
    </cfRule>
    <cfRule type="cellIs" dxfId="161" priority="514" operator="equal">
      <formula>$C$72</formula>
    </cfRule>
    <cfRule type="cellIs" dxfId="160" priority="515" operator="equal">
      <formula>$C$71</formula>
    </cfRule>
    <cfRule type="cellIs" dxfId="159" priority="516" operator="equal">
      <formula>$C$70</formula>
    </cfRule>
  </conditionalFormatting>
  <conditionalFormatting sqref="J36">
    <cfRule type="cellIs" dxfId="158" priority="481" operator="equal">
      <formula>"Por Evaluar"</formula>
    </cfRule>
    <cfRule type="cellIs" priority="496" stopIfTrue="1" operator="equal">
      <formula>"ZONA RIESGO ALTA"</formula>
    </cfRule>
    <cfRule type="cellIs" priority="497" stopIfTrue="1" operator="equal">
      <formula>"ZONA RIESGO EXTREMA"</formula>
    </cfRule>
    <cfRule type="cellIs" priority="498" stopIfTrue="1" operator="equal">
      <formula>"ZONA RIESGO BAJA"</formula>
    </cfRule>
    <cfRule type="cellIs" priority="499" stopIfTrue="1" operator="equal">
      <formula>"ZONA RIESGO MODERADA"</formula>
    </cfRule>
    <cfRule type="cellIs" priority="500" stopIfTrue="1" operator="equal">
      <formula>"ZONA RIESGO MODERADA"</formula>
    </cfRule>
    <cfRule type="cellIs" priority="501" stopIfTrue="1" operator="equal">
      <formula>"ZONA RIESGO ALTA"</formula>
    </cfRule>
  </conditionalFormatting>
  <conditionalFormatting sqref="I36">
    <cfRule type="cellIs" priority="502" stopIfTrue="1" operator="equal">
      <formula>"INACEPTABLE"</formula>
    </cfRule>
    <cfRule type="cellIs" priority="503" stopIfTrue="1" operator="equal">
      <formula>"IMPORTANTE"</formula>
    </cfRule>
    <cfRule type="cellIs" priority="504" stopIfTrue="1" operator="equal">
      <formula>"MODERADO"</formula>
    </cfRule>
    <cfRule type="cellIs" priority="505" stopIfTrue="1" operator="equal">
      <formula>"TOLERABLE"</formula>
    </cfRule>
    <cfRule type="cellIs" priority="506" stopIfTrue="1" operator="equal">
      <formula>"ZONA RIESGO ALTA"</formula>
    </cfRule>
    <cfRule type="cellIs" priority="507" stopIfTrue="1" operator="equal">
      <formula>"ZONA EXTREMA"</formula>
    </cfRule>
    <cfRule type="cellIs" priority="508" stopIfTrue="1" operator="equal">
      <formula>"ZONA RIESGO BAJA"</formula>
    </cfRule>
    <cfRule type="cellIs" priority="509" stopIfTrue="1" operator="equal">
      <formula>"ZONA RIESGO MODERADA"</formula>
    </cfRule>
    <cfRule type="cellIs" priority="510" stopIfTrue="1" operator="equal">
      <formula>"ZONA RIESGO MODERADA"</formula>
    </cfRule>
    <cfRule type="cellIs" priority="511" stopIfTrue="1" operator="equal">
      <formula>"ZONA RIESGO ALTA"</formula>
    </cfRule>
  </conditionalFormatting>
  <conditionalFormatting sqref="O36:P36 W36">
    <cfRule type="cellIs" priority="490" stopIfTrue="1" operator="equal">
      <formula>"ZONA RIESGO ALTA"</formula>
    </cfRule>
    <cfRule type="cellIs" priority="491" stopIfTrue="1" operator="equal">
      <formula>"ZONA RIESGO EXTREMA"</formula>
    </cfRule>
    <cfRule type="cellIs" priority="492" stopIfTrue="1" operator="equal">
      <formula>"ZONA RIESGO BAJA"</formula>
    </cfRule>
    <cfRule type="cellIs" priority="493" stopIfTrue="1" operator="equal">
      <formula>"ZONA RIESGO MODERADA"</formula>
    </cfRule>
    <cfRule type="cellIs" priority="494" stopIfTrue="1" operator="equal">
      <formula>"ZONA RIESGO MODERADA"</formula>
    </cfRule>
    <cfRule type="cellIs" priority="495" stopIfTrue="1" operator="equal">
      <formula>"ZONA RIESGO ALTA"</formula>
    </cfRule>
  </conditionalFormatting>
  <conditionalFormatting sqref="N36">
    <cfRule type="cellIs" priority="484" stopIfTrue="1" operator="equal">
      <formula>"ZONA RIESGO ALTA"</formula>
    </cfRule>
    <cfRule type="cellIs" priority="485" stopIfTrue="1" operator="equal">
      <formula>"ZONA RIESGO EXTREMA"</formula>
    </cfRule>
    <cfRule type="cellIs" priority="486" stopIfTrue="1" operator="equal">
      <formula>"ZONA RIESGO BAJA"</formula>
    </cfRule>
    <cfRule type="cellIs" priority="487" stopIfTrue="1" operator="equal">
      <formula>"ZONA RIESGO MODERADA"</formula>
    </cfRule>
    <cfRule type="cellIs" priority="488" stopIfTrue="1" operator="equal">
      <formula>"ZONA RIESGO MODERADA"</formula>
    </cfRule>
    <cfRule type="cellIs" priority="489" stopIfTrue="1" operator="equal">
      <formula>"ZONA RIESGO ALTA"</formula>
    </cfRule>
  </conditionalFormatting>
  <conditionalFormatting sqref="F36">
    <cfRule type="cellIs" dxfId="157" priority="483" stopIfTrue="1" operator="equal">
      <formula>"Sin Clasificar"</formula>
    </cfRule>
  </conditionalFormatting>
  <conditionalFormatting sqref="H36">
    <cfRule type="cellIs" dxfId="156" priority="482" stopIfTrue="1" operator="equal">
      <formula>"Sin Clasificar"</formula>
    </cfRule>
  </conditionalFormatting>
  <conditionalFormatting sqref="R36">
    <cfRule type="cellIs" dxfId="155" priority="480" stopIfTrue="1" operator="equal">
      <formula>"Sin Clasificar"</formula>
    </cfRule>
  </conditionalFormatting>
  <conditionalFormatting sqref="T36">
    <cfRule type="cellIs" dxfId="154" priority="479" stopIfTrue="1" operator="equal">
      <formula>"Sin Clasificar"</formula>
    </cfRule>
  </conditionalFormatting>
  <conditionalFormatting sqref="U36">
    <cfRule type="cellIs" priority="469" stopIfTrue="1" operator="equal">
      <formula>"INACEPTABLE"</formula>
    </cfRule>
    <cfRule type="cellIs" priority="470" stopIfTrue="1" operator="equal">
      <formula>"IMPORTANTE"</formula>
    </cfRule>
    <cfRule type="cellIs" priority="471" stopIfTrue="1" operator="equal">
      <formula>"MODERADO"</formula>
    </cfRule>
    <cfRule type="cellIs" priority="472" stopIfTrue="1" operator="equal">
      <formula>"TOLERABLE"</formula>
    </cfRule>
    <cfRule type="cellIs" priority="473" stopIfTrue="1" operator="equal">
      <formula>"ZONA RIESGO ALTA"</formula>
    </cfRule>
    <cfRule type="cellIs" priority="474" stopIfTrue="1" operator="equal">
      <formula>"ZONA EXTREMA"</formula>
    </cfRule>
    <cfRule type="cellIs" priority="475" stopIfTrue="1" operator="equal">
      <formula>"ZONA RIESGO BAJA"</formula>
    </cfRule>
    <cfRule type="cellIs" priority="476" stopIfTrue="1" operator="equal">
      <formula>"ZONA RIESGO MODERADA"</formula>
    </cfRule>
    <cfRule type="cellIs" priority="477" stopIfTrue="1" operator="equal">
      <formula>"ZONA RIESGO MODERADA"</formula>
    </cfRule>
    <cfRule type="cellIs" priority="478" stopIfTrue="1" operator="equal">
      <formula>"ZONA RIESGO ALTA"</formula>
    </cfRule>
  </conditionalFormatting>
  <conditionalFormatting sqref="J36">
    <cfRule type="cellIs" dxfId="153" priority="464" operator="equal">
      <formula>$C$74</formula>
    </cfRule>
    <cfRule type="cellIs" dxfId="152" priority="465" operator="equal">
      <formula>$C$73</formula>
    </cfRule>
    <cfRule type="cellIs" dxfId="151" priority="466" operator="equal">
      <formula>$C$72</formula>
    </cfRule>
    <cfRule type="cellIs" dxfId="150" priority="467" operator="equal">
      <formula>$C$71</formula>
    </cfRule>
    <cfRule type="cellIs" dxfId="149" priority="468" operator="equal">
      <formula>$C$70</formula>
    </cfRule>
  </conditionalFormatting>
  <conditionalFormatting sqref="V36">
    <cfRule type="cellIs" dxfId="148" priority="457" operator="equal">
      <formula>"Por Evaluar"</formula>
    </cfRule>
    <cfRule type="cellIs" priority="458" stopIfTrue="1" operator="equal">
      <formula>"ZONA RIESGO ALTA"</formula>
    </cfRule>
    <cfRule type="cellIs" priority="459" stopIfTrue="1" operator="equal">
      <formula>"ZONA RIESGO EXTREMA"</formula>
    </cfRule>
    <cfRule type="cellIs" priority="460" stopIfTrue="1" operator="equal">
      <formula>"ZONA RIESGO BAJA"</formula>
    </cfRule>
    <cfRule type="cellIs" priority="461" stopIfTrue="1" operator="equal">
      <formula>"ZONA RIESGO MODERADA"</formula>
    </cfRule>
    <cfRule type="cellIs" priority="462" stopIfTrue="1" operator="equal">
      <formula>"ZONA RIESGO MODERADA"</formula>
    </cfRule>
    <cfRule type="cellIs" priority="463" stopIfTrue="1" operator="equal">
      <formula>"ZONA RIESGO ALTA"</formula>
    </cfRule>
  </conditionalFormatting>
  <conditionalFormatting sqref="J33:J35">
    <cfRule type="cellIs" dxfId="147" priority="426" operator="equal">
      <formula>"Por Evaluar"</formula>
    </cfRule>
    <cfRule type="cellIs" priority="441" stopIfTrue="1" operator="equal">
      <formula>"ZONA RIESGO ALTA"</formula>
    </cfRule>
    <cfRule type="cellIs" priority="442" stopIfTrue="1" operator="equal">
      <formula>"ZONA RIESGO EXTREMA"</formula>
    </cfRule>
    <cfRule type="cellIs" priority="443" stopIfTrue="1" operator="equal">
      <formula>"ZONA RIESGO BAJA"</formula>
    </cfRule>
    <cfRule type="cellIs" priority="444" stopIfTrue="1" operator="equal">
      <formula>"ZONA RIESGO MODERADA"</formula>
    </cfRule>
    <cfRule type="cellIs" priority="445" stopIfTrue="1" operator="equal">
      <formula>"ZONA RIESGO MODERADA"</formula>
    </cfRule>
    <cfRule type="cellIs" priority="446" stopIfTrue="1" operator="equal">
      <formula>"ZONA RIESGO ALTA"</formula>
    </cfRule>
  </conditionalFormatting>
  <conditionalFormatting sqref="I33:I35">
    <cfRule type="cellIs" priority="447" stopIfTrue="1" operator="equal">
      <formula>"INACEPTABLE"</formula>
    </cfRule>
    <cfRule type="cellIs" priority="448" stopIfTrue="1" operator="equal">
      <formula>"IMPORTANTE"</formula>
    </cfRule>
    <cfRule type="cellIs" priority="449" stopIfTrue="1" operator="equal">
      <formula>"MODERADO"</formula>
    </cfRule>
    <cfRule type="cellIs" priority="450" stopIfTrue="1" operator="equal">
      <formula>"TOLERABLE"</formula>
    </cfRule>
    <cfRule type="cellIs" priority="451" stopIfTrue="1" operator="equal">
      <formula>"ZONA RIESGO ALTA"</formula>
    </cfRule>
    <cfRule type="cellIs" priority="452" stopIfTrue="1" operator="equal">
      <formula>"ZONA EXTREMA"</formula>
    </cfRule>
    <cfRule type="cellIs" priority="453" stopIfTrue="1" operator="equal">
      <formula>"ZONA RIESGO BAJA"</formula>
    </cfRule>
    <cfRule type="cellIs" priority="454" stopIfTrue="1" operator="equal">
      <formula>"ZONA RIESGO MODERADA"</formula>
    </cfRule>
    <cfRule type="cellIs" priority="455" stopIfTrue="1" operator="equal">
      <formula>"ZONA RIESGO MODERADA"</formula>
    </cfRule>
    <cfRule type="cellIs" priority="456" stopIfTrue="1" operator="equal">
      <formula>"ZONA RIESGO ALTA"</formula>
    </cfRule>
  </conditionalFormatting>
  <conditionalFormatting sqref="N34:P35 O33:P33 W33:W35">
    <cfRule type="cellIs" priority="435" stopIfTrue="1" operator="equal">
      <formula>"ZONA RIESGO ALTA"</formula>
    </cfRule>
    <cfRule type="cellIs" priority="436" stopIfTrue="1" operator="equal">
      <formula>"ZONA RIESGO EXTREMA"</formula>
    </cfRule>
    <cfRule type="cellIs" priority="437" stopIfTrue="1" operator="equal">
      <formula>"ZONA RIESGO BAJA"</formula>
    </cfRule>
    <cfRule type="cellIs" priority="438" stopIfTrue="1" operator="equal">
      <formula>"ZONA RIESGO MODERADA"</formula>
    </cfRule>
    <cfRule type="cellIs" priority="439" stopIfTrue="1" operator="equal">
      <formula>"ZONA RIESGO MODERADA"</formula>
    </cfRule>
    <cfRule type="cellIs" priority="440" stopIfTrue="1" operator="equal">
      <formula>"ZONA RIESGO ALTA"</formula>
    </cfRule>
  </conditionalFormatting>
  <conditionalFormatting sqref="N33">
    <cfRule type="cellIs" priority="429" stopIfTrue="1" operator="equal">
      <formula>"ZONA RIESGO ALTA"</formula>
    </cfRule>
    <cfRule type="cellIs" priority="430" stopIfTrue="1" operator="equal">
      <formula>"ZONA RIESGO EXTREMA"</formula>
    </cfRule>
    <cfRule type="cellIs" priority="431" stopIfTrue="1" operator="equal">
      <formula>"ZONA RIESGO BAJA"</formula>
    </cfRule>
    <cfRule type="cellIs" priority="432" stopIfTrue="1" operator="equal">
      <formula>"ZONA RIESGO MODERADA"</formula>
    </cfRule>
    <cfRule type="cellIs" priority="433" stopIfTrue="1" operator="equal">
      <formula>"ZONA RIESGO MODERADA"</formula>
    </cfRule>
    <cfRule type="cellIs" priority="434" stopIfTrue="1" operator="equal">
      <formula>"ZONA RIESGO ALTA"</formula>
    </cfRule>
  </conditionalFormatting>
  <conditionalFormatting sqref="F33:F35">
    <cfRule type="cellIs" dxfId="146" priority="428" stopIfTrue="1" operator="equal">
      <formula>"Sin Clasificar"</formula>
    </cfRule>
  </conditionalFormatting>
  <conditionalFormatting sqref="H33:H35">
    <cfRule type="cellIs" dxfId="145" priority="427" stopIfTrue="1" operator="equal">
      <formula>"Sin Clasificar"</formula>
    </cfRule>
  </conditionalFormatting>
  <conditionalFormatting sqref="R33:R35">
    <cfRule type="cellIs" dxfId="144" priority="425" stopIfTrue="1" operator="equal">
      <formula>"Sin Clasificar"</formula>
    </cfRule>
  </conditionalFormatting>
  <conditionalFormatting sqref="T33:T35">
    <cfRule type="cellIs" dxfId="143" priority="424" stopIfTrue="1" operator="equal">
      <formula>"Sin Clasificar"</formula>
    </cfRule>
  </conditionalFormatting>
  <conditionalFormatting sqref="U33:U35">
    <cfRule type="cellIs" priority="414" stopIfTrue="1" operator="equal">
      <formula>"INACEPTABLE"</formula>
    </cfRule>
    <cfRule type="cellIs" priority="415" stopIfTrue="1" operator="equal">
      <formula>"IMPORTANTE"</formula>
    </cfRule>
    <cfRule type="cellIs" priority="416" stopIfTrue="1" operator="equal">
      <formula>"MODERADO"</formula>
    </cfRule>
    <cfRule type="cellIs" priority="417" stopIfTrue="1" operator="equal">
      <formula>"TOLERABLE"</formula>
    </cfRule>
    <cfRule type="cellIs" priority="418" stopIfTrue="1" operator="equal">
      <formula>"ZONA RIESGO ALTA"</formula>
    </cfRule>
    <cfRule type="cellIs" priority="419" stopIfTrue="1" operator="equal">
      <formula>"ZONA EXTREMA"</formula>
    </cfRule>
    <cfRule type="cellIs" priority="420" stopIfTrue="1" operator="equal">
      <formula>"ZONA RIESGO BAJA"</formula>
    </cfRule>
    <cfRule type="cellIs" priority="421" stopIfTrue="1" operator="equal">
      <formula>"ZONA RIESGO MODERADA"</formula>
    </cfRule>
    <cfRule type="cellIs" priority="422" stopIfTrue="1" operator="equal">
      <formula>"ZONA RIESGO MODERADA"</formula>
    </cfRule>
    <cfRule type="cellIs" priority="423" stopIfTrue="1" operator="equal">
      <formula>"ZONA RIESGO ALTA"</formula>
    </cfRule>
  </conditionalFormatting>
  <conditionalFormatting sqref="J33:J35">
    <cfRule type="cellIs" dxfId="142" priority="409" operator="equal">
      <formula>$C$74</formula>
    </cfRule>
    <cfRule type="cellIs" dxfId="141" priority="410" operator="equal">
      <formula>$C$73</formula>
    </cfRule>
    <cfRule type="cellIs" dxfId="140" priority="411" operator="equal">
      <formula>$C$72</formula>
    </cfRule>
    <cfRule type="cellIs" dxfId="139" priority="412" operator="equal">
      <formula>$C$71</formula>
    </cfRule>
    <cfRule type="cellIs" dxfId="138" priority="413" operator="equal">
      <formula>$C$70</formula>
    </cfRule>
  </conditionalFormatting>
  <conditionalFormatting sqref="V33:V35">
    <cfRule type="cellIs" dxfId="137" priority="402" operator="equal">
      <formula>"Por Evaluar"</formula>
    </cfRule>
    <cfRule type="cellIs" priority="403" stopIfTrue="1" operator="equal">
      <formula>"ZONA RIESGO ALTA"</formula>
    </cfRule>
    <cfRule type="cellIs" priority="404" stopIfTrue="1" operator="equal">
      <formula>"ZONA RIESGO EXTREMA"</formula>
    </cfRule>
    <cfRule type="cellIs" priority="405" stopIfTrue="1" operator="equal">
      <formula>"ZONA RIESGO BAJA"</formula>
    </cfRule>
    <cfRule type="cellIs" priority="406" stopIfTrue="1" operator="equal">
      <formula>"ZONA RIESGO MODERADA"</formula>
    </cfRule>
    <cfRule type="cellIs" priority="407" stopIfTrue="1" operator="equal">
      <formula>"ZONA RIESGO MODERADA"</formula>
    </cfRule>
    <cfRule type="cellIs" priority="408" stopIfTrue="1" operator="equal">
      <formula>"ZONA RIESGO ALTA"</formula>
    </cfRule>
  </conditionalFormatting>
  <conditionalFormatting sqref="V33:V35">
    <cfRule type="cellIs" dxfId="136" priority="397" operator="equal">
      <formula>$C$74</formula>
    </cfRule>
    <cfRule type="cellIs" dxfId="135" priority="398" operator="equal">
      <formula>$C$73</formula>
    </cfRule>
    <cfRule type="cellIs" dxfId="134" priority="399" operator="equal">
      <formula>$C$72</formula>
    </cfRule>
    <cfRule type="cellIs" dxfId="133" priority="400" operator="equal">
      <formula>$C$71</formula>
    </cfRule>
    <cfRule type="cellIs" dxfId="132" priority="401" operator="equal">
      <formula>$C$70</formula>
    </cfRule>
  </conditionalFormatting>
  <conditionalFormatting sqref="J27:J29">
    <cfRule type="cellIs" dxfId="131" priority="360" operator="equal">
      <formula>"Por Evaluar"</formula>
    </cfRule>
    <cfRule type="cellIs" priority="381" stopIfTrue="1" operator="equal">
      <formula>"ZONA RIESGO ALTA"</formula>
    </cfRule>
    <cfRule type="cellIs" priority="382" stopIfTrue="1" operator="equal">
      <formula>"ZONA RIESGO EXTREMA"</formula>
    </cfRule>
    <cfRule type="cellIs" priority="383" stopIfTrue="1" operator="equal">
      <formula>"ZONA RIESGO BAJA"</formula>
    </cfRule>
    <cfRule type="cellIs" priority="384" stopIfTrue="1" operator="equal">
      <formula>"ZONA RIESGO MODERADA"</formula>
    </cfRule>
    <cfRule type="cellIs" priority="385" stopIfTrue="1" operator="equal">
      <formula>"ZONA RIESGO MODERADA"</formula>
    </cfRule>
    <cfRule type="cellIs" priority="386" stopIfTrue="1" operator="equal">
      <formula>"ZONA RIESGO ALTA"</formula>
    </cfRule>
  </conditionalFormatting>
  <conditionalFormatting sqref="I27:I29">
    <cfRule type="cellIs" priority="387" stopIfTrue="1" operator="equal">
      <formula>"INACEPTABLE"</formula>
    </cfRule>
    <cfRule type="cellIs" priority="388" stopIfTrue="1" operator="equal">
      <formula>"IMPORTANTE"</formula>
    </cfRule>
    <cfRule type="cellIs" priority="389" stopIfTrue="1" operator="equal">
      <formula>"MODERADO"</formula>
    </cfRule>
    <cfRule type="cellIs" priority="390" stopIfTrue="1" operator="equal">
      <formula>"TOLERABLE"</formula>
    </cfRule>
    <cfRule type="cellIs" priority="391" stopIfTrue="1" operator="equal">
      <formula>"ZONA RIESGO ALTA"</formula>
    </cfRule>
    <cfRule type="cellIs" priority="392" stopIfTrue="1" operator="equal">
      <formula>"ZONA EXTREMA"</formula>
    </cfRule>
    <cfRule type="cellIs" priority="393" stopIfTrue="1" operator="equal">
      <formula>"ZONA RIESGO BAJA"</formula>
    </cfRule>
    <cfRule type="cellIs" priority="394" stopIfTrue="1" operator="equal">
      <formula>"ZONA RIESGO MODERADA"</formula>
    </cfRule>
    <cfRule type="cellIs" priority="395" stopIfTrue="1" operator="equal">
      <formula>"ZONA RIESGO MODERADA"</formula>
    </cfRule>
    <cfRule type="cellIs" priority="396" stopIfTrue="1" operator="equal">
      <formula>"ZONA RIESGO ALTA"</formula>
    </cfRule>
  </conditionalFormatting>
  <conditionalFormatting sqref="O27:P29 W27:W29">
    <cfRule type="cellIs" priority="375" stopIfTrue="1" operator="equal">
      <formula>"ZONA RIESGO ALTA"</formula>
    </cfRule>
    <cfRule type="cellIs" priority="376" stopIfTrue="1" operator="equal">
      <formula>"ZONA RIESGO EXTREMA"</formula>
    </cfRule>
    <cfRule type="cellIs" priority="377" stopIfTrue="1" operator="equal">
      <formula>"ZONA RIESGO BAJA"</formula>
    </cfRule>
    <cfRule type="cellIs" priority="378" stopIfTrue="1" operator="equal">
      <formula>"ZONA RIESGO MODERADA"</formula>
    </cfRule>
    <cfRule type="cellIs" priority="379" stopIfTrue="1" operator="equal">
      <formula>"ZONA RIESGO MODERADA"</formula>
    </cfRule>
    <cfRule type="cellIs" priority="380" stopIfTrue="1" operator="equal">
      <formula>"ZONA RIESGO ALTA"</formula>
    </cfRule>
  </conditionalFormatting>
  <conditionalFormatting sqref="N28:N29">
    <cfRule type="cellIs" priority="369" stopIfTrue="1" operator="equal">
      <formula>"ZONA RIESGO ALTA"</formula>
    </cfRule>
    <cfRule type="cellIs" priority="370" stopIfTrue="1" operator="equal">
      <formula>"ZONA RIESGO EXTREMA"</formula>
    </cfRule>
    <cfRule type="cellIs" priority="371" stopIfTrue="1" operator="equal">
      <formula>"ZONA RIESGO BAJA"</formula>
    </cfRule>
    <cfRule type="cellIs" priority="372" stopIfTrue="1" operator="equal">
      <formula>"ZONA RIESGO MODERADA"</formula>
    </cfRule>
    <cfRule type="cellIs" priority="373" stopIfTrue="1" operator="equal">
      <formula>"ZONA RIESGO MODERADA"</formula>
    </cfRule>
    <cfRule type="cellIs" priority="374" stopIfTrue="1" operator="equal">
      <formula>"ZONA RIESGO ALTA"</formula>
    </cfRule>
  </conditionalFormatting>
  <conditionalFormatting sqref="F27:F29">
    <cfRule type="cellIs" dxfId="130" priority="368" stopIfTrue="1" operator="equal">
      <formula>"Sin Clasificar"</formula>
    </cfRule>
  </conditionalFormatting>
  <conditionalFormatting sqref="H27:H29">
    <cfRule type="cellIs" dxfId="129" priority="367" stopIfTrue="1" operator="equal">
      <formula>"Sin Clasificar"</formula>
    </cfRule>
  </conditionalFormatting>
  <conditionalFormatting sqref="N27">
    <cfRule type="cellIs" priority="361" stopIfTrue="1" operator="equal">
      <formula>"ZONA RIESGO ALTA"</formula>
    </cfRule>
    <cfRule type="cellIs" priority="362" stopIfTrue="1" operator="equal">
      <formula>"ZONA RIESGO EXTREMA"</formula>
    </cfRule>
    <cfRule type="cellIs" priority="363" stopIfTrue="1" operator="equal">
      <formula>"ZONA RIESGO BAJA"</formula>
    </cfRule>
    <cfRule type="cellIs" priority="364" stopIfTrue="1" operator="equal">
      <formula>"ZONA RIESGO MODERADA"</formula>
    </cfRule>
    <cfRule type="cellIs" priority="365" stopIfTrue="1" operator="equal">
      <formula>"ZONA RIESGO MODERADA"</formula>
    </cfRule>
    <cfRule type="cellIs" priority="366" stopIfTrue="1" operator="equal">
      <formula>"ZONA RIESGO ALTA"</formula>
    </cfRule>
  </conditionalFormatting>
  <conditionalFormatting sqref="R27:R29">
    <cfRule type="cellIs" dxfId="128" priority="359" stopIfTrue="1" operator="equal">
      <formula>"Sin Clasificar"</formula>
    </cfRule>
  </conditionalFormatting>
  <conditionalFormatting sqref="T27:T29">
    <cfRule type="cellIs" dxfId="127" priority="358" stopIfTrue="1" operator="equal">
      <formula>"Sin Clasificar"</formula>
    </cfRule>
  </conditionalFormatting>
  <conditionalFormatting sqref="U27:U29">
    <cfRule type="cellIs" priority="348" stopIfTrue="1" operator="equal">
      <formula>"INACEPTABLE"</formula>
    </cfRule>
    <cfRule type="cellIs" priority="349" stopIfTrue="1" operator="equal">
      <formula>"IMPORTANTE"</formula>
    </cfRule>
    <cfRule type="cellIs" priority="350" stopIfTrue="1" operator="equal">
      <formula>"MODERADO"</formula>
    </cfRule>
    <cfRule type="cellIs" priority="351" stopIfTrue="1" operator="equal">
      <formula>"TOLERABLE"</formula>
    </cfRule>
    <cfRule type="cellIs" priority="352" stopIfTrue="1" operator="equal">
      <formula>"ZONA RIESGO ALTA"</formula>
    </cfRule>
    <cfRule type="cellIs" priority="353" stopIfTrue="1" operator="equal">
      <formula>"ZONA EXTREMA"</formula>
    </cfRule>
    <cfRule type="cellIs" priority="354" stopIfTrue="1" operator="equal">
      <formula>"ZONA RIESGO BAJA"</formula>
    </cfRule>
    <cfRule type="cellIs" priority="355" stopIfTrue="1" operator="equal">
      <formula>"ZONA RIESGO MODERADA"</formula>
    </cfRule>
    <cfRule type="cellIs" priority="356" stopIfTrue="1" operator="equal">
      <formula>"ZONA RIESGO MODERADA"</formula>
    </cfRule>
    <cfRule type="cellIs" priority="357" stopIfTrue="1" operator="equal">
      <formula>"ZONA RIESGO ALTA"</formula>
    </cfRule>
  </conditionalFormatting>
  <conditionalFormatting sqref="J27:J29">
    <cfRule type="cellIs" dxfId="126" priority="343" operator="equal">
      <formula>$C$74</formula>
    </cfRule>
    <cfRule type="cellIs" dxfId="125" priority="344" operator="equal">
      <formula>$C$73</formula>
    </cfRule>
    <cfRule type="cellIs" dxfId="124" priority="345" operator="equal">
      <formula>$C$72</formula>
    </cfRule>
    <cfRule type="cellIs" dxfId="123" priority="346" operator="equal">
      <formula>$C$71</formula>
    </cfRule>
    <cfRule type="cellIs" dxfId="122" priority="347" operator="equal">
      <formula>$C$70</formula>
    </cfRule>
  </conditionalFormatting>
  <conditionalFormatting sqref="V27:V29">
    <cfRule type="cellIs" dxfId="121" priority="336" operator="equal">
      <formula>"Por Evaluar"</formula>
    </cfRule>
    <cfRule type="cellIs" priority="337" stopIfTrue="1" operator="equal">
      <formula>"ZONA RIESGO ALTA"</formula>
    </cfRule>
    <cfRule type="cellIs" priority="338" stopIfTrue="1" operator="equal">
      <formula>"ZONA RIESGO EXTREMA"</formula>
    </cfRule>
    <cfRule type="cellIs" priority="339" stopIfTrue="1" operator="equal">
      <formula>"ZONA RIESGO BAJA"</formula>
    </cfRule>
    <cfRule type="cellIs" priority="340" stopIfTrue="1" operator="equal">
      <formula>"ZONA RIESGO MODERADA"</formula>
    </cfRule>
    <cfRule type="cellIs" priority="341" stopIfTrue="1" operator="equal">
      <formula>"ZONA RIESGO MODERADA"</formula>
    </cfRule>
    <cfRule type="cellIs" priority="342" stopIfTrue="1" operator="equal">
      <formula>"ZONA RIESGO ALTA"</formula>
    </cfRule>
  </conditionalFormatting>
  <conditionalFormatting sqref="V27:V29">
    <cfRule type="cellIs" dxfId="120" priority="331" operator="equal">
      <formula>$C$74</formula>
    </cfRule>
    <cfRule type="cellIs" dxfId="119" priority="332" operator="equal">
      <formula>$C$73</formula>
    </cfRule>
    <cfRule type="cellIs" dxfId="118" priority="333" operator="equal">
      <formula>$C$72</formula>
    </cfRule>
    <cfRule type="cellIs" dxfId="117" priority="334" operator="equal">
      <formula>$C$71</formula>
    </cfRule>
    <cfRule type="cellIs" dxfId="116" priority="335" operator="equal">
      <formula>$C$70</formula>
    </cfRule>
  </conditionalFormatting>
  <conditionalFormatting sqref="J24:J26">
    <cfRule type="cellIs" dxfId="115" priority="294" operator="equal">
      <formula>"Por Evaluar"</formula>
    </cfRule>
    <cfRule type="cellIs" priority="315" stopIfTrue="1" operator="equal">
      <formula>"ZONA RIESGO ALTA"</formula>
    </cfRule>
    <cfRule type="cellIs" priority="316" stopIfTrue="1" operator="equal">
      <formula>"ZONA RIESGO EXTREMA"</formula>
    </cfRule>
    <cfRule type="cellIs" priority="317" stopIfTrue="1" operator="equal">
      <formula>"ZONA RIESGO BAJA"</formula>
    </cfRule>
    <cfRule type="cellIs" priority="318" stopIfTrue="1" operator="equal">
      <formula>"ZONA RIESGO MODERADA"</formula>
    </cfRule>
    <cfRule type="cellIs" priority="319" stopIfTrue="1" operator="equal">
      <formula>"ZONA RIESGO MODERADA"</formula>
    </cfRule>
    <cfRule type="cellIs" priority="320" stopIfTrue="1" operator="equal">
      <formula>"ZONA RIESGO ALTA"</formula>
    </cfRule>
  </conditionalFormatting>
  <conditionalFormatting sqref="I24:I26">
    <cfRule type="cellIs" priority="321" stopIfTrue="1" operator="equal">
      <formula>"INACEPTABLE"</formula>
    </cfRule>
    <cfRule type="cellIs" priority="322" stopIfTrue="1" operator="equal">
      <formula>"IMPORTANTE"</formula>
    </cfRule>
    <cfRule type="cellIs" priority="323" stopIfTrue="1" operator="equal">
      <formula>"MODERADO"</formula>
    </cfRule>
    <cfRule type="cellIs" priority="324" stopIfTrue="1" operator="equal">
      <formula>"TOLERABLE"</formula>
    </cfRule>
    <cfRule type="cellIs" priority="325" stopIfTrue="1" operator="equal">
      <formula>"ZONA RIESGO ALTA"</formula>
    </cfRule>
    <cfRule type="cellIs" priority="326" stopIfTrue="1" operator="equal">
      <formula>"ZONA EXTREMA"</formula>
    </cfRule>
    <cfRule type="cellIs" priority="327" stopIfTrue="1" operator="equal">
      <formula>"ZONA RIESGO BAJA"</formula>
    </cfRule>
    <cfRule type="cellIs" priority="328" stopIfTrue="1" operator="equal">
      <formula>"ZONA RIESGO MODERADA"</formula>
    </cfRule>
    <cfRule type="cellIs" priority="329" stopIfTrue="1" operator="equal">
      <formula>"ZONA RIESGO MODERADA"</formula>
    </cfRule>
    <cfRule type="cellIs" priority="330" stopIfTrue="1" operator="equal">
      <formula>"ZONA RIESGO ALTA"</formula>
    </cfRule>
  </conditionalFormatting>
  <conditionalFormatting sqref="O24:P26 W24:W26">
    <cfRule type="cellIs" priority="309" stopIfTrue="1" operator="equal">
      <formula>"ZONA RIESGO ALTA"</formula>
    </cfRule>
    <cfRule type="cellIs" priority="310" stopIfTrue="1" operator="equal">
      <formula>"ZONA RIESGO EXTREMA"</formula>
    </cfRule>
    <cfRule type="cellIs" priority="311" stopIfTrue="1" operator="equal">
      <formula>"ZONA RIESGO BAJA"</formula>
    </cfRule>
    <cfRule type="cellIs" priority="312" stopIfTrue="1" operator="equal">
      <formula>"ZONA RIESGO MODERADA"</formula>
    </cfRule>
    <cfRule type="cellIs" priority="313" stopIfTrue="1" operator="equal">
      <formula>"ZONA RIESGO MODERADA"</formula>
    </cfRule>
    <cfRule type="cellIs" priority="314" stopIfTrue="1" operator="equal">
      <formula>"ZONA RIESGO ALTA"</formula>
    </cfRule>
  </conditionalFormatting>
  <conditionalFormatting sqref="N25:N26">
    <cfRule type="cellIs" priority="303" stopIfTrue="1" operator="equal">
      <formula>"ZONA RIESGO ALTA"</formula>
    </cfRule>
    <cfRule type="cellIs" priority="304" stopIfTrue="1" operator="equal">
      <formula>"ZONA RIESGO EXTREMA"</formula>
    </cfRule>
    <cfRule type="cellIs" priority="305" stopIfTrue="1" operator="equal">
      <formula>"ZONA RIESGO BAJA"</formula>
    </cfRule>
    <cfRule type="cellIs" priority="306" stopIfTrue="1" operator="equal">
      <formula>"ZONA RIESGO MODERADA"</formula>
    </cfRule>
    <cfRule type="cellIs" priority="307" stopIfTrue="1" operator="equal">
      <formula>"ZONA RIESGO MODERADA"</formula>
    </cfRule>
    <cfRule type="cellIs" priority="308" stopIfTrue="1" operator="equal">
      <formula>"ZONA RIESGO ALTA"</formula>
    </cfRule>
  </conditionalFormatting>
  <conditionalFormatting sqref="F24:F26">
    <cfRule type="cellIs" dxfId="114" priority="302" stopIfTrue="1" operator="equal">
      <formula>"Sin Clasificar"</formula>
    </cfRule>
  </conditionalFormatting>
  <conditionalFormatting sqref="H24:H26">
    <cfRule type="cellIs" dxfId="113" priority="301" stopIfTrue="1" operator="equal">
      <formula>"Sin Clasificar"</formula>
    </cfRule>
  </conditionalFormatting>
  <conditionalFormatting sqref="N24">
    <cfRule type="cellIs" priority="295" stopIfTrue="1" operator="equal">
      <formula>"ZONA RIESGO ALTA"</formula>
    </cfRule>
    <cfRule type="cellIs" priority="296" stopIfTrue="1" operator="equal">
      <formula>"ZONA RIESGO EXTREMA"</formula>
    </cfRule>
    <cfRule type="cellIs" priority="297" stopIfTrue="1" operator="equal">
      <formula>"ZONA RIESGO BAJA"</formula>
    </cfRule>
    <cfRule type="cellIs" priority="298" stopIfTrue="1" operator="equal">
      <formula>"ZONA RIESGO MODERADA"</formula>
    </cfRule>
    <cfRule type="cellIs" priority="299" stopIfTrue="1" operator="equal">
      <formula>"ZONA RIESGO MODERADA"</formula>
    </cfRule>
    <cfRule type="cellIs" priority="300" stopIfTrue="1" operator="equal">
      <formula>"ZONA RIESGO ALTA"</formula>
    </cfRule>
  </conditionalFormatting>
  <conditionalFormatting sqref="R24:R26">
    <cfRule type="cellIs" dxfId="112" priority="293" stopIfTrue="1" operator="equal">
      <formula>"Sin Clasificar"</formula>
    </cfRule>
  </conditionalFormatting>
  <conditionalFormatting sqref="T24:T26">
    <cfRule type="cellIs" dxfId="111" priority="292" stopIfTrue="1" operator="equal">
      <formula>"Sin Clasificar"</formula>
    </cfRule>
  </conditionalFormatting>
  <conditionalFormatting sqref="U24:U26">
    <cfRule type="cellIs" priority="282" stopIfTrue="1" operator="equal">
      <formula>"INACEPTABLE"</formula>
    </cfRule>
    <cfRule type="cellIs" priority="283" stopIfTrue="1" operator="equal">
      <formula>"IMPORTANTE"</formula>
    </cfRule>
    <cfRule type="cellIs" priority="284" stopIfTrue="1" operator="equal">
      <formula>"MODERADO"</formula>
    </cfRule>
    <cfRule type="cellIs" priority="285" stopIfTrue="1" operator="equal">
      <formula>"TOLERABLE"</formula>
    </cfRule>
    <cfRule type="cellIs" priority="286" stopIfTrue="1" operator="equal">
      <formula>"ZONA RIESGO ALTA"</formula>
    </cfRule>
    <cfRule type="cellIs" priority="287" stopIfTrue="1" operator="equal">
      <formula>"ZONA EXTREMA"</formula>
    </cfRule>
    <cfRule type="cellIs" priority="288" stopIfTrue="1" operator="equal">
      <formula>"ZONA RIESGO BAJA"</formula>
    </cfRule>
    <cfRule type="cellIs" priority="289" stopIfTrue="1" operator="equal">
      <formula>"ZONA RIESGO MODERADA"</formula>
    </cfRule>
    <cfRule type="cellIs" priority="290" stopIfTrue="1" operator="equal">
      <formula>"ZONA RIESGO MODERADA"</formula>
    </cfRule>
    <cfRule type="cellIs" priority="291" stopIfTrue="1" operator="equal">
      <formula>"ZONA RIESGO ALTA"</formula>
    </cfRule>
  </conditionalFormatting>
  <conditionalFormatting sqref="J24:J26">
    <cfRule type="cellIs" dxfId="110" priority="277" operator="equal">
      <formula>$C$74</formula>
    </cfRule>
    <cfRule type="cellIs" dxfId="109" priority="278" operator="equal">
      <formula>$C$73</formula>
    </cfRule>
    <cfRule type="cellIs" dxfId="108" priority="279" operator="equal">
      <formula>$C$72</formula>
    </cfRule>
    <cfRule type="cellIs" dxfId="107" priority="280" operator="equal">
      <formula>$C$71</formula>
    </cfRule>
    <cfRule type="cellIs" dxfId="106" priority="281" operator="equal">
      <formula>$C$70</formula>
    </cfRule>
  </conditionalFormatting>
  <conditionalFormatting sqref="V24:V26">
    <cfRule type="cellIs" dxfId="105" priority="270" operator="equal">
      <formula>"Por Evaluar"</formula>
    </cfRule>
    <cfRule type="cellIs" priority="271" stopIfTrue="1" operator="equal">
      <formula>"ZONA RIESGO ALTA"</formula>
    </cfRule>
    <cfRule type="cellIs" priority="272" stopIfTrue="1" operator="equal">
      <formula>"ZONA RIESGO EXTREMA"</formula>
    </cfRule>
    <cfRule type="cellIs" priority="273" stopIfTrue="1" operator="equal">
      <formula>"ZONA RIESGO BAJA"</formula>
    </cfRule>
    <cfRule type="cellIs" priority="274" stopIfTrue="1" operator="equal">
      <formula>"ZONA RIESGO MODERADA"</formula>
    </cfRule>
    <cfRule type="cellIs" priority="275" stopIfTrue="1" operator="equal">
      <formula>"ZONA RIESGO MODERADA"</formula>
    </cfRule>
    <cfRule type="cellIs" priority="276" stopIfTrue="1" operator="equal">
      <formula>"ZONA RIESGO ALTA"</formula>
    </cfRule>
  </conditionalFormatting>
  <conditionalFormatting sqref="V24:V26">
    <cfRule type="cellIs" dxfId="104" priority="265" operator="equal">
      <formula>$C$74</formula>
    </cfRule>
    <cfRule type="cellIs" dxfId="103" priority="266" operator="equal">
      <formula>$C$73</formula>
    </cfRule>
    <cfRule type="cellIs" dxfId="102" priority="267" operator="equal">
      <formula>$C$72</formula>
    </cfRule>
    <cfRule type="cellIs" dxfId="101" priority="268" operator="equal">
      <formula>$C$71</formula>
    </cfRule>
    <cfRule type="cellIs" dxfId="100" priority="269" operator="equal">
      <formula>$C$70</formula>
    </cfRule>
  </conditionalFormatting>
  <conditionalFormatting sqref="J21:J23">
    <cfRule type="cellIs" dxfId="99" priority="228" operator="equal">
      <formula>"Por Evaluar"</formula>
    </cfRule>
    <cfRule type="cellIs" priority="249" stopIfTrue="1" operator="equal">
      <formula>"ZONA RIESGO ALTA"</formula>
    </cfRule>
    <cfRule type="cellIs" priority="250" stopIfTrue="1" operator="equal">
      <formula>"ZONA RIESGO EXTREMA"</formula>
    </cfRule>
    <cfRule type="cellIs" priority="251" stopIfTrue="1" operator="equal">
      <formula>"ZONA RIESGO BAJA"</formula>
    </cfRule>
    <cfRule type="cellIs" priority="252" stopIfTrue="1" operator="equal">
      <formula>"ZONA RIESGO MODERADA"</formula>
    </cfRule>
    <cfRule type="cellIs" priority="253" stopIfTrue="1" operator="equal">
      <formula>"ZONA RIESGO MODERADA"</formula>
    </cfRule>
    <cfRule type="cellIs" priority="254" stopIfTrue="1" operator="equal">
      <formula>"ZONA RIESGO ALTA"</formula>
    </cfRule>
  </conditionalFormatting>
  <conditionalFormatting sqref="I21:I23">
    <cfRule type="cellIs" priority="255" stopIfTrue="1" operator="equal">
      <formula>"INACEPTABLE"</formula>
    </cfRule>
    <cfRule type="cellIs" priority="256" stopIfTrue="1" operator="equal">
      <formula>"IMPORTANTE"</formula>
    </cfRule>
    <cfRule type="cellIs" priority="257" stopIfTrue="1" operator="equal">
      <formula>"MODERADO"</formula>
    </cfRule>
    <cfRule type="cellIs" priority="258" stopIfTrue="1" operator="equal">
      <formula>"TOLERABLE"</formula>
    </cfRule>
    <cfRule type="cellIs" priority="259" stopIfTrue="1" operator="equal">
      <formula>"ZONA RIESGO ALTA"</formula>
    </cfRule>
    <cfRule type="cellIs" priority="260" stopIfTrue="1" operator="equal">
      <formula>"ZONA EXTREMA"</formula>
    </cfRule>
    <cfRule type="cellIs" priority="261" stopIfTrue="1" operator="equal">
      <formula>"ZONA RIESGO BAJA"</formula>
    </cfRule>
    <cfRule type="cellIs" priority="262" stopIfTrue="1" operator="equal">
      <formula>"ZONA RIESGO MODERADA"</formula>
    </cfRule>
    <cfRule type="cellIs" priority="263" stopIfTrue="1" operator="equal">
      <formula>"ZONA RIESGO MODERADA"</formula>
    </cfRule>
    <cfRule type="cellIs" priority="264" stopIfTrue="1" operator="equal">
      <formula>"ZONA RIESGO ALTA"</formula>
    </cfRule>
  </conditionalFormatting>
  <conditionalFormatting sqref="O21:P23 W21:W23">
    <cfRule type="cellIs" priority="243" stopIfTrue="1" operator="equal">
      <formula>"ZONA RIESGO ALTA"</formula>
    </cfRule>
    <cfRule type="cellIs" priority="244" stopIfTrue="1" operator="equal">
      <formula>"ZONA RIESGO EXTREMA"</formula>
    </cfRule>
    <cfRule type="cellIs" priority="245" stopIfTrue="1" operator="equal">
      <formula>"ZONA RIESGO BAJA"</formula>
    </cfRule>
    <cfRule type="cellIs" priority="246" stopIfTrue="1" operator="equal">
      <formula>"ZONA RIESGO MODERADA"</formula>
    </cfRule>
    <cfRule type="cellIs" priority="247" stopIfTrue="1" operator="equal">
      <formula>"ZONA RIESGO MODERADA"</formula>
    </cfRule>
    <cfRule type="cellIs" priority="248" stopIfTrue="1" operator="equal">
      <formula>"ZONA RIESGO ALTA"</formula>
    </cfRule>
  </conditionalFormatting>
  <conditionalFormatting sqref="N22:N23">
    <cfRule type="cellIs" priority="237" stopIfTrue="1" operator="equal">
      <formula>"ZONA RIESGO ALTA"</formula>
    </cfRule>
    <cfRule type="cellIs" priority="238" stopIfTrue="1" operator="equal">
      <formula>"ZONA RIESGO EXTREMA"</formula>
    </cfRule>
    <cfRule type="cellIs" priority="239" stopIfTrue="1" operator="equal">
      <formula>"ZONA RIESGO BAJA"</formula>
    </cfRule>
    <cfRule type="cellIs" priority="240" stopIfTrue="1" operator="equal">
      <formula>"ZONA RIESGO MODERADA"</formula>
    </cfRule>
    <cfRule type="cellIs" priority="241" stopIfTrue="1" operator="equal">
      <formula>"ZONA RIESGO MODERADA"</formula>
    </cfRule>
    <cfRule type="cellIs" priority="242" stopIfTrue="1" operator="equal">
      <formula>"ZONA RIESGO ALTA"</formula>
    </cfRule>
  </conditionalFormatting>
  <conditionalFormatting sqref="F21:F23">
    <cfRule type="cellIs" dxfId="98" priority="236" stopIfTrue="1" operator="equal">
      <formula>"Sin Clasificar"</formula>
    </cfRule>
  </conditionalFormatting>
  <conditionalFormatting sqref="H21:H23">
    <cfRule type="cellIs" dxfId="97" priority="235" stopIfTrue="1" operator="equal">
      <formula>"Sin Clasificar"</formula>
    </cfRule>
  </conditionalFormatting>
  <conditionalFormatting sqref="N21">
    <cfRule type="cellIs" priority="229" stopIfTrue="1" operator="equal">
      <formula>"ZONA RIESGO ALTA"</formula>
    </cfRule>
    <cfRule type="cellIs" priority="230" stopIfTrue="1" operator="equal">
      <formula>"ZONA RIESGO EXTREMA"</formula>
    </cfRule>
    <cfRule type="cellIs" priority="231" stopIfTrue="1" operator="equal">
      <formula>"ZONA RIESGO BAJA"</formula>
    </cfRule>
    <cfRule type="cellIs" priority="232" stopIfTrue="1" operator="equal">
      <formula>"ZONA RIESGO MODERADA"</formula>
    </cfRule>
    <cfRule type="cellIs" priority="233" stopIfTrue="1" operator="equal">
      <formula>"ZONA RIESGO MODERADA"</formula>
    </cfRule>
    <cfRule type="cellIs" priority="234" stopIfTrue="1" operator="equal">
      <formula>"ZONA RIESGO ALTA"</formula>
    </cfRule>
  </conditionalFormatting>
  <conditionalFormatting sqref="R21:R23">
    <cfRule type="cellIs" dxfId="96" priority="227" stopIfTrue="1" operator="equal">
      <formula>"Sin Clasificar"</formula>
    </cfRule>
  </conditionalFormatting>
  <conditionalFormatting sqref="T21:T23">
    <cfRule type="cellIs" dxfId="95" priority="226" stopIfTrue="1" operator="equal">
      <formula>"Sin Clasificar"</formula>
    </cfRule>
  </conditionalFormatting>
  <conditionalFormatting sqref="U21:U23">
    <cfRule type="cellIs" priority="216" stopIfTrue="1" operator="equal">
      <formula>"INACEPTABLE"</formula>
    </cfRule>
    <cfRule type="cellIs" priority="217" stopIfTrue="1" operator="equal">
      <formula>"IMPORTANTE"</formula>
    </cfRule>
    <cfRule type="cellIs" priority="218" stopIfTrue="1" operator="equal">
      <formula>"MODERADO"</formula>
    </cfRule>
    <cfRule type="cellIs" priority="219" stopIfTrue="1" operator="equal">
      <formula>"TOLERABLE"</formula>
    </cfRule>
    <cfRule type="cellIs" priority="220" stopIfTrue="1" operator="equal">
      <formula>"ZONA RIESGO ALTA"</formula>
    </cfRule>
    <cfRule type="cellIs" priority="221" stopIfTrue="1" operator="equal">
      <formula>"ZONA EXTREMA"</formula>
    </cfRule>
    <cfRule type="cellIs" priority="222" stopIfTrue="1" operator="equal">
      <formula>"ZONA RIESGO BAJA"</formula>
    </cfRule>
    <cfRule type="cellIs" priority="223" stopIfTrue="1" operator="equal">
      <formula>"ZONA RIESGO MODERADA"</formula>
    </cfRule>
    <cfRule type="cellIs" priority="224" stopIfTrue="1" operator="equal">
      <formula>"ZONA RIESGO MODERADA"</formula>
    </cfRule>
    <cfRule type="cellIs" priority="225" stopIfTrue="1" operator="equal">
      <formula>"ZONA RIESGO ALTA"</formula>
    </cfRule>
  </conditionalFormatting>
  <conditionalFormatting sqref="J21:J23">
    <cfRule type="cellIs" dxfId="94" priority="211" operator="equal">
      <formula>$C$74</formula>
    </cfRule>
    <cfRule type="cellIs" dxfId="93" priority="212" operator="equal">
      <formula>$C$73</formula>
    </cfRule>
    <cfRule type="cellIs" dxfId="92" priority="213" operator="equal">
      <formula>$C$72</formula>
    </cfRule>
    <cfRule type="cellIs" dxfId="91" priority="214" operator="equal">
      <formula>$C$71</formula>
    </cfRule>
    <cfRule type="cellIs" dxfId="90" priority="215" operator="equal">
      <formula>$C$70</formula>
    </cfRule>
  </conditionalFormatting>
  <conditionalFormatting sqref="V21:V23">
    <cfRule type="cellIs" dxfId="89" priority="204" operator="equal">
      <formula>"Por Evaluar"</formula>
    </cfRule>
    <cfRule type="cellIs" priority="205" stopIfTrue="1" operator="equal">
      <formula>"ZONA RIESGO ALTA"</formula>
    </cfRule>
    <cfRule type="cellIs" priority="206" stopIfTrue="1" operator="equal">
      <formula>"ZONA RIESGO EXTREMA"</formula>
    </cfRule>
    <cfRule type="cellIs" priority="207" stopIfTrue="1" operator="equal">
      <formula>"ZONA RIESGO BAJA"</formula>
    </cfRule>
    <cfRule type="cellIs" priority="208" stopIfTrue="1" operator="equal">
      <formula>"ZONA RIESGO MODERADA"</formula>
    </cfRule>
    <cfRule type="cellIs" priority="209" stopIfTrue="1" operator="equal">
      <formula>"ZONA RIESGO MODERADA"</formula>
    </cfRule>
    <cfRule type="cellIs" priority="210" stopIfTrue="1" operator="equal">
      <formula>"ZONA RIESGO ALTA"</formula>
    </cfRule>
  </conditionalFormatting>
  <conditionalFormatting sqref="V21:V23">
    <cfRule type="cellIs" dxfId="88" priority="199" operator="equal">
      <formula>$C$74</formula>
    </cfRule>
    <cfRule type="cellIs" dxfId="87" priority="200" operator="equal">
      <formula>$C$73</formula>
    </cfRule>
    <cfRule type="cellIs" dxfId="86" priority="201" operator="equal">
      <formula>$C$72</formula>
    </cfRule>
    <cfRule type="cellIs" dxfId="85" priority="202" operator="equal">
      <formula>$C$71</formula>
    </cfRule>
    <cfRule type="cellIs" dxfId="84" priority="203" operator="equal">
      <formula>$C$70</formula>
    </cfRule>
  </conditionalFormatting>
  <conditionalFormatting sqref="J18:J20">
    <cfRule type="cellIs" dxfId="83" priority="162" operator="equal">
      <formula>"Por Evaluar"</formula>
    </cfRule>
    <cfRule type="cellIs" priority="183" stopIfTrue="1" operator="equal">
      <formula>"ZONA RIESGO ALTA"</formula>
    </cfRule>
    <cfRule type="cellIs" priority="184" stopIfTrue="1" operator="equal">
      <formula>"ZONA RIESGO EXTREMA"</formula>
    </cfRule>
    <cfRule type="cellIs" priority="185" stopIfTrue="1" operator="equal">
      <formula>"ZONA RIESGO BAJA"</formula>
    </cfRule>
    <cfRule type="cellIs" priority="186" stopIfTrue="1" operator="equal">
      <formula>"ZONA RIESGO MODERADA"</formula>
    </cfRule>
    <cfRule type="cellIs" priority="187" stopIfTrue="1" operator="equal">
      <formula>"ZONA RIESGO MODERADA"</formula>
    </cfRule>
    <cfRule type="cellIs" priority="188" stopIfTrue="1" operator="equal">
      <formula>"ZONA RIESGO ALTA"</formula>
    </cfRule>
  </conditionalFormatting>
  <conditionalFormatting sqref="I18:I20">
    <cfRule type="cellIs" priority="189" stopIfTrue="1" operator="equal">
      <formula>"INACEPTABLE"</formula>
    </cfRule>
    <cfRule type="cellIs" priority="190" stopIfTrue="1" operator="equal">
      <formula>"IMPORTANTE"</formula>
    </cfRule>
    <cfRule type="cellIs" priority="191" stopIfTrue="1" operator="equal">
      <formula>"MODERADO"</formula>
    </cfRule>
    <cfRule type="cellIs" priority="192" stopIfTrue="1" operator="equal">
      <formula>"TOLERABLE"</formula>
    </cfRule>
    <cfRule type="cellIs" priority="193" stopIfTrue="1" operator="equal">
      <formula>"ZONA RIESGO ALTA"</formula>
    </cfRule>
    <cfRule type="cellIs" priority="194" stopIfTrue="1" operator="equal">
      <formula>"ZONA EXTREMA"</formula>
    </cfRule>
    <cfRule type="cellIs" priority="195" stopIfTrue="1" operator="equal">
      <formula>"ZONA RIESGO BAJA"</formula>
    </cfRule>
    <cfRule type="cellIs" priority="196" stopIfTrue="1" operator="equal">
      <formula>"ZONA RIESGO MODERADA"</formula>
    </cfRule>
    <cfRule type="cellIs" priority="197" stopIfTrue="1" operator="equal">
      <formula>"ZONA RIESGO MODERADA"</formula>
    </cfRule>
    <cfRule type="cellIs" priority="198" stopIfTrue="1" operator="equal">
      <formula>"ZONA RIESGO ALTA"</formula>
    </cfRule>
  </conditionalFormatting>
  <conditionalFormatting sqref="O18:P20 W18:W20">
    <cfRule type="cellIs" priority="177" stopIfTrue="1" operator="equal">
      <formula>"ZONA RIESGO ALTA"</formula>
    </cfRule>
    <cfRule type="cellIs" priority="178" stopIfTrue="1" operator="equal">
      <formula>"ZONA RIESGO EXTREMA"</formula>
    </cfRule>
    <cfRule type="cellIs" priority="179" stopIfTrue="1" operator="equal">
      <formula>"ZONA RIESGO BAJA"</formula>
    </cfRule>
    <cfRule type="cellIs" priority="180" stopIfTrue="1" operator="equal">
      <formula>"ZONA RIESGO MODERADA"</formula>
    </cfRule>
    <cfRule type="cellIs" priority="181" stopIfTrue="1" operator="equal">
      <formula>"ZONA RIESGO MODERADA"</formula>
    </cfRule>
    <cfRule type="cellIs" priority="182" stopIfTrue="1" operator="equal">
      <formula>"ZONA RIESGO ALTA"</formula>
    </cfRule>
  </conditionalFormatting>
  <conditionalFormatting sqref="N19:N20">
    <cfRule type="cellIs" priority="171" stopIfTrue="1" operator="equal">
      <formula>"ZONA RIESGO ALTA"</formula>
    </cfRule>
    <cfRule type="cellIs" priority="172" stopIfTrue="1" operator="equal">
      <formula>"ZONA RIESGO EXTREMA"</formula>
    </cfRule>
    <cfRule type="cellIs" priority="173" stopIfTrue="1" operator="equal">
      <formula>"ZONA RIESGO BAJA"</formula>
    </cfRule>
    <cfRule type="cellIs" priority="174" stopIfTrue="1" operator="equal">
      <formula>"ZONA RIESGO MODERADA"</formula>
    </cfRule>
    <cfRule type="cellIs" priority="175" stopIfTrue="1" operator="equal">
      <formula>"ZONA RIESGO MODERADA"</formula>
    </cfRule>
    <cfRule type="cellIs" priority="176" stopIfTrue="1" operator="equal">
      <formula>"ZONA RIESGO ALTA"</formula>
    </cfRule>
  </conditionalFormatting>
  <conditionalFormatting sqref="F18:F20">
    <cfRule type="cellIs" dxfId="82" priority="170" stopIfTrue="1" operator="equal">
      <formula>"Sin Clasificar"</formula>
    </cfRule>
  </conditionalFormatting>
  <conditionalFormatting sqref="H18:H20">
    <cfRule type="cellIs" dxfId="81" priority="169" stopIfTrue="1" operator="equal">
      <formula>"Sin Clasificar"</formula>
    </cfRule>
  </conditionalFormatting>
  <conditionalFormatting sqref="N18">
    <cfRule type="cellIs" priority="163" stopIfTrue="1" operator="equal">
      <formula>"ZONA RIESGO ALTA"</formula>
    </cfRule>
    <cfRule type="cellIs" priority="164" stopIfTrue="1" operator="equal">
      <formula>"ZONA RIESGO EXTREMA"</formula>
    </cfRule>
    <cfRule type="cellIs" priority="165" stopIfTrue="1" operator="equal">
      <formula>"ZONA RIESGO BAJA"</formula>
    </cfRule>
    <cfRule type="cellIs" priority="166" stopIfTrue="1" operator="equal">
      <formula>"ZONA RIESGO MODERADA"</formula>
    </cfRule>
    <cfRule type="cellIs" priority="167" stopIfTrue="1" operator="equal">
      <formula>"ZONA RIESGO MODERADA"</formula>
    </cfRule>
    <cfRule type="cellIs" priority="168" stopIfTrue="1" operator="equal">
      <formula>"ZONA RIESGO ALTA"</formula>
    </cfRule>
  </conditionalFormatting>
  <conditionalFormatting sqref="R18:R20">
    <cfRule type="cellIs" dxfId="80" priority="161" stopIfTrue="1" operator="equal">
      <formula>"Sin Clasificar"</formula>
    </cfRule>
  </conditionalFormatting>
  <conditionalFormatting sqref="T18:T20">
    <cfRule type="cellIs" dxfId="79" priority="160" stopIfTrue="1" operator="equal">
      <formula>"Sin Clasificar"</formula>
    </cfRule>
  </conditionalFormatting>
  <conditionalFormatting sqref="U18:U20">
    <cfRule type="cellIs" priority="150" stopIfTrue="1" operator="equal">
      <formula>"INACEPTABLE"</formula>
    </cfRule>
    <cfRule type="cellIs" priority="151" stopIfTrue="1" operator="equal">
      <formula>"IMPORTANTE"</formula>
    </cfRule>
    <cfRule type="cellIs" priority="152" stopIfTrue="1" operator="equal">
      <formula>"MODERADO"</formula>
    </cfRule>
    <cfRule type="cellIs" priority="153" stopIfTrue="1" operator="equal">
      <formula>"TOLERABLE"</formula>
    </cfRule>
    <cfRule type="cellIs" priority="154" stopIfTrue="1" operator="equal">
      <formula>"ZONA RIESGO ALTA"</formula>
    </cfRule>
    <cfRule type="cellIs" priority="155" stopIfTrue="1" operator="equal">
      <formula>"ZONA EXTREMA"</formula>
    </cfRule>
    <cfRule type="cellIs" priority="156" stopIfTrue="1" operator="equal">
      <formula>"ZONA RIESGO BAJA"</formula>
    </cfRule>
    <cfRule type="cellIs" priority="157" stopIfTrue="1" operator="equal">
      <formula>"ZONA RIESGO MODERADA"</formula>
    </cfRule>
    <cfRule type="cellIs" priority="158" stopIfTrue="1" operator="equal">
      <formula>"ZONA RIESGO MODERADA"</formula>
    </cfRule>
    <cfRule type="cellIs" priority="159" stopIfTrue="1" operator="equal">
      <formula>"ZONA RIESGO ALTA"</formula>
    </cfRule>
  </conditionalFormatting>
  <conditionalFormatting sqref="J18:J20">
    <cfRule type="cellIs" dxfId="78" priority="145" operator="equal">
      <formula>$C$74</formula>
    </cfRule>
    <cfRule type="cellIs" dxfId="77" priority="146" operator="equal">
      <formula>$C$73</formula>
    </cfRule>
    <cfRule type="cellIs" dxfId="76" priority="147" operator="equal">
      <formula>$C$72</formula>
    </cfRule>
    <cfRule type="cellIs" dxfId="75" priority="148" operator="equal">
      <formula>$C$71</formula>
    </cfRule>
    <cfRule type="cellIs" dxfId="74" priority="149" operator="equal">
      <formula>$C$70</formula>
    </cfRule>
  </conditionalFormatting>
  <conditionalFormatting sqref="V18:V20">
    <cfRule type="cellIs" dxfId="73" priority="138" operator="equal">
      <formula>"Por Evaluar"</formula>
    </cfRule>
    <cfRule type="cellIs" priority="139" stopIfTrue="1" operator="equal">
      <formula>"ZONA RIESGO ALTA"</formula>
    </cfRule>
    <cfRule type="cellIs" priority="140" stopIfTrue="1" operator="equal">
      <formula>"ZONA RIESGO EXTREMA"</formula>
    </cfRule>
    <cfRule type="cellIs" priority="141" stopIfTrue="1" operator="equal">
      <formula>"ZONA RIESGO BAJA"</formula>
    </cfRule>
    <cfRule type="cellIs" priority="142" stopIfTrue="1" operator="equal">
      <formula>"ZONA RIESGO MODERADA"</formula>
    </cfRule>
    <cfRule type="cellIs" priority="143" stopIfTrue="1" operator="equal">
      <formula>"ZONA RIESGO MODERADA"</formula>
    </cfRule>
    <cfRule type="cellIs" priority="144" stopIfTrue="1" operator="equal">
      <formula>"ZONA RIESGO ALTA"</formula>
    </cfRule>
  </conditionalFormatting>
  <conditionalFormatting sqref="V18:V20">
    <cfRule type="cellIs" dxfId="72" priority="133" operator="equal">
      <formula>$C$74</formula>
    </cfRule>
    <cfRule type="cellIs" dxfId="71" priority="134" operator="equal">
      <formula>$C$73</formula>
    </cfRule>
    <cfRule type="cellIs" dxfId="70" priority="135" operator="equal">
      <formula>$C$72</formula>
    </cfRule>
    <cfRule type="cellIs" dxfId="69" priority="136" operator="equal">
      <formula>$C$71</formula>
    </cfRule>
    <cfRule type="cellIs" dxfId="68" priority="137" operator="equal">
      <formula>$C$70</formula>
    </cfRule>
  </conditionalFormatting>
  <conditionalFormatting sqref="J16:J17">
    <cfRule type="cellIs" dxfId="67" priority="96" operator="equal">
      <formula>"Por Evaluar"</formula>
    </cfRule>
    <cfRule type="cellIs" priority="117" stopIfTrue="1" operator="equal">
      <formula>"ZONA RIESGO ALTA"</formula>
    </cfRule>
    <cfRule type="cellIs" priority="118" stopIfTrue="1" operator="equal">
      <formula>"ZONA RIESGO EXTREMA"</formula>
    </cfRule>
    <cfRule type="cellIs" priority="119" stopIfTrue="1" operator="equal">
      <formula>"ZONA RIESGO BAJA"</formula>
    </cfRule>
    <cfRule type="cellIs" priority="120" stopIfTrue="1" operator="equal">
      <formula>"ZONA RIESGO MODERADA"</formula>
    </cfRule>
    <cfRule type="cellIs" priority="121" stopIfTrue="1" operator="equal">
      <formula>"ZONA RIESGO MODERADA"</formula>
    </cfRule>
    <cfRule type="cellIs" priority="122" stopIfTrue="1" operator="equal">
      <formula>"ZONA RIESGO ALTA"</formula>
    </cfRule>
  </conditionalFormatting>
  <conditionalFormatting sqref="I16:I17">
    <cfRule type="cellIs" priority="123" stopIfTrue="1" operator="equal">
      <formula>"INACEPTABLE"</formula>
    </cfRule>
    <cfRule type="cellIs" priority="124" stopIfTrue="1" operator="equal">
      <formula>"IMPORTANTE"</formula>
    </cfRule>
    <cfRule type="cellIs" priority="125" stopIfTrue="1" operator="equal">
      <formula>"MODERADO"</formula>
    </cfRule>
    <cfRule type="cellIs" priority="126" stopIfTrue="1" operator="equal">
      <formula>"TOLERABLE"</formula>
    </cfRule>
    <cfRule type="cellIs" priority="127" stopIfTrue="1" operator="equal">
      <formula>"ZONA RIESGO ALTA"</formula>
    </cfRule>
    <cfRule type="cellIs" priority="128" stopIfTrue="1" operator="equal">
      <formula>"ZONA EXTREMA"</formula>
    </cfRule>
    <cfRule type="cellIs" priority="129" stopIfTrue="1" operator="equal">
      <formula>"ZONA RIESGO BAJA"</formula>
    </cfRule>
    <cfRule type="cellIs" priority="130" stopIfTrue="1" operator="equal">
      <formula>"ZONA RIESGO MODERADA"</formula>
    </cfRule>
    <cfRule type="cellIs" priority="131" stopIfTrue="1" operator="equal">
      <formula>"ZONA RIESGO MODERADA"</formula>
    </cfRule>
    <cfRule type="cellIs" priority="132" stopIfTrue="1" operator="equal">
      <formula>"ZONA RIESGO ALTA"</formula>
    </cfRule>
  </conditionalFormatting>
  <conditionalFormatting sqref="O16:P17 W16:W17">
    <cfRule type="cellIs" priority="111" stopIfTrue="1" operator="equal">
      <formula>"ZONA RIESGO ALTA"</formula>
    </cfRule>
    <cfRule type="cellIs" priority="112" stopIfTrue="1" operator="equal">
      <formula>"ZONA RIESGO EXTREMA"</formula>
    </cfRule>
    <cfRule type="cellIs" priority="113" stopIfTrue="1" operator="equal">
      <formula>"ZONA RIESGO BAJA"</formula>
    </cfRule>
    <cfRule type="cellIs" priority="114" stopIfTrue="1" operator="equal">
      <formula>"ZONA RIESGO MODERADA"</formula>
    </cfRule>
    <cfRule type="cellIs" priority="115" stopIfTrue="1" operator="equal">
      <formula>"ZONA RIESGO MODERADA"</formula>
    </cfRule>
    <cfRule type="cellIs" priority="116" stopIfTrue="1" operator="equal">
      <formula>"ZONA RIESGO ALTA"</formula>
    </cfRule>
  </conditionalFormatting>
  <conditionalFormatting sqref="N17">
    <cfRule type="cellIs" priority="105" stopIfTrue="1" operator="equal">
      <formula>"ZONA RIESGO ALTA"</formula>
    </cfRule>
    <cfRule type="cellIs" priority="106" stopIfTrue="1" operator="equal">
      <formula>"ZONA RIESGO EXTREMA"</formula>
    </cfRule>
    <cfRule type="cellIs" priority="107" stopIfTrue="1" operator="equal">
      <formula>"ZONA RIESGO BAJA"</formula>
    </cfRule>
    <cfRule type="cellIs" priority="108" stopIfTrue="1" operator="equal">
      <formula>"ZONA RIESGO MODERADA"</formula>
    </cfRule>
    <cfRule type="cellIs" priority="109" stopIfTrue="1" operator="equal">
      <formula>"ZONA RIESGO MODERADA"</formula>
    </cfRule>
    <cfRule type="cellIs" priority="110" stopIfTrue="1" operator="equal">
      <formula>"ZONA RIESGO ALTA"</formula>
    </cfRule>
  </conditionalFormatting>
  <conditionalFormatting sqref="F16:F17">
    <cfRule type="cellIs" dxfId="66" priority="104" stopIfTrue="1" operator="equal">
      <formula>"Sin Clasificar"</formula>
    </cfRule>
  </conditionalFormatting>
  <conditionalFormatting sqref="H16:H17">
    <cfRule type="cellIs" dxfId="65" priority="103" stopIfTrue="1" operator="equal">
      <formula>"Sin Clasificar"</formula>
    </cfRule>
  </conditionalFormatting>
  <conditionalFormatting sqref="N16">
    <cfRule type="cellIs" priority="97" stopIfTrue="1" operator="equal">
      <formula>"ZONA RIESGO ALTA"</formula>
    </cfRule>
    <cfRule type="cellIs" priority="98" stopIfTrue="1" operator="equal">
      <formula>"ZONA RIESGO EXTREMA"</formula>
    </cfRule>
    <cfRule type="cellIs" priority="99" stopIfTrue="1" operator="equal">
      <formula>"ZONA RIESGO BAJA"</formula>
    </cfRule>
    <cfRule type="cellIs" priority="100" stopIfTrue="1" operator="equal">
      <formula>"ZONA RIESGO MODERADA"</formula>
    </cfRule>
    <cfRule type="cellIs" priority="101" stopIfTrue="1" operator="equal">
      <formula>"ZONA RIESGO MODERADA"</formula>
    </cfRule>
    <cfRule type="cellIs" priority="102" stopIfTrue="1" operator="equal">
      <formula>"ZONA RIESGO ALTA"</formula>
    </cfRule>
  </conditionalFormatting>
  <conditionalFormatting sqref="R16:R17">
    <cfRule type="cellIs" dxfId="64" priority="95" stopIfTrue="1" operator="equal">
      <formula>"Sin Clasificar"</formula>
    </cfRule>
  </conditionalFormatting>
  <conditionalFormatting sqref="T16:T17">
    <cfRule type="cellIs" dxfId="63" priority="94" stopIfTrue="1" operator="equal">
      <formula>"Sin Clasificar"</formula>
    </cfRule>
  </conditionalFormatting>
  <conditionalFormatting sqref="U16:U17">
    <cfRule type="cellIs" priority="84" stopIfTrue="1" operator="equal">
      <formula>"INACEPTABLE"</formula>
    </cfRule>
    <cfRule type="cellIs" priority="85" stopIfTrue="1" operator="equal">
      <formula>"IMPORTANTE"</formula>
    </cfRule>
    <cfRule type="cellIs" priority="86" stopIfTrue="1" operator="equal">
      <formula>"MODERADO"</formula>
    </cfRule>
    <cfRule type="cellIs" priority="87" stopIfTrue="1" operator="equal">
      <formula>"TOLERABLE"</formula>
    </cfRule>
    <cfRule type="cellIs" priority="88" stopIfTrue="1" operator="equal">
      <formula>"ZONA RIESGO ALTA"</formula>
    </cfRule>
    <cfRule type="cellIs" priority="89" stopIfTrue="1" operator="equal">
      <formula>"ZONA EXTREMA"</formula>
    </cfRule>
    <cfRule type="cellIs" priority="90" stopIfTrue="1" operator="equal">
      <formula>"ZONA RIESGO BAJA"</formula>
    </cfRule>
    <cfRule type="cellIs" priority="91" stopIfTrue="1" operator="equal">
      <formula>"ZONA RIESGO MODERADA"</formula>
    </cfRule>
    <cfRule type="cellIs" priority="92" stopIfTrue="1" operator="equal">
      <formula>"ZONA RIESGO MODERADA"</formula>
    </cfRule>
    <cfRule type="cellIs" priority="93" stopIfTrue="1" operator="equal">
      <formula>"ZONA RIESGO ALTA"</formula>
    </cfRule>
  </conditionalFormatting>
  <conditionalFormatting sqref="J16:J17">
    <cfRule type="cellIs" dxfId="62" priority="79" operator="equal">
      <formula>$C$74</formula>
    </cfRule>
    <cfRule type="cellIs" dxfId="61" priority="80" operator="equal">
      <formula>$C$73</formula>
    </cfRule>
    <cfRule type="cellIs" dxfId="60" priority="81" operator="equal">
      <formula>$C$72</formula>
    </cfRule>
    <cfRule type="cellIs" dxfId="59" priority="82" operator="equal">
      <formula>$C$71</formula>
    </cfRule>
    <cfRule type="cellIs" dxfId="58" priority="83" operator="equal">
      <formula>$C$70</formula>
    </cfRule>
  </conditionalFormatting>
  <conditionalFormatting sqref="V16:V17">
    <cfRule type="cellIs" dxfId="57" priority="72" operator="equal">
      <formula>"Por Evaluar"</formula>
    </cfRule>
    <cfRule type="cellIs" priority="73" stopIfTrue="1" operator="equal">
      <formula>"ZONA RIESGO ALTA"</formula>
    </cfRule>
    <cfRule type="cellIs" priority="74" stopIfTrue="1" operator="equal">
      <formula>"ZONA RIESGO EXTREMA"</formula>
    </cfRule>
    <cfRule type="cellIs" priority="75" stopIfTrue="1" operator="equal">
      <formula>"ZONA RIESGO BAJA"</formula>
    </cfRule>
    <cfRule type="cellIs" priority="76" stopIfTrue="1" operator="equal">
      <formula>"ZONA RIESGO MODERADA"</formula>
    </cfRule>
    <cfRule type="cellIs" priority="77" stopIfTrue="1" operator="equal">
      <formula>"ZONA RIESGO MODERADA"</formula>
    </cfRule>
    <cfRule type="cellIs" priority="78" stopIfTrue="1" operator="equal">
      <formula>"ZONA RIESGO ALTA"</formula>
    </cfRule>
  </conditionalFormatting>
  <conditionalFormatting sqref="V16:V17">
    <cfRule type="cellIs" dxfId="56" priority="67" operator="equal">
      <formula>$C$74</formula>
    </cfRule>
    <cfRule type="cellIs" dxfId="55" priority="68" operator="equal">
      <formula>$C$73</formula>
    </cfRule>
    <cfRule type="cellIs" dxfId="54" priority="69" operator="equal">
      <formula>$C$72</formula>
    </cfRule>
    <cfRule type="cellIs" dxfId="53" priority="70" operator="equal">
      <formula>$C$71</formula>
    </cfRule>
    <cfRule type="cellIs" dxfId="52" priority="71" operator="equal">
      <formula>$C$70</formula>
    </cfRule>
  </conditionalFormatting>
  <conditionalFormatting sqref="J14:J15">
    <cfRule type="cellIs" dxfId="51" priority="30" operator="equal">
      <formula>"Por Evaluar"</formula>
    </cfRule>
    <cfRule type="cellIs" priority="51" stopIfTrue="1" operator="equal">
      <formula>"ZONA RIESGO ALTA"</formula>
    </cfRule>
    <cfRule type="cellIs" priority="52" stopIfTrue="1" operator="equal">
      <formula>"ZONA RIESGO EXTREMA"</formula>
    </cfRule>
    <cfRule type="cellIs" priority="53" stopIfTrue="1" operator="equal">
      <formula>"ZONA RIESGO BAJA"</formula>
    </cfRule>
    <cfRule type="cellIs" priority="54" stopIfTrue="1" operator="equal">
      <formula>"ZONA RIESGO MODERADA"</formula>
    </cfRule>
    <cfRule type="cellIs" priority="55" stopIfTrue="1" operator="equal">
      <formula>"ZONA RIESGO MODERADA"</formula>
    </cfRule>
    <cfRule type="cellIs" priority="56" stopIfTrue="1" operator="equal">
      <formula>"ZONA RIESGO ALTA"</formula>
    </cfRule>
  </conditionalFormatting>
  <conditionalFormatting sqref="I14:I15">
    <cfRule type="cellIs" priority="57" stopIfTrue="1" operator="equal">
      <formula>"INACEPTABLE"</formula>
    </cfRule>
    <cfRule type="cellIs" priority="58" stopIfTrue="1" operator="equal">
      <formula>"IMPORTANTE"</formula>
    </cfRule>
    <cfRule type="cellIs" priority="59" stopIfTrue="1" operator="equal">
      <formula>"MODERADO"</formula>
    </cfRule>
    <cfRule type="cellIs" priority="60" stopIfTrue="1" operator="equal">
      <formula>"TOLERABLE"</formula>
    </cfRule>
    <cfRule type="cellIs" priority="61" stopIfTrue="1" operator="equal">
      <formula>"ZONA RIESGO ALTA"</formula>
    </cfRule>
    <cfRule type="cellIs" priority="62" stopIfTrue="1" operator="equal">
      <formula>"ZONA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O14:P15 W14:W15">
    <cfRule type="cellIs" priority="45" stopIfTrue="1" operator="equal">
      <formula>"ZONA RIESGO ALTA"</formula>
    </cfRule>
    <cfRule type="cellIs" priority="46" stopIfTrue="1" operator="equal">
      <formula>"ZONA RIESGO EXTREMA"</formula>
    </cfRule>
    <cfRule type="cellIs" priority="47" stopIfTrue="1" operator="equal">
      <formula>"ZONA RIESGO BAJA"</formula>
    </cfRule>
    <cfRule type="cellIs" priority="48" stopIfTrue="1" operator="equal">
      <formula>"ZONA RIESGO MODERADA"</formula>
    </cfRule>
    <cfRule type="cellIs" priority="49" stopIfTrue="1" operator="equal">
      <formula>"ZONA RIESGO MODERADA"</formula>
    </cfRule>
    <cfRule type="cellIs" priority="50" stopIfTrue="1" operator="equal">
      <formula>"ZONA RIESGO ALTA"</formula>
    </cfRule>
  </conditionalFormatting>
  <conditionalFormatting sqref="N15">
    <cfRule type="cellIs" priority="39" stopIfTrue="1" operator="equal">
      <formula>"ZONA RIESGO ALTA"</formula>
    </cfRule>
    <cfRule type="cellIs" priority="40" stopIfTrue="1" operator="equal">
      <formula>"ZONA RIESGO EXTREMA"</formula>
    </cfRule>
    <cfRule type="cellIs" priority="41" stopIfTrue="1" operator="equal">
      <formula>"ZONA RIESGO BAJA"</formula>
    </cfRule>
    <cfRule type="cellIs" priority="42" stopIfTrue="1" operator="equal">
      <formula>"ZONA RIESGO MODERADA"</formula>
    </cfRule>
    <cfRule type="cellIs" priority="43" stopIfTrue="1" operator="equal">
      <formula>"ZONA RIESGO MODERADA"</formula>
    </cfRule>
    <cfRule type="cellIs" priority="44" stopIfTrue="1" operator="equal">
      <formula>"ZONA RIESGO ALTA"</formula>
    </cfRule>
  </conditionalFormatting>
  <conditionalFormatting sqref="F14:F15">
    <cfRule type="cellIs" dxfId="50" priority="38" stopIfTrue="1" operator="equal">
      <formula>"Sin Clasificar"</formula>
    </cfRule>
  </conditionalFormatting>
  <conditionalFormatting sqref="H14:H15">
    <cfRule type="cellIs" dxfId="49" priority="37" stopIfTrue="1" operator="equal">
      <formula>"Sin Clasificar"</formula>
    </cfRule>
  </conditionalFormatting>
  <conditionalFormatting sqref="N14">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R14:R15">
    <cfRule type="cellIs" dxfId="48" priority="29" stopIfTrue="1" operator="equal">
      <formula>"Sin Clasificar"</formula>
    </cfRule>
  </conditionalFormatting>
  <conditionalFormatting sqref="T14:T15">
    <cfRule type="cellIs" dxfId="47" priority="28" stopIfTrue="1" operator="equal">
      <formula>"Sin Clasificar"</formula>
    </cfRule>
  </conditionalFormatting>
  <conditionalFormatting sqref="U14:U15">
    <cfRule type="cellIs" priority="18" stopIfTrue="1" operator="equal">
      <formula>"INACEPTABLE"</formula>
    </cfRule>
    <cfRule type="cellIs" priority="19" stopIfTrue="1" operator="equal">
      <formula>"IMPORTANTE"</formula>
    </cfRule>
    <cfRule type="cellIs" priority="20" stopIfTrue="1" operator="equal">
      <formula>"MODERADO"</formula>
    </cfRule>
    <cfRule type="cellIs" priority="21" stopIfTrue="1" operator="equal">
      <formula>"TOLERABLE"</formula>
    </cfRule>
    <cfRule type="cellIs" priority="22" stopIfTrue="1" operator="equal">
      <formula>"ZONA RIESGO ALTA"</formula>
    </cfRule>
    <cfRule type="cellIs" priority="23" stopIfTrue="1" operator="equal">
      <formula>"ZONA EXTREMA"</formula>
    </cfRule>
    <cfRule type="cellIs" priority="24" stopIfTrue="1" operator="equal">
      <formula>"ZONA RIESGO BAJA"</formula>
    </cfRule>
    <cfRule type="cellIs" priority="25" stopIfTrue="1" operator="equal">
      <formula>"ZONA RIESGO MODERADA"</formula>
    </cfRule>
    <cfRule type="cellIs" priority="26" stopIfTrue="1" operator="equal">
      <formula>"ZONA RIESGO MODERADA"</formula>
    </cfRule>
    <cfRule type="cellIs" priority="27" stopIfTrue="1" operator="equal">
      <formula>"ZONA RIESGO ALTA"</formula>
    </cfRule>
  </conditionalFormatting>
  <conditionalFormatting sqref="J14:J15">
    <cfRule type="cellIs" dxfId="46" priority="13" operator="equal">
      <formula>$C$74</formula>
    </cfRule>
    <cfRule type="cellIs" dxfId="45" priority="14" operator="equal">
      <formula>$C$73</formula>
    </cfRule>
    <cfRule type="cellIs" dxfId="44" priority="15" operator="equal">
      <formula>$C$72</formula>
    </cfRule>
    <cfRule type="cellIs" dxfId="43" priority="16" operator="equal">
      <formula>$C$71</formula>
    </cfRule>
    <cfRule type="cellIs" dxfId="42" priority="17" operator="equal">
      <formula>$C$70</formula>
    </cfRule>
  </conditionalFormatting>
  <conditionalFormatting sqref="V14:V15">
    <cfRule type="cellIs" dxfId="41" priority="6" operator="equal">
      <formula>"Por Evaluar"</formula>
    </cfRule>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V14:V15">
    <cfRule type="cellIs" dxfId="40" priority="1" operator="equal">
      <formula>$C$74</formula>
    </cfRule>
    <cfRule type="cellIs" dxfId="39" priority="2" operator="equal">
      <formula>$C$73</formula>
    </cfRule>
    <cfRule type="cellIs" dxfId="38" priority="3" operator="equal">
      <formula>$C$72</formula>
    </cfRule>
    <cfRule type="cellIs" dxfId="37" priority="4" operator="equal">
      <formula>$C$71</formula>
    </cfRule>
    <cfRule type="cellIs" dxfId="36" priority="5" operator="equal">
      <formula>$C$70</formula>
    </cfRule>
  </conditionalFormatting>
  <dataValidations count="30">
    <dataValidation type="list" allowBlank="1" showInputMessage="1" showErrorMessage="1" promptTitle="Clasificar Impacto" prompt="15 - Moderado_x000a_30 - Mayor_x000a_50 - Catastrófico" sqref="H12:H51 T12:T51" xr:uid="{00000000-0002-0000-0600-000000000000}">
      <formula1>$D$65:$D$67</formula1>
    </dataValidation>
    <dataValidation type="list" allowBlank="1" showInputMessage="1" showErrorMessage="1" sqref="A12:A51" xr:uid="{00000000-0002-0000-0600-000001000000}">
      <formula1>$Z$90:$Z$110</formula1>
    </dataValidation>
    <dataValidation allowBlank="1" showInputMessage="1" showErrorMessage="1" prompt="Indique el proceso sobre el cual aplican el riesgo objeto de análisis" sqref="A11" xr:uid="{00000000-0002-0000-0600-000002000000}"/>
    <dataValidation type="list" allowBlank="1" showInputMessage="1" showErrorMessage="1" sqref="K52" xr:uid="{00000000-0002-0000-0600-000003000000}">
      <formula1>$I$62:$I$68</formula1>
    </dataValidation>
    <dataValidation type="list" allowBlank="1" showInputMessage="1" showErrorMessage="1" promptTitle="Clasificar Probabilidad" prompt="1 - Rara Vez_x000a_2 - Improbable_x000a_3 - Moderada_x000a_4 - Probable_x000a_5- Casi certeza" sqref="R12:R51" xr:uid="{00000000-0002-0000-0600-000004000000}">
      <formula1>$D$56:$D$60</formula1>
    </dataValidation>
    <dataValidation type="list" allowBlank="1" showInputMessage="1" showErrorMessage="1" sqref="B6:D6" xr:uid="{00000000-0002-0000-0600-000005000000}">
      <formula1>$Z$114:$Z$115</formula1>
    </dataValidation>
    <dataValidation type="list" allowBlank="1" showInputMessage="1" showErrorMessage="1" sqref="S52" xr:uid="{00000000-0002-0000-0600-000006000000}">
      <formula1>$C$65:$C$67</formula1>
      <formula2>0</formula2>
    </dataValidation>
    <dataValidation type="list" allowBlank="1" showDropDown="1" showInputMessage="1" showErrorMessage="1" sqref="H52" xr:uid="{00000000-0002-0000-0600-000007000000}">
      <formula1>$D$65:$D$67</formula1>
    </dataValidation>
    <dataValidation type="list" allowBlank="1" showInputMessage="1" showErrorMessage="1" sqref="E52 Q52" xr:uid="{00000000-0002-0000-0600-000008000000}">
      <formula1>$A$56:$A$60</formula1>
      <formula2>0</formula2>
    </dataValidation>
    <dataValidation type="list" allowBlank="1" showDropDown="1" showInputMessage="1" showErrorMessage="1" sqref="F52" xr:uid="{00000000-0002-0000-0600-000009000000}">
      <formula1>$D$56:$D$60</formula1>
    </dataValidation>
    <dataValidation allowBlank="1" showInputMessage="1" showErrorMessage="1" prompt="Objetivo del proceso al que se le identificarán los riesgos de corrupción" sqref="E5" xr:uid="{00000000-0002-0000-0600-00000A000000}"/>
    <dataValidation allowBlank="1" showInputMessage="1" showErrorMessage="1" prompt="Factores internos y externos por los cuales podría suceder dicha situación de riesgo. Agentes generadores del riesgo. Deben ser situaciones concretas y tangibles" sqref="C11" xr:uid="{00000000-0002-0000-0600-00000B000000}"/>
    <dataValidation allowBlank="1" showInputMessage="1" showErrorMessage="1" prompt="Determinar efectos o impactos ocasionados por la ocurrencia del riesgo que afecta los objetivos o procesos de la entidad (pérdida, daño, perjuicio, detrimento)." sqref="D11" xr:uid="{00000000-0002-0000-0600-00000C000000}"/>
    <dataValidation allowBlank="1" showInputMessage="1" showErrorMessage="1" prompt="SIN APLICAR CONTROLES: Veces que el riesgo se ha presentado en un tiempo determinado o que puede presentarse, el riesgo, las causas o los agentes generadores." sqref="E11:F11" xr:uid="{00000000-0002-0000-0600-00000D000000}"/>
    <dataValidation allowBlank="1" showInputMessage="1" showErrorMessage="1" prompt="SIN APLICAR CONTROLES: Calificación respecto a la materialización del riesgo de corrupción en la Rama Judicial. " sqref="G11:H11" xr:uid="{00000000-0002-0000-0600-00000E000000}"/>
    <dataValidation allowBlank="1" showInputMessage="1" showErrorMessage="1" prompt="Calificación automatica del riesgo: Se obtiene ubicando el riesgo en el cruce de las dos variables (probabilidad e impacto) en la matriz de calificación, evaluación y respuesta a riesgos" sqref="J11 V11" xr:uid="{00000000-0002-0000-0600-00000F000000}"/>
    <dataValidation allowBlank="1" showInputMessage="1" showErrorMessage="1" prompt="Medidas tomadas en el proceso para mitigar el riesgo a través de los controles establecidos." sqref="K10:K11" xr:uid="{00000000-0002-0000-0600-000010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11" xr:uid="{00000000-0002-0000-0600-000011000000}"/>
    <dataValidation allowBlank="1" showInputMessage="1" showErrorMessage="1" prompt="POSTERIOR A LA APLICACION DE CONTROLES Veces que el riesgo se ha presentado o se presentaría el riesgo y su causas una vez aplicados los controles en un tiempo determinado" sqref="Q11:R11" xr:uid="{00000000-0002-0000-0600-000012000000}"/>
    <dataValidation allowBlank="1" showInputMessage="1" showErrorMessage="1" prompt="POSTERIOR A LA APLICACION DE CONTROLES: Calificación respecto a la materialización del riesgo de corrupción en la Rama Judicial, una vez aplicados los controles._x000a_" sqref="S11:T11" xr:uid="{00000000-0002-0000-0600-000013000000}"/>
    <dataValidation allowBlank="1" showInputMessage="1" showErrorMessage="1" prompt="Periodicidad de ejecución de los controles" sqref="N11" xr:uid="{00000000-0002-0000-0600-000014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11" xr:uid="{00000000-0002-0000-0600-000015000000}"/>
    <dataValidation allowBlank="1" showInputMessage="1" showErrorMessage="1" prompt="Registrar cómo se encuentra documentado el control. Soporte del control." sqref="P11" xr:uid="{00000000-0002-0000-0600-000016000000}"/>
    <dataValidation allowBlank="1" showInputMessage="1" showErrorMessage="1" prompt="Área responsable de la gestión del riesgo" sqref="X11" xr:uid="{00000000-0002-0000-0600-000017000000}"/>
    <dataValidation allowBlank="1" showInputMessage="1" showErrorMessage="1" prompt="Definir indicador para medir el control" sqref="W11" xr:uid="{00000000-0002-0000-0600-000018000000}"/>
    <dataValidation allowBlank="1" showInputMessage="1" showErrorMessage="1" prompt="Identificar el riesgo que representa la posibilidad de que por acción u omisión se use el poder para desviar la gestión de lo público hacia_x000a_un beneficio privado." sqref="B11" xr:uid="{00000000-0002-0000-0600-000019000000}"/>
    <dataValidation allowBlank="1" showInputMessage="1" showErrorMessage="1" prompt="Lo que se busca sobre el riesgo objeto de análisis, al momento de ejecutar el control." sqref="M11" xr:uid="{00000000-0002-0000-0600-00001A000000}"/>
    <dataValidation type="list" errorStyle="information" allowBlank="1" showInputMessage="1" showErrorMessage="1" prompt="Seleccionar una opción de la lista desplegable" sqref="K12:K51" xr:uid="{00000000-0002-0000-0600-00001B000000}">
      <formula1>$Z$118:$Z$120</formula1>
    </dataValidation>
    <dataValidation type="list" allowBlank="1" showInputMessage="1" showErrorMessage="1" promptTitle="Clasificar Probabilidad" prompt="1 - Rara Vez_x000a_2 - Improbable_x000a_3 - Posible_x000a_4 - Probable_x000a_5- Casi seguro" sqref="F12:F51" xr:uid="{00000000-0002-0000-0600-00001C000000}">
      <formula1>$D$56:$D$60</formula1>
    </dataValidation>
    <dataValidation type="list" allowBlank="1" showInputMessage="1" showErrorMessage="1" sqref="G52" xr:uid="{00000000-0002-0000-0600-00001D000000}">
      <formula1>$C$63:$C$67</formula1>
    </dataValidation>
  </dataValidations>
  <pageMargins left="0.7" right="0.7" top="0.75" bottom="0.75" header="0.3" footer="0.3"/>
  <pageSetup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D87"/>
  <sheetViews>
    <sheetView showGridLines="0" topLeftCell="A8" zoomScale="70" zoomScaleNormal="70" workbookViewId="0">
      <selection sqref="A1:X1"/>
    </sheetView>
  </sheetViews>
  <sheetFormatPr baseColWidth="10" defaultColWidth="0" defaultRowHeight="13.8" zeroHeight="1" x14ac:dyDescent="0.3"/>
  <cols>
    <col min="1" max="1" width="20.33203125" style="187" customWidth="1"/>
    <col min="2" max="2" width="31.109375" style="187" customWidth="1"/>
    <col min="3" max="3" width="32.44140625" style="197" customWidth="1"/>
    <col min="4" max="4" width="34" style="197" customWidth="1"/>
    <col min="5" max="5" width="7.109375" style="187" hidden="1" customWidth="1"/>
    <col min="6" max="6" width="20.6640625" style="187" customWidth="1"/>
    <col min="7" max="7" width="8" style="187" hidden="1" customWidth="1"/>
    <col min="8" max="8" width="20.6640625" style="187" customWidth="1"/>
    <col min="9" max="9" width="17.88671875" style="187" customWidth="1"/>
    <col min="10" max="10" width="22.109375" style="197" customWidth="1"/>
    <col min="11" max="11" width="20.88671875" style="197" customWidth="1"/>
    <col min="12" max="16" width="23" style="197" customWidth="1"/>
    <col min="17" max="17" width="7.88671875" style="197" hidden="1" customWidth="1"/>
    <col min="18" max="18" width="20.6640625" style="197" customWidth="1"/>
    <col min="19" max="19" width="7.6640625" style="197" hidden="1" customWidth="1"/>
    <col min="20" max="20" width="20.88671875" style="197" customWidth="1"/>
    <col min="21" max="21" width="18.109375" style="197" customWidth="1"/>
    <col min="22" max="22" width="22.44140625" style="197" customWidth="1"/>
    <col min="23" max="23" width="21.44140625" style="197" customWidth="1"/>
    <col min="24" max="24" width="28.109375" style="187" customWidth="1"/>
    <col min="25" max="26" width="11.44140625" style="206" hidden="1" customWidth="1"/>
    <col min="27" max="27" width="11.44140625" style="187" hidden="1" customWidth="1"/>
    <col min="28" max="30" width="0" style="187" hidden="1" customWidth="1"/>
    <col min="31" max="16384" width="11.44140625" style="187" hidden="1"/>
  </cols>
  <sheetData>
    <row r="1" spans="1:24" ht="131.25" customHeight="1" thickBot="1" x14ac:dyDescent="0.35">
      <c r="A1" s="387" t="s">
        <v>371</v>
      </c>
      <c r="B1" s="387"/>
      <c r="C1" s="387"/>
      <c r="D1" s="387"/>
      <c r="E1" s="387"/>
      <c r="F1" s="387"/>
      <c r="G1" s="387"/>
      <c r="H1" s="387"/>
      <c r="I1" s="387"/>
      <c r="J1" s="387"/>
      <c r="K1" s="387"/>
      <c r="L1" s="387"/>
      <c r="M1" s="387"/>
      <c r="N1" s="387"/>
      <c r="O1" s="387"/>
      <c r="P1" s="387"/>
      <c r="Q1" s="387"/>
      <c r="R1" s="387"/>
      <c r="S1" s="387"/>
      <c r="T1" s="387"/>
      <c r="U1" s="387"/>
      <c r="V1" s="387"/>
      <c r="W1" s="387"/>
      <c r="X1" s="387"/>
    </row>
    <row r="2" spans="1:24" ht="36" customHeight="1" x14ac:dyDescent="0.3">
      <c r="A2" s="377" t="s">
        <v>227</v>
      </c>
      <c r="B2" s="377"/>
      <c r="C2" s="377"/>
      <c r="D2" s="378"/>
      <c r="E2" s="388" t="s">
        <v>74</v>
      </c>
      <c r="F2" s="388"/>
      <c r="G2" s="388"/>
      <c r="H2" s="388"/>
      <c r="I2" s="388" t="s">
        <v>75</v>
      </c>
      <c r="J2" s="388"/>
      <c r="K2" s="391" t="s">
        <v>228</v>
      </c>
      <c r="L2" s="388" t="s">
        <v>86</v>
      </c>
      <c r="M2" s="388"/>
      <c r="N2" s="388"/>
      <c r="O2" s="388"/>
      <c r="P2" s="388"/>
      <c r="Q2" s="378" t="s">
        <v>226</v>
      </c>
      <c r="R2" s="388"/>
      <c r="S2" s="388"/>
      <c r="T2" s="388"/>
      <c r="U2" s="388" t="s">
        <v>225</v>
      </c>
      <c r="V2" s="388"/>
      <c r="W2" s="388" t="s">
        <v>87</v>
      </c>
      <c r="X2" s="389"/>
    </row>
    <row r="3" spans="1:24" ht="39" customHeight="1" x14ac:dyDescent="0.3">
      <c r="A3" s="174" t="s">
        <v>235</v>
      </c>
      <c r="B3" s="231" t="s">
        <v>399</v>
      </c>
      <c r="C3" s="231" t="s">
        <v>138</v>
      </c>
      <c r="D3" s="231" t="s">
        <v>139</v>
      </c>
      <c r="E3" s="393" t="s">
        <v>401</v>
      </c>
      <c r="F3" s="393"/>
      <c r="G3" s="393" t="s">
        <v>402</v>
      </c>
      <c r="H3" s="393"/>
      <c r="I3" s="231" t="s">
        <v>79</v>
      </c>
      <c r="J3" s="231" t="s">
        <v>38</v>
      </c>
      <c r="K3" s="393"/>
      <c r="L3" s="175" t="s">
        <v>403</v>
      </c>
      <c r="M3" s="175" t="s">
        <v>220</v>
      </c>
      <c r="N3" s="232" t="s">
        <v>84</v>
      </c>
      <c r="O3" s="232" t="s">
        <v>85</v>
      </c>
      <c r="P3" s="232" t="s">
        <v>94</v>
      </c>
      <c r="Q3" s="393" t="s">
        <v>53</v>
      </c>
      <c r="R3" s="393"/>
      <c r="S3" s="393" t="s">
        <v>54</v>
      </c>
      <c r="T3" s="393"/>
      <c r="U3" s="231" t="s">
        <v>79</v>
      </c>
      <c r="V3" s="231" t="s">
        <v>38</v>
      </c>
      <c r="W3" s="231" t="s">
        <v>82</v>
      </c>
      <c r="X3" s="177" t="s">
        <v>83</v>
      </c>
    </row>
    <row r="4" spans="1:24" ht="111.75" customHeight="1" x14ac:dyDescent="0.3">
      <c r="A4" s="172" t="s">
        <v>325</v>
      </c>
      <c r="B4" s="158" t="s">
        <v>388</v>
      </c>
      <c r="C4" s="172" t="s">
        <v>559</v>
      </c>
      <c r="D4" s="159" t="s">
        <v>373</v>
      </c>
      <c r="E4" s="224">
        <f t="shared" ref="E4:E11" si="0">IFERROR(VLOOKUP(F4,$D$15:$E$19,2,FALSE)," ")</f>
        <v>3</v>
      </c>
      <c r="F4" s="223" t="s">
        <v>232</v>
      </c>
      <c r="G4" s="223">
        <f t="shared" ref="G4:G11" si="1">IFERROR(VLOOKUP(H4,$D$22:$E$26,2,FALSE)," ")</f>
        <v>30</v>
      </c>
      <c r="H4" s="223" t="s">
        <v>49</v>
      </c>
      <c r="I4" s="223">
        <f t="shared" ref="I4:I11" si="2">IFERROR(E4*G4,0)</f>
        <v>90</v>
      </c>
      <c r="J4" s="363" t="str">
        <f t="shared" ref="J4:J11" si="3">IFERROR(VLOOKUP(CONCATENATE(E4,G4)*1,$Y$20:$Z$45,2,0),"Por Evaluar")</f>
        <v>Importante</v>
      </c>
      <c r="K4" s="233" t="s">
        <v>229</v>
      </c>
      <c r="L4" s="160" t="s">
        <v>560</v>
      </c>
      <c r="M4" s="161" t="s">
        <v>606</v>
      </c>
      <c r="N4" s="234" t="s">
        <v>282</v>
      </c>
      <c r="O4" s="245" t="s">
        <v>250</v>
      </c>
      <c r="P4" s="164" t="s">
        <v>356</v>
      </c>
      <c r="Q4" s="224">
        <f t="shared" ref="Q4:Q11" si="4">IFERROR(VLOOKUP(R4,$D$15:$E$19,2,FALSE)," ")</f>
        <v>2</v>
      </c>
      <c r="R4" s="226" t="s">
        <v>47</v>
      </c>
      <c r="S4" s="226">
        <f t="shared" ref="S4:S11" si="5">IFERROR(VLOOKUP(T4,$D$22:$E$26,2,FALSE)," ")</f>
        <v>30</v>
      </c>
      <c r="T4" s="226" t="s">
        <v>49</v>
      </c>
      <c r="U4" s="226">
        <f t="shared" ref="U4:U11" si="6">IFERROR(Q4*S4,0)</f>
        <v>60</v>
      </c>
      <c r="V4" s="363" t="str">
        <f t="shared" ref="V4:V11" si="7">IFERROR(VLOOKUP(CONCATENATE(Q4,S4)*1,$Y$20:$Z$45,2,0),"Por Evaluar")</f>
        <v>Moderado</v>
      </c>
      <c r="W4" s="172" t="s">
        <v>332</v>
      </c>
      <c r="X4" s="166" t="s">
        <v>584</v>
      </c>
    </row>
    <row r="5" spans="1:24" ht="99.9" customHeight="1" thickBot="1" x14ac:dyDescent="0.35">
      <c r="A5" s="172" t="s">
        <v>325</v>
      </c>
      <c r="B5" s="210" t="s">
        <v>385</v>
      </c>
      <c r="C5" s="210" t="s">
        <v>266</v>
      </c>
      <c r="D5" s="210" t="s">
        <v>267</v>
      </c>
      <c r="E5" s="224">
        <f t="shared" si="0"/>
        <v>3</v>
      </c>
      <c r="F5" s="223" t="s">
        <v>232</v>
      </c>
      <c r="G5" s="223">
        <f t="shared" si="1"/>
        <v>50</v>
      </c>
      <c r="H5" s="223" t="s">
        <v>51</v>
      </c>
      <c r="I5" s="223">
        <f>IFERROR(E5*G5,0)</f>
        <v>150</v>
      </c>
      <c r="J5" s="363" t="str">
        <f t="shared" si="3"/>
        <v>Importante</v>
      </c>
      <c r="K5" s="233" t="s">
        <v>229</v>
      </c>
      <c r="L5" s="213" t="s">
        <v>598</v>
      </c>
      <c r="M5" s="214" t="s">
        <v>588</v>
      </c>
      <c r="N5" s="215" t="s">
        <v>272</v>
      </c>
      <c r="O5" s="210" t="s">
        <v>273</v>
      </c>
      <c r="P5" s="216" t="s">
        <v>274</v>
      </c>
      <c r="Q5" s="224">
        <f t="shared" si="4"/>
        <v>3</v>
      </c>
      <c r="R5" s="226" t="s">
        <v>232</v>
      </c>
      <c r="S5" s="226">
        <f t="shared" si="5"/>
        <v>30</v>
      </c>
      <c r="T5" s="226" t="s">
        <v>49</v>
      </c>
      <c r="U5" s="226">
        <f>IFERROR(Q5*S5,0)</f>
        <v>90</v>
      </c>
      <c r="V5" s="363" t="str">
        <f t="shared" si="7"/>
        <v>Importante</v>
      </c>
      <c r="W5" s="172" t="s">
        <v>260</v>
      </c>
      <c r="X5" s="166" t="s">
        <v>584</v>
      </c>
    </row>
    <row r="6" spans="1:24" ht="108" customHeight="1" x14ac:dyDescent="0.3">
      <c r="A6" s="172" t="s">
        <v>325</v>
      </c>
      <c r="B6" s="158" t="s">
        <v>386</v>
      </c>
      <c r="C6" s="172" t="s">
        <v>357</v>
      </c>
      <c r="D6" s="159" t="s">
        <v>358</v>
      </c>
      <c r="E6" s="224">
        <f t="shared" si="0"/>
        <v>3</v>
      </c>
      <c r="F6" s="223" t="s">
        <v>232</v>
      </c>
      <c r="G6" s="223">
        <f t="shared" si="1"/>
        <v>30</v>
      </c>
      <c r="H6" s="223" t="s">
        <v>49</v>
      </c>
      <c r="I6" s="223">
        <f t="shared" si="2"/>
        <v>90</v>
      </c>
      <c r="J6" s="363" t="str">
        <f t="shared" si="3"/>
        <v>Importante</v>
      </c>
      <c r="K6" s="233" t="s">
        <v>229</v>
      </c>
      <c r="L6" s="235" t="s">
        <v>359</v>
      </c>
      <c r="M6" s="235" t="s">
        <v>284</v>
      </c>
      <c r="N6" s="234" t="s">
        <v>282</v>
      </c>
      <c r="O6" s="172" t="s">
        <v>360</v>
      </c>
      <c r="P6" s="235" t="s">
        <v>271</v>
      </c>
      <c r="Q6" s="224">
        <f t="shared" si="4"/>
        <v>3</v>
      </c>
      <c r="R6" s="226" t="s">
        <v>232</v>
      </c>
      <c r="S6" s="226">
        <f t="shared" si="5"/>
        <v>30</v>
      </c>
      <c r="T6" s="226" t="s">
        <v>49</v>
      </c>
      <c r="U6" s="226">
        <f t="shared" si="6"/>
        <v>90</v>
      </c>
      <c r="V6" s="363" t="str">
        <f t="shared" si="7"/>
        <v>Importante</v>
      </c>
      <c r="W6" s="172" t="s">
        <v>361</v>
      </c>
      <c r="X6" s="166" t="s">
        <v>584</v>
      </c>
    </row>
    <row r="7" spans="1:24" ht="100.8" x14ac:dyDescent="0.3">
      <c r="A7" s="172" t="s">
        <v>325</v>
      </c>
      <c r="B7" s="162" t="s">
        <v>387</v>
      </c>
      <c r="C7" s="172" t="s">
        <v>355</v>
      </c>
      <c r="D7" s="162" t="s">
        <v>362</v>
      </c>
      <c r="E7" s="224">
        <f t="shared" si="0"/>
        <v>3</v>
      </c>
      <c r="F7" s="223" t="s">
        <v>232</v>
      </c>
      <c r="G7" s="223">
        <f t="shared" si="1"/>
        <v>30</v>
      </c>
      <c r="H7" s="223" t="s">
        <v>49</v>
      </c>
      <c r="I7" s="223">
        <f t="shared" si="2"/>
        <v>90</v>
      </c>
      <c r="J7" s="363" t="str">
        <f t="shared" si="3"/>
        <v>Importante</v>
      </c>
      <c r="K7" s="233" t="s">
        <v>229</v>
      </c>
      <c r="L7" s="235" t="s">
        <v>363</v>
      </c>
      <c r="M7" s="235" t="s">
        <v>364</v>
      </c>
      <c r="N7" s="234" t="s">
        <v>282</v>
      </c>
      <c r="O7" s="235" t="s">
        <v>365</v>
      </c>
      <c r="P7" s="235" t="s">
        <v>366</v>
      </c>
      <c r="Q7" s="224">
        <f t="shared" si="4"/>
        <v>3</v>
      </c>
      <c r="R7" s="226" t="s">
        <v>232</v>
      </c>
      <c r="S7" s="226">
        <f t="shared" si="5"/>
        <v>30</v>
      </c>
      <c r="T7" s="226" t="s">
        <v>49</v>
      </c>
      <c r="U7" s="226">
        <f t="shared" si="6"/>
        <v>90</v>
      </c>
      <c r="V7" s="363" t="str">
        <f t="shared" si="7"/>
        <v>Importante</v>
      </c>
      <c r="W7" s="235" t="s">
        <v>367</v>
      </c>
      <c r="X7" s="166" t="s">
        <v>584</v>
      </c>
    </row>
    <row r="8" spans="1:24" ht="114.75" customHeight="1" x14ac:dyDescent="0.3">
      <c r="A8" s="172" t="s">
        <v>325</v>
      </c>
      <c r="B8" s="162" t="s">
        <v>389</v>
      </c>
      <c r="C8" s="162" t="s">
        <v>368</v>
      </c>
      <c r="D8" s="162" t="s">
        <v>601</v>
      </c>
      <c r="E8" s="224">
        <f t="shared" si="0"/>
        <v>3</v>
      </c>
      <c r="F8" s="223" t="s">
        <v>232</v>
      </c>
      <c r="G8" s="223">
        <f t="shared" si="1"/>
        <v>50</v>
      </c>
      <c r="H8" s="223" t="s">
        <v>51</v>
      </c>
      <c r="I8" s="223">
        <f t="shared" si="2"/>
        <v>150</v>
      </c>
      <c r="J8" s="363" t="str">
        <f t="shared" si="3"/>
        <v>Importante</v>
      </c>
      <c r="K8" s="233" t="s">
        <v>229</v>
      </c>
      <c r="L8" s="235" t="s">
        <v>605</v>
      </c>
      <c r="M8" s="235" t="s">
        <v>591</v>
      </c>
      <c r="N8" s="234" t="s">
        <v>247</v>
      </c>
      <c r="O8" s="172" t="s">
        <v>283</v>
      </c>
      <c r="P8" s="235" t="s">
        <v>255</v>
      </c>
      <c r="Q8" s="224">
        <f t="shared" si="4"/>
        <v>3</v>
      </c>
      <c r="R8" s="226" t="s">
        <v>232</v>
      </c>
      <c r="S8" s="226">
        <f t="shared" si="5"/>
        <v>30</v>
      </c>
      <c r="T8" s="226" t="s">
        <v>49</v>
      </c>
      <c r="U8" s="226">
        <f t="shared" si="6"/>
        <v>90</v>
      </c>
      <c r="V8" s="363" t="str">
        <f t="shared" si="7"/>
        <v>Importante</v>
      </c>
      <c r="W8" s="172" t="s">
        <v>333</v>
      </c>
      <c r="X8" s="166" t="s">
        <v>584</v>
      </c>
    </row>
    <row r="9" spans="1:24" ht="90.75" customHeight="1" x14ac:dyDescent="0.3">
      <c r="A9" s="172" t="s">
        <v>325</v>
      </c>
      <c r="B9" s="162" t="s">
        <v>390</v>
      </c>
      <c r="C9" s="162" t="s">
        <v>319</v>
      </c>
      <c r="D9" s="162" t="s">
        <v>602</v>
      </c>
      <c r="E9" s="224">
        <f t="shared" si="0"/>
        <v>2</v>
      </c>
      <c r="F9" s="223" t="s">
        <v>47</v>
      </c>
      <c r="G9" s="223">
        <f t="shared" si="1"/>
        <v>15</v>
      </c>
      <c r="H9" s="223" t="s">
        <v>43</v>
      </c>
      <c r="I9" s="223">
        <f t="shared" si="2"/>
        <v>30</v>
      </c>
      <c r="J9" s="363" t="str">
        <f t="shared" si="3"/>
        <v>Moderado</v>
      </c>
      <c r="K9" s="233" t="s">
        <v>229</v>
      </c>
      <c r="L9" s="246" t="s">
        <v>294</v>
      </c>
      <c r="M9" s="246" t="s">
        <v>604</v>
      </c>
      <c r="N9" s="234" t="s">
        <v>282</v>
      </c>
      <c r="O9" s="235" t="s">
        <v>592</v>
      </c>
      <c r="P9" s="235" t="s">
        <v>256</v>
      </c>
      <c r="Q9" s="224">
        <f t="shared" si="4"/>
        <v>1</v>
      </c>
      <c r="R9" s="226" t="s">
        <v>46</v>
      </c>
      <c r="S9" s="226">
        <f t="shared" si="5"/>
        <v>15</v>
      </c>
      <c r="T9" s="226" t="s">
        <v>43</v>
      </c>
      <c r="U9" s="226">
        <f t="shared" si="6"/>
        <v>15</v>
      </c>
      <c r="V9" s="363" t="str">
        <f t="shared" si="7"/>
        <v>Moderado</v>
      </c>
      <c r="W9" s="235" t="s">
        <v>334</v>
      </c>
      <c r="X9" s="166" t="s">
        <v>584</v>
      </c>
    </row>
    <row r="10" spans="1:24" ht="110.4" x14ac:dyDescent="0.3">
      <c r="A10" s="172" t="s">
        <v>325</v>
      </c>
      <c r="B10" s="238" t="s">
        <v>380</v>
      </c>
      <c r="C10" s="172" t="s">
        <v>573</v>
      </c>
      <c r="D10" s="162" t="s">
        <v>338</v>
      </c>
      <c r="E10" s="224">
        <f t="shared" si="0"/>
        <v>3</v>
      </c>
      <c r="F10" s="223" t="s">
        <v>232</v>
      </c>
      <c r="G10" s="223">
        <f t="shared" si="1"/>
        <v>50</v>
      </c>
      <c r="H10" s="223" t="s">
        <v>51</v>
      </c>
      <c r="I10" s="223">
        <f t="shared" si="2"/>
        <v>150</v>
      </c>
      <c r="J10" s="363" t="str">
        <f t="shared" si="3"/>
        <v>Importante</v>
      </c>
      <c r="K10" s="233" t="s">
        <v>229</v>
      </c>
      <c r="L10" s="247" t="s">
        <v>347</v>
      </c>
      <c r="M10" s="248" t="s">
        <v>348</v>
      </c>
      <c r="N10" s="234" t="s">
        <v>247</v>
      </c>
      <c r="O10" s="235" t="s">
        <v>349</v>
      </c>
      <c r="P10" s="172" t="s">
        <v>350</v>
      </c>
      <c r="Q10" s="224">
        <f t="shared" si="4"/>
        <v>3</v>
      </c>
      <c r="R10" s="226" t="s">
        <v>232</v>
      </c>
      <c r="S10" s="226">
        <f t="shared" si="5"/>
        <v>30</v>
      </c>
      <c r="T10" s="226" t="s">
        <v>49</v>
      </c>
      <c r="U10" s="226">
        <f t="shared" si="6"/>
        <v>90</v>
      </c>
      <c r="V10" s="363" t="str">
        <f t="shared" si="7"/>
        <v>Importante</v>
      </c>
      <c r="W10" s="235" t="s">
        <v>335</v>
      </c>
      <c r="X10" s="166" t="s">
        <v>584</v>
      </c>
    </row>
    <row r="11" spans="1:24" ht="115.5" customHeight="1" x14ac:dyDescent="0.3">
      <c r="A11" s="172" t="s">
        <v>325</v>
      </c>
      <c r="B11" s="172" t="s">
        <v>381</v>
      </c>
      <c r="C11" s="159" t="s">
        <v>369</v>
      </c>
      <c r="D11" s="162" t="s">
        <v>370</v>
      </c>
      <c r="E11" s="224">
        <f t="shared" si="0"/>
        <v>3</v>
      </c>
      <c r="F11" s="223" t="s">
        <v>232</v>
      </c>
      <c r="G11" s="223">
        <f t="shared" si="1"/>
        <v>50</v>
      </c>
      <c r="H11" s="223" t="s">
        <v>51</v>
      </c>
      <c r="I11" s="223">
        <f t="shared" si="2"/>
        <v>150</v>
      </c>
      <c r="J11" s="363" t="str">
        <f t="shared" si="3"/>
        <v>Importante</v>
      </c>
      <c r="K11" s="233" t="s">
        <v>229</v>
      </c>
      <c r="L11" s="235" t="s">
        <v>297</v>
      </c>
      <c r="M11" s="235" t="s">
        <v>603</v>
      </c>
      <c r="N11" s="234" t="s">
        <v>282</v>
      </c>
      <c r="O11" s="172" t="s">
        <v>251</v>
      </c>
      <c r="P11" s="235" t="s">
        <v>298</v>
      </c>
      <c r="Q11" s="224">
        <f t="shared" si="4"/>
        <v>3</v>
      </c>
      <c r="R11" s="226" t="s">
        <v>232</v>
      </c>
      <c r="S11" s="226">
        <f t="shared" si="5"/>
        <v>30</v>
      </c>
      <c r="T11" s="226" t="s">
        <v>49</v>
      </c>
      <c r="U11" s="226">
        <f t="shared" si="6"/>
        <v>90</v>
      </c>
      <c r="V11" s="363" t="str">
        <f t="shared" si="7"/>
        <v>Importante</v>
      </c>
      <c r="W11" s="235" t="s">
        <v>305</v>
      </c>
      <c r="X11" s="166" t="s">
        <v>584</v>
      </c>
    </row>
    <row r="12" spans="1:24" ht="12.75" customHeight="1" x14ac:dyDescent="0.3">
      <c r="F12" s="239"/>
      <c r="G12" s="239"/>
      <c r="H12" s="239"/>
      <c r="K12" s="239"/>
      <c r="L12" s="239"/>
      <c r="M12" s="239"/>
      <c r="N12" s="239"/>
      <c r="O12" s="239"/>
      <c r="P12" s="239"/>
      <c r="Q12" s="239"/>
      <c r="R12" s="239"/>
      <c r="S12" s="239"/>
      <c r="T12" s="239"/>
      <c r="U12" s="239"/>
      <c r="V12" s="239"/>
      <c r="W12" s="239"/>
      <c r="X12" s="240"/>
    </row>
    <row r="13" spans="1:24" ht="14.25" hidden="1" customHeight="1" x14ac:dyDescent="0.3">
      <c r="C13" s="397" t="s">
        <v>91</v>
      </c>
      <c r="D13" s="383"/>
      <c r="I13" s="398" t="s">
        <v>80</v>
      </c>
      <c r="J13" s="398"/>
      <c r="K13" s="398"/>
      <c r="L13" s="198"/>
      <c r="M13" s="198"/>
      <c r="N13" s="198"/>
      <c r="O13" s="198"/>
      <c r="P13" s="198"/>
      <c r="Q13" s="239"/>
      <c r="R13" s="239"/>
      <c r="S13" s="239"/>
      <c r="T13" s="239"/>
      <c r="U13" s="239"/>
      <c r="V13" s="239"/>
      <c r="W13" s="239"/>
      <c r="X13" s="240"/>
    </row>
    <row r="14" spans="1:24" hidden="1" x14ac:dyDescent="0.3">
      <c r="B14" s="189"/>
      <c r="C14" s="385" t="s">
        <v>53</v>
      </c>
      <c r="D14" s="385"/>
      <c r="I14" s="190"/>
      <c r="J14" s="386" t="s">
        <v>55</v>
      </c>
      <c r="K14" s="386"/>
      <c r="L14" s="241"/>
      <c r="M14" s="241"/>
      <c r="N14" s="241"/>
      <c r="O14" s="241"/>
      <c r="P14" s="241"/>
      <c r="Q14" s="239"/>
      <c r="R14" s="239"/>
      <c r="S14" s="239"/>
      <c r="T14" s="239"/>
      <c r="U14" s="239"/>
      <c r="V14" s="239"/>
      <c r="W14" s="239"/>
      <c r="X14" s="240"/>
    </row>
    <row r="15" spans="1:24" ht="12.75" hidden="1" customHeight="1" x14ac:dyDescent="0.3">
      <c r="B15" s="189"/>
      <c r="C15" s="192">
        <v>1</v>
      </c>
      <c r="D15" s="192" t="s">
        <v>46</v>
      </c>
      <c r="E15" s="193">
        <f>C15</f>
        <v>1</v>
      </c>
      <c r="I15" s="194"/>
      <c r="J15" s="386" t="s">
        <v>56</v>
      </c>
      <c r="K15" s="386"/>
      <c r="L15" s="241"/>
      <c r="M15" s="241"/>
      <c r="N15" s="241"/>
      <c r="O15" s="241"/>
      <c r="P15" s="241"/>
      <c r="Q15" s="239"/>
      <c r="R15" s="239"/>
      <c r="S15" s="239"/>
      <c r="T15" s="239"/>
      <c r="U15" s="239"/>
      <c r="V15" s="239"/>
      <c r="W15" s="239"/>
      <c r="X15" s="239"/>
    </row>
    <row r="16" spans="1:24" ht="12.75" hidden="1" customHeight="1" x14ac:dyDescent="0.3">
      <c r="B16" s="189"/>
      <c r="C16" s="192">
        <v>2</v>
      </c>
      <c r="D16" s="192" t="s">
        <v>47</v>
      </c>
      <c r="E16" s="193">
        <f>C16</f>
        <v>2</v>
      </c>
      <c r="I16" s="195"/>
      <c r="J16" s="386" t="s">
        <v>57</v>
      </c>
      <c r="K16" s="386"/>
      <c r="L16" s="241"/>
      <c r="M16" s="241"/>
      <c r="N16" s="241"/>
      <c r="O16" s="241"/>
      <c r="P16" s="241"/>
      <c r="Q16" s="187"/>
      <c r="R16" s="187"/>
      <c r="S16" s="187"/>
      <c r="T16" s="187"/>
      <c r="U16" s="187"/>
      <c r="V16" s="187"/>
      <c r="W16" s="187"/>
    </row>
    <row r="17" spans="2:26" hidden="1" x14ac:dyDescent="0.3">
      <c r="B17" s="189"/>
      <c r="C17" s="192">
        <v>3</v>
      </c>
      <c r="D17" s="192" t="s">
        <v>232</v>
      </c>
      <c r="E17" s="193">
        <f>C17</f>
        <v>3</v>
      </c>
      <c r="I17" s="193"/>
      <c r="J17" s="395" t="s">
        <v>58</v>
      </c>
      <c r="K17" s="395"/>
      <c r="L17" s="241"/>
      <c r="M17" s="241"/>
      <c r="N17" s="241"/>
      <c r="O17" s="241"/>
      <c r="P17" s="241"/>
      <c r="Y17" s="206" t="s">
        <v>221</v>
      </c>
    </row>
    <row r="18" spans="2:26" hidden="1" x14ac:dyDescent="0.3">
      <c r="B18" s="189"/>
      <c r="C18" s="192">
        <v>4</v>
      </c>
      <c r="D18" s="192" t="s">
        <v>50</v>
      </c>
      <c r="E18" s="193">
        <f>C18</f>
        <v>4</v>
      </c>
      <c r="I18" s="193"/>
      <c r="J18" s="395" t="s">
        <v>59</v>
      </c>
      <c r="K18" s="395"/>
      <c r="L18" s="241"/>
      <c r="M18" s="241"/>
      <c r="N18" s="241"/>
      <c r="O18" s="241"/>
      <c r="P18" s="241"/>
      <c r="Y18" s="206" t="s">
        <v>222</v>
      </c>
    </row>
    <row r="19" spans="2:26" ht="21.75" hidden="1" customHeight="1" x14ac:dyDescent="0.3">
      <c r="B19" s="189"/>
      <c r="C19" s="192">
        <v>5</v>
      </c>
      <c r="D19" s="192" t="s">
        <v>233</v>
      </c>
      <c r="E19" s="193">
        <f>C19</f>
        <v>5</v>
      </c>
      <c r="Y19" s="206" t="s">
        <v>223</v>
      </c>
    </row>
    <row r="20" spans="2:26" ht="20.100000000000001" hidden="1" customHeight="1" x14ac:dyDescent="0.3">
      <c r="B20" s="189"/>
      <c r="C20" s="198"/>
      <c r="D20" s="189"/>
      <c r="E20" s="193"/>
      <c r="I20" s="396" t="s">
        <v>37</v>
      </c>
      <c r="J20" s="396"/>
      <c r="K20" s="396"/>
      <c r="L20" s="187"/>
      <c r="M20" s="187"/>
      <c r="N20" s="187"/>
      <c r="O20" s="187"/>
      <c r="P20" s="187"/>
      <c r="Q20" s="187"/>
      <c r="R20" s="187"/>
      <c r="S20" s="187"/>
      <c r="T20" s="187"/>
      <c r="U20" s="187"/>
      <c r="V20" s="187"/>
      <c r="W20" s="187"/>
      <c r="Y20" s="219">
        <v>55</v>
      </c>
      <c r="Z20" s="206" t="s">
        <v>15</v>
      </c>
    </row>
    <row r="21" spans="2:26" ht="20.100000000000001" hidden="1" customHeight="1" x14ac:dyDescent="0.3">
      <c r="B21" s="189"/>
      <c r="E21" s="193"/>
      <c r="I21" s="394" t="s">
        <v>44</v>
      </c>
      <c r="J21" s="394"/>
      <c r="K21" s="394"/>
      <c r="L21" s="187"/>
      <c r="M21" s="187"/>
      <c r="N21" s="187"/>
      <c r="O21" s="187"/>
      <c r="P21" s="187"/>
      <c r="Q21" s="187"/>
      <c r="R21" s="187"/>
      <c r="S21" s="187"/>
      <c r="T21" s="187"/>
      <c r="U21" s="187"/>
      <c r="V21" s="187"/>
      <c r="W21" s="187"/>
      <c r="Y21" s="219">
        <v>45</v>
      </c>
      <c r="Z21" s="206" t="s">
        <v>15</v>
      </c>
    </row>
    <row r="22" spans="2:26" ht="20.100000000000001" hidden="1" customHeight="1" x14ac:dyDescent="0.3">
      <c r="B22" s="189"/>
      <c r="C22" s="242"/>
      <c r="D22" s="243" t="s">
        <v>45</v>
      </c>
      <c r="E22" s="193"/>
      <c r="I22" s="394" t="s">
        <v>48</v>
      </c>
      <c r="J22" s="394"/>
      <c r="K22" s="394"/>
      <c r="L22" s="187"/>
      <c r="M22" s="187"/>
      <c r="N22" s="187"/>
      <c r="O22" s="187"/>
      <c r="P22" s="187"/>
      <c r="Q22" s="187"/>
      <c r="R22" s="187"/>
      <c r="S22" s="187"/>
      <c r="T22" s="187"/>
      <c r="U22" s="187"/>
      <c r="V22" s="187"/>
      <c r="W22" s="187"/>
      <c r="Y22" s="219">
        <v>510</v>
      </c>
      <c r="Z22" s="206" t="s">
        <v>15</v>
      </c>
    </row>
    <row r="23" spans="2:26" ht="20.100000000000001" hidden="1" customHeight="1" x14ac:dyDescent="0.3">
      <c r="B23" s="189"/>
      <c r="C23" s="381" t="s">
        <v>54</v>
      </c>
      <c r="D23" s="381"/>
      <c r="E23" s="193"/>
      <c r="I23" s="394" t="s">
        <v>41</v>
      </c>
      <c r="J23" s="394"/>
      <c r="K23" s="394"/>
      <c r="L23" s="187"/>
      <c r="M23" s="187"/>
      <c r="N23" s="187"/>
      <c r="O23" s="187"/>
      <c r="P23" s="187"/>
      <c r="Q23" s="187"/>
      <c r="R23" s="187"/>
      <c r="S23" s="187"/>
      <c r="T23" s="187"/>
      <c r="U23" s="187"/>
      <c r="V23" s="187"/>
      <c r="W23" s="187"/>
      <c r="Y23" s="219">
        <v>410</v>
      </c>
      <c r="Z23" s="206" t="s">
        <v>15</v>
      </c>
    </row>
    <row r="24" spans="2:26" ht="20.100000000000001" hidden="1" customHeight="1" x14ac:dyDescent="0.3">
      <c r="B24" s="189"/>
      <c r="C24" s="201">
        <v>15</v>
      </c>
      <c r="D24" s="192" t="s">
        <v>43</v>
      </c>
      <c r="E24" s="193">
        <f t="shared" ref="E24:E26" si="8">C24</f>
        <v>15</v>
      </c>
      <c r="I24" s="394" t="s">
        <v>40</v>
      </c>
      <c r="J24" s="394"/>
      <c r="K24" s="394"/>
      <c r="L24" s="187"/>
      <c r="M24" s="187"/>
      <c r="N24" s="187"/>
      <c r="O24" s="187"/>
      <c r="P24" s="187"/>
      <c r="V24" s="187"/>
      <c r="W24" s="187"/>
      <c r="Y24" s="219">
        <v>310</v>
      </c>
      <c r="Z24" s="206" t="s">
        <v>15</v>
      </c>
    </row>
    <row r="25" spans="2:26" ht="20.100000000000001" hidden="1" customHeight="1" x14ac:dyDescent="0.3">
      <c r="C25" s="201">
        <v>30</v>
      </c>
      <c r="D25" s="192" t="s">
        <v>49</v>
      </c>
      <c r="E25" s="193">
        <f t="shared" si="8"/>
        <v>30</v>
      </c>
      <c r="I25" s="394" t="s">
        <v>42</v>
      </c>
      <c r="J25" s="394"/>
      <c r="K25" s="394"/>
      <c r="L25" s="187"/>
      <c r="M25" s="187"/>
      <c r="N25" s="187"/>
      <c r="O25" s="187"/>
      <c r="P25" s="187"/>
      <c r="V25" s="187"/>
      <c r="W25" s="187"/>
      <c r="Y25" s="219">
        <v>415</v>
      </c>
      <c r="Z25" s="206" t="s">
        <v>15</v>
      </c>
    </row>
    <row r="26" spans="2:26" ht="20.100000000000001" hidden="1" customHeight="1" x14ac:dyDescent="0.3">
      <c r="C26" s="201">
        <v>50</v>
      </c>
      <c r="D26" s="192" t="s">
        <v>51</v>
      </c>
      <c r="E26" s="193">
        <f t="shared" si="8"/>
        <v>50</v>
      </c>
      <c r="I26" s="394" t="s">
        <v>39</v>
      </c>
      <c r="J26" s="394"/>
      <c r="K26" s="394"/>
      <c r="L26" s="187"/>
      <c r="M26" s="187"/>
      <c r="N26" s="187"/>
      <c r="O26" s="187"/>
      <c r="P26" s="187"/>
      <c r="V26" s="187"/>
      <c r="W26" s="187"/>
      <c r="Y26" s="219">
        <v>315</v>
      </c>
      <c r="Z26" s="206" t="s">
        <v>15</v>
      </c>
    </row>
    <row r="27" spans="2:26" ht="20.100000000000001" customHeight="1" x14ac:dyDescent="0.3">
      <c r="C27" s="259" t="s">
        <v>397</v>
      </c>
      <c r="I27" s="394" t="s">
        <v>52</v>
      </c>
      <c r="J27" s="394"/>
      <c r="K27" s="394"/>
      <c r="L27" s="187"/>
      <c r="M27" s="187"/>
      <c r="N27" s="187"/>
      <c r="O27" s="187"/>
      <c r="P27" s="187"/>
      <c r="V27" s="187"/>
      <c r="W27" s="187"/>
      <c r="Y27" s="219">
        <v>215</v>
      </c>
      <c r="Z27" s="206" t="s">
        <v>15</v>
      </c>
    </row>
    <row r="28" spans="2:26" ht="20.100000000000001" customHeight="1" x14ac:dyDescent="0.3">
      <c r="C28" s="259" t="s">
        <v>398</v>
      </c>
      <c r="I28" s="193"/>
      <c r="J28" s="244"/>
      <c r="K28" s="244"/>
      <c r="L28" s="187"/>
      <c r="M28" s="187"/>
      <c r="N28" s="187"/>
      <c r="O28" s="187"/>
      <c r="P28" s="187"/>
      <c r="V28" s="187"/>
      <c r="W28" s="187"/>
      <c r="Y28" s="219">
        <v>115</v>
      </c>
      <c r="Z28" s="206" t="s">
        <v>15</v>
      </c>
    </row>
    <row r="29" spans="2:26" ht="20.100000000000001" customHeight="1" x14ac:dyDescent="0.3">
      <c r="C29" s="259" t="s">
        <v>566</v>
      </c>
      <c r="I29" s="193"/>
      <c r="J29" s="244"/>
      <c r="K29" s="244"/>
      <c r="L29" s="187"/>
      <c r="M29" s="187"/>
      <c r="N29" s="187"/>
      <c r="O29" s="187"/>
      <c r="P29" s="187"/>
      <c r="V29" s="187"/>
      <c r="W29" s="187"/>
      <c r="Y29" s="219">
        <v>230</v>
      </c>
      <c r="Z29" s="206" t="s">
        <v>15</v>
      </c>
    </row>
    <row r="30" spans="2:26" ht="14.4" x14ac:dyDescent="0.3">
      <c r="C30" s="259" t="s">
        <v>404</v>
      </c>
      <c r="I30" s="193"/>
      <c r="J30" s="244"/>
      <c r="K30" s="244"/>
      <c r="L30" s="187"/>
      <c r="M30" s="187"/>
      <c r="N30" s="187"/>
      <c r="O30" s="187"/>
      <c r="P30" s="187"/>
      <c r="V30" s="187"/>
      <c r="W30" s="187"/>
      <c r="Y30" s="219">
        <v>130</v>
      </c>
      <c r="Z30" s="206" t="s">
        <v>15</v>
      </c>
    </row>
    <row r="31" spans="2:26" ht="14.4" x14ac:dyDescent="0.3">
      <c r="C31" s="259" t="s">
        <v>405</v>
      </c>
      <c r="I31" s="193"/>
      <c r="J31" s="244"/>
      <c r="K31" s="244"/>
      <c r="L31" s="187"/>
      <c r="M31" s="187"/>
      <c r="N31" s="187"/>
      <c r="O31" s="187"/>
      <c r="P31" s="187"/>
      <c r="V31" s="187"/>
      <c r="W31" s="187"/>
      <c r="Y31" s="219">
        <v>150</v>
      </c>
      <c r="Z31" s="206" t="s">
        <v>15</v>
      </c>
    </row>
    <row r="32" spans="2:26" x14ac:dyDescent="0.3">
      <c r="C32" s="205" t="s">
        <v>68</v>
      </c>
      <c r="I32" s="193"/>
      <c r="J32" s="244"/>
      <c r="K32" s="244"/>
      <c r="L32" s="187"/>
      <c r="M32" s="187"/>
      <c r="N32" s="187"/>
      <c r="O32" s="187"/>
      <c r="P32" s="187"/>
      <c r="V32" s="187"/>
      <c r="W32" s="187"/>
      <c r="Y32" s="220">
        <v>515</v>
      </c>
      <c r="Z32" s="206" t="s">
        <v>66</v>
      </c>
    </row>
    <row r="33" spans="3:26" x14ac:dyDescent="0.3">
      <c r="C33" s="205" t="s">
        <v>70</v>
      </c>
      <c r="L33" s="187"/>
      <c r="M33" s="187"/>
      <c r="N33" s="187"/>
      <c r="O33" s="187"/>
      <c r="P33" s="187"/>
      <c r="V33" s="187"/>
      <c r="W33" s="187"/>
      <c r="Y33" s="220">
        <v>430</v>
      </c>
      <c r="Z33" s="206" t="s">
        <v>66</v>
      </c>
    </row>
    <row r="34" spans="3:26" hidden="1" x14ac:dyDescent="0.3">
      <c r="C34" s="202"/>
      <c r="L34" s="187"/>
      <c r="M34" s="187"/>
      <c r="N34" s="187"/>
      <c r="O34" s="187"/>
      <c r="P34" s="187"/>
      <c r="V34" s="187"/>
      <c r="W34" s="187"/>
      <c r="Y34" s="220">
        <v>330</v>
      </c>
      <c r="Z34" s="206" t="s">
        <v>66</v>
      </c>
    </row>
    <row r="35" spans="3:26" hidden="1" x14ac:dyDescent="0.3">
      <c r="C35" s="202"/>
      <c r="L35" s="187"/>
      <c r="M35" s="187"/>
      <c r="N35" s="187"/>
      <c r="O35" s="187"/>
      <c r="P35" s="187"/>
      <c r="V35" s="187"/>
      <c r="W35" s="187"/>
      <c r="Y35" s="220">
        <v>350</v>
      </c>
      <c r="Z35" s="206" t="s">
        <v>66</v>
      </c>
    </row>
    <row r="36" spans="3:26" hidden="1" x14ac:dyDescent="0.3">
      <c r="L36" s="187"/>
      <c r="M36" s="187"/>
      <c r="N36" s="187"/>
      <c r="O36" s="187"/>
      <c r="P36" s="187"/>
      <c r="V36" s="187"/>
      <c r="W36" s="187"/>
      <c r="Y36" s="220">
        <v>250</v>
      </c>
      <c r="Z36" s="206" t="s">
        <v>66</v>
      </c>
    </row>
    <row r="37" spans="3:26" hidden="1" x14ac:dyDescent="0.3">
      <c r="L37" s="187"/>
      <c r="M37" s="187"/>
      <c r="N37" s="187"/>
      <c r="O37" s="187"/>
      <c r="P37" s="187"/>
      <c r="Y37" s="220">
        <v>530</v>
      </c>
      <c r="Z37" s="206" t="s">
        <v>67</v>
      </c>
    </row>
    <row r="38" spans="3:26" hidden="1" x14ac:dyDescent="0.3">
      <c r="L38" s="187"/>
      <c r="M38" s="187"/>
      <c r="N38" s="187"/>
      <c r="O38" s="187"/>
      <c r="P38" s="187"/>
      <c r="Y38" s="220">
        <v>550</v>
      </c>
      <c r="Z38" s="206" t="s">
        <v>67</v>
      </c>
    </row>
    <row r="39" spans="3:26" hidden="1" x14ac:dyDescent="0.3">
      <c r="L39" s="187"/>
      <c r="M39" s="187"/>
      <c r="N39" s="187"/>
      <c r="O39" s="187"/>
      <c r="P39" s="187"/>
      <c r="Y39" s="220">
        <v>540</v>
      </c>
      <c r="Z39" s="206" t="s">
        <v>67</v>
      </c>
    </row>
    <row r="40" spans="3:26" hidden="1" x14ac:dyDescent="0.3">
      <c r="L40" s="187"/>
      <c r="M40" s="187"/>
      <c r="N40" s="187"/>
      <c r="O40" s="187"/>
      <c r="P40" s="187"/>
      <c r="Y40" s="220">
        <v>35</v>
      </c>
      <c r="Z40" s="206" t="s">
        <v>68</v>
      </c>
    </row>
    <row r="41" spans="3:26" hidden="1" x14ac:dyDescent="0.3">
      <c r="L41" s="187"/>
      <c r="M41" s="187"/>
      <c r="N41" s="187"/>
      <c r="O41" s="187"/>
      <c r="P41" s="187"/>
      <c r="Y41" s="220">
        <v>25</v>
      </c>
      <c r="Z41" s="206" t="s">
        <v>68</v>
      </c>
    </row>
    <row r="42" spans="3:26" hidden="1" x14ac:dyDescent="0.3">
      <c r="L42" s="187"/>
      <c r="M42" s="187"/>
      <c r="N42" s="187"/>
      <c r="O42" s="187"/>
      <c r="P42" s="187"/>
      <c r="Y42" s="220">
        <v>210</v>
      </c>
      <c r="Z42" s="206" t="s">
        <v>68</v>
      </c>
    </row>
    <row r="43" spans="3:26" hidden="1" x14ac:dyDescent="0.3">
      <c r="L43" s="187"/>
      <c r="M43" s="187"/>
      <c r="N43" s="187"/>
      <c r="O43" s="187"/>
      <c r="P43" s="187"/>
      <c r="Y43" s="220">
        <v>110</v>
      </c>
      <c r="Z43" s="206" t="s">
        <v>68</v>
      </c>
    </row>
    <row r="44" spans="3:26" hidden="1" x14ac:dyDescent="0.3">
      <c r="L44" s="187"/>
      <c r="M44" s="187"/>
      <c r="N44" s="187"/>
      <c r="O44" s="187"/>
      <c r="P44" s="187"/>
      <c r="Y44" s="220">
        <v>15</v>
      </c>
      <c r="Z44" s="206" t="s">
        <v>70</v>
      </c>
    </row>
    <row r="45" spans="3:26" hidden="1" x14ac:dyDescent="0.3">
      <c r="Y45" s="220">
        <v>450</v>
      </c>
      <c r="Z45" s="206" t="s">
        <v>67</v>
      </c>
    </row>
    <row r="49" spans="25:26" ht="14.4" hidden="1" x14ac:dyDescent="0.3">
      <c r="Y49" s="173" t="s">
        <v>192</v>
      </c>
      <c r="Z49" s="173" t="s">
        <v>195</v>
      </c>
    </row>
    <row r="50" spans="25:26" ht="14.4" hidden="1" x14ac:dyDescent="0.3">
      <c r="Y50" s="173" t="s">
        <v>174</v>
      </c>
      <c r="Z50" s="173" t="s">
        <v>196</v>
      </c>
    </row>
    <row r="51" spans="25:26" ht="14.4" hidden="1" x14ac:dyDescent="0.3">
      <c r="Y51" s="173" t="s">
        <v>175</v>
      </c>
      <c r="Z51" s="173" t="s">
        <v>197</v>
      </c>
    </row>
    <row r="52" spans="25:26" ht="14.4" hidden="1" x14ac:dyDescent="0.3">
      <c r="Y52" s="173" t="s">
        <v>176</v>
      </c>
      <c r="Z52" s="173" t="s">
        <v>198</v>
      </c>
    </row>
    <row r="53" spans="25:26" ht="14.4" hidden="1" x14ac:dyDescent="0.3">
      <c r="Y53" s="173" t="s">
        <v>177</v>
      </c>
      <c r="Z53" s="173" t="s">
        <v>199</v>
      </c>
    </row>
    <row r="54" spans="25:26" ht="14.4" hidden="1" x14ac:dyDescent="0.3">
      <c r="Y54" s="173" t="s">
        <v>178</v>
      </c>
      <c r="Z54" s="173" t="s">
        <v>200</v>
      </c>
    </row>
    <row r="55" spans="25:26" ht="14.4" hidden="1" x14ac:dyDescent="0.3">
      <c r="Y55" s="173" t="s">
        <v>179</v>
      </c>
      <c r="Z55" s="173" t="s">
        <v>201</v>
      </c>
    </row>
    <row r="56" spans="25:26" ht="14.4" hidden="1" x14ac:dyDescent="0.3">
      <c r="Y56" s="173" t="s">
        <v>180</v>
      </c>
      <c r="Z56" s="173" t="s">
        <v>202</v>
      </c>
    </row>
    <row r="57" spans="25:26" ht="14.4" hidden="1" x14ac:dyDescent="0.3">
      <c r="Y57" s="173" t="s">
        <v>193</v>
      </c>
      <c r="Z57" s="173" t="s">
        <v>203</v>
      </c>
    </row>
    <row r="58" spans="25:26" ht="14.4" hidden="1" x14ac:dyDescent="0.3">
      <c r="Y58" s="173" t="s">
        <v>194</v>
      </c>
      <c r="Z58" s="173" t="s">
        <v>204</v>
      </c>
    </row>
    <row r="59" spans="25:26" ht="14.4" hidden="1" x14ac:dyDescent="0.3">
      <c r="Y59" s="173" t="s">
        <v>181</v>
      </c>
      <c r="Z59" s="173" t="s">
        <v>205</v>
      </c>
    </row>
    <row r="60" spans="25:26" ht="14.4" hidden="1" x14ac:dyDescent="0.3">
      <c r="Y60" s="173" t="s">
        <v>182</v>
      </c>
      <c r="Z60" s="173" t="s">
        <v>206</v>
      </c>
    </row>
    <row r="61" spans="25:26" ht="14.4" hidden="1" x14ac:dyDescent="0.3">
      <c r="Y61" s="173" t="s">
        <v>183</v>
      </c>
      <c r="Z61" s="173" t="s">
        <v>207</v>
      </c>
    </row>
    <row r="62" spans="25:26" ht="14.4" hidden="1" x14ac:dyDescent="0.3">
      <c r="Y62" s="173" t="s">
        <v>184</v>
      </c>
      <c r="Z62" s="173" t="s">
        <v>208</v>
      </c>
    </row>
    <row r="63" spans="25:26" ht="14.4" hidden="1" x14ac:dyDescent="0.3">
      <c r="Y63" s="173" t="s">
        <v>185</v>
      </c>
      <c r="Z63" s="173" t="s">
        <v>209</v>
      </c>
    </row>
    <row r="64" spans="25:26" ht="14.4" hidden="1" x14ac:dyDescent="0.3">
      <c r="Y64" s="173" t="s">
        <v>186</v>
      </c>
      <c r="Z64" s="173"/>
    </row>
    <row r="65" spans="1:26" ht="14.4" hidden="1" x14ac:dyDescent="0.3">
      <c r="Y65" s="173" t="s">
        <v>187</v>
      </c>
      <c r="Z65" s="173"/>
    </row>
    <row r="66" spans="1:26" ht="14.4" hidden="1" x14ac:dyDescent="0.3">
      <c r="Y66" s="173" t="s">
        <v>188</v>
      </c>
      <c r="Z66" s="173"/>
    </row>
    <row r="67" spans="1:26" ht="14.4" hidden="1" x14ac:dyDescent="0.3">
      <c r="Y67" s="173" t="s">
        <v>189</v>
      </c>
      <c r="Z67" s="173"/>
    </row>
    <row r="68" spans="1:26" ht="14.4" hidden="1" x14ac:dyDescent="0.3">
      <c r="Y68" s="173" t="s">
        <v>190</v>
      </c>
      <c r="Z68" s="173"/>
    </row>
    <row r="69" spans="1:26" ht="14.4" hidden="1" x14ac:dyDescent="0.3">
      <c r="Y69" s="173" t="s">
        <v>191</v>
      </c>
      <c r="Z69" s="173"/>
    </row>
    <row r="73" spans="1:26" s="206" customFormat="1" hidden="1" x14ac:dyDescent="0.3">
      <c r="B73" s="187"/>
      <c r="C73" s="197"/>
      <c r="D73" s="197"/>
      <c r="E73" s="187"/>
      <c r="F73" s="187"/>
      <c r="G73" s="187"/>
      <c r="H73" s="187"/>
      <c r="I73" s="187"/>
      <c r="J73" s="197"/>
      <c r="K73" s="197"/>
      <c r="L73" s="197"/>
      <c r="M73" s="197"/>
      <c r="N73" s="197"/>
      <c r="O73" s="197"/>
      <c r="P73" s="197"/>
      <c r="Q73" s="197"/>
      <c r="R73" s="197"/>
      <c r="S73" s="197"/>
      <c r="T73" s="197"/>
      <c r="U73" s="197"/>
      <c r="V73" s="197"/>
      <c r="W73" s="197"/>
      <c r="X73" s="187"/>
      <c r="Y73" s="206" t="s">
        <v>215</v>
      </c>
    </row>
    <row r="74" spans="1:26" s="206" customFormat="1" hidden="1" x14ac:dyDescent="0.3">
      <c r="B74" s="187"/>
      <c r="C74" s="197"/>
      <c r="D74" s="197"/>
      <c r="E74" s="187"/>
      <c r="F74" s="187"/>
      <c r="G74" s="187"/>
      <c r="H74" s="187"/>
      <c r="I74" s="187"/>
      <c r="J74" s="197"/>
      <c r="K74" s="197"/>
      <c r="L74" s="197"/>
      <c r="M74" s="197"/>
      <c r="N74" s="197"/>
      <c r="O74" s="197"/>
      <c r="P74" s="197"/>
      <c r="Q74" s="197"/>
      <c r="R74" s="197"/>
      <c r="S74" s="197"/>
      <c r="T74" s="197"/>
      <c r="U74" s="197"/>
      <c r="V74" s="197"/>
      <c r="W74" s="197"/>
      <c r="X74" s="187"/>
      <c r="Y74" s="206" t="s">
        <v>216</v>
      </c>
    </row>
    <row r="77" spans="1:26" ht="27.6" hidden="1" x14ac:dyDescent="0.3">
      <c r="Y77" s="206" t="s">
        <v>229</v>
      </c>
    </row>
    <row r="78" spans="1:26" s="206" customFormat="1" ht="41.4" hidden="1" x14ac:dyDescent="0.3">
      <c r="A78" s="187"/>
      <c r="B78" s="187"/>
      <c r="C78" s="197"/>
      <c r="D78" s="197"/>
      <c r="E78" s="187"/>
      <c r="F78" s="187"/>
      <c r="G78" s="187"/>
      <c r="H78" s="187"/>
      <c r="I78" s="187"/>
      <c r="J78" s="197"/>
      <c r="K78" s="197"/>
      <c r="L78" s="197"/>
      <c r="M78" s="197"/>
      <c r="N78" s="197"/>
      <c r="O78" s="197"/>
      <c r="P78" s="197"/>
      <c r="Q78" s="197"/>
      <c r="R78" s="197"/>
      <c r="S78" s="197"/>
      <c r="T78" s="197"/>
      <c r="U78" s="197"/>
      <c r="V78" s="197"/>
      <c r="W78" s="197"/>
      <c r="X78" s="187"/>
      <c r="Y78" s="206" t="s">
        <v>230</v>
      </c>
    </row>
    <row r="79" spans="1:26" s="206" customFormat="1" ht="27.6" hidden="1" x14ac:dyDescent="0.3">
      <c r="A79" s="187"/>
      <c r="B79" s="187"/>
      <c r="C79" s="197"/>
      <c r="D79" s="197"/>
      <c r="E79" s="187"/>
      <c r="F79" s="187"/>
      <c r="G79" s="187"/>
      <c r="H79" s="187"/>
      <c r="I79" s="187"/>
      <c r="J79" s="197"/>
      <c r="K79" s="197"/>
      <c r="L79" s="197"/>
      <c r="M79" s="197"/>
      <c r="N79" s="197"/>
      <c r="O79" s="197"/>
      <c r="P79" s="197"/>
      <c r="Q79" s="197"/>
      <c r="R79" s="197"/>
      <c r="S79" s="197"/>
      <c r="T79" s="197"/>
      <c r="U79" s="197"/>
      <c r="V79" s="197"/>
      <c r="W79" s="197"/>
      <c r="X79" s="187"/>
      <c r="Y79" s="206" t="s">
        <v>231</v>
      </c>
    </row>
    <row r="81" spans="1:25" s="206" customFormat="1" ht="27.6" hidden="1" x14ac:dyDescent="0.3">
      <c r="A81" s="187"/>
      <c r="B81" s="187"/>
      <c r="C81" s="197"/>
      <c r="D81" s="197"/>
      <c r="E81" s="187"/>
      <c r="F81" s="187"/>
      <c r="G81" s="187"/>
      <c r="H81" s="187"/>
      <c r="I81" s="187"/>
      <c r="J81" s="197"/>
      <c r="K81" s="197"/>
      <c r="L81" s="197"/>
      <c r="M81" s="197"/>
      <c r="N81" s="197"/>
      <c r="O81" s="197"/>
      <c r="P81" s="197"/>
      <c r="Q81" s="197"/>
      <c r="R81" s="197"/>
      <c r="S81" s="197"/>
      <c r="T81" s="197"/>
      <c r="U81" s="197"/>
      <c r="V81" s="197"/>
      <c r="W81" s="197"/>
      <c r="X81" s="187"/>
      <c r="Y81" s="206" t="s">
        <v>44</v>
      </c>
    </row>
    <row r="82" spans="1:25" s="206" customFormat="1" ht="41.4" hidden="1" x14ac:dyDescent="0.3">
      <c r="A82" s="187"/>
      <c r="B82" s="187"/>
      <c r="C82" s="197"/>
      <c r="D82" s="197"/>
      <c r="E82" s="187"/>
      <c r="F82" s="187"/>
      <c r="G82" s="187"/>
      <c r="H82" s="187"/>
      <c r="I82" s="187"/>
      <c r="J82" s="197"/>
      <c r="K82" s="197"/>
      <c r="L82" s="197"/>
      <c r="M82" s="197"/>
      <c r="N82" s="197"/>
      <c r="O82" s="197"/>
      <c r="P82" s="197"/>
      <c r="Q82" s="197"/>
      <c r="R82" s="197"/>
      <c r="S82" s="197"/>
      <c r="T82" s="197"/>
      <c r="U82" s="197"/>
      <c r="V82" s="197"/>
      <c r="W82" s="197"/>
      <c r="X82" s="187"/>
      <c r="Y82" s="206" t="s">
        <v>48</v>
      </c>
    </row>
    <row r="83" spans="1:25" s="206" customFormat="1" ht="41.4" hidden="1" x14ac:dyDescent="0.3">
      <c r="A83" s="187"/>
      <c r="B83" s="187"/>
      <c r="C83" s="197"/>
      <c r="D83" s="197"/>
      <c r="E83" s="187"/>
      <c r="F83" s="187"/>
      <c r="G83" s="187"/>
      <c r="H83" s="187"/>
      <c r="I83" s="187"/>
      <c r="J83" s="197"/>
      <c r="K83" s="197"/>
      <c r="L83" s="197"/>
      <c r="M83" s="197"/>
      <c r="N83" s="197"/>
      <c r="O83" s="197"/>
      <c r="P83" s="197"/>
      <c r="Q83" s="197"/>
      <c r="R83" s="197"/>
      <c r="S83" s="197"/>
      <c r="T83" s="197"/>
      <c r="U83" s="197"/>
      <c r="V83" s="197"/>
      <c r="W83" s="197"/>
      <c r="X83" s="187"/>
      <c r="Y83" s="206" t="s">
        <v>41</v>
      </c>
    </row>
    <row r="84" spans="1:25" s="206" customFormat="1" ht="41.4" hidden="1" x14ac:dyDescent="0.3">
      <c r="A84" s="187"/>
      <c r="B84" s="187"/>
      <c r="C84" s="197"/>
      <c r="D84" s="197"/>
      <c r="E84" s="187"/>
      <c r="F84" s="187"/>
      <c r="G84" s="187"/>
      <c r="H84" s="187"/>
      <c r="I84" s="187"/>
      <c r="J84" s="197"/>
      <c r="K84" s="197"/>
      <c r="L84" s="197"/>
      <c r="M84" s="197"/>
      <c r="N84" s="197"/>
      <c r="O84" s="197"/>
      <c r="P84" s="197"/>
      <c r="Q84" s="197"/>
      <c r="R84" s="197"/>
      <c r="S84" s="197"/>
      <c r="T84" s="197"/>
      <c r="U84" s="197"/>
      <c r="V84" s="197"/>
      <c r="W84" s="197"/>
      <c r="X84" s="187"/>
      <c r="Y84" s="206" t="s">
        <v>40</v>
      </c>
    </row>
    <row r="85" spans="1:25" s="206" customFormat="1" ht="27.6" hidden="1" x14ac:dyDescent="0.3">
      <c r="A85" s="187"/>
      <c r="B85" s="187"/>
      <c r="C85" s="197"/>
      <c r="D85" s="197"/>
      <c r="E85" s="187"/>
      <c r="F85" s="187"/>
      <c r="G85" s="187"/>
      <c r="H85" s="187"/>
      <c r="I85" s="187"/>
      <c r="J85" s="197"/>
      <c r="K85" s="197"/>
      <c r="L85" s="197"/>
      <c r="M85" s="197"/>
      <c r="N85" s="197"/>
      <c r="O85" s="197"/>
      <c r="P85" s="197"/>
      <c r="Q85" s="197"/>
      <c r="R85" s="197"/>
      <c r="S85" s="197"/>
      <c r="T85" s="197"/>
      <c r="U85" s="197"/>
      <c r="V85" s="197"/>
      <c r="W85" s="197"/>
      <c r="X85" s="187"/>
      <c r="Y85" s="206" t="s">
        <v>42</v>
      </c>
    </row>
    <row r="86" spans="1:25" s="206" customFormat="1" ht="55.2" hidden="1" x14ac:dyDescent="0.3">
      <c r="A86" s="187"/>
      <c r="B86" s="187"/>
      <c r="C86" s="197"/>
      <c r="D86" s="197"/>
      <c r="E86" s="187"/>
      <c r="F86" s="187"/>
      <c r="G86" s="187"/>
      <c r="H86" s="187"/>
      <c r="I86" s="187"/>
      <c r="J86" s="197"/>
      <c r="K86" s="197"/>
      <c r="L86" s="197"/>
      <c r="M86" s="197"/>
      <c r="N86" s="197"/>
      <c r="O86" s="197"/>
      <c r="P86" s="197"/>
      <c r="Q86" s="197"/>
      <c r="R86" s="197"/>
      <c r="S86" s="197"/>
      <c r="T86" s="197"/>
      <c r="U86" s="197"/>
      <c r="V86" s="197"/>
      <c r="W86" s="197"/>
      <c r="X86" s="187"/>
      <c r="Y86" s="206" t="s">
        <v>39</v>
      </c>
    </row>
    <row r="87" spans="1:25" s="206" customFormat="1" ht="27.6" hidden="1" x14ac:dyDescent="0.3">
      <c r="A87" s="187"/>
      <c r="B87" s="187"/>
      <c r="C87" s="197"/>
      <c r="D87" s="197"/>
      <c r="E87" s="187"/>
      <c r="F87" s="187"/>
      <c r="G87" s="187"/>
      <c r="H87" s="187"/>
      <c r="I87" s="187"/>
      <c r="J87" s="197"/>
      <c r="K87" s="197"/>
      <c r="L87" s="197"/>
      <c r="M87" s="197"/>
      <c r="N87" s="197"/>
      <c r="O87" s="197"/>
      <c r="P87" s="197"/>
      <c r="Q87" s="197"/>
      <c r="R87" s="197"/>
      <c r="S87" s="197"/>
      <c r="T87" s="197"/>
      <c r="U87" s="197"/>
      <c r="V87" s="197"/>
      <c r="W87" s="197"/>
      <c r="X87" s="187"/>
      <c r="Y87" s="206" t="s">
        <v>52</v>
      </c>
    </row>
  </sheetData>
  <sheetProtection algorithmName="SHA-512" hashValue="bwzURLDDdye/8kIOGzob7rcBH/F97bjjGMBMxokcNX68PqHKV/FBLCUP3P8OP75n+5sY5K6AYyiDU2qrmM6Q3g==" saltValue="vjzIAm0AvcTRKYM+KqaV7A==" spinCount="100000" sheet="1" formatRows="0" selectLockedCells="1" autoFilter="0"/>
  <protectedRanges>
    <protectedRange sqref="T4:T11 F4:F11 H4:H11 R4:R11" name="Rango1"/>
    <protectedRange sqref="D11" name="Rango1_5"/>
    <protectedRange sqref="B7" name="Rango1_1_8"/>
    <protectedRange sqref="D7" name="Rango1_24"/>
    <protectedRange sqref="B8" name="Rango1_1_13"/>
    <protectedRange sqref="B9" name="Rango1_1_15"/>
    <protectedRange sqref="C9:D9" name="Rango1_54"/>
    <protectedRange sqref="B11" name="Rango1_1_6_1"/>
    <protectedRange sqref="C7 C11" name="Rango1_20_2"/>
    <protectedRange sqref="K4:K11" name="Rango1_4_1"/>
    <protectedRange sqref="M6" name="Rango1_6"/>
    <protectedRange sqref="N6:O6 N4" name="Rango1_7_1"/>
    <protectedRange sqref="N7 N9" name="Rango1_8"/>
    <protectedRange sqref="P6" name="Rango1_13"/>
    <protectedRange sqref="L6" name="Rango1_25"/>
    <protectedRange sqref="P7" name="Rango1_27"/>
    <protectedRange sqref="O9:P9" name="Rango1_56"/>
    <protectedRange sqref="P11" name="Rango1_80"/>
    <protectedRange sqref="N11:O11 L11" name="Rango1_7_3"/>
    <protectedRange sqref="M11" name="Rango1_5_4"/>
    <protectedRange sqref="O7" name="Rango1_21"/>
    <protectedRange sqref="L7:M7" name="Rango1_2_1"/>
    <protectedRange sqref="X4:X5" name="Rango1_3_1"/>
    <protectedRange sqref="B5" name="Rango1_1_3_2"/>
    <protectedRange sqref="B4" name="Rango1_1_18_2_1"/>
    <protectedRange sqref="B6" name="Rango1_1_6_1_1"/>
    <protectedRange sqref="C5:D5" name="Rango1_4_4"/>
    <protectedRange sqref="C4:D4" name="Rango1_20_2_1"/>
    <protectedRange sqref="D6" name="Rango1_7_6"/>
    <protectedRange sqref="C6" name="Rango1_46_1"/>
    <protectedRange sqref="N5:O5" name="Rango1_4_1_1"/>
    <protectedRange sqref="P5" name="Rango1_13_1"/>
    <protectedRange sqref="L5" name="Rango1_34_2"/>
    <protectedRange sqref="M5" name="Rango1_34_1_1"/>
    <protectedRange sqref="O4" name="Rango1_1"/>
    <protectedRange sqref="M4" name="Rango1_5_2"/>
    <protectedRange sqref="L4" name="Rango1_8_2_1_1"/>
    <protectedRange sqref="P4" name="Rango1_5_1_2"/>
    <protectedRange sqref="W5" name="Rango1_6_1_1"/>
    <protectedRange sqref="W4" name="Rango1_8_2_3_1"/>
    <protectedRange sqref="W9 W11" name="Rango1_3_3"/>
    <protectedRange sqref="X6:X11" name="Rango1_3_1_1"/>
    <protectedRange sqref="W6 W8" name="Rango1_6_1_2"/>
    <protectedRange sqref="W7" name="Rango1_28_1"/>
    <protectedRange sqref="C8:D8" name="Rango1_46_2"/>
    <protectedRange sqref="O8" name="Rango1_4_1_2"/>
    <protectedRange sqref="N8" name="Rango1_8_1"/>
    <protectedRange sqref="P8" name="Rango1_13_2"/>
    <protectedRange sqref="L8" name="Rango1_34_3"/>
    <protectedRange sqref="D10" name="Rango1_70_1"/>
    <protectedRange sqref="C10" name="Rango1_3_2_1"/>
    <protectedRange sqref="B10" name="Rango1_1_5_1_1"/>
    <protectedRange sqref="M10" name="Rango1_6_1"/>
    <protectedRange sqref="O10" name="Rango1_41_1"/>
    <protectedRange sqref="P10" name="Rango1_56_1"/>
    <protectedRange sqref="L10" name="Rango1_7_3_1"/>
    <protectedRange sqref="N10" name="Rango1_8_1_1"/>
    <protectedRange sqref="W10" name="Rango1_3"/>
  </protectedRanges>
  <mergeCells count="30">
    <mergeCell ref="I24:K24"/>
    <mergeCell ref="I25:K25"/>
    <mergeCell ref="I26:K26"/>
    <mergeCell ref="I27:K27"/>
    <mergeCell ref="J17:K17"/>
    <mergeCell ref="J18:K18"/>
    <mergeCell ref="I20:K20"/>
    <mergeCell ref="I21:K21"/>
    <mergeCell ref="I22:K22"/>
    <mergeCell ref="C23:D23"/>
    <mergeCell ref="I23:K23"/>
    <mergeCell ref="C13:D13"/>
    <mergeCell ref="I13:K13"/>
    <mergeCell ref="C14:D14"/>
    <mergeCell ref="J14:K14"/>
    <mergeCell ref="J15:K15"/>
    <mergeCell ref="J16:K16"/>
    <mergeCell ref="A2:D2"/>
    <mergeCell ref="A1:X1"/>
    <mergeCell ref="U2:V2"/>
    <mergeCell ref="W2:X2"/>
    <mergeCell ref="E3:F3"/>
    <mergeCell ref="G3:H3"/>
    <mergeCell ref="Q3:R3"/>
    <mergeCell ref="S3:T3"/>
    <mergeCell ref="Q2:T2"/>
    <mergeCell ref="E2:H2"/>
    <mergeCell ref="I2:J2"/>
    <mergeCell ref="K2:K3"/>
    <mergeCell ref="L2:P2"/>
  </mergeCells>
  <conditionalFormatting sqref="U6 I6 I4 U4">
    <cfRule type="cellIs" priority="476" stopIfTrue="1" operator="equal">
      <formula>"INACEPTABLE"</formula>
    </cfRule>
    <cfRule type="cellIs" priority="477" stopIfTrue="1" operator="equal">
      <formula>"IMPORTANTE"</formula>
    </cfRule>
    <cfRule type="cellIs" priority="478" stopIfTrue="1" operator="equal">
      <formula>"MODERADO"</formula>
    </cfRule>
    <cfRule type="cellIs" priority="479" stopIfTrue="1" operator="equal">
      <formula>"TOLERABLE"</formula>
    </cfRule>
    <cfRule type="cellIs" priority="480" stopIfTrue="1" operator="equal">
      <formula>"ZONA RIESGO ALTA"</formula>
    </cfRule>
    <cfRule type="cellIs" priority="481" stopIfTrue="1" operator="equal">
      <formula>"ZONA EXTREMA"</formula>
    </cfRule>
    <cfRule type="cellIs" priority="482" stopIfTrue="1" operator="equal">
      <formula>"ZONA RIESGO BAJA"</formula>
    </cfRule>
    <cfRule type="cellIs" priority="483" stopIfTrue="1" operator="equal">
      <formula>"ZONA RIESGO MODERADA"</formula>
    </cfRule>
    <cfRule type="cellIs" priority="484" stopIfTrue="1" operator="equal">
      <formula>"ZONA RIESGO MODERADA"</formula>
    </cfRule>
    <cfRule type="cellIs" priority="485" stopIfTrue="1" operator="equal">
      <formula>"ZONA RIESGO ALTA"</formula>
    </cfRule>
  </conditionalFormatting>
  <conditionalFormatting sqref="P6:P7 N6:N7 N9 N11">
    <cfRule type="cellIs" priority="454" stopIfTrue="1" operator="equal">
      <formula>"ZONA RIESGO ALTA"</formula>
    </cfRule>
    <cfRule type="cellIs" priority="455" stopIfTrue="1" operator="equal">
      <formula>"ZONA RIESGO EXTREMA"</formula>
    </cfRule>
    <cfRule type="cellIs" priority="456" stopIfTrue="1" operator="equal">
      <formula>"ZONA RIESGO BAJA"</formula>
    </cfRule>
    <cfRule type="cellIs" priority="457" stopIfTrue="1" operator="equal">
      <formula>"ZONA RIESGO MODERADA"</formula>
    </cfRule>
    <cfRule type="cellIs" priority="458" stopIfTrue="1" operator="equal">
      <formula>"ZONA RIESGO MODERADA"</formula>
    </cfRule>
    <cfRule type="cellIs" priority="459" stopIfTrue="1" operator="equal">
      <formula>"ZONA RIESGO ALTA"</formula>
    </cfRule>
  </conditionalFormatting>
  <conditionalFormatting sqref="R6 F6 F4 R4">
    <cfRule type="cellIs" dxfId="35" priority="447" stopIfTrue="1" operator="equal">
      <formula>"Sin Clasificar"</formula>
    </cfRule>
  </conditionalFormatting>
  <conditionalFormatting sqref="T6 H6 H4 T4">
    <cfRule type="cellIs" dxfId="34" priority="446" stopIfTrue="1" operator="equal">
      <formula>"Sin Clasificar"</formula>
    </cfRule>
  </conditionalFormatting>
  <conditionalFormatting sqref="I10:I11">
    <cfRule type="cellIs" priority="405" stopIfTrue="1" operator="equal">
      <formula>"INACEPTABLE"</formula>
    </cfRule>
    <cfRule type="cellIs" priority="406" stopIfTrue="1" operator="equal">
      <formula>"IMPORTANTE"</formula>
    </cfRule>
    <cfRule type="cellIs" priority="407" stopIfTrue="1" operator="equal">
      <formula>"MODERADO"</formula>
    </cfRule>
    <cfRule type="cellIs" priority="408" stopIfTrue="1" operator="equal">
      <formula>"TOLERABLE"</formula>
    </cfRule>
    <cfRule type="cellIs" priority="409" stopIfTrue="1" operator="equal">
      <formula>"ZONA RIESGO ALTA"</formula>
    </cfRule>
    <cfRule type="cellIs" priority="410" stopIfTrue="1" operator="equal">
      <formula>"ZONA EXTREMA"</formula>
    </cfRule>
    <cfRule type="cellIs" priority="411" stopIfTrue="1" operator="equal">
      <formula>"ZONA RIESGO BAJA"</formula>
    </cfRule>
    <cfRule type="cellIs" priority="412" stopIfTrue="1" operator="equal">
      <formula>"ZONA RIESGO MODERADA"</formula>
    </cfRule>
    <cfRule type="cellIs" priority="413" stopIfTrue="1" operator="equal">
      <formula>"ZONA RIESGO MODERADA"</formula>
    </cfRule>
    <cfRule type="cellIs" priority="414" stopIfTrue="1" operator="equal">
      <formula>"ZONA RIESGO ALTA"</formula>
    </cfRule>
  </conditionalFormatting>
  <conditionalFormatting sqref="F10:F11">
    <cfRule type="cellIs" dxfId="33" priority="404" stopIfTrue="1" operator="equal">
      <formula>"Sin Clasificar"</formula>
    </cfRule>
  </conditionalFormatting>
  <conditionalFormatting sqref="H10:H11">
    <cfRule type="cellIs" dxfId="32" priority="403" stopIfTrue="1" operator="equal">
      <formula>"Sin Clasificar"</formula>
    </cfRule>
  </conditionalFormatting>
  <conditionalFormatting sqref="R10:R11">
    <cfRule type="cellIs" dxfId="31" priority="402" stopIfTrue="1" operator="equal">
      <formula>"Sin Clasificar"</formula>
    </cfRule>
  </conditionalFormatting>
  <conditionalFormatting sqref="T10:T11">
    <cfRule type="cellIs" dxfId="30" priority="401" stopIfTrue="1" operator="equal">
      <formula>"Sin Clasificar"</formula>
    </cfRule>
  </conditionalFormatting>
  <conditionalFormatting sqref="U10:U11">
    <cfRule type="cellIs" priority="391" stopIfTrue="1" operator="equal">
      <formula>"INACEPTABLE"</formula>
    </cfRule>
    <cfRule type="cellIs" priority="392" stopIfTrue="1" operator="equal">
      <formula>"IMPORTANTE"</formula>
    </cfRule>
    <cfRule type="cellIs" priority="393" stopIfTrue="1" operator="equal">
      <formula>"MODERADO"</formula>
    </cfRule>
    <cfRule type="cellIs" priority="394" stopIfTrue="1" operator="equal">
      <formula>"TOLERABLE"</formula>
    </cfRule>
    <cfRule type="cellIs" priority="395" stopIfTrue="1" operator="equal">
      <formula>"ZONA RIESGO ALTA"</formula>
    </cfRule>
    <cfRule type="cellIs" priority="396" stopIfTrue="1" operator="equal">
      <formula>"ZONA EXTREMA"</formula>
    </cfRule>
    <cfRule type="cellIs" priority="397" stopIfTrue="1" operator="equal">
      <formula>"ZONA RIESGO BAJA"</formula>
    </cfRule>
    <cfRule type="cellIs" priority="398" stopIfTrue="1" operator="equal">
      <formula>"ZONA RIESGO MODERADA"</formula>
    </cfRule>
    <cfRule type="cellIs" priority="399" stopIfTrue="1" operator="equal">
      <formula>"ZONA RIESGO MODERADA"</formula>
    </cfRule>
    <cfRule type="cellIs" priority="400" stopIfTrue="1" operator="equal">
      <formula>"ZONA RIESGO ALTA"</formula>
    </cfRule>
  </conditionalFormatting>
  <conditionalFormatting sqref="I8:I9">
    <cfRule type="cellIs" priority="381" stopIfTrue="1" operator="equal">
      <formula>"INACEPTABLE"</formula>
    </cfRule>
    <cfRule type="cellIs" priority="382" stopIfTrue="1" operator="equal">
      <formula>"IMPORTANTE"</formula>
    </cfRule>
    <cfRule type="cellIs" priority="383" stopIfTrue="1" operator="equal">
      <formula>"MODERADO"</formula>
    </cfRule>
    <cfRule type="cellIs" priority="384" stopIfTrue="1" operator="equal">
      <formula>"TOLERABLE"</formula>
    </cfRule>
    <cfRule type="cellIs" priority="385" stopIfTrue="1" operator="equal">
      <formula>"ZONA RIESGO ALTA"</formula>
    </cfRule>
    <cfRule type="cellIs" priority="386" stopIfTrue="1" operator="equal">
      <formula>"ZONA EXTREMA"</formula>
    </cfRule>
    <cfRule type="cellIs" priority="387" stopIfTrue="1" operator="equal">
      <formula>"ZONA RIESGO BAJA"</formula>
    </cfRule>
    <cfRule type="cellIs" priority="388" stopIfTrue="1" operator="equal">
      <formula>"ZONA RIESGO MODERADA"</formula>
    </cfRule>
    <cfRule type="cellIs" priority="389" stopIfTrue="1" operator="equal">
      <formula>"ZONA RIESGO MODERADA"</formula>
    </cfRule>
    <cfRule type="cellIs" priority="390" stopIfTrue="1" operator="equal">
      <formula>"ZONA RIESGO ALTA"</formula>
    </cfRule>
  </conditionalFormatting>
  <conditionalFormatting sqref="F8:F9">
    <cfRule type="cellIs" dxfId="29" priority="380" stopIfTrue="1" operator="equal">
      <formula>"Sin Clasificar"</formula>
    </cfRule>
  </conditionalFormatting>
  <conditionalFormatting sqref="H8:H9">
    <cfRule type="cellIs" dxfId="28" priority="379" stopIfTrue="1" operator="equal">
      <formula>"Sin Clasificar"</formula>
    </cfRule>
  </conditionalFormatting>
  <conditionalFormatting sqref="R8:R9">
    <cfRule type="cellIs" dxfId="27" priority="378" stopIfTrue="1" operator="equal">
      <formula>"Sin Clasificar"</formula>
    </cfRule>
  </conditionalFormatting>
  <conditionalFormatting sqref="T8:T9">
    <cfRule type="cellIs" dxfId="26" priority="377" stopIfTrue="1" operator="equal">
      <formula>"Sin Clasificar"</formula>
    </cfRule>
  </conditionalFormatting>
  <conditionalFormatting sqref="U8:U9">
    <cfRule type="cellIs" priority="367" stopIfTrue="1" operator="equal">
      <formula>"INACEPTABLE"</formula>
    </cfRule>
    <cfRule type="cellIs" priority="368" stopIfTrue="1" operator="equal">
      <formula>"IMPORTANTE"</formula>
    </cfRule>
    <cfRule type="cellIs" priority="369" stopIfTrue="1" operator="equal">
      <formula>"MODERADO"</formula>
    </cfRule>
    <cfRule type="cellIs" priority="370" stopIfTrue="1" operator="equal">
      <formula>"TOLERABLE"</formula>
    </cfRule>
    <cfRule type="cellIs" priority="371" stopIfTrue="1" operator="equal">
      <formula>"ZONA RIESGO ALTA"</formula>
    </cfRule>
    <cfRule type="cellIs" priority="372" stopIfTrue="1" operator="equal">
      <formula>"ZONA EXTREMA"</formula>
    </cfRule>
    <cfRule type="cellIs" priority="373" stopIfTrue="1" operator="equal">
      <formula>"ZONA RIESGO BAJA"</formula>
    </cfRule>
    <cfRule type="cellIs" priority="374" stopIfTrue="1" operator="equal">
      <formula>"ZONA RIESGO MODERADA"</formula>
    </cfRule>
    <cfRule type="cellIs" priority="375" stopIfTrue="1" operator="equal">
      <formula>"ZONA RIESGO MODERADA"</formula>
    </cfRule>
    <cfRule type="cellIs" priority="376" stopIfTrue="1" operator="equal">
      <formula>"ZONA RIESGO ALTA"</formula>
    </cfRule>
  </conditionalFormatting>
  <conditionalFormatting sqref="I7">
    <cfRule type="cellIs" priority="357" stopIfTrue="1" operator="equal">
      <formula>"INACEPTABLE"</formula>
    </cfRule>
    <cfRule type="cellIs" priority="358" stopIfTrue="1" operator="equal">
      <formula>"IMPORTANTE"</formula>
    </cfRule>
    <cfRule type="cellIs" priority="359" stopIfTrue="1" operator="equal">
      <formula>"MODERADO"</formula>
    </cfRule>
    <cfRule type="cellIs" priority="360" stopIfTrue="1" operator="equal">
      <formula>"TOLERABLE"</formula>
    </cfRule>
    <cfRule type="cellIs" priority="361" stopIfTrue="1" operator="equal">
      <formula>"ZONA RIESGO ALTA"</formula>
    </cfRule>
    <cfRule type="cellIs" priority="362" stopIfTrue="1" operator="equal">
      <formula>"ZONA EXTREMA"</formula>
    </cfRule>
    <cfRule type="cellIs" priority="363" stopIfTrue="1" operator="equal">
      <formula>"ZONA RIESGO BAJA"</formula>
    </cfRule>
    <cfRule type="cellIs" priority="364" stopIfTrue="1" operator="equal">
      <formula>"ZONA RIESGO MODERADA"</formula>
    </cfRule>
    <cfRule type="cellIs" priority="365" stopIfTrue="1" operator="equal">
      <formula>"ZONA RIESGO MODERADA"</formula>
    </cfRule>
    <cfRule type="cellIs" priority="366" stopIfTrue="1" operator="equal">
      <formula>"ZONA RIESGO ALTA"</formula>
    </cfRule>
  </conditionalFormatting>
  <conditionalFormatting sqref="F7">
    <cfRule type="cellIs" dxfId="25" priority="356" stopIfTrue="1" operator="equal">
      <formula>"Sin Clasificar"</formula>
    </cfRule>
  </conditionalFormatting>
  <conditionalFormatting sqref="H7">
    <cfRule type="cellIs" dxfId="24" priority="355" stopIfTrue="1" operator="equal">
      <formula>"Sin Clasificar"</formula>
    </cfRule>
  </conditionalFormatting>
  <conditionalFormatting sqref="R7">
    <cfRule type="cellIs" dxfId="23" priority="354" stopIfTrue="1" operator="equal">
      <formula>"Sin Clasificar"</formula>
    </cfRule>
  </conditionalFormatting>
  <conditionalFormatting sqref="T7">
    <cfRule type="cellIs" dxfId="22" priority="353" stopIfTrue="1" operator="equal">
      <formula>"Sin Clasificar"</formula>
    </cfRule>
  </conditionalFormatting>
  <conditionalFormatting sqref="U7">
    <cfRule type="cellIs" priority="343" stopIfTrue="1" operator="equal">
      <formula>"INACEPTABLE"</formula>
    </cfRule>
    <cfRule type="cellIs" priority="344" stopIfTrue="1" operator="equal">
      <formula>"IMPORTANTE"</formula>
    </cfRule>
    <cfRule type="cellIs" priority="345" stopIfTrue="1" operator="equal">
      <formula>"MODERADO"</formula>
    </cfRule>
    <cfRule type="cellIs" priority="346" stopIfTrue="1" operator="equal">
      <formula>"TOLERABLE"</formula>
    </cfRule>
    <cfRule type="cellIs" priority="347" stopIfTrue="1" operator="equal">
      <formula>"ZONA RIESGO ALTA"</formula>
    </cfRule>
    <cfRule type="cellIs" priority="348" stopIfTrue="1" operator="equal">
      <formula>"ZONA EXTREMA"</formula>
    </cfRule>
    <cfRule type="cellIs" priority="349" stopIfTrue="1" operator="equal">
      <formula>"ZONA RIESGO BAJA"</formula>
    </cfRule>
    <cfRule type="cellIs" priority="350" stopIfTrue="1" operator="equal">
      <formula>"ZONA RIESGO MODERADA"</formula>
    </cfRule>
    <cfRule type="cellIs" priority="351" stopIfTrue="1" operator="equal">
      <formula>"ZONA RIESGO MODERADA"</formula>
    </cfRule>
    <cfRule type="cellIs" priority="352" stopIfTrue="1" operator="equal">
      <formula>"ZONA RIESGO ALTA"</formula>
    </cfRule>
  </conditionalFormatting>
  <conditionalFormatting sqref="N6:N7">
    <cfRule type="cellIs" priority="337" stopIfTrue="1" operator="equal">
      <formula>"ZONA RIESGO ALTA"</formula>
    </cfRule>
    <cfRule type="cellIs" priority="338" stopIfTrue="1" operator="equal">
      <formula>"ZONA RIESGO EXTREMA"</formula>
    </cfRule>
    <cfRule type="cellIs" priority="339" stopIfTrue="1" operator="equal">
      <formula>"ZONA RIESGO BAJA"</formula>
    </cfRule>
    <cfRule type="cellIs" priority="340" stopIfTrue="1" operator="equal">
      <formula>"ZONA RIESGO MODERADA"</formula>
    </cfRule>
    <cfRule type="cellIs" priority="341" stopIfTrue="1" operator="equal">
      <formula>"ZONA RIESGO MODERADA"</formula>
    </cfRule>
    <cfRule type="cellIs" priority="342" stopIfTrue="1" operator="equal">
      <formula>"ZONA RIESGO ALTA"</formula>
    </cfRule>
  </conditionalFormatting>
  <conditionalFormatting sqref="P7">
    <cfRule type="cellIs" priority="331" stopIfTrue="1" operator="equal">
      <formula>"ZONA RIESGO ALTA"</formula>
    </cfRule>
    <cfRule type="cellIs" priority="332" stopIfTrue="1" operator="equal">
      <formula>"ZONA RIESGO EXTREMA"</formula>
    </cfRule>
    <cfRule type="cellIs" priority="333" stopIfTrue="1" operator="equal">
      <formula>"ZONA RIESGO BAJA"</formula>
    </cfRule>
    <cfRule type="cellIs" priority="334" stopIfTrue="1" operator="equal">
      <formula>"ZONA RIESGO MODERADA"</formula>
    </cfRule>
    <cfRule type="cellIs" priority="335" stopIfTrue="1" operator="equal">
      <formula>"ZONA RIESGO MODERADA"</formula>
    </cfRule>
    <cfRule type="cellIs" priority="336" stopIfTrue="1" operator="equal">
      <formula>"ZONA RIESGO ALTA"</formula>
    </cfRule>
  </conditionalFormatting>
  <conditionalFormatting sqref="O9:P9 O11:P11">
    <cfRule type="cellIs" priority="319" stopIfTrue="1" operator="equal">
      <formula>"ZONA RIESGO ALTA"</formula>
    </cfRule>
    <cfRule type="cellIs" priority="320" stopIfTrue="1" operator="equal">
      <formula>"ZONA RIESGO EXTREMA"</formula>
    </cfRule>
    <cfRule type="cellIs" priority="321" stopIfTrue="1" operator="equal">
      <formula>"ZONA RIESGO BAJA"</formula>
    </cfRule>
    <cfRule type="cellIs" priority="322" stopIfTrue="1" operator="equal">
      <formula>"ZONA RIESGO MODERADA"</formula>
    </cfRule>
    <cfRule type="cellIs" priority="323" stopIfTrue="1" operator="equal">
      <formula>"ZONA RIESGO MODERADA"</formula>
    </cfRule>
    <cfRule type="cellIs" priority="324" stopIfTrue="1" operator="equal">
      <formula>"ZONA RIESGO ALTA"</formula>
    </cfRule>
  </conditionalFormatting>
  <conditionalFormatting sqref="O9:P9 O11:P11">
    <cfRule type="cellIs" priority="313" stopIfTrue="1" operator="equal">
      <formula>"ZONA RIESGO ALTA"</formula>
    </cfRule>
    <cfRule type="cellIs" priority="314" stopIfTrue="1" operator="equal">
      <formula>"ZONA RIESGO EXTREMA"</formula>
    </cfRule>
    <cfRule type="cellIs" priority="315" stopIfTrue="1" operator="equal">
      <formula>"ZONA RIESGO BAJA"</formula>
    </cfRule>
    <cfRule type="cellIs" priority="316" stopIfTrue="1" operator="equal">
      <formula>"ZONA RIESGO MODERADA"</formula>
    </cfRule>
    <cfRule type="cellIs" priority="317" stopIfTrue="1" operator="equal">
      <formula>"ZONA RIESGO MODERADA"</formula>
    </cfRule>
    <cfRule type="cellIs" priority="318" stopIfTrue="1" operator="equal">
      <formula>"ZONA RIESGO ALTA"</formula>
    </cfRule>
  </conditionalFormatting>
  <conditionalFormatting sqref="P11">
    <cfRule type="cellIs" priority="307" stopIfTrue="1" operator="equal">
      <formula>"ZONA RIESGO ALTA"</formula>
    </cfRule>
    <cfRule type="cellIs" priority="308" stopIfTrue="1" operator="equal">
      <formula>"ZONA RIESGO EXTREMA"</formula>
    </cfRule>
    <cfRule type="cellIs" priority="309" stopIfTrue="1" operator="equal">
      <formula>"ZONA RIESGO BAJA"</formula>
    </cfRule>
    <cfRule type="cellIs" priority="310" stopIfTrue="1" operator="equal">
      <formula>"ZONA RIESGO MODERADA"</formula>
    </cfRule>
    <cfRule type="cellIs" priority="311" stopIfTrue="1" operator="equal">
      <formula>"ZONA RIESGO MODERADA"</formula>
    </cfRule>
    <cfRule type="cellIs" priority="312" stopIfTrue="1" operator="equal">
      <formula>"ZONA RIESGO ALTA"</formula>
    </cfRule>
  </conditionalFormatting>
  <conditionalFormatting sqref="N11">
    <cfRule type="cellIs" priority="295" stopIfTrue="1" operator="equal">
      <formula>"ZONA RIESGO ALTA"</formula>
    </cfRule>
    <cfRule type="cellIs" priority="296" stopIfTrue="1" operator="equal">
      <formula>"ZONA RIESGO EXTREMA"</formula>
    </cfRule>
    <cfRule type="cellIs" priority="297" stopIfTrue="1" operator="equal">
      <formula>"ZONA RIESGO BAJA"</formula>
    </cfRule>
    <cfRule type="cellIs" priority="298" stopIfTrue="1" operator="equal">
      <formula>"ZONA RIESGO MODERADA"</formula>
    </cfRule>
    <cfRule type="cellIs" priority="299" stopIfTrue="1" operator="equal">
      <formula>"ZONA RIESGO MODERADA"</formula>
    </cfRule>
    <cfRule type="cellIs" priority="300" stopIfTrue="1" operator="equal">
      <formula>"ZONA RIESGO ALTA"</formula>
    </cfRule>
  </conditionalFormatting>
  <conditionalFormatting sqref="P11">
    <cfRule type="cellIs" priority="289" stopIfTrue="1" operator="equal">
      <formula>"ZONA RIESGO ALTA"</formula>
    </cfRule>
    <cfRule type="cellIs" priority="290" stopIfTrue="1" operator="equal">
      <formula>"ZONA RIESGO EXTREMA"</formula>
    </cfRule>
    <cfRule type="cellIs" priority="291" stopIfTrue="1" operator="equal">
      <formula>"ZONA RIESGO BAJA"</formula>
    </cfRule>
    <cfRule type="cellIs" priority="292" stopIfTrue="1" operator="equal">
      <formula>"ZONA RIESGO MODERADA"</formula>
    </cfRule>
    <cfRule type="cellIs" priority="293" stopIfTrue="1" operator="equal">
      <formula>"ZONA RIESGO MODERADA"</formula>
    </cfRule>
    <cfRule type="cellIs" priority="294" stopIfTrue="1" operator="equal">
      <formula>"ZONA RIESGO ALTA"</formula>
    </cfRule>
  </conditionalFormatting>
  <conditionalFormatting sqref="O7">
    <cfRule type="cellIs" priority="277" stopIfTrue="1" operator="equal">
      <formula>"ZONA RIESGO ALTA"</formula>
    </cfRule>
    <cfRule type="cellIs" priority="278" stopIfTrue="1" operator="equal">
      <formula>"ZONA RIESGO EXTREMA"</formula>
    </cfRule>
    <cfRule type="cellIs" priority="279" stopIfTrue="1" operator="equal">
      <formula>"ZONA RIESGO BAJA"</formula>
    </cfRule>
    <cfRule type="cellIs" priority="280" stopIfTrue="1" operator="equal">
      <formula>"ZONA RIESGO MODERADA"</formula>
    </cfRule>
    <cfRule type="cellIs" priority="281" stopIfTrue="1" operator="equal">
      <formula>"ZONA RIESGO MODERADA"</formula>
    </cfRule>
    <cfRule type="cellIs" priority="282" stopIfTrue="1" operator="equal">
      <formula>"ZONA RIESGO ALTA"</formula>
    </cfRule>
  </conditionalFormatting>
  <conditionalFormatting sqref="O4">
    <cfRule type="cellIs" priority="193" stopIfTrue="1" operator="equal">
      <formula>"ZONA RIESGO ALTA"</formula>
    </cfRule>
    <cfRule type="cellIs" priority="194" stopIfTrue="1" operator="equal">
      <formula>"ZONA RIESGO EXTREMA"</formula>
    </cfRule>
    <cfRule type="cellIs" priority="195" stopIfTrue="1" operator="equal">
      <formula>"ZONA RIESGO BAJA"</formula>
    </cfRule>
    <cfRule type="cellIs" priority="196" stopIfTrue="1" operator="equal">
      <formula>"ZONA RIESGO MODERADA"</formula>
    </cfRule>
    <cfRule type="cellIs" priority="197" stopIfTrue="1" operator="equal">
      <formula>"ZONA RIESGO MODERADA"</formula>
    </cfRule>
    <cfRule type="cellIs" priority="198" stopIfTrue="1" operator="equal">
      <formula>"ZONA RIESGO ALTA"</formula>
    </cfRule>
  </conditionalFormatting>
  <conditionalFormatting sqref="P4">
    <cfRule type="cellIs" priority="187" stopIfTrue="1" operator="equal">
      <formula>"ZONA RIESGO ALTA"</formula>
    </cfRule>
    <cfRule type="cellIs" priority="188" stopIfTrue="1" operator="equal">
      <formula>"ZONA RIESGO EXTREMA"</formula>
    </cfRule>
    <cfRule type="cellIs" priority="189" stopIfTrue="1" operator="equal">
      <formula>"ZONA RIESGO BAJA"</formula>
    </cfRule>
    <cfRule type="cellIs" priority="190" stopIfTrue="1" operator="equal">
      <formula>"ZONA RIESGO MODERADA"</formula>
    </cfRule>
    <cfRule type="cellIs" priority="191" stopIfTrue="1" operator="equal">
      <formula>"ZONA RIESGO MODERADA"</formula>
    </cfRule>
    <cfRule type="cellIs" priority="192" stopIfTrue="1" operator="equal">
      <formula>"ZONA RIESGO ALTA"</formula>
    </cfRule>
  </conditionalFormatting>
  <conditionalFormatting sqref="N4">
    <cfRule type="cellIs" priority="181" stopIfTrue="1" operator="equal">
      <formula>"ZONA RIESGO ALTA"</formula>
    </cfRule>
    <cfRule type="cellIs" priority="182" stopIfTrue="1" operator="equal">
      <formula>"ZONA RIESGO EXTREMA"</formula>
    </cfRule>
    <cfRule type="cellIs" priority="183" stopIfTrue="1" operator="equal">
      <formula>"ZONA RIESGO BAJA"</formula>
    </cfRule>
    <cfRule type="cellIs" priority="184" stopIfTrue="1" operator="equal">
      <formula>"ZONA RIESGO MODERADA"</formula>
    </cfRule>
    <cfRule type="cellIs" priority="185" stopIfTrue="1" operator="equal">
      <formula>"ZONA RIESGO MODERADA"</formula>
    </cfRule>
    <cfRule type="cellIs" priority="186" stopIfTrue="1" operator="equal">
      <formula>"ZONA RIESGO ALTA"</formula>
    </cfRule>
  </conditionalFormatting>
  <conditionalFormatting sqref="N4">
    <cfRule type="cellIs" priority="175" stopIfTrue="1" operator="equal">
      <formula>"ZONA RIESGO ALTA"</formula>
    </cfRule>
    <cfRule type="cellIs" priority="176" stopIfTrue="1" operator="equal">
      <formula>"ZONA RIESGO EXTREMA"</formula>
    </cfRule>
    <cfRule type="cellIs" priority="177" stopIfTrue="1" operator="equal">
      <formula>"ZONA RIESGO BAJA"</formula>
    </cfRule>
    <cfRule type="cellIs" priority="178" stopIfTrue="1" operator="equal">
      <formula>"ZONA RIESGO MODERADA"</formula>
    </cfRule>
    <cfRule type="cellIs" priority="179" stopIfTrue="1" operator="equal">
      <formula>"ZONA RIESGO MODERADA"</formula>
    </cfRule>
    <cfRule type="cellIs" priority="180" stopIfTrue="1" operator="equal">
      <formula>"ZONA RIESGO ALTA"</formula>
    </cfRule>
  </conditionalFormatting>
  <conditionalFormatting sqref="I5">
    <cfRule type="cellIs" priority="141" stopIfTrue="1" operator="equal">
      <formula>"INACEPTABLE"</formula>
    </cfRule>
    <cfRule type="cellIs" priority="142" stopIfTrue="1" operator="equal">
      <formula>"IMPORTANTE"</formula>
    </cfRule>
    <cfRule type="cellIs" priority="143" stopIfTrue="1" operator="equal">
      <formula>"MODERADO"</formula>
    </cfRule>
    <cfRule type="cellIs" priority="144" stopIfTrue="1" operator="equal">
      <formula>"TOLERABLE"</formula>
    </cfRule>
    <cfRule type="cellIs" priority="145" stopIfTrue="1" operator="equal">
      <formula>"ZONA RIESGO ALTA"</formula>
    </cfRule>
    <cfRule type="cellIs" priority="146" stopIfTrue="1" operator="equal">
      <formula>"ZONA EXTREMA"</formula>
    </cfRule>
    <cfRule type="cellIs" priority="147" stopIfTrue="1" operator="equal">
      <formula>"ZONA RIESGO BAJA"</formula>
    </cfRule>
    <cfRule type="cellIs" priority="148" stopIfTrue="1" operator="equal">
      <formula>"ZONA RIESGO MODERADA"</formula>
    </cfRule>
    <cfRule type="cellIs" priority="149" stopIfTrue="1" operator="equal">
      <formula>"ZONA RIESGO MODERADA"</formula>
    </cfRule>
    <cfRule type="cellIs" priority="150" stopIfTrue="1" operator="equal">
      <formula>"ZONA RIESGO ALTA"</formula>
    </cfRule>
  </conditionalFormatting>
  <conditionalFormatting sqref="F5">
    <cfRule type="cellIs" dxfId="21" priority="134" stopIfTrue="1" operator="equal">
      <formula>"Sin Clasificar"</formula>
    </cfRule>
  </conditionalFormatting>
  <conditionalFormatting sqref="H5">
    <cfRule type="cellIs" dxfId="20" priority="133" stopIfTrue="1" operator="equal">
      <formula>"Sin Clasificar"</formula>
    </cfRule>
  </conditionalFormatting>
  <conditionalFormatting sqref="R5">
    <cfRule type="cellIs" dxfId="19" priority="131" stopIfTrue="1" operator="equal">
      <formula>"Sin Clasificar"</formula>
    </cfRule>
  </conditionalFormatting>
  <conditionalFormatting sqref="T5">
    <cfRule type="cellIs" dxfId="18" priority="130" stopIfTrue="1" operator="equal">
      <formula>"Sin Clasificar"</formula>
    </cfRule>
  </conditionalFormatting>
  <conditionalFormatting sqref="U5">
    <cfRule type="cellIs" priority="120" stopIfTrue="1" operator="equal">
      <formula>"INACEPTABLE"</formula>
    </cfRule>
    <cfRule type="cellIs" priority="121" stopIfTrue="1" operator="equal">
      <formula>"IMPORTANTE"</formula>
    </cfRule>
    <cfRule type="cellIs" priority="122" stopIfTrue="1" operator="equal">
      <formula>"MODERADO"</formula>
    </cfRule>
    <cfRule type="cellIs" priority="123" stopIfTrue="1" operator="equal">
      <formula>"TOLERABLE"</formula>
    </cfRule>
    <cfRule type="cellIs" priority="124" stopIfTrue="1" operator="equal">
      <formula>"ZONA RIESGO ALTA"</formula>
    </cfRule>
    <cfRule type="cellIs" priority="125" stopIfTrue="1" operator="equal">
      <formula>"ZONA EXTREMA"</formula>
    </cfRule>
    <cfRule type="cellIs" priority="126" stopIfTrue="1" operator="equal">
      <formula>"ZONA RIESGO BAJA"</formula>
    </cfRule>
    <cfRule type="cellIs" priority="127" stopIfTrue="1" operator="equal">
      <formula>"ZONA RIESGO MODERADA"</formula>
    </cfRule>
    <cfRule type="cellIs" priority="128" stopIfTrue="1" operator="equal">
      <formula>"ZONA RIESGO MODERADA"</formula>
    </cfRule>
    <cfRule type="cellIs" priority="129" stopIfTrue="1" operator="equal">
      <formula>"ZONA RIESGO ALTA"</formula>
    </cfRule>
  </conditionalFormatting>
  <conditionalFormatting sqref="N5">
    <cfRule type="cellIs" priority="97" stopIfTrue="1" operator="equal">
      <formula>"ZONA RIESGO ALTA"</formula>
    </cfRule>
    <cfRule type="cellIs" priority="98" stopIfTrue="1" operator="equal">
      <formula>"ZONA RIESGO EXTREMA"</formula>
    </cfRule>
    <cfRule type="cellIs" priority="99" stopIfTrue="1" operator="equal">
      <formula>"ZONA RIESGO BAJA"</formula>
    </cfRule>
    <cfRule type="cellIs" priority="100" stopIfTrue="1" operator="equal">
      <formula>"ZONA RIESGO MODERADA"</formula>
    </cfRule>
    <cfRule type="cellIs" priority="101" stopIfTrue="1" operator="equal">
      <formula>"ZONA RIESGO MODERADA"</formula>
    </cfRule>
    <cfRule type="cellIs" priority="102" stopIfTrue="1" operator="equal">
      <formula>"ZONA RIESGO ALTA"</formula>
    </cfRule>
  </conditionalFormatting>
  <conditionalFormatting sqref="P5">
    <cfRule type="cellIs" priority="91" stopIfTrue="1" operator="equal">
      <formula>"ZONA RIESGO ALTA"</formula>
    </cfRule>
    <cfRule type="cellIs" priority="92" stopIfTrue="1" operator="equal">
      <formula>"ZONA RIESGO EXTREMA"</formula>
    </cfRule>
    <cfRule type="cellIs" priority="93" stopIfTrue="1" operator="equal">
      <formula>"ZONA RIESGO BAJA"</formula>
    </cfRule>
    <cfRule type="cellIs" priority="94" stopIfTrue="1" operator="equal">
      <formula>"ZONA RIESGO MODERADA"</formula>
    </cfRule>
    <cfRule type="cellIs" priority="95" stopIfTrue="1" operator="equal">
      <formula>"ZONA RIESGO MODERADA"</formula>
    </cfRule>
    <cfRule type="cellIs" priority="96" stopIfTrue="1" operator="equal">
      <formula>"ZONA RIESGO ALTA"</formula>
    </cfRule>
  </conditionalFormatting>
  <conditionalFormatting sqref="W9 W11">
    <cfRule type="cellIs" priority="85" stopIfTrue="1" operator="equal">
      <formula>"ZONA RIESGO ALTA"</formula>
    </cfRule>
    <cfRule type="cellIs" priority="86" stopIfTrue="1" operator="equal">
      <formula>"ZONA RIESGO EXTREMA"</formula>
    </cfRule>
    <cfRule type="cellIs" priority="87" stopIfTrue="1" operator="equal">
      <formula>"ZONA RIESGO BAJA"</formula>
    </cfRule>
    <cfRule type="cellIs" priority="88" stopIfTrue="1" operator="equal">
      <formula>"ZONA RIESGO MODERADA"</formula>
    </cfRule>
    <cfRule type="cellIs" priority="89" stopIfTrue="1" operator="equal">
      <formula>"ZONA RIESGO MODERADA"</formula>
    </cfRule>
    <cfRule type="cellIs" priority="90" stopIfTrue="1" operator="equal">
      <formula>"ZONA RIESGO ALTA"</formula>
    </cfRule>
  </conditionalFormatting>
  <conditionalFormatting sqref="W7">
    <cfRule type="cellIs" priority="79" stopIfTrue="1" operator="equal">
      <formula>"ZONA RIESGO ALTA"</formula>
    </cfRule>
    <cfRule type="cellIs" priority="80" stopIfTrue="1" operator="equal">
      <formula>"ZONA RIESGO EXTREMA"</formula>
    </cfRule>
    <cfRule type="cellIs" priority="81" stopIfTrue="1" operator="equal">
      <formula>"ZONA RIESGO BAJA"</formula>
    </cfRule>
    <cfRule type="cellIs" priority="82" stopIfTrue="1" operator="equal">
      <formula>"ZONA RIESGO MODERADA"</formula>
    </cfRule>
    <cfRule type="cellIs" priority="83" stopIfTrue="1" operator="equal">
      <formula>"ZONA RIESGO MODERADA"</formula>
    </cfRule>
    <cfRule type="cellIs" priority="84" stopIfTrue="1" operator="equal">
      <formula>"ZONA RIESGO ALTA"</formula>
    </cfRule>
  </conditionalFormatting>
  <conditionalFormatting sqref="W11">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N8">
    <cfRule type="cellIs" priority="43" stopIfTrue="1" operator="equal">
      <formula>"ZONA RIESGO ALTA"</formula>
    </cfRule>
    <cfRule type="cellIs" priority="44" stopIfTrue="1" operator="equal">
      <formula>"ZONA RIESGO EXTREMA"</formula>
    </cfRule>
    <cfRule type="cellIs" priority="45" stopIfTrue="1" operator="equal">
      <formula>"ZONA RIESGO BAJA"</formula>
    </cfRule>
    <cfRule type="cellIs" priority="46" stopIfTrue="1" operator="equal">
      <formula>"ZONA RIESGO MODERADA"</formula>
    </cfRule>
    <cfRule type="cellIs" priority="47" stopIfTrue="1" operator="equal">
      <formula>"ZONA RIESGO MODERADA"</formula>
    </cfRule>
    <cfRule type="cellIs" priority="48" stopIfTrue="1" operator="equal">
      <formula>"ZONA RIESGO ALTA"</formula>
    </cfRule>
  </conditionalFormatting>
  <conditionalFormatting sqref="P8">
    <cfRule type="cellIs" priority="37" stopIfTrue="1" operator="equal">
      <formula>"ZONA RIESGO ALTA"</formula>
    </cfRule>
    <cfRule type="cellIs" priority="38" stopIfTrue="1" operator="equal">
      <formula>"ZONA RIESGO EXTREMA"</formula>
    </cfRule>
    <cfRule type="cellIs" priority="39" stopIfTrue="1" operator="equal">
      <formula>"ZONA RIESGO BAJA"</formula>
    </cfRule>
    <cfRule type="cellIs" priority="40" stopIfTrue="1" operator="equal">
      <formula>"ZONA RIESGO MODERADA"</formula>
    </cfRule>
    <cfRule type="cellIs" priority="41" stopIfTrue="1" operator="equal">
      <formula>"ZONA RIESGO MODERADA"</formula>
    </cfRule>
    <cfRule type="cellIs" priority="42" stopIfTrue="1" operator="equal">
      <formula>"ZONA RIESGO ALTA"</formula>
    </cfRule>
  </conditionalFormatting>
  <conditionalFormatting sqref="O10">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N10">
    <cfRule type="cellIs" priority="25" stopIfTrue="1" operator="equal">
      <formula>"ZONA RIESGO ALTA"</formula>
    </cfRule>
    <cfRule type="cellIs" priority="26" stopIfTrue="1" operator="equal">
      <formula>"ZONA RIESGO EXTREMA"</formula>
    </cfRule>
    <cfRule type="cellIs" priority="27" stopIfTrue="1" operator="equal">
      <formula>"ZONA RIESGO BAJA"</formula>
    </cfRule>
    <cfRule type="cellIs" priority="28" stopIfTrue="1" operator="equal">
      <formula>"ZONA RIESGO MODERADA"</formula>
    </cfRule>
    <cfRule type="cellIs" priority="29" stopIfTrue="1" operator="equal">
      <formula>"ZONA RIESGO MODERADA"</formula>
    </cfRule>
    <cfRule type="cellIs" priority="30" stopIfTrue="1" operator="equal">
      <formula>"ZONA RIESGO ALTA"</formula>
    </cfRule>
  </conditionalFormatting>
  <conditionalFormatting sqref="N10">
    <cfRule type="cellIs" priority="19" stopIfTrue="1" operator="equal">
      <formula>"ZONA RIESGO ALTA"</formula>
    </cfRule>
    <cfRule type="cellIs" priority="20" stopIfTrue="1" operator="equal">
      <formula>"ZONA RIESGO EXTREMA"</formula>
    </cfRule>
    <cfRule type="cellIs" priority="21" stopIfTrue="1" operator="equal">
      <formula>"ZONA RIESGO BAJA"</formula>
    </cfRule>
    <cfRule type="cellIs" priority="22" stopIfTrue="1" operator="equal">
      <formula>"ZONA RIESGO MODERADA"</formula>
    </cfRule>
    <cfRule type="cellIs" priority="23" stopIfTrue="1" operator="equal">
      <formula>"ZONA RIESGO MODERADA"</formula>
    </cfRule>
    <cfRule type="cellIs" priority="24" stopIfTrue="1" operator="equal">
      <formula>"ZONA RIESGO ALTA"</formula>
    </cfRule>
  </conditionalFormatting>
  <conditionalFormatting sqref="W10">
    <cfRule type="cellIs" priority="13" stopIfTrue="1" operator="equal">
      <formula>"ZONA RIESGO ALTA"</formula>
    </cfRule>
    <cfRule type="cellIs" priority="14" stopIfTrue="1" operator="equal">
      <formula>"ZONA RIESGO EXTREMA"</formula>
    </cfRule>
    <cfRule type="cellIs" priority="15" stopIfTrue="1" operator="equal">
      <formula>"ZONA RIESGO BAJA"</formula>
    </cfRule>
    <cfRule type="cellIs" priority="16" stopIfTrue="1" operator="equal">
      <formula>"ZONA RIESGO MODERADA"</formula>
    </cfRule>
    <cfRule type="cellIs" priority="17" stopIfTrue="1" operator="equal">
      <formula>"ZONA RIESGO MODERADA"</formula>
    </cfRule>
    <cfRule type="cellIs" priority="18" stopIfTrue="1" operator="equal">
      <formula>"ZONA RIESGO ALTA"</formula>
    </cfRule>
  </conditionalFormatting>
  <conditionalFormatting sqref="W10">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4:J11">
    <cfRule type="cellIs" dxfId="17" priority="4" operator="equal">
      <formula>"Importante"</formula>
    </cfRule>
    <cfRule type="cellIs" dxfId="16" priority="5" operator="equal">
      <formula>"Inaceptable"</formula>
    </cfRule>
    <cfRule type="cellIs" dxfId="15" priority="6" operator="equal">
      <formula>"Moderado"</formula>
    </cfRule>
  </conditionalFormatting>
  <conditionalFormatting sqref="V4:V11">
    <cfRule type="cellIs" dxfId="14" priority="1" operator="equal">
      <formula>"Importante"</formula>
    </cfRule>
    <cfRule type="cellIs" dxfId="13" priority="2" operator="equal">
      <formula>"Inaceptable"</formula>
    </cfRule>
    <cfRule type="cellIs" dxfId="12" priority="3" operator="equal">
      <formula>"Moderado"</formula>
    </cfRule>
  </conditionalFormatting>
  <dataValidations count="21">
    <dataValidation allowBlank="1" showInputMessage="1" showErrorMessage="1" prompt="Lo que se busca sobre el riesgo objeto de análisis, al momento de ejecutar el control." sqref="M3" xr:uid="{00000000-0002-0000-0700-000000000000}"/>
    <dataValidation allowBlank="1" showInputMessage="1" showErrorMessage="1" prompt="Identificar el riesgo que representa la posibilidad de que por acción u omisión se use el poder para desviar la gestión de lo público hacia_x000a_un beneficio privado." sqref="B3" xr:uid="{00000000-0002-0000-0700-000001000000}"/>
    <dataValidation allowBlank="1" showInputMessage="1" showErrorMessage="1" prompt="Definir indicador para medir el control" sqref="W3" xr:uid="{00000000-0002-0000-0700-000002000000}"/>
    <dataValidation allowBlank="1" showInputMessage="1" showErrorMessage="1" prompt="Área responsable de la gestión del riesgo" sqref="X3" xr:uid="{00000000-0002-0000-0700-000003000000}"/>
    <dataValidation allowBlank="1" showInputMessage="1" showErrorMessage="1" prompt="Registrar cómo se encuentra documentado el control. Soporte del control." sqref="P3" xr:uid="{00000000-0002-0000-0700-000004000000}"/>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00000000-0002-0000-0700-000005000000}"/>
    <dataValidation allowBlank="1" showInputMessage="1" showErrorMessage="1" prompt="Periodicidad de ejecución de los controles" sqref="N3" xr:uid="{00000000-0002-0000-0700-000006000000}"/>
    <dataValidation allowBlank="1" showInputMessage="1" showErrorMessage="1" prompt="POSTERIOR A LA APLICACION DE CONTROLES: Calificación respecto a la materialización del riesgo de corrupción en la Rama Judicial, una vez aplicados los controles._x000a_" sqref="S3:T3" xr:uid="{00000000-0002-0000-0700-000007000000}"/>
    <dataValidation allowBlank="1" showInputMessage="1" showErrorMessage="1" prompt="POSTERIOR A LA APLICACION DE CONTROLES Veces que el riesgo se ha presentado o se presentaría el riesgo y su causas una vez aplicados los controles en un tiempo determinado" sqref="Q3:R3" xr:uid="{00000000-0002-0000-0700-000008000000}"/>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00000000-0002-0000-0700-000009000000}"/>
    <dataValidation allowBlank="1" showInputMessage="1" showErrorMessage="1" prompt="Medidas tomadas en el proceso para mitigar el riesgo a través de los controles establecidos." sqref="K2:K3" xr:uid="{00000000-0002-0000-0700-00000A000000}"/>
    <dataValidation allowBlank="1" showInputMessage="1" showErrorMessage="1" prompt="Calificación automatica del riesgo: Se obtiene ubicando el riesgo en el cruce de las dos variables (probabilidad e impacto) en la matriz de calificación, evaluación y respuesta a riesgos" sqref="J3 V3" xr:uid="{00000000-0002-0000-0700-00000B000000}"/>
    <dataValidation allowBlank="1" showInputMessage="1" showErrorMessage="1" prompt="SIN APLICAR CONTROLES: Calificación respecto a la materialización del riesgo de corrupción en la Rama Judicial. " sqref="G3:H3" xr:uid="{00000000-0002-0000-0700-00000C000000}"/>
    <dataValidation allowBlank="1" showInputMessage="1" showErrorMessage="1" prompt="SIN APLICAR CONTROLES: Veces que el riesgo se ha presentado en un tiempo determinado o que puede presentarse, el riesgo, las causas o los agentes generadores." sqref="E3:F3" xr:uid="{00000000-0002-0000-0700-00000D000000}"/>
    <dataValidation allowBlank="1" showInputMessage="1" showErrorMessage="1" prompt="Determinar efectos o impactos ocasionados por la ocurrencia del riesgo que afecta los objetivos o procesos de la entidad (pérdida, daño, perjuicio, detrimento)." sqref="D3" xr:uid="{00000000-0002-0000-0700-00000E000000}"/>
    <dataValidation allowBlank="1" showInputMessage="1" showErrorMessage="1" prompt="Factores internos y externos por los cuales podría suceder dicha situación de riesgo. Agentes generadores del riesgo. Deben ser situaciones concretas y tangibles" sqref="C3" xr:uid="{00000000-0002-0000-0700-00000F000000}"/>
    <dataValidation allowBlank="1" showInputMessage="1" showErrorMessage="1" prompt="Indique el proceso sobre el cual aplican el riesgo objeto de análisis" sqref="A3" xr:uid="{00000000-0002-0000-0700-000010000000}"/>
    <dataValidation type="list" errorStyle="information" allowBlank="1" showInputMessage="1" showErrorMessage="1" prompt="Seleccionar una opción de la lista desplegable" sqref="K4:K11" xr:uid="{00000000-0002-0000-0700-000011000000}">
      <formula1>$Y$77:$Y$79</formula1>
    </dataValidation>
    <dataValidation type="list" allowBlank="1" showInputMessage="1" showErrorMessage="1" promptTitle="Clasificar Probabilidad" prompt="1 - Rara Vez_x000a_2 - Improbable_x000a_3 - Posible_x000a_4 - Probable_x000a_5- Casi seguro" sqref="F4:F11" xr:uid="{00000000-0002-0000-0700-000012000000}">
      <formula1>$D$15:$D$19</formula1>
    </dataValidation>
    <dataValidation type="list" allowBlank="1" showInputMessage="1" showErrorMessage="1" promptTitle="Clasificar Probabilidad" prompt="1 - Rara Vez_x000a_2 - Improbable_x000a_3 - Posible_x000a_4 - Probable_x000a_5 - Casi certeza" sqref="R4:R11" xr:uid="{00000000-0002-0000-0700-000013000000}">
      <formula1>$D$15:$D$19</formula1>
    </dataValidation>
    <dataValidation type="list" allowBlank="1" showInputMessage="1" showErrorMessage="1" promptTitle="Clasificar Impacto" prompt="15 - Moderado_x000a_30 - Mayor_x000a_50 - Catastrófico" sqref="T4:T11 H4:H11" xr:uid="{00000000-0002-0000-0700-000014000000}">
      <formula1>$D$24:$D$26</formula1>
    </dataValidation>
  </dataValidations>
  <pageMargins left="0.7" right="0.7" top="0.75" bottom="0.75" header="0.3" footer="0.3"/>
  <pageSetup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
  <dimension ref="A1:M56"/>
  <sheetViews>
    <sheetView showGridLines="0" workbookViewId="0">
      <selection sqref="A1:H1"/>
    </sheetView>
  </sheetViews>
  <sheetFormatPr baseColWidth="10" defaultRowHeight="14.4" x14ac:dyDescent="0.3"/>
  <cols>
    <col min="1" max="1" width="11.44140625" customWidth="1"/>
    <col min="3" max="3" width="3.44140625" customWidth="1"/>
    <col min="9" max="9" width="10.6640625" customWidth="1"/>
    <col min="10" max="10" width="28" customWidth="1"/>
    <col min="11" max="11" width="25.6640625" customWidth="1"/>
    <col min="12" max="12" width="6.109375" customWidth="1"/>
  </cols>
  <sheetData>
    <row r="1" spans="1:12" ht="21" x14ac:dyDescent="0.3">
      <c r="A1" s="460" t="s">
        <v>71</v>
      </c>
      <c r="B1" s="460"/>
      <c r="C1" s="460"/>
      <c r="D1" s="460"/>
      <c r="E1" s="460"/>
      <c r="F1" s="460"/>
      <c r="G1" s="460"/>
      <c r="H1" s="460"/>
    </row>
    <row r="2" spans="1:12" ht="15" thickBot="1" x14ac:dyDescent="0.35">
      <c r="A2" s="9"/>
    </row>
    <row r="3" spans="1:12" x14ac:dyDescent="0.3">
      <c r="A3" s="461" t="s">
        <v>6</v>
      </c>
      <c r="B3" s="462" t="s">
        <v>65</v>
      </c>
      <c r="C3" s="462">
        <v>5</v>
      </c>
      <c r="D3" s="465" t="s">
        <v>66</v>
      </c>
      <c r="E3" s="10" t="s">
        <v>67</v>
      </c>
      <c r="F3" s="11" t="s">
        <v>67</v>
      </c>
      <c r="H3" s="469" t="s">
        <v>80</v>
      </c>
      <c r="I3" s="469"/>
      <c r="J3" s="469"/>
    </row>
    <row r="4" spans="1:12" ht="15" thickBot="1" x14ac:dyDescent="0.35">
      <c r="A4" s="461"/>
      <c r="B4" s="463"/>
      <c r="C4" s="463"/>
      <c r="D4" s="466"/>
      <c r="E4" s="13"/>
      <c r="F4" s="14"/>
      <c r="H4" s="33"/>
      <c r="I4" s="470" t="s">
        <v>55</v>
      </c>
      <c r="J4" s="470"/>
    </row>
    <row r="5" spans="1:12" x14ac:dyDescent="0.3">
      <c r="A5" s="461"/>
      <c r="B5" s="464" t="s">
        <v>19</v>
      </c>
      <c r="C5" s="464">
        <v>4</v>
      </c>
      <c r="D5" s="15" t="s">
        <v>15</v>
      </c>
      <c r="E5" s="465" t="s">
        <v>66</v>
      </c>
      <c r="F5" s="16" t="s">
        <v>67</v>
      </c>
      <c r="H5" s="39"/>
      <c r="I5" s="470" t="s">
        <v>56</v>
      </c>
      <c r="J5" s="470"/>
    </row>
    <row r="6" spans="1:12" ht="15" thickBot="1" x14ac:dyDescent="0.35">
      <c r="A6" s="461"/>
      <c r="B6" s="463"/>
      <c r="C6" s="463"/>
      <c r="D6" s="12"/>
      <c r="E6" s="466"/>
      <c r="F6" s="14"/>
      <c r="H6" s="34"/>
      <c r="I6" s="470" t="s">
        <v>57</v>
      </c>
      <c r="J6" s="470"/>
    </row>
    <row r="7" spans="1:12" x14ac:dyDescent="0.3">
      <c r="A7" s="461"/>
      <c r="B7" s="464" t="s">
        <v>34</v>
      </c>
      <c r="C7" s="464">
        <v>3</v>
      </c>
      <c r="D7" s="15" t="s">
        <v>15</v>
      </c>
      <c r="E7" s="465" t="s">
        <v>66</v>
      </c>
      <c r="F7" s="467" t="s">
        <v>66</v>
      </c>
    </row>
    <row r="8" spans="1:12" ht="15" thickBot="1" x14ac:dyDescent="0.35">
      <c r="A8" s="461"/>
      <c r="B8" s="463"/>
      <c r="C8" s="463"/>
      <c r="D8" s="12"/>
      <c r="E8" s="466"/>
      <c r="F8" s="468"/>
    </row>
    <row r="9" spans="1:12" x14ac:dyDescent="0.3">
      <c r="A9" s="461"/>
      <c r="B9" s="464" t="s">
        <v>18</v>
      </c>
      <c r="C9" s="464">
        <v>2</v>
      </c>
      <c r="D9" s="15" t="s">
        <v>15</v>
      </c>
      <c r="E9" s="15" t="s">
        <v>15</v>
      </c>
      <c r="F9" s="465" t="s">
        <v>66</v>
      </c>
    </row>
    <row r="10" spans="1:12" ht="15" thickBot="1" x14ac:dyDescent="0.35">
      <c r="A10" s="461"/>
      <c r="B10" s="463"/>
      <c r="C10" s="463"/>
      <c r="D10" s="12"/>
      <c r="E10" s="12"/>
      <c r="F10" s="466"/>
    </row>
    <row r="11" spans="1:12" x14ac:dyDescent="0.3">
      <c r="A11" s="461"/>
      <c r="B11" s="464" t="s">
        <v>69</v>
      </c>
      <c r="C11" s="464">
        <v>1</v>
      </c>
      <c r="D11" s="15" t="s">
        <v>15</v>
      </c>
      <c r="E11" s="15" t="s">
        <v>15</v>
      </c>
      <c r="F11" s="17" t="s">
        <v>15</v>
      </c>
    </row>
    <row r="12" spans="1:12" ht="15" thickBot="1" x14ac:dyDescent="0.35">
      <c r="A12" s="461"/>
      <c r="B12" s="463"/>
      <c r="C12" s="463"/>
      <c r="D12" s="18"/>
      <c r="E12" s="19"/>
      <c r="F12" s="20"/>
    </row>
    <row r="13" spans="1:12" ht="12" customHeight="1" x14ac:dyDescent="0.3">
      <c r="A13" s="21"/>
      <c r="B13" s="21"/>
      <c r="C13" s="21"/>
      <c r="D13" s="22">
        <v>15</v>
      </c>
      <c r="E13" s="22">
        <v>30</v>
      </c>
      <c r="F13" s="23">
        <v>50</v>
      </c>
    </row>
    <row r="14" spans="1:12" ht="15" customHeight="1" thickBot="1" x14ac:dyDescent="0.35">
      <c r="A14" s="21"/>
      <c r="B14" s="21"/>
      <c r="C14" s="21"/>
      <c r="D14" s="24" t="s">
        <v>15</v>
      </c>
      <c r="E14" s="24" t="s">
        <v>16</v>
      </c>
      <c r="F14" s="25" t="s">
        <v>20</v>
      </c>
    </row>
    <row r="15" spans="1:12" ht="15.6" x14ac:dyDescent="0.3">
      <c r="A15" s="21"/>
      <c r="B15" s="21"/>
      <c r="C15" s="21"/>
      <c r="D15" s="480" t="s">
        <v>7</v>
      </c>
      <c r="E15" s="480"/>
      <c r="F15" s="480"/>
    </row>
    <row r="16" spans="1:12" ht="19.5" customHeight="1" x14ac:dyDescent="0.3">
      <c r="A16" s="478" t="s">
        <v>21</v>
      </c>
      <c r="B16" s="478"/>
      <c r="C16" s="478"/>
      <c r="D16" s="478"/>
      <c r="E16" s="478"/>
      <c r="F16" s="478"/>
      <c r="G16" s="478"/>
      <c r="I16" s="476" t="s">
        <v>21</v>
      </c>
      <c r="J16" s="476"/>
      <c r="K16" s="476"/>
      <c r="L16" s="476"/>
    </row>
    <row r="17" spans="1:13" ht="15" thickBot="1" x14ac:dyDescent="0.35">
      <c r="A17" s="479" t="s">
        <v>133</v>
      </c>
      <c r="B17" s="479"/>
      <c r="C17" s="479"/>
      <c r="D17" s="479"/>
      <c r="E17" s="479"/>
      <c r="F17" s="479"/>
      <c r="G17" s="479"/>
      <c r="I17" s="477" t="s">
        <v>134</v>
      </c>
      <c r="J17" s="477"/>
      <c r="K17" s="477"/>
      <c r="L17" s="477"/>
    </row>
    <row r="18" spans="1:13" ht="41.25" customHeight="1" x14ac:dyDescent="0.3">
      <c r="A18" s="471" t="s">
        <v>101</v>
      </c>
      <c r="B18" s="473" t="s">
        <v>102</v>
      </c>
      <c r="C18" s="473"/>
      <c r="D18" s="473"/>
      <c r="E18" s="473"/>
      <c r="F18" s="473"/>
      <c r="G18" s="474"/>
      <c r="I18" s="42" t="s">
        <v>6</v>
      </c>
      <c r="J18" s="42" t="s">
        <v>28</v>
      </c>
      <c r="K18" s="42" t="s">
        <v>30</v>
      </c>
      <c r="L18" s="42" t="s">
        <v>33</v>
      </c>
    </row>
    <row r="19" spans="1:13" ht="38.25" customHeight="1" x14ac:dyDescent="0.3">
      <c r="A19" s="472"/>
      <c r="B19" s="475" t="s">
        <v>103</v>
      </c>
      <c r="C19" s="475"/>
      <c r="D19" s="475"/>
      <c r="E19" s="475"/>
      <c r="F19" s="46" t="s">
        <v>123</v>
      </c>
      <c r="G19" s="56" t="s">
        <v>124</v>
      </c>
      <c r="I19" s="44" t="s">
        <v>14</v>
      </c>
      <c r="J19" s="43" t="s">
        <v>95</v>
      </c>
      <c r="K19" s="43" t="s">
        <v>99</v>
      </c>
      <c r="L19" s="43">
        <v>1</v>
      </c>
    </row>
    <row r="20" spans="1:13" ht="31.5" customHeight="1" x14ac:dyDescent="0.3">
      <c r="A20" s="57">
        <v>1</v>
      </c>
      <c r="B20" s="447" t="s">
        <v>104</v>
      </c>
      <c r="C20" s="447"/>
      <c r="D20" s="447"/>
      <c r="E20" s="447"/>
      <c r="F20" s="45"/>
      <c r="G20" s="58"/>
      <c r="I20" s="44" t="s">
        <v>18</v>
      </c>
      <c r="J20" s="43" t="s">
        <v>96</v>
      </c>
      <c r="K20" s="43" t="s">
        <v>97</v>
      </c>
      <c r="L20" s="43">
        <v>2</v>
      </c>
    </row>
    <row r="21" spans="1:13" ht="31.5" customHeight="1" x14ac:dyDescent="0.3">
      <c r="A21" s="57">
        <v>2</v>
      </c>
      <c r="B21" s="447" t="s">
        <v>105</v>
      </c>
      <c r="C21" s="447"/>
      <c r="D21" s="447"/>
      <c r="E21" s="447"/>
      <c r="F21" s="45"/>
      <c r="G21" s="58"/>
      <c r="I21" s="44" t="s">
        <v>34</v>
      </c>
      <c r="J21" s="43" t="s">
        <v>27</v>
      </c>
      <c r="K21" s="43" t="s">
        <v>98</v>
      </c>
      <c r="L21" s="43">
        <v>3</v>
      </c>
    </row>
    <row r="22" spans="1:13" ht="31.5" customHeight="1" x14ac:dyDescent="0.3">
      <c r="A22" s="57">
        <v>3</v>
      </c>
      <c r="B22" s="447" t="s">
        <v>106</v>
      </c>
      <c r="C22" s="447"/>
      <c r="D22" s="447"/>
      <c r="E22" s="447"/>
      <c r="F22" s="45"/>
      <c r="G22" s="58"/>
      <c r="I22" s="44" t="s">
        <v>19</v>
      </c>
      <c r="J22" s="43" t="s">
        <v>100</v>
      </c>
      <c r="K22" s="43" t="s">
        <v>31</v>
      </c>
      <c r="L22" s="43">
        <v>4</v>
      </c>
    </row>
    <row r="23" spans="1:13" ht="36" customHeight="1" x14ac:dyDescent="0.3">
      <c r="A23" s="57">
        <v>4</v>
      </c>
      <c r="B23" s="447" t="s">
        <v>107</v>
      </c>
      <c r="C23" s="447"/>
      <c r="D23" s="447"/>
      <c r="E23" s="447"/>
      <c r="F23" s="45"/>
      <c r="G23" s="58"/>
      <c r="I23" s="44" t="s">
        <v>35</v>
      </c>
      <c r="J23" s="43" t="s">
        <v>29</v>
      </c>
      <c r="K23" s="43" t="s">
        <v>32</v>
      </c>
      <c r="L23" s="43">
        <v>5</v>
      </c>
    </row>
    <row r="24" spans="1:13" ht="31.5" customHeight="1" x14ac:dyDescent="0.3">
      <c r="A24" s="57">
        <v>5</v>
      </c>
      <c r="B24" s="447" t="s">
        <v>108</v>
      </c>
      <c r="C24" s="447"/>
      <c r="D24" s="447"/>
      <c r="E24" s="447"/>
      <c r="F24" s="45"/>
      <c r="G24" s="58"/>
      <c r="K24" s="47"/>
      <c r="L24" s="47"/>
      <c r="M24" s="48"/>
    </row>
    <row r="25" spans="1:13" ht="31.5" customHeight="1" x14ac:dyDescent="0.3">
      <c r="A25" s="57">
        <v>6</v>
      </c>
      <c r="B25" s="447" t="s">
        <v>109</v>
      </c>
      <c r="C25" s="447"/>
      <c r="D25" s="447"/>
      <c r="E25" s="447"/>
      <c r="F25" s="45"/>
      <c r="G25" s="58"/>
      <c r="K25" s="50"/>
      <c r="L25" s="49"/>
      <c r="M25" s="48"/>
    </row>
    <row r="26" spans="1:13" ht="31.5" customHeight="1" x14ac:dyDescent="0.3">
      <c r="A26" s="57">
        <v>7</v>
      </c>
      <c r="B26" s="447" t="s">
        <v>110</v>
      </c>
      <c r="C26" s="447"/>
      <c r="D26" s="447"/>
      <c r="E26" s="447"/>
      <c r="F26" s="45"/>
      <c r="G26" s="58"/>
      <c r="K26" s="50"/>
      <c r="L26" s="49"/>
      <c r="M26" s="48"/>
    </row>
    <row r="27" spans="1:13" ht="31.5" customHeight="1" x14ac:dyDescent="0.3">
      <c r="A27" s="57">
        <v>8</v>
      </c>
      <c r="B27" s="447" t="s">
        <v>111</v>
      </c>
      <c r="C27" s="447"/>
      <c r="D27" s="447"/>
      <c r="E27" s="447"/>
      <c r="F27" s="45"/>
      <c r="G27" s="58"/>
      <c r="I27" s="61" t="s">
        <v>33</v>
      </c>
      <c r="J27" s="61" t="s">
        <v>7</v>
      </c>
      <c r="K27" s="50"/>
      <c r="L27" s="49"/>
      <c r="M27" s="48"/>
    </row>
    <row r="28" spans="1:13" ht="31.5" customHeight="1" x14ac:dyDescent="0.3">
      <c r="A28" s="57">
        <v>9</v>
      </c>
      <c r="B28" s="447" t="s">
        <v>112</v>
      </c>
      <c r="C28" s="447"/>
      <c r="D28" s="447"/>
      <c r="E28" s="447"/>
      <c r="F28" s="45"/>
      <c r="G28" s="58"/>
      <c r="I28" s="54">
        <v>15</v>
      </c>
      <c r="J28" s="55" t="s">
        <v>43</v>
      </c>
      <c r="K28" s="49"/>
      <c r="L28" s="49"/>
      <c r="M28" s="48"/>
    </row>
    <row r="29" spans="1:13" ht="31.5" customHeight="1" x14ac:dyDescent="0.3">
      <c r="A29" s="57">
        <v>10</v>
      </c>
      <c r="B29" s="447" t="s">
        <v>113</v>
      </c>
      <c r="C29" s="447"/>
      <c r="D29" s="447"/>
      <c r="E29" s="447"/>
      <c r="F29" s="45"/>
      <c r="G29" s="58"/>
      <c r="I29" s="54">
        <v>30</v>
      </c>
      <c r="J29" s="55" t="s">
        <v>49</v>
      </c>
      <c r="K29" s="49"/>
      <c r="L29" s="49"/>
      <c r="M29" s="48"/>
    </row>
    <row r="30" spans="1:13" ht="31.5" customHeight="1" x14ac:dyDescent="0.3">
      <c r="A30" s="57">
        <v>11</v>
      </c>
      <c r="B30" s="447" t="s">
        <v>114</v>
      </c>
      <c r="C30" s="447"/>
      <c r="D30" s="447"/>
      <c r="E30" s="447"/>
      <c r="F30" s="45"/>
      <c r="G30" s="58"/>
      <c r="I30" s="54">
        <v>50</v>
      </c>
      <c r="J30" s="55" t="s">
        <v>51</v>
      </c>
      <c r="K30" s="51"/>
      <c r="L30" s="51"/>
      <c r="M30" s="48"/>
    </row>
    <row r="31" spans="1:13" ht="31.5" customHeight="1" x14ac:dyDescent="0.3">
      <c r="A31" s="57">
        <v>12</v>
      </c>
      <c r="B31" s="447" t="s">
        <v>115</v>
      </c>
      <c r="C31" s="447"/>
      <c r="D31" s="447"/>
      <c r="E31" s="447"/>
      <c r="F31" s="45"/>
      <c r="G31" s="58"/>
    </row>
    <row r="32" spans="1:13" ht="31.5" customHeight="1" x14ac:dyDescent="0.3">
      <c r="A32" s="57">
        <v>13</v>
      </c>
      <c r="B32" s="447" t="s">
        <v>116</v>
      </c>
      <c r="C32" s="447"/>
      <c r="D32" s="447"/>
      <c r="E32" s="447"/>
      <c r="F32" s="45"/>
      <c r="G32" s="58"/>
    </row>
    <row r="33" spans="1:7" ht="31.5" customHeight="1" x14ac:dyDescent="0.3">
      <c r="A33" s="57">
        <v>14</v>
      </c>
      <c r="B33" s="447" t="s">
        <v>117</v>
      </c>
      <c r="C33" s="447"/>
      <c r="D33" s="447"/>
      <c r="E33" s="447"/>
      <c r="F33" s="45"/>
      <c r="G33" s="58"/>
    </row>
    <row r="34" spans="1:7" ht="31.5" customHeight="1" x14ac:dyDescent="0.3">
      <c r="A34" s="57">
        <v>15</v>
      </c>
      <c r="B34" s="447" t="s">
        <v>118</v>
      </c>
      <c r="C34" s="447"/>
      <c r="D34" s="447"/>
      <c r="E34" s="447"/>
      <c r="F34" s="45"/>
      <c r="G34" s="58"/>
    </row>
    <row r="35" spans="1:7" ht="31.5" customHeight="1" x14ac:dyDescent="0.3">
      <c r="A35" s="57">
        <v>16</v>
      </c>
      <c r="B35" s="447" t="s">
        <v>119</v>
      </c>
      <c r="C35" s="447"/>
      <c r="D35" s="447"/>
      <c r="E35" s="447"/>
      <c r="F35" s="45"/>
      <c r="G35" s="58"/>
    </row>
    <row r="36" spans="1:7" ht="31.5" customHeight="1" x14ac:dyDescent="0.3">
      <c r="A36" s="57">
        <v>17</v>
      </c>
      <c r="B36" s="447" t="s">
        <v>120</v>
      </c>
      <c r="C36" s="447"/>
      <c r="D36" s="447"/>
      <c r="E36" s="447"/>
      <c r="F36" s="45"/>
      <c r="G36" s="58"/>
    </row>
    <row r="37" spans="1:7" ht="31.5" customHeight="1" x14ac:dyDescent="0.3">
      <c r="A37" s="57">
        <v>18</v>
      </c>
      <c r="B37" s="447" t="s">
        <v>121</v>
      </c>
      <c r="C37" s="447"/>
      <c r="D37" s="447"/>
      <c r="E37" s="447"/>
      <c r="F37" s="45"/>
      <c r="G37" s="58"/>
    </row>
    <row r="38" spans="1:7" ht="31.5" customHeight="1" x14ac:dyDescent="0.3">
      <c r="A38" s="59">
        <v>19</v>
      </c>
      <c r="B38" s="481" t="s">
        <v>122</v>
      </c>
      <c r="C38" s="481"/>
      <c r="D38" s="481"/>
      <c r="E38" s="481"/>
      <c r="F38" s="52"/>
      <c r="G38" s="60"/>
    </row>
    <row r="39" spans="1:7" ht="27.75" customHeight="1" x14ac:dyDescent="0.3">
      <c r="A39" s="491" t="s">
        <v>125</v>
      </c>
      <c r="B39" s="492"/>
      <c r="C39" s="492"/>
      <c r="D39" s="492"/>
      <c r="E39" s="492"/>
      <c r="F39" s="497"/>
      <c r="G39" s="500"/>
    </row>
    <row r="40" spans="1:7" ht="26.25" customHeight="1" x14ac:dyDescent="0.3">
      <c r="A40" s="493" t="s">
        <v>126</v>
      </c>
      <c r="B40" s="494"/>
      <c r="C40" s="494"/>
      <c r="D40" s="494"/>
      <c r="E40" s="494"/>
      <c r="F40" s="498"/>
      <c r="G40" s="501"/>
    </row>
    <row r="41" spans="1:7" ht="31.5" customHeight="1" x14ac:dyDescent="0.3">
      <c r="A41" s="495" t="s">
        <v>127</v>
      </c>
      <c r="B41" s="496"/>
      <c r="C41" s="496"/>
      <c r="D41" s="496"/>
      <c r="E41" s="496"/>
      <c r="F41" s="499"/>
      <c r="G41" s="502"/>
    </row>
    <row r="42" spans="1:7" x14ac:dyDescent="0.3">
      <c r="A42" s="482" t="s">
        <v>128</v>
      </c>
      <c r="B42" s="483"/>
      <c r="C42" s="483"/>
      <c r="D42" s="483"/>
      <c r="E42" s="483"/>
      <c r="F42" s="483"/>
      <c r="G42" s="484"/>
    </row>
    <row r="43" spans="1:7" x14ac:dyDescent="0.3">
      <c r="A43" s="485" t="s">
        <v>129</v>
      </c>
      <c r="B43" s="486"/>
      <c r="C43" s="486"/>
      <c r="D43" s="486"/>
      <c r="E43" s="486"/>
      <c r="F43" s="486"/>
      <c r="G43" s="487"/>
    </row>
    <row r="44" spans="1:7" ht="15" thickBot="1" x14ac:dyDescent="0.35">
      <c r="A44" s="488" t="s">
        <v>130</v>
      </c>
      <c r="B44" s="489"/>
      <c r="C44" s="489"/>
      <c r="D44" s="489"/>
      <c r="E44" s="489"/>
      <c r="F44" s="489"/>
      <c r="G44" s="490"/>
    </row>
    <row r="45" spans="1:7" ht="15" thickBot="1" x14ac:dyDescent="0.35">
      <c r="A45" s="53"/>
      <c r="B45" s="53"/>
      <c r="C45" s="53"/>
      <c r="D45" s="53"/>
      <c r="E45" s="53"/>
      <c r="F45" s="53"/>
      <c r="G45" s="53"/>
    </row>
    <row r="46" spans="1:7" ht="18.600000000000001" thickBot="1" x14ac:dyDescent="0.4">
      <c r="A46" s="457" t="s">
        <v>136</v>
      </c>
      <c r="B46" s="458"/>
      <c r="C46" s="458"/>
      <c r="D46" s="458"/>
      <c r="E46" s="458"/>
      <c r="F46" s="458"/>
      <c r="G46" s="459"/>
    </row>
    <row r="47" spans="1:7" ht="21" customHeight="1" x14ac:dyDescent="0.3">
      <c r="A47" s="448" t="s">
        <v>131</v>
      </c>
      <c r="B47" s="449"/>
      <c r="C47" s="449"/>
      <c r="D47" s="449"/>
      <c r="E47" s="449"/>
      <c r="F47" s="449"/>
      <c r="G47" s="450"/>
    </row>
    <row r="48" spans="1:7" ht="15" thickBot="1" x14ac:dyDescent="0.35">
      <c r="A48" s="454"/>
      <c r="B48" s="455"/>
      <c r="C48" s="455"/>
      <c r="D48" s="455"/>
      <c r="E48" s="455"/>
      <c r="F48" s="455"/>
      <c r="G48" s="456"/>
    </row>
    <row r="49" spans="1:7" ht="22.5" customHeight="1" x14ac:dyDescent="0.3">
      <c r="A49" s="448" t="s">
        <v>132</v>
      </c>
      <c r="B49" s="449"/>
      <c r="C49" s="449"/>
      <c r="D49" s="449"/>
      <c r="E49" s="449"/>
      <c r="F49" s="449"/>
      <c r="G49" s="450"/>
    </row>
    <row r="50" spans="1:7" ht="15" customHeight="1" thickBot="1" x14ac:dyDescent="0.35">
      <c r="A50" s="454"/>
      <c r="B50" s="455"/>
      <c r="C50" s="455"/>
      <c r="D50" s="455"/>
      <c r="E50" s="455"/>
      <c r="F50" s="455"/>
      <c r="G50" s="456"/>
    </row>
    <row r="51" spans="1:7" ht="32.25" customHeight="1" x14ac:dyDescent="0.3">
      <c r="A51" s="448" t="s">
        <v>135</v>
      </c>
      <c r="B51" s="449"/>
      <c r="C51" s="449"/>
      <c r="D51" s="449"/>
      <c r="E51" s="449"/>
      <c r="F51" s="449"/>
      <c r="G51" s="450"/>
    </row>
    <row r="52" spans="1:7" ht="32.25" customHeight="1" x14ac:dyDescent="0.3">
      <c r="A52" s="451"/>
      <c r="B52" s="452"/>
      <c r="C52" s="452"/>
      <c r="D52" s="452"/>
      <c r="E52" s="452"/>
      <c r="F52" s="452"/>
      <c r="G52" s="453"/>
    </row>
    <row r="53" spans="1:7" ht="22.5" customHeight="1" x14ac:dyDescent="0.3">
      <c r="A53" s="451"/>
      <c r="B53" s="452"/>
      <c r="C53" s="452"/>
      <c r="D53" s="452"/>
      <c r="E53" s="452"/>
      <c r="F53" s="452"/>
      <c r="G53" s="453"/>
    </row>
    <row r="54" spans="1:7" ht="24.75" customHeight="1" thickBot="1" x14ac:dyDescent="0.35">
      <c r="A54" s="454"/>
      <c r="B54" s="455"/>
      <c r="C54" s="455"/>
      <c r="D54" s="455"/>
      <c r="E54" s="455"/>
      <c r="F54" s="455"/>
      <c r="G54" s="456"/>
    </row>
    <row r="55" spans="1:7" ht="17.25" customHeight="1" x14ac:dyDescent="0.3">
      <c r="A55" s="448" t="s">
        <v>137</v>
      </c>
      <c r="B55" s="449"/>
      <c r="C55" s="449"/>
      <c r="D55" s="449"/>
      <c r="E55" s="449"/>
      <c r="F55" s="449"/>
      <c r="G55" s="450"/>
    </row>
    <row r="56" spans="1:7" ht="18.75" customHeight="1" thickBot="1" x14ac:dyDescent="0.35">
      <c r="A56" s="454"/>
      <c r="B56" s="455"/>
      <c r="C56" s="455"/>
      <c r="D56" s="455"/>
      <c r="E56" s="455"/>
      <c r="F56" s="455"/>
      <c r="G56" s="456"/>
    </row>
  </sheetData>
  <sheetProtection algorithmName="SHA-512" hashValue="RDTy1h14GUsAk3waTEvWAuLZ6/44ETe6YhQQudBOFi2FbGKRB7qpIg4sKVOW5wgfJMpuTmiLTy2s+4k2J7F2Qw==" saltValue="4TzdJL36DpLGJShe4a3AUg==" spinCount="100000" sheet="1" objects="1" scenarios="1"/>
  <mergeCells count="61">
    <mergeCell ref="A44:G44"/>
    <mergeCell ref="A39:E39"/>
    <mergeCell ref="A40:E40"/>
    <mergeCell ref="A41:E41"/>
    <mergeCell ref="F39:F41"/>
    <mergeCell ref="G39:G41"/>
    <mergeCell ref="B36:E36"/>
    <mergeCell ref="B37:E37"/>
    <mergeCell ref="B38:E38"/>
    <mergeCell ref="A42:G42"/>
    <mergeCell ref="A43:G43"/>
    <mergeCell ref="B31:E31"/>
    <mergeCell ref="B32:E32"/>
    <mergeCell ref="B33:E33"/>
    <mergeCell ref="B34:E34"/>
    <mergeCell ref="B35:E35"/>
    <mergeCell ref="B26:E26"/>
    <mergeCell ref="B27:E27"/>
    <mergeCell ref="B28:E28"/>
    <mergeCell ref="B29:E29"/>
    <mergeCell ref="B30:E30"/>
    <mergeCell ref="H3:J3"/>
    <mergeCell ref="I4:J4"/>
    <mergeCell ref="I5:J5"/>
    <mergeCell ref="A18:A19"/>
    <mergeCell ref="B18:G18"/>
    <mergeCell ref="B19:E19"/>
    <mergeCell ref="I6:J6"/>
    <mergeCell ref="I16:L16"/>
    <mergeCell ref="I17:L17"/>
    <mergeCell ref="A16:G16"/>
    <mergeCell ref="A17:G17"/>
    <mergeCell ref="C11:C12"/>
    <mergeCell ref="D15:F15"/>
    <mergeCell ref="A1:H1"/>
    <mergeCell ref="A3:A12"/>
    <mergeCell ref="B3:B4"/>
    <mergeCell ref="C3:C4"/>
    <mergeCell ref="B5:B6"/>
    <mergeCell ref="D3:D4"/>
    <mergeCell ref="E5:E6"/>
    <mergeCell ref="E7:E8"/>
    <mergeCell ref="F7:F8"/>
    <mergeCell ref="C5:C6"/>
    <mergeCell ref="B7:B8"/>
    <mergeCell ref="C7:C8"/>
    <mergeCell ref="F9:F10"/>
    <mergeCell ref="B9:B10"/>
    <mergeCell ref="C9:C10"/>
    <mergeCell ref="B11:B12"/>
    <mergeCell ref="A51:G54"/>
    <mergeCell ref="A55:G56"/>
    <mergeCell ref="A46:G46"/>
    <mergeCell ref="A47:G48"/>
    <mergeCell ref="A49:G50"/>
    <mergeCell ref="B25:E25"/>
    <mergeCell ref="B20:E20"/>
    <mergeCell ref="B21:E21"/>
    <mergeCell ref="B22:E22"/>
    <mergeCell ref="B23:E23"/>
    <mergeCell ref="B24:E24"/>
  </mergeCells>
  <pageMargins left="0.70866141732283472" right="0.70866141732283472" top="0.15748031496062992" bottom="0.35433070866141736" header="0.31496062992125984" footer="0.31496062992125984"/>
  <pageSetup scale="8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MENU</vt:lpstr>
      <vt:lpstr>Constitucional</vt:lpstr>
      <vt:lpstr>Contencioso administrativo</vt:lpstr>
      <vt:lpstr>Disciplinario</vt:lpstr>
      <vt:lpstr>Ordinaria Penal</vt:lpstr>
      <vt:lpstr>Ordinaria Civil</vt:lpstr>
      <vt:lpstr>ANÁLISIS-DATOS DE ENTRADA</vt:lpstr>
      <vt:lpstr>Ordinaria Laboral</vt:lpstr>
      <vt:lpstr>Matriz calificación riesgos</vt:lpstr>
      <vt:lpstr>Índice</vt:lpstr>
      <vt:lpstr>Actividades PAAC 2022</vt:lpstr>
      <vt:lpstr>Manual de Uso</vt:lpstr>
      <vt:lpstr>Valoracion Rx</vt:lpstr>
      <vt:lpstr>MATRIZ DE RIESGOS CONSOLIDADA</vt:lpstr>
      <vt:lpstr>'Matriz calificación riesgos'!_Toc284860534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ASUS</cp:lastModifiedBy>
  <cp:lastPrinted>2022-05-03T16:33:22Z</cp:lastPrinted>
  <dcterms:created xsi:type="dcterms:W3CDTF">2018-09-03T15:13:40Z</dcterms:created>
  <dcterms:modified xsi:type="dcterms:W3CDTF">2022-05-26T17:18:26Z</dcterms:modified>
</cp:coreProperties>
</file>