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95" windowWidth="17715" windowHeight="9720" activeTab="3"/>
  </bookViews>
  <sheets>
    <sheet name="TRIBUNAL SUPERIOR" sheetId="1" r:id="rId1"/>
    <sheet name="JUZGADO CIRCUITO" sheetId="2" r:id="rId2"/>
    <sheet name="Juzgado Circuito Eje. Penas" sheetId="4" r:id="rId3"/>
    <sheet name="PENAL ESPECIALIZADO" sheetId="5" r:id="rId4"/>
    <sheet name="JUZGADO MUNICIPAL" sheetId="3" r:id="rId5"/>
    <sheet name="JUZ. MPAL PENAL ADOLECENTES" sheetId="6" r:id="rId6"/>
    <sheet name="PENAL MIXTO" sheetId="7" r:id="rId7"/>
  </sheets>
  <calcPr calcId="145621"/>
</workbook>
</file>

<file path=xl/calcChain.xml><?xml version="1.0" encoding="utf-8"?>
<calcChain xmlns="http://schemas.openxmlformats.org/spreadsheetml/2006/main">
  <c r="M149" i="1" l="1"/>
  <c r="K149" i="1"/>
  <c r="J149" i="1"/>
  <c r="I149" i="1"/>
  <c r="H149" i="1"/>
  <c r="G149" i="1"/>
  <c r="F149" i="1"/>
  <c r="O145" i="1"/>
  <c r="N213" i="3"/>
  <c r="M213" i="3"/>
  <c r="L213" i="3"/>
  <c r="K213" i="3"/>
  <c r="J213" i="3"/>
  <c r="I213" i="3"/>
  <c r="H213" i="3"/>
  <c r="G213" i="3"/>
  <c r="F213" i="3"/>
  <c r="N210" i="3"/>
  <c r="M210" i="3"/>
  <c r="L210" i="3"/>
  <c r="K210" i="3"/>
  <c r="J210" i="3"/>
  <c r="I210" i="3"/>
  <c r="H210" i="3"/>
  <c r="G210" i="3"/>
  <c r="F210" i="3"/>
  <c r="N204" i="3"/>
  <c r="M204" i="3"/>
  <c r="L204" i="3"/>
  <c r="K204" i="3"/>
  <c r="J204" i="3"/>
  <c r="I204" i="3"/>
  <c r="H204" i="3"/>
  <c r="G204" i="3"/>
  <c r="F204" i="3"/>
  <c r="N199" i="3"/>
  <c r="M199" i="3"/>
  <c r="L199" i="3"/>
  <c r="K199" i="3"/>
  <c r="J199" i="3"/>
  <c r="I199" i="3"/>
  <c r="H199" i="3"/>
  <c r="G199" i="3"/>
  <c r="F199" i="3"/>
  <c r="N194" i="3"/>
  <c r="M194" i="3"/>
  <c r="L194" i="3"/>
  <c r="K194" i="3"/>
  <c r="J194" i="3"/>
  <c r="I194" i="3"/>
  <c r="H194" i="3"/>
  <c r="G194" i="3"/>
  <c r="F194" i="3"/>
  <c r="N188" i="3"/>
  <c r="M188" i="3"/>
  <c r="L188" i="3"/>
  <c r="K188" i="3"/>
  <c r="J188" i="3"/>
  <c r="I188" i="3"/>
  <c r="H188" i="3"/>
  <c r="G188" i="3"/>
  <c r="F188" i="3"/>
  <c r="M184" i="3"/>
  <c r="L184" i="3"/>
  <c r="K184" i="3"/>
  <c r="J184" i="3"/>
  <c r="I184" i="3"/>
  <c r="H184" i="3"/>
  <c r="G184" i="3"/>
  <c r="F184" i="3"/>
  <c r="N180" i="3"/>
  <c r="M180" i="3"/>
  <c r="L180" i="3"/>
  <c r="K180" i="3"/>
  <c r="J180" i="3"/>
  <c r="I180" i="3"/>
  <c r="H180" i="3"/>
  <c r="G180" i="3"/>
  <c r="F180" i="3"/>
  <c r="N175" i="3"/>
  <c r="M175" i="3"/>
  <c r="L175" i="3"/>
  <c r="K175" i="3"/>
  <c r="J175" i="3"/>
  <c r="I175" i="3"/>
  <c r="H175" i="3"/>
  <c r="G175" i="3"/>
  <c r="F175" i="3"/>
  <c r="N171" i="3"/>
  <c r="M171" i="3"/>
  <c r="L171" i="3"/>
  <c r="K171" i="3"/>
  <c r="J171" i="3"/>
  <c r="I171" i="3"/>
  <c r="H171" i="3"/>
  <c r="G171" i="3"/>
  <c r="F171" i="3"/>
  <c r="G155" i="3"/>
  <c r="F155" i="3"/>
  <c r="N152" i="3"/>
  <c r="M152" i="3"/>
  <c r="L152" i="3"/>
  <c r="K152" i="3"/>
  <c r="J152" i="3"/>
  <c r="I152" i="3"/>
  <c r="H152" i="3"/>
  <c r="G152" i="3"/>
  <c r="F152" i="3"/>
  <c r="N143" i="3"/>
  <c r="M143" i="3"/>
  <c r="L143" i="3"/>
  <c r="K143" i="3"/>
  <c r="J143" i="3"/>
  <c r="I143" i="3"/>
  <c r="H143" i="3"/>
  <c r="G143" i="3"/>
  <c r="F143" i="3"/>
  <c r="I138" i="3"/>
  <c r="H138" i="3"/>
  <c r="G138" i="3"/>
  <c r="F138" i="3"/>
  <c r="N134" i="3"/>
  <c r="M134" i="3"/>
  <c r="L134" i="3"/>
  <c r="K134" i="3"/>
  <c r="J134" i="3"/>
  <c r="I134" i="3"/>
  <c r="H134" i="3"/>
  <c r="G134" i="3"/>
  <c r="F134" i="3"/>
  <c r="N118" i="3"/>
  <c r="M118" i="3"/>
  <c r="L118" i="3"/>
  <c r="K118" i="3"/>
  <c r="J118" i="3"/>
  <c r="I118" i="3"/>
  <c r="H118" i="3"/>
  <c r="G118" i="3"/>
  <c r="F118" i="3"/>
  <c r="N105" i="3"/>
  <c r="M105" i="3"/>
  <c r="L105" i="3"/>
  <c r="K105" i="3"/>
  <c r="J105" i="3"/>
  <c r="I105" i="3"/>
  <c r="H105" i="3"/>
  <c r="G105" i="3"/>
  <c r="F105" i="3"/>
  <c r="N100" i="3"/>
  <c r="M100" i="3"/>
  <c r="L100" i="3"/>
  <c r="K100" i="3"/>
  <c r="J100" i="3"/>
  <c r="I100" i="3"/>
  <c r="H100" i="3"/>
  <c r="G100" i="3"/>
  <c r="F100" i="3"/>
  <c r="N81" i="3"/>
  <c r="M81" i="3"/>
  <c r="L81" i="3"/>
  <c r="K81" i="3"/>
  <c r="J81" i="3"/>
  <c r="I81" i="3"/>
  <c r="H81" i="3"/>
  <c r="G81" i="3"/>
  <c r="F81" i="3"/>
  <c r="N66" i="3"/>
  <c r="M66" i="3"/>
  <c r="L66" i="3"/>
  <c r="K66" i="3"/>
  <c r="J66" i="3"/>
  <c r="I66" i="3"/>
  <c r="H66" i="3"/>
  <c r="G66" i="3"/>
  <c r="F66" i="3"/>
  <c r="N56" i="3"/>
  <c r="N214" i="3" s="1"/>
  <c r="M56" i="3"/>
  <c r="L56" i="3"/>
  <c r="K56" i="3"/>
  <c r="J56" i="3"/>
  <c r="I56" i="3"/>
  <c r="H56" i="3"/>
  <c r="G56" i="3"/>
  <c r="F56" i="3"/>
  <c r="F214" i="3" s="1"/>
  <c r="N48" i="3"/>
  <c r="M48" i="3"/>
  <c r="L48" i="3"/>
  <c r="K48" i="3"/>
  <c r="J48" i="3"/>
  <c r="I48" i="3"/>
  <c r="H48" i="3"/>
  <c r="G48" i="3"/>
  <c r="F48" i="3"/>
  <c r="N40" i="3"/>
  <c r="M40" i="3"/>
  <c r="L40" i="3"/>
  <c r="K40" i="3"/>
  <c r="J40" i="3"/>
  <c r="I40" i="3"/>
  <c r="H40" i="3"/>
  <c r="G40" i="3"/>
  <c r="F40" i="3"/>
  <c r="N35" i="3"/>
  <c r="M35" i="3"/>
  <c r="L35" i="3"/>
  <c r="K35" i="3"/>
  <c r="J35" i="3"/>
  <c r="H35" i="3"/>
  <c r="I35" i="3"/>
  <c r="G35" i="3"/>
  <c r="F35" i="3"/>
  <c r="N32" i="3"/>
  <c r="M32" i="3"/>
  <c r="L32" i="3"/>
  <c r="K32" i="3"/>
  <c r="J32" i="3"/>
  <c r="J214" i="3" s="1"/>
  <c r="I32" i="3"/>
  <c r="H32" i="3"/>
  <c r="G32" i="3"/>
  <c r="F32" i="3"/>
  <c r="N21" i="3"/>
  <c r="M21" i="3"/>
  <c r="L21" i="3"/>
  <c r="K21" i="3"/>
  <c r="K214" i="3" s="1"/>
  <c r="J21" i="3"/>
  <c r="I21" i="3"/>
  <c r="H21" i="3"/>
  <c r="G21" i="3"/>
  <c r="F21" i="3"/>
  <c r="O18" i="3"/>
  <c r="A20" i="7"/>
  <c r="B20" i="7"/>
  <c r="A25" i="7"/>
  <c r="A26" i="7" s="1"/>
  <c r="A27" i="7" s="1"/>
  <c r="A28" i="7" s="1"/>
  <c r="A29" i="7" s="1"/>
  <c r="B25" i="7"/>
  <c r="B26" i="7"/>
  <c r="B27" i="7" s="1"/>
  <c r="B28" i="7" s="1"/>
  <c r="B29" i="7" s="1"/>
  <c r="P31" i="7"/>
  <c r="P30" i="7"/>
  <c r="P29" i="7"/>
  <c r="P28" i="7"/>
  <c r="P27" i="7"/>
  <c r="P26" i="7"/>
  <c r="P25" i="7"/>
  <c r="P24" i="7"/>
  <c r="P23" i="7"/>
  <c r="P22" i="7"/>
  <c r="P21" i="7"/>
  <c r="P20" i="7"/>
  <c r="P19" i="7"/>
  <c r="A19" i="6"/>
  <c r="B19" i="6"/>
  <c r="A24" i="6"/>
  <c r="A25" i="6" s="1"/>
  <c r="B24" i="6"/>
  <c r="B25" i="6" s="1"/>
  <c r="A28" i="6"/>
  <c r="A29" i="6" s="1"/>
  <c r="B28" i="6"/>
  <c r="B29" i="6" s="1"/>
  <c r="A32" i="6"/>
  <c r="A33" i="6" s="1"/>
  <c r="A34" i="6" s="1"/>
  <c r="A35" i="6" s="1"/>
  <c r="A36" i="6" s="1"/>
  <c r="A37" i="6" s="1"/>
  <c r="A38" i="6" s="1"/>
  <c r="B32" i="6"/>
  <c r="B33" i="6" s="1"/>
  <c r="B34" i="6" s="1"/>
  <c r="B35" i="6" s="1"/>
  <c r="B36" i="6" s="1"/>
  <c r="B37" i="6" s="1"/>
  <c r="B38" i="6" s="1"/>
  <c r="A41" i="6"/>
  <c r="A42" i="6" s="1"/>
  <c r="B41" i="6"/>
  <c r="B42" i="6" s="1"/>
  <c r="A45" i="6"/>
  <c r="B45" i="6"/>
  <c r="A48" i="6"/>
  <c r="A49" i="6" s="1"/>
  <c r="A50" i="6" s="1"/>
  <c r="A51" i="6" s="1"/>
  <c r="A52" i="6" s="1"/>
  <c r="B48" i="6"/>
  <c r="B49" i="6" s="1"/>
  <c r="B50" i="6" s="1"/>
  <c r="B51" i="6" s="1"/>
  <c r="B52" i="6" s="1"/>
  <c r="A55" i="6"/>
  <c r="A56" i="6" s="1"/>
  <c r="B55" i="6"/>
  <c r="B56" i="6" s="1"/>
  <c r="A59" i="6"/>
  <c r="A60" i="6" s="1"/>
  <c r="B59" i="6"/>
  <c r="B60" i="6" s="1"/>
  <c r="A63" i="6"/>
  <c r="B63" i="6"/>
  <c r="A66" i="6"/>
  <c r="A67" i="6" s="1"/>
  <c r="B66" i="6"/>
  <c r="B67" i="6" s="1"/>
  <c r="A70" i="6"/>
  <c r="A71" i="6" s="1"/>
  <c r="B70" i="6"/>
  <c r="B71" i="6" s="1"/>
  <c r="A74" i="6"/>
  <c r="A75" i="6" s="1"/>
  <c r="A76" i="6" s="1"/>
  <c r="A77" i="6" s="1"/>
  <c r="A78" i="6" s="1"/>
  <c r="B74" i="6"/>
  <c r="B75" i="6" s="1"/>
  <c r="B76" i="6" s="1"/>
  <c r="B77" i="6" s="1"/>
  <c r="B78" i="6" s="1"/>
  <c r="A81" i="6"/>
  <c r="A82" i="6" s="1"/>
  <c r="B81" i="6"/>
  <c r="B82" i="6" s="1"/>
  <c r="A85" i="6"/>
  <c r="A86" i="6" s="1"/>
  <c r="B85" i="6"/>
  <c r="B86" i="6" s="1"/>
  <c r="A89" i="6"/>
  <c r="A90" i="6"/>
  <c r="A91" i="6" s="1"/>
  <c r="A92" i="6" s="1"/>
  <c r="B89" i="6"/>
  <c r="B90" i="6" s="1"/>
  <c r="B91" i="6" s="1"/>
  <c r="B92" i="6" s="1"/>
  <c r="A95" i="6"/>
  <c r="A96" i="6" s="1"/>
  <c r="B95" i="6"/>
  <c r="B96" i="6" s="1"/>
  <c r="A99" i="6"/>
  <c r="A100" i="6" s="1"/>
  <c r="B99" i="6"/>
  <c r="B100" i="6"/>
  <c r="A107" i="6"/>
  <c r="B107" i="6"/>
  <c r="A110" i="6"/>
  <c r="A111" i="6" s="1"/>
  <c r="B110" i="6"/>
  <c r="B111" i="6" s="1"/>
  <c r="A114" i="6"/>
  <c r="B114" i="6"/>
  <c r="A117" i="6"/>
  <c r="A118" i="6" s="1"/>
  <c r="B117" i="6"/>
  <c r="B118" i="6" s="1"/>
  <c r="A121" i="6"/>
  <c r="A122" i="6" s="1"/>
  <c r="B121" i="6"/>
  <c r="B122" i="6" s="1"/>
  <c r="A125" i="6"/>
  <c r="A126" i="6"/>
  <c r="B125" i="6"/>
  <c r="B126" i="6" s="1"/>
  <c r="A129" i="6"/>
  <c r="B129" i="6"/>
  <c r="A132" i="6"/>
  <c r="B132" i="6"/>
  <c r="O134" i="6"/>
  <c r="O133" i="6"/>
  <c r="O132" i="6"/>
  <c r="O131" i="6"/>
  <c r="O130" i="6"/>
  <c r="O129" i="6"/>
  <c r="O128" i="6"/>
  <c r="O127" i="6"/>
  <c r="O126" i="6"/>
  <c r="O125" i="6"/>
  <c r="O124" i="6"/>
  <c r="O123" i="6"/>
  <c r="O122" i="6"/>
  <c r="O121" i="6"/>
  <c r="O120" i="6"/>
  <c r="O119" i="6"/>
  <c r="O118" i="6"/>
  <c r="O117" i="6"/>
  <c r="O116" i="6"/>
  <c r="O115" i="6"/>
  <c r="O114" i="6"/>
  <c r="O113" i="6"/>
  <c r="O112" i="6"/>
  <c r="O111" i="6"/>
  <c r="O110" i="6"/>
  <c r="O109" i="6"/>
  <c r="O108" i="6"/>
  <c r="O107" i="6"/>
  <c r="O106" i="6"/>
  <c r="O105" i="6"/>
  <c r="O104" i="6"/>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N246" i="2"/>
  <c r="M246" i="2"/>
  <c r="L246" i="2"/>
  <c r="K246" i="2"/>
  <c r="J246" i="2"/>
  <c r="I246" i="2"/>
  <c r="H246" i="2"/>
  <c r="G246" i="2"/>
  <c r="F246" i="2"/>
  <c r="N242" i="2"/>
  <c r="M242" i="2"/>
  <c r="L242" i="2"/>
  <c r="K242" i="2"/>
  <c r="J242" i="2"/>
  <c r="I242" i="2"/>
  <c r="H242" i="2"/>
  <c r="G242" i="2"/>
  <c r="F242" i="2"/>
  <c r="N234" i="2"/>
  <c r="M234" i="2"/>
  <c r="L234" i="2"/>
  <c r="K234" i="2"/>
  <c r="J234" i="2"/>
  <c r="I234" i="2"/>
  <c r="H234" i="2"/>
  <c r="G234" i="2"/>
  <c r="F234" i="2"/>
  <c r="N231" i="2"/>
  <c r="M231" i="2"/>
  <c r="L231" i="2"/>
  <c r="K231" i="2"/>
  <c r="J231" i="2"/>
  <c r="I231" i="2"/>
  <c r="H231" i="2"/>
  <c r="G231" i="2"/>
  <c r="F231" i="2"/>
  <c r="N223" i="2"/>
  <c r="M223" i="2"/>
  <c r="L223" i="2"/>
  <c r="K223" i="2"/>
  <c r="J223" i="2"/>
  <c r="I223" i="2"/>
  <c r="H223" i="2"/>
  <c r="G223" i="2"/>
  <c r="F223" i="2"/>
  <c r="N218" i="2"/>
  <c r="M218" i="2"/>
  <c r="L218" i="2"/>
  <c r="K218" i="2"/>
  <c r="J218" i="2"/>
  <c r="I218" i="2"/>
  <c r="H218" i="2"/>
  <c r="G218" i="2"/>
  <c r="F218" i="2"/>
  <c r="N214" i="2"/>
  <c r="M214" i="2"/>
  <c r="L214" i="2"/>
  <c r="K214" i="2"/>
  <c r="J214" i="2"/>
  <c r="I214" i="2"/>
  <c r="H214" i="2"/>
  <c r="G214" i="2"/>
  <c r="F214" i="2"/>
  <c r="N204" i="2"/>
  <c r="M204" i="2"/>
  <c r="L204" i="2"/>
  <c r="K204" i="2"/>
  <c r="J204" i="2"/>
  <c r="I204" i="2"/>
  <c r="H204" i="2"/>
  <c r="G204" i="2"/>
  <c r="F204" i="2"/>
  <c r="M195" i="2"/>
  <c r="K195" i="2"/>
  <c r="J195" i="2"/>
  <c r="I195" i="2"/>
  <c r="H195" i="2"/>
  <c r="G195" i="2"/>
  <c r="F195" i="2"/>
  <c r="N192" i="2"/>
  <c r="M192" i="2"/>
  <c r="L192" i="2"/>
  <c r="K192" i="2"/>
  <c r="J192" i="2"/>
  <c r="I192" i="2"/>
  <c r="H192" i="2"/>
  <c r="O192" i="2" s="1"/>
  <c r="G192" i="2"/>
  <c r="F192" i="2"/>
  <c r="N188" i="2"/>
  <c r="M188" i="2"/>
  <c r="L188" i="2"/>
  <c r="K188" i="2"/>
  <c r="J188" i="2"/>
  <c r="I188" i="2"/>
  <c r="H188" i="2"/>
  <c r="G188" i="2"/>
  <c r="F188" i="2"/>
  <c r="G182" i="2"/>
  <c r="F182" i="2"/>
  <c r="N182" i="2"/>
  <c r="M182" i="2"/>
  <c r="L182" i="2"/>
  <c r="K182" i="2"/>
  <c r="J182" i="2"/>
  <c r="I182" i="2"/>
  <c r="H182" i="2"/>
  <c r="N178" i="2"/>
  <c r="M178" i="2"/>
  <c r="L178" i="2"/>
  <c r="K178" i="2"/>
  <c r="J178" i="2"/>
  <c r="I178" i="2"/>
  <c r="H178" i="2"/>
  <c r="G178" i="2"/>
  <c r="F178" i="2"/>
  <c r="N164" i="2"/>
  <c r="M164" i="2"/>
  <c r="L164" i="2"/>
  <c r="K164" i="2"/>
  <c r="J164" i="2"/>
  <c r="I164" i="2"/>
  <c r="H164" i="2"/>
  <c r="G164" i="2"/>
  <c r="F164" i="2"/>
  <c r="N160" i="2"/>
  <c r="M160" i="2"/>
  <c r="L160" i="2"/>
  <c r="K160" i="2"/>
  <c r="J160" i="2"/>
  <c r="I160" i="2"/>
  <c r="H160" i="2"/>
  <c r="G160" i="2"/>
  <c r="F160" i="2"/>
  <c r="N152" i="2"/>
  <c r="M152" i="2"/>
  <c r="L152" i="2"/>
  <c r="K152" i="2"/>
  <c r="J152" i="2"/>
  <c r="I152" i="2"/>
  <c r="H152" i="2"/>
  <c r="G152" i="2"/>
  <c r="F152" i="2"/>
  <c r="N149" i="2"/>
  <c r="M149" i="2"/>
  <c r="L149" i="2"/>
  <c r="K149" i="2"/>
  <c r="J149" i="2"/>
  <c r="I149" i="2"/>
  <c r="H149" i="2"/>
  <c r="G149" i="2"/>
  <c r="F149" i="2"/>
  <c r="N142" i="2"/>
  <c r="M142" i="2"/>
  <c r="L142" i="2"/>
  <c r="K142" i="2"/>
  <c r="J142" i="2"/>
  <c r="I142" i="2"/>
  <c r="H142" i="2"/>
  <c r="G142" i="2"/>
  <c r="F142" i="2"/>
  <c r="N127" i="2"/>
  <c r="M127" i="2"/>
  <c r="L127" i="2"/>
  <c r="K127" i="2"/>
  <c r="J127" i="2"/>
  <c r="I127" i="2"/>
  <c r="H127" i="2"/>
  <c r="G127" i="2"/>
  <c r="F127" i="2"/>
  <c r="N113" i="2"/>
  <c r="M113" i="2"/>
  <c r="L113" i="2"/>
  <c r="K113" i="2"/>
  <c r="J113" i="2"/>
  <c r="I113" i="2"/>
  <c r="H113" i="2"/>
  <c r="G113" i="2"/>
  <c r="F113" i="2"/>
  <c r="N109" i="2"/>
  <c r="M109" i="2"/>
  <c r="L109" i="2"/>
  <c r="K109" i="2"/>
  <c r="J109" i="2"/>
  <c r="I109" i="2"/>
  <c r="H109" i="2"/>
  <c r="G109" i="2"/>
  <c r="F109" i="2"/>
  <c r="N93" i="2"/>
  <c r="M93" i="2"/>
  <c r="L93" i="2"/>
  <c r="K93" i="2"/>
  <c r="J93" i="2"/>
  <c r="I93" i="2"/>
  <c r="H93" i="2"/>
  <c r="O93" i="2" s="1"/>
  <c r="G93" i="2"/>
  <c r="F93" i="2"/>
  <c r="N87" i="2"/>
  <c r="M87" i="2"/>
  <c r="L87" i="2"/>
  <c r="K87" i="2"/>
  <c r="J87" i="2"/>
  <c r="I87" i="2"/>
  <c r="H87" i="2"/>
  <c r="G87" i="2"/>
  <c r="F87" i="2"/>
  <c r="O80" i="2"/>
  <c r="N78" i="2"/>
  <c r="M78" i="2"/>
  <c r="L78" i="2"/>
  <c r="K78" i="2"/>
  <c r="J78" i="2"/>
  <c r="I78" i="2"/>
  <c r="H78" i="2"/>
  <c r="G78" i="2"/>
  <c r="F78" i="2"/>
  <c r="N62" i="2"/>
  <c r="M62" i="2"/>
  <c r="L62" i="2"/>
  <c r="K62" i="2"/>
  <c r="J62" i="2"/>
  <c r="I62" i="2"/>
  <c r="H62" i="2"/>
  <c r="O62" i="2" s="1"/>
  <c r="G62" i="2"/>
  <c r="F62" i="2"/>
  <c r="N50" i="2"/>
  <c r="M50" i="2"/>
  <c r="L50" i="2"/>
  <c r="K50" i="2"/>
  <c r="J50" i="2"/>
  <c r="I50" i="2"/>
  <c r="H50" i="2"/>
  <c r="G50" i="2"/>
  <c r="F50" i="2"/>
  <c r="N45" i="2"/>
  <c r="M45" i="2"/>
  <c r="L45" i="2"/>
  <c r="K45" i="2"/>
  <c r="J45" i="2"/>
  <c r="I45" i="2"/>
  <c r="H45" i="2"/>
  <c r="G45" i="2"/>
  <c r="F45" i="2"/>
  <c r="O45" i="2" s="1"/>
  <c r="O41" i="2"/>
  <c r="N39" i="2"/>
  <c r="M39" i="2"/>
  <c r="L39" i="2"/>
  <c r="K39" i="2"/>
  <c r="J39" i="2"/>
  <c r="I39" i="2"/>
  <c r="H39" i="2"/>
  <c r="G39" i="2"/>
  <c r="F39" i="2"/>
  <c r="N36" i="2"/>
  <c r="M36" i="2"/>
  <c r="L36" i="2"/>
  <c r="K36" i="2"/>
  <c r="J36" i="2"/>
  <c r="I36" i="2"/>
  <c r="H36" i="2"/>
  <c r="G36" i="2"/>
  <c r="F36" i="2"/>
  <c r="N32" i="2"/>
  <c r="N247" i="2" s="1"/>
  <c r="M32" i="2"/>
  <c r="L32" i="2"/>
  <c r="K32" i="2"/>
  <c r="J32" i="2"/>
  <c r="I32" i="2"/>
  <c r="H32" i="2"/>
  <c r="G32" i="2"/>
  <c r="F32" i="2"/>
  <c r="F247" i="2" s="1"/>
  <c r="A18" i="2"/>
  <c r="A19" i="2" s="1"/>
  <c r="A20" i="2" s="1"/>
  <c r="A21" i="2" s="1"/>
  <c r="A22" i="2" s="1"/>
  <c r="A23" i="2" s="1"/>
  <c r="A24" i="2" s="1"/>
  <c r="A25" i="2" s="1"/>
  <c r="A26" i="2" s="1"/>
  <c r="A27" i="2" s="1"/>
  <c r="A28" i="2" s="1"/>
  <c r="A29" i="2" s="1"/>
  <c r="A30" i="2" s="1"/>
  <c r="A31" i="2" s="1"/>
  <c r="A18" i="5"/>
  <c r="A19" i="5"/>
  <c r="A20" i="5" s="1"/>
  <c r="B18" i="5"/>
  <c r="B19" i="5"/>
  <c r="B20" i="5"/>
  <c r="A31" i="5"/>
  <c r="A32" i="5" s="1"/>
  <c r="A33" i="5" s="1"/>
  <c r="A34" i="5" s="1"/>
  <c r="A35" i="5" s="1"/>
  <c r="A36" i="5" s="1"/>
  <c r="A37" i="5" s="1"/>
  <c r="A38" i="5" s="1"/>
  <c r="A39" i="5" s="1"/>
  <c r="A40" i="5" s="1"/>
  <c r="B31" i="5"/>
  <c r="B32" i="5" s="1"/>
  <c r="B33" i="5" s="1"/>
  <c r="B34" i="5" s="1"/>
  <c r="B35" i="5" s="1"/>
  <c r="B36" i="5" s="1"/>
  <c r="B37" i="5" s="1"/>
  <c r="B38" i="5" s="1"/>
  <c r="B39" i="5" s="1"/>
  <c r="B40" i="5" s="1"/>
  <c r="A43" i="5"/>
  <c r="A44" i="5" s="1"/>
  <c r="B43" i="5"/>
  <c r="B44" i="5" s="1"/>
  <c r="A47" i="5"/>
  <c r="B47" i="5"/>
  <c r="A50" i="5"/>
  <c r="A51" i="5"/>
  <c r="A52" i="5" s="1"/>
  <c r="A53" i="5" s="1"/>
  <c r="B50" i="5"/>
  <c r="B51" i="5"/>
  <c r="B52" i="5" s="1"/>
  <c r="B53" i="5" s="1"/>
  <c r="A56" i="5"/>
  <c r="B56" i="5"/>
  <c r="A59" i="5"/>
  <c r="A60" i="5" s="1"/>
  <c r="B59" i="5"/>
  <c r="B60" i="5" s="1"/>
  <c r="A63" i="5"/>
  <c r="B63" i="5"/>
  <c r="A66" i="5"/>
  <c r="B66" i="5"/>
  <c r="A69" i="5"/>
  <c r="B69" i="5"/>
  <c r="A74" i="5"/>
  <c r="A75" i="5" s="1"/>
  <c r="A76" i="5" s="1"/>
  <c r="B74" i="5"/>
  <c r="B75" i="5" s="1"/>
  <c r="B76" i="5" s="1"/>
  <c r="A79" i="5"/>
  <c r="B79" i="5"/>
  <c r="A84" i="5"/>
  <c r="A85" i="5" s="1"/>
  <c r="B84" i="5"/>
  <c r="B85" i="5" s="1"/>
  <c r="A88" i="5"/>
  <c r="A89" i="5"/>
  <c r="B88" i="5"/>
  <c r="B89" i="5" s="1"/>
  <c r="A92" i="5"/>
  <c r="B92" i="5"/>
  <c r="A95" i="5"/>
  <c r="B95" i="5"/>
  <c r="A100" i="5"/>
  <c r="B100" i="5"/>
  <c r="A111" i="5"/>
  <c r="A112" i="5" s="1"/>
  <c r="A113" i="5" s="1"/>
  <c r="B111" i="5"/>
  <c r="B112" i="5"/>
  <c r="B113" i="5" s="1"/>
  <c r="O117" i="5"/>
  <c r="O116" i="5"/>
  <c r="O115" i="5"/>
  <c r="O114" i="5"/>
  <c r="O113" i="5"/>
  <c r="O112" i="5"/>
  <c r="O111" i="5"/>
  <c r="O110" i="5"/>
  <c r="O109" i="5"/>
  <c r="O108" i="5"/>
  <c r="O107" i="5"/>
  <c r="O106" i="5"/>
  <c r="O105" i="5"/>
  <c r="O104" i="5"/>
  <c r="O103" i="5"/>
  <c r="O102" i="5"/>
  <c r="O101" i="5"/>
  <c r="O100"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A18" i="4"/>
  <c r="A19" i="4"/>
  <c r="A20" i="4" s="1"/>
  <c r="B18" i="4"/>
  <c r="B19" i="4" s="1"/>
  <c r="B20" i="4" s="1"/>
  <c r="A27" i="4"/>
  <c r="A28" i="4" s="1"/>
  <c r="B27" i="4"/>
  <c r="B28" i="4" s="1"/>
  <c r="A31" i="4"/>
  <c r="A32" i="4"/>
  <c r="A33" i="4" s="1"/>
  <c r="A34" i="4" s="1"/>
  <c r="B31" i="4"/>
  <c r="B32" i="4" s="1"/>
  <c r="B33" i="4" s="1"/>
  <c r="B34" i="4" s="1"/>
  <c r="A37" i="4"/>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B37" i="4"/>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A67" i="4"/>
  <c r="A68" i="4" s="1"/>
  <c r="A69" i="4" s="1"/>
  <c r="A70" i="4" s="1"/>
  <c r="A71" i="4" s="1"/>
  <c r="B67" i="4"/>
  <c r="B68" i="4" s="1"/>
  <c r="B69" i="4" s="1"/>
  <c r="B70" i="4" s="1"/>
  <c r="B71" i="4" s="1"/>
  <c r="A74" i="4"/>
  <c r="A75" i="4" s="1"/>
  <c r="A76" i="4" s="1"/>
  <c r="A77" i="4" s="1"/>
  <c r="A78" i="4" s="1"/>
  <c r="B74" i="4"/>
  <c r="B75" i="4" s="1"/>
  <c r="B76" i="4" s="1"/>
  <c r="B77" i="4" s="1"/>
  <c r="B78" i="4" s="1"/>
  <c r="A81" i="4"/>
  <c r="A82" i="4"/>
  <c r="A83" i="4" s="1"/>
  <c r="A84" i="4" s="1"/>
  <c r="A85" i="4" s="1"/>
  <c r="A86" i="4" s="1"/>
  <c r="B81" i="4"/>
  <c r="B82" i="4" s="1"/>
  <c r="B83" i="4" s="1"/>
  <c r="B84" i="4" s="1"/>
  <c r="B85" i="4" s="1"/>
  <c r="B86" i="4" s="1"/>
  <c r="A89" i="4"/>
  <c r="A90" i="4" s="1"/>
  <c r="B89" i="4"/>
  <c r="B90" i="4" s="1"/>
  <c r="A93" i="4"/>
  <c r="A94" i="4" s="1"/>
  <c r="A95" i="4" s="1"/>
  <c r="A96" i="4" s="1"/>
  <c r="B93" i="4"/>
  <c r="B94" i="4" s="1"/>
  <c r="B95" i="4" s="1"/>
  <c r="B96" i="4" s="1"/>
  <c r="A99" i="4"/>
  <c r="A100" i="4" s="1"/>
  <c r="A101" i="4" s="1"/>
  <c r="A102" i="4" s="1"/>
  <c r="A103" i="4" s="1"/>
  <c r="A104" i="4" s="1"/>
  <c r="A105" i="4" s="1"/>
  <c r="A106" i="4" s="1"/>
  <c r="B99" i="4"/>
  <c r="B100" i="4" s="1"/>
  <c r="B101" i="4" s="1"/>
  <c r="B102" i="4" s="1"/>
  <c r="B103" i="4" s="1"/>
  <c r="B104" i="4" s="1"/>
  <c r="B105" i="4" s="1"/>
  <c r="B106" i="4" s="1"/>
  <c r="A109" i="4"/>
  <c r="A110" i="4"/>
  <c r="B109" i="4"/>
  <c r="B110" i="4" s="1"/>
  <c r="A113" i="4"/>
  <c r="A114" i="4" s="1"/>
  <c r="A115" i="4" s="1"/>
  <c r="A116" i="4" s="1"/>
  <c r="A117" i="4" s="1"/>
  <c r="B113" i="4"/>
  <c r="B114" i="4" s="1"/>
  <c r="B115" i="4" s="1"/>
  <c r="B116" i="4" s="1"/>
  <c r="B117" i="4" s="1"/>
  <c r="A120" i="4"/>
  <c r="A121" i="4"/>
  <c r="A122" i="4" s="1"/>
  <c r="A123" i="4" s="1"/>
  <c r="B120" i="4"/>
  <c r="B121" i="4" s="1"/>
  <c r="B122" i="4" s="1"/>
  <c r="B123" i="4" s="1"/>
  <c r="A126" i="4"/>
  <c r="A127" i="4" s="1"/>
  <c r="A128" i="4" s="1"/>
  <c r="A129" i="4" s="1"/>
  <c r="A130" i="4" s="1"/>
  <c r="A131" i="4" s="1"/>
  <c r="A132" i="4" s="1"/>
  <c r="B126" i="4"/>
  <c r="B127" i="4"/>
  <c r="B128" i="4" s="1"/>
  <c r="B129" i="4" s="1"/>
  <c r="B130" i="4" s="1"/>
  <c r="B131" i="4" s="1"/>
  <c r="B132" i="4" s="1"/>
  <c r="A135" i="4"/>
  <c r="B135" i="4"/>
  <c r="A138" i="4"/>
  <c r="B138" i="4"/>
  <c r="A141" i="4"/>
  <c r="A142" i="4"/>
  <c r="A143" i="4" s="1"/>
  <c r="B141" i="4"/>
  <c r="B142" i="4" s="1"/>
  <c r="B143" i="4" s="1"/>
  <c r="A148" i="4"/>
  <c r="A149" i="4"/>
  <c r="A150" i="4" s="1"/>
  <c r="B148" i="4"/>
  <c r="B149" i="4" s="1"/>
  <c r="B150" i="4" s="1"/>
  <c r="A153" i="4"/>
  <c r="A154" i="4" s="1"/>
  <c r="A155" i="4" s="1"/>
  <c r="B153" i="4"/>
  <c r="B154" i="4" s="1"/>
  <c r="B155" i="4" s="1"/>
  <c r="A158" i="4"/>
  <c r="A159" i="4"/>
  <c r="A160" i="4" s="1"/>
  <c r="A161" i="4" s="1"/>
  <c r="B158" i="4"/>
  <c r="B159" i="4"/>
  <c r="B160" i="4" s="1"/>
  <c r="B161" i="4" s="1"/>
  <c r="A170" i="4"/>
  <c r="B170" i="4"/>
  <c r="A173" i="4"/>
  <c r="B173" i="4"/>
  <c r="A176" i="4"/>
  <c r="B176" i="4"/>
  <c r="A179" i="4"/>
  <c r="A180" i="4" s="1"/>
  <c r="A181" i="4" s="1"/>
  <c r="A182" i="4" s="1"/>
  <c r="A183" i="4" s="1"/>
  <c r="B179" i="4"/>
  <c r="B180" i="4" s="1"/>
  <c r="B181" i="4" s="1"/>
  <c r="B182" i="4" s="1"/>
  <c r="B183" i="4" s="1"/>
  <c r="A186" i="4"/>
  <c r="A187" i="4" s="1"/>
  <c r="A188" i="4" s="1"/>
  <c r="B186" i="4"/>
  <c r="B187" i="4" s="1"/>
  <c r="B188" i="4" s="1"/>
  <c r="A191" i="4"/>
  <c r="A192" i="4" s="1"/>
  <c r="A193" i="4" s="1"/>
  <c r="A194" i="4" s="1"/>
  <c r="A195" i="4" s="1"/>
  <c r="A196" i="4" s="1"/>
  <c r="B191" i="4"/>
  <c r="B192" i="4" s="1"/>
  <c r="B193" i="4" s="1"/>
  <c r="B194" i="4" s="1"/>
  <c r="B195" i="4" s="1"/>
  <c r="B196" i="4" s="1"/>
  <c r="A199" i="4"/>
  <c r="B199" i="4"/>
  <c r="O201" i="4"/>
  <c r="O200" i="4"/>
  <c r="O199" i="4"/>
  <c r="O198" i="4"/>
  <c r="O197" i="4"/>
  <c r="O196" i="4"/>
  <c r="O195" i="4"/>
  <c r="O194" i="4"/>
  <c r="O193" i="4"/>
  <c r="O192" i="4"/>
  <c r="O191" i="4"/>
  <c r="O190" i="4"/>
  <c r="O189" i="4"/>
  <c r="O188" i="4"/>
  <c r="O187" i="4"/>
  <c r="O186" i="4"/>
  <c r="O185" i="4"/>
  <c r="O184" i="4"/>
  <c r="O183" i="4"/>
  <c r="O182" i="4"/>
  <c r="O181" i="4"/>
  <c r="O180" i="4"/>
  <c r="O179" i="4"/>
  <c r="O178" i="4"/>
  <c r="O177" i="4"/>
  <c r="O176" i="4"/>
  <c r="O175" i="4"/>
  <c r="O174" i="4"/>
  <c r="O173" i="4"/>
  <c r="O172" i="4"/>
  <c r="O171" i="4"/>
  <c r="O170" i="4"/>
  <c r="O169" i="4"/>
  <c r="O168" i="4"/>
  <c r="O167" i="4"/>
  <c r="O166" i="4"/>
  <c r="O165" i="4"/>
  <c r="O164" i="4"/>
  <c r="O163" i="4"/>
  <c r="O162" i="4"/>
  <c r="O161" i="4"/>
  <c r="O160" i="4"/>
  <c r="O159" i="4"/>
  <c r="O158" i="4"/>
  <c r="O157" i="4"/>
  <c r="O156" i="4"/>
  <c r="O155" i="4"/>
  <c r="O154" i="4"/>
  <c r="O153" i="4"/>
  <c r="O152" i="4"/>
  <c r="O151" i="4"/>
  <c r="O150" i="4"/>
  <c r="O149" i="4"/>
  <c r="O148" i="4"/>
  <c r="O147" i="4"/>
  <c r="O146" i="4"/>
  <c r="O145" i="4"/>
  <c r="O144" i="4"/>
  <c r="O143" i="4"/>
  <c r="O142" i="4"/>
  <c r="O141" i="4"/>
  <c r="O140" i="4"/>
  <c r="O139" i="4"/>
  <c r="O138" i="4"/>
  <c r="O137" i="4"/>
  <c r="O136" i="4"/>
  <c r="O135" i="4"/>
  <c r="O134" i="4"/>
  <c r="O133" i="4"/>
  <c r="O132" i="4"/>
  <c r="O131" i="4"/>
  <c r="O130" i="4"/>
  <c r="O129" i="4"/>
  <c r="O128" i="4"/>
  <c r="O127" i="4"/>
  <c r="O126" i="4"/>
  <c r="O125" i="4"/>
  <c r="O124" i="4"/>
  <c r="O123" i="4"/>
  <c r="O122" i="4"/>
  <c r="O121" i="4"/>
  <c r="O120" i="4"/>
  <c r="O119" i="4"/>
  <c r="O118" i="4"/>
  <c r="O117" i="4"/>
  <c r="O116" i="4"/>
  <c r="O115" i="4"/>
  <c r="O114" i="4"/>
  <c r="O113" i="4"/>
  <c r="O112" i="4"/>
  <c r="O111" i="4"/>
  <c r="O110" i="4"/>
  <c r="O109" i="4"/>
  <c r="O108" i="4"/>
  <c r="O107" i="4"/>
  <c r="O106" i="4"/>
  <c r="O105" i="4"/>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B18" i="2"/>
  <c r="B19" i="2" s="1"/>
  <c r="B20" i="2" s="1"/>
  <c r="B21" i="2" s="1"/>
  <c r="B22" i="2" s="1"/>
  <c r="B23" i="2" s="1"/>
  <c r="B24" i="2" s="1"/>
  <c r="B25" i="2" s="1"/>
  <c r="B26" i="2" s="1"/>
  <c r="B27" i="2" s="1"/>
  <c r="B28" i="2" s="1"/>
  <c r="B29" i="2" s="1"/>
  <c r="B30" i="2" s="1"/>
  <c r="B31" i="2" s="1"/>
  <c r="A34" i="2"/>
  <c r="A35" i="2" s="1"/>
  <c r="B34" i="2"/>
  <c r="B35" i="2" s="1"/>
  <c r="A38" i="2"/>
  <c r="B38" i="2"/>
  <c r="A43" i="2"/>
  <c r="A44" i="2" s="1"/>
  <c r="B43" i="2"/>
  <c r="B44" i="2" s="1"/>
  <c r="A47" i="2"/>
  <c r="A48" i="2" s="1"/>
  <c r="A49" i="2" s="1"/>
  <c r="B47" i="2"/>
  <c r="B48" i="2" s="1"/>
  <c r="B49" i="2" s="1"/>
  <c r="A52" i="2"/>
  <c r="A53" i="2" s="1"/>
  <c r="A54" i="2" s="1"/>
  <c r="A55" i="2" s="1"/>
  <c r="A56" i="2" s="1"/>
  <c r="A57" i="2" s="1"/>
  <c r="A58" i="2" s="1"/>
  <c r="A59" i="2" s="1"/>
  <c r="B52" i="2"/>
  <c r="B53" i="2" s="1"/>
  <c r="B54" i="2" s="1"/>
  <c r="B55" i="2" s="1"/>
  <c r="B56" i="2" s="1"/>
  <c r="B57" i="2" s="1"/>
  <c r="B58" i="2" s="1"/>
  <c r="B59" i="2" s="1"/>
  <c r="N38" i="1"/>
  <c r="N75" i="1" s="1"/>
  <c r="M38" i="1"/>
  <c r="L38" i="1"/>
  <c r="L75" i="1" s="1"/>
  <c r="K38" i="1"/>
  <c r="J38" i="1"/>
  <c r="I38" i="1"/>
  <c r="H38" i="1"/>
  <c r="G38" i="1"/>
  <c r="F38" i="1"/>
  <c r="O37" i="1"/>
  <c r="O36" i="1"/>
  <c r="A36" i="1"/>
  <c r="A37" i="1" s="1"/>
  <c r="O35" i="1"/>
  <c r="B36" i="1"/>
  <c r="B37" i="1" s="1"/>
  <c r="M74" i="1"/>
  <c r="K74" i="1"/>
  <c r="J74" i="1"/>
  <c r="I74" i="1"/>
  <c r="H74" i="1"/>
  <c r="G74" i="1"/>
  <c r="F74" i="1"/>
  <c r="M71" i="1"/>
  <c r="K71" i="1"/>
  <c r="J71" i="1"/>
  <c r="I71" i="1"/>
  <c r="H71" i="1"/>
  <c r="G71" i="1"/>
  <c r="F71" i="1"/>
  <c r="O72" i="1"/>
  <c r="L214" i="3" l="1"/>
  <c r="M214" i="3"/>
  <c r="H214" i="3"/>
  <c r="O214" i="3" s="1"/>
  <c r="I214" i="3"/>
  <c r="G214" i="3"/>
  <c r="I247" i="2"/>
  <c r="O36" i="2"/>
  <c r="J247" i="2"/>
  <c r="K247" i="2"/>
  <c r="H247" i="2"/>
  <c r="O247" i="2" s="1"/>
  <c r="O78" i="2"/>
  <c r="O87" i="2"/>
  <c r="L247" i="2"/>
  <c r="G247" i="2"/>
  <c r="M247" i="2"/>
  <c r="O149" i="1"/>
  <c r="I75" i="1"/>
  <c r="O109" i="2"/>
  <c r="O50" i="2"/>
  <c r="M75" i="1"/>
  <c r="H75" i="1"/>
  <c r="O39" i="2"/>
  <c r="G75" i="1"/>
  <c r="F75" i="1"/>
  <c r="J75" i="1"/>
  <c r="K75" i="1"/>
  <c r="O74" i="1"/>
  <c r="O38" i="1"/>
  <c r="B61" i="2"/>
  <c r="B60" i="2"/>
  <c r="A61" i="2"/>
  <c r="A60" i="2"/>
  <c r="O71" i="1"/>
  <c r="N143" i="1"/>
  <c r="N150" i="1" s="1"/>
  <c r="M143" i="1"/>
  <c r="M150" i="1" s="1"/>
  <c r="L143" i="1"/>
  <c r="L150" i="1" s="1"/>
  <c r="K143" i="1"/>
  <c r="K150" i="1" s="1"/>
  <c r="J143" i="1"/>
  <c r="J150" i="1" s="1"/>
  <c r="I143" i="1"/>
  <c r="I150" i="1" s="1"/>
  <c r="H143" i="1"/>
  <c r="H150" i="1" s="1"/>
  <c r="G143" i="1"/>
  <c r="G150" i="1" s="1"/>
  <c r="F143" i="1"/>
  <c r="F150" i="1" s="1"/>
  <c r="N22" i="1"/>
  <c r="M22" i="1"/>
  <c r="L22" i="1"/>
  <c r="K22" i="1"/>
  <c r="J22" i="1"/>
  <c r="I22" i="1"/>
  <c r="H22" i="1"/>
  <c r="G22" i="1"/>
  <c r="F22" i="1"/>
  <c r="O21" i="1"/>
  <c r="O20" i="1"/>
  <c r="O19" i="1"/>
  <c r="O18" i="1"/>
  <c r="B18" i="1"/>
  <c r="B19" i="1" s="1"/>
  <c r="B20" i="1" s="1"/>
  <c r="B21" i="1" s="1"/>
  <c r="A18" i="1"/>
  <c r="A19" i="1" s="1"/>
  <c r="A20" i="1" s="1"/>
  <c r="A21" i="1" s="1"/>
  <c r="O17" i="1"/>
  <c r="O150" i="1" l="1"/>
  <c r="O75" i="1"/>
  <c r="O22" i="1"/>
  <c r="M34" i="1"/>
  <c r="K34" i="1"/>
  <c r="J34" i="1"/>
  <c r="I34" i="1"/>
  <c r="H34" i="1"/>
  <c r="G34" i="1"/>
  <c r="F34" i="1"/>
  <c r="O29" i="1"/>
  <c r="B20" i="3" l="1"/>
  <c r="A20" i="3"/>
  <c r="B24" i="3"/>
  <c r="A24" i="3"/>
  <c r="B38" i="3"/>
  <c r="A38" i="3"/>
  <c r="B42" i="3"/>
  <c r="B43" i="3" s="1"/>
  <c r="B44" i="3" s="1"/>
  <c r="B45" i="3" s="1"/>
  <c r="B46" i="3" s="1"/>
  <c r="B47" i="3" s="1"/>
  <c r="A42" i="3"/>
  <c r="A43" i="3" s="1"/>
  <c r="A44" i="3" s="1"/>
  <c r="A45" i="3" s="1"/>
  <c r="A46" i="3" s="1"/>
  <c r="A47" i="3" s="1"/>
  <c r="B51" i="3"/>
  <c r="B52" i="3" s="1"/>
  <c r="B53" i="3" s="1"/>
  <c r="B54" i="3" s="1"/>
  <c r="B55" i="3" s="1"/>
  <c r="A51" i="3"/>
  <c r="A52" i="3" s="1"/>
  <c r="A53" i="3" s="1"/>
  <c r="A54" i="3" s="1"/>
  <c r="A55" i="3" s="1"/>
  <c r="B59" i="3"/>
  <c r="B61" i="3" s="1"/>
  <c r="B62" i="3" s="1"/>
  <c r="B63" i="3" s="1"/>
  <c r="B64" i="3" s="1"/>
  <c r="B65" i="3" s="1"/>
  <c r="A59" i="3"/>
  <c r="A61" i="3" s="1"/>
  <c r="A62" i="3" s="1"/>
  <c r="A63" i="3" s="1"/>
  <c r="A64" i="3" s="1"/>
  <c r="A65" i="3" s="1"/>
  <c r="B68" i="3"/>
  <c r="B69" i="3" s="1"/>
  <c r="B70" i="3" s="1"/>
  <c r="B71" i="3" s="1"/>
  <c r="B72" i="3" s="1"/>
  <c r="B73" i="3" s="1"/>
  <c r="B74" i="3" s="1"/>
  <c r="B75" i="3" s="1"/>
  <c r="B76" i="3" s="1"/>
  <c r="B77" i="3" s="1"/>
  <c r="B78" i="3" s="1"/>
  <c r="B79" i="3" s="1"/>
  <c r="B80" i="3" s="1"/>
  <c r="A68" i="3"/>
  <c r="A69" i="3" s="1"/>
  <c r="A70" i="3" s="1"/>
  <c r="A71" i="3" s="1"/>
  <c r="A72" i="3" s="1"/>
  <c r="A73" i="3" s="1"/>
  <c r="A74" i="3" s="1"/>
  <c r="A75" i="3" s="1"/>
  <c r="A76" i="3" s="1"/>
  <c r="A77" i="3" s="1"/>
  <c r="A78" i="3" s="1"/>
  <c r="A79" i="3" s="1"/>
  <c r="A80" i="3" s="1"/>
  <c r="B83" i="3"/>
  <c r="B84" i="3" s="1"/>
  <c r="B85" i="3" s="1"/>
  <c r="B88" i="3" s="1"/>
  <c r="B89" i="3" s="1"/>
  <c r="B90" i="3" s="1"/>
  <c r="B91" i="3" s="1"/>
  <c r="B92" i="3" s="1"/>
  <c r="B93" i="3" s="1"/>
  <c r="B94" i="3" s="1"/>
  <c r="B95" i="3" s="1"/>
  <c r="B96" i="3" s="1"/>
  <c r="B97" i="3" s="1"/>
  <c r="B98" i="3" s="1"/>
  <c r="B99" i="3" s="1"/>
  <c r="A83" i="3"/>
  <c r="A84" i="3" s="1"/>
  <c r="A85" i="3" s="1"/>
  <c r="A88" i="3" s="1"/>
  <c r="A89" i="3" s="1"/>
  <c r="A90" i="3" s="1"/>
  <c r="A91" i="3" s="1"/>
  <c r="A92" i="3" s="1"/>
  <c r="A93" i="3" s="1"/>
  <c r="A94" i="3" s="1"/>
  <c r="A95" i="3" s="1"/>
  <c r="A96" i="3" s="1"/>
  <c r="A97" i="3" s="1"/>
  <c r="A98" i="3" s="1"/>
  <c r="A99" i="3" s="1"/>
  <c r="B102" i="3"/>
  <c r="B103" i="3" s="1"/>
  <c r="B104" i="3" s="1"/>
  <c r="A102" i="3"/>
  <c r="A103" i="3" s="1"/>
  <c r="A104" i="3" s="1"/>
  <c r="B120" i="3"/>
  <c r="B121" i="3" s="1"/>
  <c r="B122" i="3" s="1"/>
  <c r="B123" i="3" s="1"/>
  <c r="B124" i="3" s="1"/>
  <c r="B125" i="3" s="1"/>
  <c r="B126" i="3" s="1"/>
  <c r="B127" i="3" s="1"/>
  <c r="B128" i="3" s="1"/>
  <c r="B129" i="3" s="1"/>
  <c r="B130" i="3" s="1"/>
  <c r="B131" i="3" s="1"/>
  <c r="B132" i="3" s="1"/>
  <c r="B133" i="3" s="1"/>
  <c r="A120" i="3"/>
  <c r="A121" i="3" s="1"/>
  <c r="A122" i="3" s="1"/>
  <c r="A123" i="3" s="1"/>
  <c r="A124" i="3" s="1"/>
  <c r="A125" i="3" s="1"/>
  <c r="A126" i="3" s="1"/>
  <c r="A127" i="3" s="1"/>
  <c r="A128" i="3" s="1"/>
  <c r="A129" i="3" s="1"/>
  <c r="A130" i="3" s="1"/>
  <c r="A131" i="3" s="1"/>
  <c r="A132" i="3" s="1"/>
  <c r="A133" i="3" s="1"/>
  <c r="B136" i="3"/>
  <c r="B137" i="3" s="1"/>
  <c r="A136" i="3"/>
  <c r="A137" i="3" s="1"/>
  <c r="B140" i="3"/>
  <c r="B141" i="3" s="1"/>
  <c r="B142" i="3" s="1"/>
  <c r="A140" i="3"/>
  <c r="A141" i="3" s="1"/>
  <c r="A142" i="3" s="1"/>
  <c r="B145" i="3"/>
  <c r="B146" i="3" s="1"/>
  <c r="B147" i="3" s="1"/>
  <c r="B148" i="3" s="1"/>
  <c r="B149" i="3" s="1"/>
  <c r="B150" i="3" s="1"/>
  <c r="B151" i="3" s="1"/>
  <c r="A145" i="3"/>
  <c r="A146" i="3" s="1"/>
  <c r="A147" i="3" s="1"/>
  <c r="A148" i="3" s="1"/>
  <c r="A149" i="3" s="1"/>
  <c r="A150" i="3" s="1"/>
  <c r="A151" i="3" s="1"/>
  <c r="B154" i="3"/>
  <c r="A154" i="3"/>
  <c r="B157" i="3"/>
  <c r="B158" i="3" s="1"/>
  <c r="B159" i="3" s="1"/>
  <c r="B160" i="3" s="1"/>
  <c r="B161" i="3" s="1"/>
  <c r="B162" i="3" s="1"/>
  <c r="B163" i="3" s="1"/>
  <c r="B164" i="3" s="1"/>
  <c r="B165" i="3" s="1"/>
  <c r="B166" i="3" s="1"/>
  <c r="B167" i="3" s="1"/>
  <c r="B168" i="3" s="1"/>
  <c r="B169" i="3" s="1"/>
  <c r="B170" i="3" s="1"/>
  <c r="A157" i="3"/>
  <c r="A158" i="3" s="1"/>
  <c r="A159" i="3" s="1"/>
  <c r="A160" i="3" s="1"/>
  <c r="A161" i="3" s="1"/>
  <c r="A162" i="3" s="1"/>
  <c r="A163" i="3" s="1"/>
  <c r="A164" i="3" s="1"/>
  <c r="A165" i="3" s="1"/>
  <c r="A166" i="3" s="1"/>
  <c r="A167" i="3" s="1"/>
  <c r="A168" i="3" s="1"/>
  <c r="A169" i="3" s="1"/>
  <c r="A170" i="3" s="1"/>
  <c r="B173" i="3"/>
  <c r="B174" i="3" s="1"/>
  <c r="A173" i="3"/>
  <c r="A174" i="3" s="1"/>
  <c r="B177" i="3"/>
  <c r="B178" i="3" s="1"/>
  <c r="B179" i="3" s="1"/>
  <c r="A177" i="3"/>
  <c r="A178" i="3" s="1"/>
  <c r="A179" i="3" s="1"/>
  <c r="B182" i="3"/>
  <c r="A182" i="3"/>
  <c r="B187" i="3"/>
  <c r="A187" i="3"/>
  <c r="B190" i="3"/>
  <c r="B191" i="3" s="1"/>
  <c r="B192" i="3" s="1"/>
  <c r="B193" i="3" s="1"/>
  <c r="A190" i="3"/>
  <c r="A191" i="3" s="1"/>
  <c r="A192" i="3" s="1"/>
  <c r="A193" i="3" s="1"/>
  <c r="B196" i="3"/>
  <c r="B197" i="3" s="1"/>
  <c r="B198" i="3" s="1"/>
  <c r="A196" i="3"/>
  <c r="A197" i="3" s="1"/>
  <c r="A198" i="3" s="1"/>
  <c r="B201" i="3"/>
  <c r="B202" i="3" s="1"/>
  <c r="B203" i="3" s="1"/>
  <c r="A201" i="3"/>
  <c r="A202" i="3" s="1"/>
  <c r="A203" i="3" s="1"/>
  <c r="B206" i="3"/>
  <c r="B207" i="3" s="1"/>
  <c r="B208" i="3" s="1"/>
  <c r="A206" i="3"/>
  <c r="A207" i="3" s="1"/>
  <c r="A208" i="3" s="1"/>
  <c r="B212" i="3"/>
  <c r="A212"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4"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5" i="3"/>
  <c r="O84" i="3"/>
  <c r="O83" i="3"/>
  <c r="O82" i="3"/>
  <c r="O81" i="3"/>
  <c r="O80" i="3"/>
  <c r="O79" i="3"/>
  <c r="O78" i="3"/>
  <c r="O77" i="3"/>
  <c r="O76" i="3"/>
  <c r="O75" i="3"/>
  <c r="O74" i="3"/>
  <c r="O73" i="3"/>
  <c r="O72" i="3"/>
  <c r="O71" i="3"/>
  <c r="O70" i="3"/>
  <c r="O69" i="3"/>
  <c r="O68" i="3"/>
  <c r="O67" i="3"/>
  <c r="O66" i="3"/>
  <c r="O65" i="3"/>
  <c r="O64" i="3"/>
  <c r="O63" i="3"/>
  <c r="O62" i="3"/>
  <c r="O61" i="3"/>
  <c r="O59" i="3"/>
  <c r="O58" i="3"/>
  <c r="O56" i="3"/>
  <c r="O54" i="3"/>
  <c r="O53" i="3"/>
  <c r="O52" i="3"/>
  <c r="O51" i="3"/>
  <c r="O49" i="3"/>
  <c r="O48" i="3"/>
  <c r="O47" i="3"/>
  <c r="O46" i="3"/>
  <c r="O45" i="3"/>
  <c r="O44" i="3"/>
  <c r="O43" i="3"/>
  <c r="O42" i="3"/>
  <c r="O41" i="3"/>
  <c r="O40" i="3"/>
  <c r="O38" i="3"/>
  <c r="O37" i="3"/>
  <c r="O35" i="3"/>
  <c r="O33" i="3"/>
  <c r="O32" i="3"/>
  <c r="O31" i="3"/>
  <c r="O30" i="3"/>
  <c r="O29" i="3"/>
  <c r="O27" i="3"/>
  <c r="O25" i="3"/>
  <c r="O24" i="3"/>
  <c r="O22" i="3"/>
  <c r="O21" i="3"/>
  <c r="O20" i="3"/>
  <c r="O19" i="3"/>
  <c r="O17" i="3"/>
  <c r="B64" i="2"/>
  <c r="B65" i="2" s="1"/>
  <c r="A64" i="2"/>
  <c r="A65" i="2" s="1"/>
  <c r="B83" i="2"/>
  <c r="B84" i="2" s="1"/>
  <c r="B85" i="2" s="1"/>
  <c r="B86" i="2" s="1"/>
  <c r="B89" i="2"/>
  <c r="B90" i="2" s="1"/>
  <c r="B91" i="2" s="1"/>
  <c r="B92" i="2" s="1"/>
  <c r="A89" i="2"/>
  <c r="A90" i="2" s="1"/>
  <c r="A91" i="2" s="1"/>
  <c r="A92" i="2" s="1"/>
  <c r="B95" i="2"/>
  <c r="B96" i="2" s="1"/>
  <c r="B97" i="2" s="1"/>
  <c r="B98" i="2" s="1"/>
  <c r="B99" i="2" s="1"/>
  <c r="B100" i="2" s="1"/>
  <c r="B101" i="2" s="1"/>
  <c r="B102" i="2" s="1"/>
  <c r="B103" i="2" s="1"/>
  <c r="B104" i="2" s="1"/>
  <c r="B105" i="2" s="1"/>
  <c r="B106" i="2" s="1"/>
  <c r="B107" i="2" s="1"/>
  <c r="B108" i="2" s="1"/>
  <c r="A95" i="2"/>
  <c r="A96" i="2" s="1"/>
  <c r="A97" i="2" s="1"/>
  <c r="A98" i="2" s="1"/>
  <c r="A99" i="2" s="1"/>
  <c r="A100" i="2" s="1"/>
  <c r="A101" i="2" s="1"/>
  <c r="A102" i="2" s="1"/>
  <c r="A103" i="2" s="1"/>
  <c r="A104" i="2" s="1"/>
  <c r="A105" i="2" s="1"/>
  <c r="A106" i="2" s="1"/>
  <c r="A107" i="2" s="1"/>
  <c r="A108" i="2" s="1"/>
  <c r="B111" i="2"/>
  <c r="B112" i="2" s="1"/>
  <c r="A111" i="2"/>
  <c r="A112" i="2" s="1"/>
  <c r="B115" i="2"/>
  <c r="B116" i="2" s="1"/>
  <c r="B117" i="2" s="1"/>
  <c r="B118" i="2" s="1"/>
  <c r="B119" i="2" s="1"/>
  <c r="B120" i="2" s="1"/>
  <c r="B121" i="2" s="1"/>
  <c r="B122" i="2" s="1"/>
  <c r="B123" i="2" s="1"/>
  <c r="B124" i="2" s="1"/>
  <c r="B125" i="2" s="1"/>
  <c r="B126" i="2" s="1"/>
  <c r="A115" i="2"/>
  <c r="A116" i="2" s="1"/>
  <c r="A117" i="2" s="1"/>
  <c r="A118" i="2" s="1"/>
  <c r="A119" i="2" s="1"/>
  <c r="A120" i="2" s="1"/>
  <c r="A121" i="2" s="1"/>
  <c r="A122" i="2" s="1"/>
  <c r="A123" i="2" s="1"/>
  <c r="A124" i="2" s="1"/>
  <c r="A125" i="2" s="1"/>
  <c r="A126" i="2" s="1"/>
  <c r="B129" i="2"/>
  <c r="B130" i="2" s="1"/>
  <c r="B131" i="2" s="1"/>
  <c r="B132" i="2" s="1"/>
  <c r="B133" i="2" s="1"/>
  <c r="B134" i="2" s="1"/>
  <c r="B135" i="2" s="1"/>
  <c r="B136" i="2" s="1"/>
  <c r="B137" i="2" s="1"/>
  <c r="B138" i="2" s="1"/>
  <c r="B139" i="2" s="1"/>
  <c r="B140" i="2" s="1"/>
  <c r="B141" i="2" s="1"/>
  <c r="A129" i="2"/>
  <c r="A130" i="2" s="1"/>
  <c r="A131" i="2" s="1"/>
  <c r="A132" i="2" s="1"/>
  <c r="A133" i="2" s="1"/>
  <c r="A134" i="2" s="1"/>
  <c r="A135" i="2" s="1"/>
  <c r="A136" i="2" s="1"/>
  <c r="A137" i="2" s="1"/>
  <c r="A138" i="2" s="1"/>
  <c r="A139" i="2" s="1"/>
  <c r="A140" i="2" s="1"/>
  <c r="A141" i="2" s="1"/>
  <c r="B145" i="2"/>
  <c r="B146" i="2" s="1"/>
  <c r="B147" i="2" s="1"/>
  <c r="B148" i="2" s="1"/>
  <c r="A145" i="2"/>
  <c r="A146" i="2" s="1"/>
  <c r="A147" i="2" s="1"/>
  <c r="A148" i="2" s="1"/>
  <c r="B151" i="2"/>
  <c r="A151" i="2"/>
  <c r="B154" i="2"/>
  <c r="B155" i="2" s="1"/>
  <c r="B156" i="2" s="1"/>
  <c r="B157" i="2" s="1"/>
  <c r="B158" i="2" s="1"/>
  <c r="B159" i="2" s="1"/>
  <c r="A154" i="2"/>
  <c r="A155" i="2" s="1"/>
  <c r="A156" i="2" s="1"/>
  <c r="A157" i="2" s="1"/>
  <c r="A158" i="2" s="1"/>
  <c r="A159" i="2" s="1"/>
  <c r="B162" i="2"/>
  <c r="B163" i="2" s="1"/>
  <c r="A162" i="2"/>
  <c r="A163" i="2" s="1"/>
  <c r="B169" i="2"/>
  <c r="B170" i="2" s="1"/>
  <c r="B171" i="2" s="1"/>
  <c r="B172" i="2" s="1"/>
  <c r="B173" i="2" s="1"/>
  <c r="B174" i="2" s="1"/>
  <c r="B175" i="2" s="1"/>
  <c r="B180" i="2"/>
  <c r="B181" i="2" s="1"/>
  <c r="A180" i="2"/>
  <c r="A181" i="2" s="1"/>
  <c r="B184" i="2"/>
  <c r="B185" i="2" s="1"/>
  <c r="B186" i="2" s="1"/>
  <c r="B187" i="2" s="1"/>
  <c r="A184" i="2"/>
  <c r="A185" i="2" s="1"/>
  <c r="A186" i="2" s="1"/>
  <c r="A187" i="2" s="1"/>
  <c r="B190" i="2"/>
  <c r="B191" i="2" s="1"/>
  <c r="A190" i="2"/>
  <c r="A191" i="2" s="1"/>
  <c r="B195" i="2"/>
  <c r="B197" i="2"/>
  <c r="A197" i="2"/>
  <c r="B206" i="2"/>
  <c r="B207" i="2" s="1"/>
  <c r="B208" i="2" s="1"/>
  <c r="B209" i="2" s="1"/>
  <c r="B210" i="2" s="1"/>
  <c r="B211" i="2" s="1"/>
  <c r="A206" i="2"/>
  <c r="A207" i="2" s="1"/>
  <c r="A208" i="2" s="1"/>
  <c r="A209" i="2" s="1"/>
  <c r="A210" i="2" s="1"/>
  <c r="A211" i="2" s="1"/>
  <c r="B216" i="2"/>
  <c r="B217" i="2" s="1"/>
  <c r="A216" i="2"/>
  <c r="A217" i="2" s="1"/>
  <c r="B220" i="2"/>
  <c r="B221" i="2" s="1"/>
  <c r="B222" i="2" s="1"/>
  <c r="A220" i="2"/>
  <c r="A221" i="2" s="1"/>
  <c r="A222" i="2" s="1"/>
  <c r="B225" i="2"/>
  <c r="B226" i="2" s="1"/>
  <c r="B227" i="2" s="1"/>
  <c r="B228" i="2" s="1"/>
  <c r="B229" i="2" s="1"/>
  <c r="B230" i="2" s="1"/>
  <c r="A225" i="2"/>
  <c r="A226" i="2" s="1"/>
  <c r="A227" i="2" s="1"/>
  <c r="A228" i="2" s="1"/>
  <c r="A229" i="2" s="1"/>
  <c r="A230" i="2" s="1"/>
  <c r="B233" i="2"/>
  <c r="A233" i="2"/>
  <c r="B236" i="2"/>
  <c r="B237" i="2" s="1"/>
  <c r="B238" i="2" s="1"/>
  <c r="B239" i="2" s="1"/>
  <c r="B240" i="2" s="1"/>
  <c r="B241" i="2" s="1"/>
  <c r="A236" i="2"/>
  <c r="A237" i="2" s="1"/>
  <c r="A238" i="2" s="1"/>
  <c r="A239" i="2" s="1"/>
  <c r="A240" i="2" s="1"/>
  <c r="A241" i="2" s="1"/>
  <c r="B244" i="2"/>
  <c r="B245" i="2" s="1"/>
  <c r="A244" i="2"/>
  <c r="A245" i="2" s="1"/>
  <c r="O246" i="2"/>
  <c r="O245" i="2"/>
  <c r="O244" i="2"/>
  <c r="O243" i="2"/>
  <c r="O242"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1" i="2"/>
  <c r="O210" i="2"/>
  <c r="O209" i="2"/>
  <c r="O208" i="2"/>
  <c r="O207" i="2"/>
  <c r="O206" i="2"/>
  <c r="O205" i="2"/>
  <c r="O204" i="2"/>
  <c r="O203" i="2"/>
  <c r="O201" i="2"/>
  <c r="O200" i="2"/>
  <c r="O199" i="2"/>
  <c r="O197" i="2"/>
  <c r="O196" i="2"/>
  <c r="O195" i="2"/>
  <c r="O194" i="2"/>
  <c r="O191" i="2"/>
  <c r="O190" i="2"/>
  <c r="O189" i="2"/>
  <c r="O188" i="2"/>
  <c r="O187" i="2"/>
  <c r="O186" i="2"/>
  <c r="O185" i="2"/>
  <c r="O184" i="2"/>
  <c r="O183" i="2"/>
  <c r="O182" i="2"/>
  <c r="O181" i="2"/>
  <c r="O180" i="2"/>
  <c r="O179" i="2"/>
  <c r="O178" i="2"/>
  <c r="O177" i="2"/>
  <c r="O175" i="2"/>
  <c r="O174" i="2"/>
  <c r="O173" i="2"/>
  <c r="O172" i="2"/>
  <c r="O171" i="2"/>
  <c r="O170" i="2"/>
  <c r="O169" i="2"/>
  <c r="O168" i="2"/>
  <c r="O166" i="2"/>
  <c r="O165" i="2"/>
  <c r="O164" i="2"/>
  <c r="O163" i="2"/>
  <c r="O162" i="2"/>
  <c r="O161" i="2"/>
  <c r="O160" i="2"/>
  <c r="O159" i="2"/>
  <c r="O158" i="2"/>
  <c r="O157" i="2"/>
  <c r="O156" i="2"/>
  <c r="O155" i="2"/>
  <c r="O154" i="2"/>
  <c r="O153" i="2"/>
  <c r="O152" i="2"/>
  <c r="O151" i="2"/>
  <c r="O150" i="2"/>
  <c r="O149" i="2"/>
  <c r="O148" i="2"/>
  <c r="O147" i="2"/>
  <c r="O146" i="2"/>
  <c r="O145"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8" i="2"/>
  <c r="O107" i="2"/>
  <c r="O106" i="2"/>
  <c r="O105" i="2"/>
  <c r="O104" i="2"/>
  <c r="O103" i="2"/>
  <c r="O102" i="2"/>
  <c r="O101" i="2"/>
  <c r="O100" i="2"/>
  <c r="O99" i="2"/>
  <c r="O98" i="2"/>
  <c r="O97" i="2"/>
  <c r="O96" i="2"/>
  <c r="O95" i="2"/>
  <c r="O94" i="2"/>
  <c r="O92" i="2"/>
  <c r="O91" i="2"/>
  <c r="O90" i="2"/>
  <c r="O89" i="2"/>
  <c r="O88" i="2"/>
  <c r="O86" i="2"/>
  <c r="O85" i="2"/>
  <c r="O84" i="2"/>
  <c r="O83" i="2"/>
  <c r="O82" i="2"/>
  <c r="O79" i="2"/>
  <c r="O77" i="2"/>
  <c r="O76" i="2"/>
  <c r="O75" i="2"/>
  <c r="O73" i="2"/>
  <c r="O72" i="2"/>
  <c r="O71" i="2"/>
  <c r="O70" i="2"/>
  <c r="O68" i="2"/>
  <c r="O65" i="2"/>
  <c r="O64" i="2"/>
  <c r="O63" i="2"/>
  <c r="O61" i="2"/>
  <c r="O59" i="2"/>
  <c r="O58" i="2"/>
  <c r="O57" i="2"/>
  <c r="O56" i="2"/>
  <c r="O55" i="2"/>
  <c r="O54" i="2"/>
  <c r="O53" i="2"/>
  <c r="O52" i="2"/>
  <c r="O51" i="2"/>
  <c r="O49" i="2"/>
  <c r="O48" i="2"/>
  <c r="O47" i="2"/>
  <c r="O46" i="2"/>
  <c r="O44" i="2"/>
  <c r="O43" i="2"/>
  <c r="O42" i="2"/>
  <c r="O40" i="2"/>
  <c r="O38" i="2"/>
  <c r="O37" i="2"/>
  <c r="O35" i="2"/>
  <c r="O34" i="2"/>
  <c r="O33" i="2"/>
  <c r="O32" i="2"/>
  <c r="O31" i="2"/>
  <c r="O30" i="2"/>
  <c r="O29" i="2"/>
  <c r="O28" i="2"/>
  <c r="O27" i="2"/>
  <c r="O26" i="2"/>
  <c r="O25" i="2"/>
  <c r="O24" i="2"/>
  <c r="O23" i="2"/>
  <c r="O22" i="2"/>
  <c r="O21" i="2"/>
  <c r="O20" i="2"/>
  <c r="O19" i="2"/>
  <c r="O18" i="2"/>
  <c r="O17" i="2"/>
  <c r="A213" i="2" l="1"/>
  <c r="A212" i="2"/>
  <c r="B213" i="2"/>
  <c r="B212" i="2"/>
  <c r="A25" i="3"/>
  <c r="A27" i="3" s="1"/>
  <c r="A29" i="3" s="1"/>
  <c r="A30" i="3" s="1"/>
  <c r="A31" i="3" s="1"/>
  <c r="A26" i="3"/>
  <c r="A28" i="3" s="1"/>
  <c r="B25" i="3"/>
  <c r="B27" i="3" s="1"/>
  <c r="B29" i="3" s="1"/>
  <c r="B30" i="3" s="1"/>
  <c r="B31" i="3" s="1"/>
  <c r="B26" i="3"/>
  <c r="B28" i="3" s="1"/>
  <c r="B199" i="2"/>
  <c r="B200" i="2" s="1"/>
  <c r="B201" i="2" s="1"/>
  <c r="B198" i="2"/>
  <c r="A199" i="2"/>
  <c r="A200" i="2" s="1"/>
  <c r="A201" i="2" s="1"/>
  <c r="A198" i="2"/>
  <c r="B177" i="2"/>
  <c r="B176" i="2"/>
  <c r="A169" i="2"/>
  <c r="A170" i="2" s="1"/>
  <c r="A171" i="2" s="1"/>
  <c r="A172" i="2" s="1"/>
  <c r="A173" i="2" s="1"/>
  <c r="A174" i="2" s="1"/>
  <c r="A175" i="2" s="1"/>
  <c r="A68" i="2"/>
  <c r="A70" i="2" s="1"/>
  <c r="A71" i="2" s="1"/>
  <c r="A72" i="2" s="1"/>
  <c r="A73" i="2" s="1"/>
  <c r="A66" i="2"/>
  <c r="B68" i="2"/>
  <c r="B70" i="2" s="1"/>
  <c r="B71" i="2" s="1"/>
  <c r="B72" i="2" s="1"/>
  <c r="B73" i="2" s="1"/>
  <c r="B66" i="2"/>
  <c r="B24" i="1"/>
  <c r="B30" i="1"/>
  <c r="B31" i="1" s="1"/>
  <c r="B32" i="1" s="1"/>
  <c r="A24" i="1"/>
  <c r="B40" i="1"/>
  <c r="B41" i="1" s="1"/>
  <c r="B42" i="1" s="1"/>
  <c r="B43" i="1" s="1"/>
  <c r="B44" i="1" s="1"/>
  <c r="B45" i="1" s="1"/>
  <c r="B46" i="1" s="1"/>
  <c r="B47" i="1" s="1"/>
  <c r="B48" i="1" s="1"/>
  <c r="B49" i="1" s="1"/>
  <c r="B50" i="1" s="1"/>
  <c r="B51" i="1" s="1"/>
  <c r="B52" i="1" s="1"/>
  <c r="B53" i="1" s="1"/>
  <c r="B54" i="1" s="1"/>
  <c r="B55" i="1" s="1"/>
  <c r="B56" i="1" s="1"/>
  <c r="A40" i="1"/>
  <c r="A41" i="1" s="1"/>
  <c r="A42" i="1" s="1"/>
  <c r="A43" i="1" s="1"/>
  <c r="A44" i="1" s="1"/>
  <c r="A45" i="1" s="1"/>
  <c r="A46" i="1" s="1"/>
  <c r="A47" i="1" s="1"/>
  <c r="A48" i="1" s="1"/>
  <c r="A49" i="1" s="1"/>
  <c r="A50" i="1" s="1"/>
  <c r="A51" i="1" s="1"/>
  <c r="A52" i="1" s="1"/>
  <c r="A53" i="1" s="1"/>
  <c r="A54" i="1" s="1"/>
  <c r="A55" i="1" s="1"/>
  <c r="A56" i="1" s="1"/>
  <c r="B77" i="1"/>
  <c r="B78" i="1" s="1"/>
  <c r="B79" i="1" s="1"/>
  <c r="B80" i="1" s="1"/>
  <c r="B81" i="1" s="1"/>
  <c r="A77" i="1"/>
  <c r="A78" i="1" s="1"/>
  <c r="A79" i="1" s="1"/>
  <c r="A80" i="1" s="1"/>
  <c r="A81" i="1" s="1"/>
  <c r="A82" i="1" s="1"/>
  <c r="A83" i="1" s="1"/>
  <c r="A84" i="1" s="1"/>
  <c r="B85" i="1"/>
  <c r="B87" i="1"/>
  <c r="B88" i="1" s="1"/>
  <c r="B89" i="1" s="1"/>
  <c r="B90" i="1" s="1"/>
  <c r="A87" i="1"/>
  <c r="A88" i="1" s="1"/>
  <c r="A89" i="1" s="1"/>
  <c r="A90" i="1" s="1"/>
  <c r="B94" i="1"/>
  <c r="B95" i="1" s="1"/>
  <c r="B96" i="1" s="1"/>
  <c r="B97" i="1" s="1"/>
  <c r="B98" i="1" s="1"/>
  <c r="B99" i="1" s="1"/>
  <c r="B100" i="1" s="1"/>
  <c r="A94" i="1"/>
  <c r="A95" i="1" s="1"/>
  <c r="A96" i="1" s="1"/>
  <c r="A97" i="1" s="1"/>
  <c r="A98" i="1" s="1"/>
  <c r="A99" i="1" s="1"/>
  <c r="A100" i="1" s="1"/>
  <c r="B103" i="1"/>
  <c r="B104" i="1" s="1"/>
  <c r="A103" i="1"/>
  <c r="A104" i="1" s="1"/>
  <c r="B107" i="1"/>
  <c r="B108" i="1" s="1"/>
  <c r="A107" i="1"/>
  <c r="A108" i="1" s="1"/>
  <c r="B111" i="1"/>
  <c r="B112" i="1" s="1"/>
  <c r="B113" i="1" s="1"/>
  <c r="B114" i="1" s="1"/>
  <c r="A111" i="1"/>
  <c r="A112" i="1" s="1"/>
  <c r="A113" i="1" s="1"/>
  <c r="A114" i="1" s="1"/>
  <c r="B117" i="1"/>
  <c r="B118" i="1" s="1"/>
  <c r="B119" i="1" s="1"/>
  <c r="B120" i="1" s="1"/>
  <c r="B121" i="1" s="1"/>
  <c r="A117" i="1"/>
  <c r="A118" i="1" s="1"/>
  <c r="A119" i="1" s="1"/>
  <c r="A120" i="1" s="1"/>
  <c r="A121" i="1" s="1"/>
  <c r="B124" i="1"/>
  <c r="B125" i="1" s="1"/>
  <c r="B126" i="1" s="1"/>
  <c r="A124" i="1"/>
  <c r="A125" i="1" s="1"/>
  <c r="A126" i="1" s="1"/>
  <c r="B129" i="1"/>
  <c r="B130" i="1" s="1"/>
  <c r="B131" i="1" s="1"/>
  <c r="B132" i="1" s="1"/>
  <c r="B133" i="1" s="1"/>
  <c r="B134" i="1" s="1"/>
  <c r="B135" i="1" s="1"/>
  <c r="B136" i="1" s="1"/>
  <c r="B137" i="1" s="1"/>
  <c r="B138" i="1" s="1"/>
  <c r="B139" i="1" s="1"/>
  <c r="B140" i="1" s="1"/>
  <c r="B141" i="1" s="1"/>
  <c r="B142" i="1" s="1"/>
  <c r="B146" i="1"/>
  <c r="B147" i="1" s="1"/>
  <c r="B148" i="1" s="1"/>
  <c r="A129" i="1"/>
  <c r="A130" i="1" s="1"/>
  <c r="A131" i="1" s="1"/>
  <c r="A132" i="1" s="1"/>
  <c r="A133" i="1" s="1"/>
  <c r="A134" i="1" s="1"/>
  <c r="A135" i="1" s="1"/>
  <c r="A136" i="1" s="1"/>
  <c r="A137" i="1" s="1"/>
  <c r="A138" i="1" s="1"/>
  <c r="A139" i="1" s="1"/>
  <c r="A140" i="1" s="1"/>
  <c r="A141" i="1" s="1"/>
  <c r="B150" i="1"/>
  <c r="B152" i="1"/>
  <c r="B153" i="1" s="1"/>
  <c r="A152" i="1"/>
  <c r="A153" i="1" s="1"/>
  <c r="B156" i="1"/>
  <c r="B157" i="1" s="1"/>
  <c r="B158" i="1" s="1"/>
  <c r="A156" i="1"/>
  <c r="A157" i="1" s="1"/>
  <c r="A158" i="1" s="1"/>
  <c r="B161" i="1"/>
  <c r="B162" i="1" s="1"/>
  <c r="B163" i="1" s="1"/>
  <c r="A161" i="1"/>
  <c r="A162" i="1" s="1"/>
  <c r="A163" i="1" s="1"/>
  <c r="B166" i="1"/>
  <c r="B167" i="1" s="1"/>
  <c r="A166" i="1"/>
  <c r="A167" i="1" s="1"/>
  <c r="B170" i="1"/>
  <c r="B171" i="1" s="1"/>
  <c r="B172" i="1" s="1"/>
  <c r="A170" i="1"/>
  <c r="A171" i="1" s="1"/>
  <c r="A172" i="1" s="1"/>
  <c r="B175" i="1"/>
  <c r="A175" i="1"/>
  <c r="B178" i="1"/>
  <c r="B179" i="1" s="1"/>
  <c r="A178" i="1"/>
  <c r="A179" i="1" s="1"/>
  <c r="B182" i="1"/>
  <c r="B183" i="1" s="1"/>
  <c r="A182" i="1"/>
  <c r="A183" i="1" s="1"/>
  <c r="B186" i="1"/>
  <c r="A186" i="1"/>
  <c r="B189" i="1"/>
  <c r="B190" i="1" s="1"/>
  <c r="B191" i="1" s="1"/>
  <c r="A189" i="1"/>
  <c r="A190" i="1" s="1"/>
  <c r="A191" i="1" s="1"/>
  <c r="B194" i="1"/>
  <c r="B195" i="1" s="1"/>
  <c r="A194" i="1"/>
  <c r="A195" i="1" s="1"/>
  <c r="B198" i="1"/>
  <c r="B199" i="1" s="1"/>
  <c r="A198" i="1"/>
  <c r="A199" i="1" s="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47" i="1"/>
  <c r="O146" i="1"/>
  <c r="O144" i="1"/>
  <c r="O143"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3" i="1"/>
  <c r="O102" i="1"/>
  <c r="O101" i="1"/>
  <c r="O99" i="1"/>
  <c r="O98" i="1"/>
  <c r="O97" i="1"/>
  <c r="O96" i="1"/>
  <c r="O95" i="1"/>
  <c r="O94" i="1"/>
  <c r="O92" i="1"/>
  <c r="O91" i="1"/>
  <c r="O90" i="1"/>
  <c r="O89" i="1"/>
  <c r="O88" i="1"/>
  <c r="O87" i="1"/>
  <c r="O86" i="1"/>
  <c r="O85" i="1"/>
  <c r="O84" i="1"/>
  <c r="O83" i="1"/>
  <c r="O82" i="1"/>
  <c r="O81" i="1"/>
  <c r="O80" i="1"/>
  <c r="O79" i="1"/>
  <c r="O78" i="1"/>
  <c r="O77" i="1"/>
  <c r="O76" i="1"/>
  <c r="O73" i="1"/>
  <c r="O70"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4" i="1"/>
  <c r="O31" i="1"/>
  <c r="O30" i="1"/>
  <c r="O28" i="1"/>
  <c r="O27" i="1"/>
  <c r="O26" i="1"/>
  <c r="O24" i="1"/>
  <c r="O23" i="1"/>
  <c r="B57" i="1" l="1"/>
  <c r="B58" i="1" s="1"/>
  <c r="B59" i="1" s="1"/>
  <c r="B60" i="1" s="1"/>
  <c r="B61" i="1" s="1"/>
  <c r="B62" i="1" s="1"/>
  <c r="B63" i="1" s="1"/>
  <c r="B64" i="1" s="1"/>
  <c r="B65" i="1" s="1"/>
  <c r="A57" i="1"/>
  <c r="A58" i="1" s="1"/>
  <c r="A59" i="1" s="1"/>
  <c r="A60" i="1" s="1"/>
  <c r="A61" i="1" s="1"/>
  <c r="A62" i="1" s="1"/>
  <c r="A63" i="1" s="1"/>
  <c r="A64" i="1" s="1"/>
  <c r="B73" i="1"/>
  <c r="B72" i="1"/>
  <c r="A143" i="1"/>
  <c r="A144" i="1" s="1"/>
  <c r="A146" i="1" s="1"/>
  <c r="A147" i="1" s="1"/>
  <c r="A148" i="1" s="1"/>
  <c r="A142" i="1"/>
  <c r="B26" i="1"/>
  <c r="B25" i="1"/>
  <c r="A26" i="1"/>
  <c r="A27" i="1" s="1"/>
  <c r="A28" i="1" s="1"/>
  <c r="A30" i="1" s="1"/>
  <c r="A31" i="1" s="1"/>
  <c r="A32" i="1" s="1"/>
  <c r="A33" i="1" s="1"/>
  <c r="A25" i="1"/>
  <c r="B203" i="2"/>
  <c r="B202" i="2"/>
  <c r="A203" i="2"/>
  <c r="A202" i="2"/>
  <c r="A177" i="2"/>
  <c r="A176" i="2"/>
  <c r="B75" i="2"/>
  <c r="B76" i="2" s="1"/>
  <c r="B77" i="2" s="1"/>
  <c r="B74" i="2"/>
  <c r="A75" i="2"/>
  <c r="A76" i="2" s="1"/>
  <c r="A77" i="2" s="1"/>
  <c r="A74" i="2"/>
  <c r="A67" i="2"/>
  <c r="A69" i="2"/>
  <c r="B67" i="2"/>
  <c r="B69" i="2"/>
  <c r="A65" i="1" l="1"/>
  <c r="A66" i="1" s="1"/>
  <c r="A67" i="1" s="1"/>
  <c r="A68" i="1" s="1"/>
  <c r="A69" i="1" s="1"/>
  <c r="A70" i="1" s="1"/>
  <c r="A71" i="1" s="1"/>
  <c r="A72" i="1" s="1"/>
  <c r="A73" i="1" s="1"/>
</calcChain>
</file>

<file path=xl/sharedStrings.xml><?xml version="1.0" encoding="utf-8"?>
<sst xmlns="http://schemas.openxmlformats.org/spreadsheetml/2006/main" count="2836" uniqueCount="1785">
  <si>
    <t>DISTRITO</t>
  </si>
  <si>
    <t>SUBESPECIALIDAD</t>
  </si>
  <si>
    <t>CÓDIGO</t>
  </si>
  <si>
    <t>NOMBRE DEL DESPACHO</t>
  </si>
  <si>
    <t>Armenia</t>
  </si>
  <si>
    <t>Penal</t>
  </si>
  <si>
    <t>Total Penal</t>
  </si>
  <si>
    <t>Total Armenia</t>
  </si>
  <si>
    <t>Barranquilla</t>
  </si>
  <si>
    <t>080012204001</t>
  </si>
  <si>
    <t>Despacho 001 de la Sala Penal del Tribunal Superior de Barranquilla</t>
  </si>
  <si>
    <t>080012204002</t>
  </si>
  <si>
    <t>Despacho 002 de la Sala Penal del Tribunal Superior de Barranquilla</t>
  </si>
  <si>
    <t>080012204004</t>
  </si>
  <si>
    <t>Despacho 004 de la Sala Penal del Tribunal Superior de Barranquilla</t>
  </si>
  <si>
    <t>Penal Justicia y Paz</t>
  </si>
  <si>
    <t>080012219001</t>
  </si>
  <si>
    <t>Despacho 001 de la Sala Penal de Justicia y Paz del Tribunal Superior de Barranquilla</t>
  </si>
  <si>
    <t>080012219002</t>
  </si>
  <si>
    <t>Despacho 002 de la Sala Penal de Justicia y Paz del Tribunal Superior de Barranquilla</t>
  </si>
  <si>
    <t>080012219003</t>
  </si>
  <si>
    <t>Despacho 003 de la Sala Penal de Justicia y Paz del Tribunal Superior de Barranquilla</t>
  </si>
  <si>
    <t>080012219004</t>
  </si>
  <si>
    <t>Despacho 004 de la Sala Penal de Justicia y Paz del Tribunal Superior de Barranquilla</t>
  </si>
  <si>
    <t>Total Barranquilla</t>
  </si>
  <si>
    <t>Bogotá</t>
  </si>
  <si>
    <t>110012204001</t>
  </si>
  <si>
    <t>Despacho 001 de la Sala Penal del Tribunal Superior de Bogotá</t>
  </si>
  <si>
    <t>110012204002</t>
  </si>
  <si>
    <t>Despacho 002 de la Sala Penal del Tribunal Superior de Bogotá</t>
  </si>
  <si>
    <t>110012204003</t>
  </si>
  <si>
    <t>Despacho 003 de la Sala Penal del Tribunal Superior de Bogotá</t>
  </si>
  <si>
    <t>110012204004</t>
  </si>
  <si>
    <t>Despacho 004 de la Sala Penal del Tribunal Superior de Bogotá</t>
  </si>
  <si>
    <t>110012204005</t>
  </si>
  <si>
    <t>Despacho 005 de la Sala Penal del Tribunal Superior de Bogotá</t>
  </si>
  <si>
    <t>110012204006</t>
  </si>
  <si>
    <t>Despacho 006 de la Sala Penal del Tribunal Superior de Bogotá</t>
  </si>
  <si>
    <t>110012204007</t>
  </si>
  <si>
    <t>Despacho 007 de la Sala Penal del Tribunal Superior de Bogotá</t>
  </si>
  <si>
    <t>110012204008</t>
  </si>
  <si>
    <t>Despacho 008 de la Sala Penal del Tribunal Superior de Bogotá</t>
  </si>
  <si>
    <t>110012204009</t>
  </si>
  <si>
    <t>Despacho 009 de la Sala Penal del Tribunal Superior de Bogotá</t>
  </si>
  <si>
    <t>110012204010</t>
  </si>
  <si>
    <t>Despacho 010 de la Sala Penal del Tribunal Superior de Bogotá</t>
  </si>
  <si>
    <t>110012204011</t>
  </si>
  <si>
    <t>Despacho 011 de la Sala Penal del Tribunal Superior de Bogotá</t>
  </si>
  <si>
    <t>110012204012</t>
  </si>
  <si>
    <t>Despacho 012 de la Sala Penal del Tribunal Superior de Bogotá</t>
  </si>
  <si>
    <t>110012204013</t>
  </si>
  <si>
    <t>Despacho 013 de la Sala Penal del Tribunal Superior de Bogotá</t>
  </si>
  <si>
    <t>110012204014</t>
  </si>
  <si>
    <t>Despacho 014 de la Sala Penal del Tribunal Superior de Bogotá</t>
  </si>
  <si>
    <t>110012204015</t>
  </si>
  <si>
    <t>Despacho 015 de la Sala Penal del Tribunal Superior de Bogotá</t>
  </si>
  <si>
    <t>110012204016</t>
  </si>
  <si>
    <t>Despacho 016 de la Sala Penal del Tribunal Superior de Bogotá</t>
  </si>
  <si>
    <t>110012204017</t>
  </si>
  <si>
    <t>Despacho 017 de la Sala Penal del Tribunal Superior de Bogotá</t>
  </si>
  <si>
    <t>110012204018</t>
  </si>
  <si>
    <t>Despacho 018 de la Sala Penal del Tribunal Superior de Bogotá</t>
  </si>
  <si>
    <t>110012204020</t>
  </si>
  <si>
    <t>Despacho 020 de la Sala Penal del Tribunal Superior de Bogotá</t>
  </si>
  <si>
    <t>110012204021</t>
  </si>
  <si>
    <t>Despacho 021 de la Sala Penal del Tribunal Superior de Bogotá</t>
  </si>
  <si>
    <t>110012204022</t>
  </si>
  <si>
    <t>Despacho 022 de la Sala Penal del Tribunal Superior de Bogotá</t>
  </si>
  <si>
    <t>110012204023</t>
  </si>
  <si>
    <t>Despacho 023 de la Sala Penal del Tribunal Superior de Bogotá</t>
  </si>
  <si>
    <t>110012204024</t>
  </si>
  <si>
    <t>Despacho 024 de la Sala Penal del Tribunal Superior de Bogotá</t>
  </si>
  <si>
    <t>110012204025</t>
  </si>
  <si>
    <t>Despacho 025 de la Sala Penal del Tribunal Superior de Bogotá</t>
  </si>
  <si>
    <t>110012204026</t>
  </si>
  <si>
    <t>Despacho 026 de la Sala Penal del Tribunal Superior de Bogotá</t>
  </si>
  <si>
    <t>110012204027</t>
  </si>
  <si>
    <t>Despacho 027 de la Sala Penal del Tribunal Superior de Bogotá</t>
  </si>
  <si>
    <t>110012204028</t>
  </si>
  <si>
    <t>Despacho 028 de la Sala Penal del Tribunal Superior de Bogotá</t>
  </si>
  <si>
    <t>110012204029</t>
  </si>
  <si>
    <t>Despacho 029 de la Sala Penal del Tribunal Superior de Bogotá</t>
  </si>
  <si>
    <t>110012204030</t>
  </si>
  <si>
    <t>Despacho 030 de la Sala Penal del Tribunal Superior de Bogotá</t>
  </si>
  <si>
    <t>110012204031</t>
  </si>
  <si>
    <t>Despacho 031 de la Sala Penal del Tribunal Superior de Bogotá</t>
  </si>
  <si>
    <t>110012219001</t>
  </si>
  <si>
    <t>Despacho 001 de la Sala Penal de Justicia y Paz del Tribunal Superior de Bogotá</t>
  </si>
  <si>
    <t>110012219002</t>
  </si>
  <si>
    <t>Despacho 002 de la Sala Penal de Justicia y Paz del Tribunal Superior de Bogotá</t>
  </si>
  <si>
    <t>110012219003</t>
  </si>
  <si>
    <t>Despacho 003 de la Sala Penal de Justicia y Paz del Tribunal Superior de Bogotá</t>
  </si>
  <si>
    <t>110012219004</t>
  </si>
  <si>
    <t>Despacho 004 de la Sala Penal de Justicia y Paz del Tribunal Superior de Bogotá</t>
  </si>
  <si>
    <t>110012219005</t>
  </si>
  <si>
    <t>Despacho 005 de la Sala Penal de Justicia y Paz del Tribunal Superior de Bogotá</t>
  </si>
  <si>
    <t>110012219006</t>
  </si>
  <si>
    <t>Despacho 006 de la Sala Penal de Justicia y Paz del Tribunal Superior de Bogotá</t>
  </si>
  <si>
    <t>Total Bogotá</t>
  </si>
  <si>
    <t>Bucaramanga</t>
  </si>
  <si>
    <t>680012204001</t>
  </si>
  <si>
    <t>Despacho 001 de la Sala Penal del Tribunal Superior de Bucaramanga</t>
  </si>
  <si>
    <t>680012204002</t>
  </si>
  <si>
    <t>Despacho 002 de la Sala Penal del Tribunal Superior de Bucaramanga</t>
  </si>
  <si>
    <t>680012204003</t>
  </si>
  <si>
    <t>Despacho 003 de la Sala Penal del Tribunal Superior de Bucaramanga</t>
  </si>
  <si>
    <t>680012204004</t>
  </si>
  <si>
    <t>Despacho 004 de la Sala Penal del Tribunal Superior de Bucaramanga</t>
  </si>
  <si>
    <t>680012204005</t>
  </si>
  <si>
    <t>Despacho 005 de la Sala Penal del Tribunal Superior de Bucaramanga</t>
  </si>
  <si>
    <t>680012204006</t>
  </si>
  <si>
    <t>Despacho 006 de la Sala Penal del Tribunal Superior de Bucaramanga</t>
  </si>
  <si>
    <t>680012219001</t>
  </si>
  <si>
    <t>Despacho 001 de la Sala Penal de Justicia y Paz del Tribunal Superior de Bucaramanga</t>
  </si>
  <si>
    <t>Total Bucaramanga</t>
  </si>
  <si>
    <t>Buga</t>
  </si>
  <si>
    <t>761112204001</t>
  </si>
  <si>
    <t>Despacho 001 de la Sala Penal del Tribunal Superior de Buga</t>
  </si>
  <si>
    <t>761112204002</t>
  </si>
  <si>
    <t>Despacho 002 de la Sala Penal del Tribunal Superior de Buga</t>
  </si>
  <si>
    <t>761112204003</t>
  </si>
  <si>
    <t>Despacho 003 de la Sala Penal del Tribunal Superior de Buga</t>
  </si>
  <si>
    <t>761112204004</t>
  </si>
  <si>
    <t>Despacho 004 de la Sala Penal del Tribunal Superior de Buga</t>
  </si>
  <si>
    <t>761112204005</t>
  </si>
  <si>
    <t>Despacho 005 de la Sala Penal del Tribunal Superior de Buga</t>
  </si>
  <si>
    <t>Total Buga</t>
  </si>
  <si>
    <t>Cali</t>
  </si>
  <si>
    <t>760012204001</t>
  </si>
  <si>
    <t>Despacho 001 de la Sala Penal del Tribunal Superior de Cali</t>
  </si>
  <si>
    <t>760012204003</t>
  </si>
  <si>
    <t>Despacho 003 de la Sala Penal del Tribunal Superior de Cali</t>
  </si>
  <si>
    <t>760012204004</t>
  </si>
  <si>
    <t>Despacho 004 de la Sala Penal del Tribunal Superior de Cali</t>
  </si>
  <si>
    <t>760012204005</t>
  </si>
  <si>
    <t>Despacho 005 de la Sala Penal del Tribunal Superior de Cali</t>
  </si>
  <si>
    <t>760012204006</t>
  </si>
  <si>
    <t>Despacho 006 de la Sala Penal del Tribunal Superior de Cali</t>
  </si>
  <si>
    <t>760012204007</t>
  </si>
  <si>
    <t>Despacho 007 de la Sala Penal del Tribunal Superior de Cali</t>
  </si>
  <si>
    <t>760012204008</t>
  </si>
  <si>
    <t>Despacho 008 de la Sala Penal del Tribunal Superior de Cali</t>
  </si>
  <si>
    <t>Total Cali</t>
  </si>
  <si>
    <t>Cartagena</t>
  </si>
  <si>
    <t>130012204001</t>
  </si>
  <si>
    <t>Despacho 001 de la Sala Penal del Tribunal Superior de Cartagena</t>
  </si>
  <si>
    <t>130012204002</t>
  </si>
  <si>
    <t>Despacho 002 de la Sala Penal del Tribunal Superior de Cartagena</t>
  </si>
  <si>
    <t>Total Cartagena</t>
  </si>
  <si>
    <t>Cúcuta</t>
  </si>
  <si>
    <t>540012204001</t>
  </si>
  <si>
    <t>Despacho 001 de la Sala Penal del Tribunal Superior de Cúcuta</t>
  </si>
  <si>
    <t>540012204002</t>
  </si>
  <si>
    <t>Despacho 002 de la Sala Penal del Tribunal Superior de Cúcuta</t>
  </si>
  <si>
    <t>540012204003</t>
  </si>
  <si>
    <t>Despacho 003 de la Sala Penal del Tribunal Superior de Cúcuta</t>
  </si>
  <si>
    <t>Total Cúcuta</t>
  </si>
  <si>
    <t>Cundinamarca</t>
  </si>
  <si>
    <t>250002204001</t>
  </si>
  <si>
    <t>Despacho 001 de la Sala Penal del Tribunal Superior de Cundinamarca</t>
  </si>
  <si>
    <t>250002204002</t>
  </si>
  <si>
    <t>Despacho 002 de la Sala Penal del Tribunal Superior de Cundinamarca</t>
  </si>
  <si>
    <t>250002204003</t>
  </si>
  <si>
    <t>Despacho 003 de la Sala Penal del Tribunal Superior de Cundinamarca</t>
  </si>
  <si>
    <t>250002204004</t>
  </si>
  <si>
    <t>Despacho 004 de la Sala Penal del Tribunal Superior de Cundinamarca</t>
  </si>
  <si>
    <t>250002204005</t>
  </si>
  <si>
    <t>Despacho 005 de la Sala Penal del Tribunal Superior de Cundinamarca</t>
  </si>
  <si>
    <t>Total Cundinamarca</t>
  </si>
  <si>
    <t>Ibagué</t>
  </si>
  <si>
    <t>730012204001</t>
  </si>
  <si>
    <t>Despacho 001 de la Sala Penal del Tribunal Superior de Ibagué</t>
  </si>
  <si>
    <t>730012204002</t>
  </si>
  <si>
    <t>Despacho 002 de la Sala Penal del Tribunal Superior de Ibagué</t>
  </si>
  <si>
    <t>730012204003</t>
  </si>
  <si>
    <t>Despacho 003 de la Sala Penal del Tribunal Superior de Ibagué</t>
  </si>
  <si>
    <t>730012204004</t>
  </si>
  <si>
    <t>Despacho 004 de la Sala Penal del Tribunal Superior de Ibagué</t>
  </si>
  <si>
    <t>730012204005</t>
  </si>
  <si>
    <t>Despacho 005 de la Sala Penal del Tribunal Superior de Ibagué</t>
  </si>
  <si>
    <t>730012204006</t>
  </si>
  <si>
    <t>Despacho 006 de la Sala Penal del Tribunal Superior de Ibagué</t>
  </si>
  <si>
    <t>Total Ibagué</t>
  </si>
  <si>
    <t>Manizales</t>
  </si>
  <si>
    <t>170012204001</t>
  </si>
  <si>
    <t>Despacho 001 de la Sala Penal del Tribunal Superior de Manizales</t>
  </si>
  <si>
    <t>170012204002</t>
  </si>
  <si>
    <t>Despacho 002 de la Sala Penal del Tribunal Superior de Manizales</t>
  </si>
  <si>
    <t>170012204003</t>
  </si>
  <si>
    <t>Despacho 003 de la Sala Penal del Tribunal Superior de Manizales</t>
  </si>
  <si>
    <t>170012204005</t>
  </si>
  <si>
    <t>Despacho 005 de la Sala Penal del Tribunal Superior de Manizales</t>
  </si>
  <si>
    <t>Total Manizales</t>
  </si>
  <si>
    <t>Medellín</t>
  </si>
  <si>
    <t>050002204002</t>
  </si>
  <si>
    <t>Despacho 002 de la Sala Penal del Tribunal Superior de Antioquia</t>
  </si>
  <si>
    <t>050002204003</t>
  </si>
  <si>
    <t>Despacho 003 de la Sala Penal del Tribunal Superior de Antioquia</t>
  </si>
  <si>
    <t>050002204004</t>
  </si>
  <si>
    <t>Despacho 004 de la Sala Penal del Tribunal Superior de Antioquia</t>
  </si>
  <si>
    <t>050002204005</t>
  </si>
  <si>
    <t>Despacho 005 de la Sala Penal del Tribunal Superior de Antioquia</t>
  </si>
  <si>
    <t>050002204006</t>
  </si>
  <si>
    <t>Despacho 006 de la Sala Penal del Tribunal Superior de Antioquia</t>
  </si>
  <si>
    <t>050012204001</t>
  </si>
  <si>
    <t>Despacho 001 de la Sala Penal del Tribunal Superior de Medellín</t>
  </si>
  <si>
    <t>050012204002</t>
  </si>
  <si>
    <t>Despacho 002 de la Sala Penal del Tribunal Superior de Medellín</t>
  </si>
  <si>
    <t>050012204003</t>
  </si>
  <si>
    <t>Despacho 003 de la Sala Penal del Tribunal Superior de Medellín</t>
  </si>
  <si>
    <t>050012204004</t>
  </si>
  <si>
    <t>Despacho 004 de la Sala Penal del Tribunal Superior de Medellín</t>
  </si>
  <si>
    <t>050012204005</t>
  </si>
  <si>
    <t>Despacho 005 de la Sala Penal del Tribunal Superior de Medellín</t>
  </si>
  <si>
    <t>050012204006</t>
  </si>
  <si>
    <t>Despacho 006 de la Sala Penal del Tribunal Superior de Medellín</t>
  </si>
  <si>
    <t>050012204007</t>
  </si>
  <si>
    <t>Despacho 007 de la Sala Penal del Tribunal Superior de Medellín</t>
  </si>
  <si>
    <t>050012204008</t>
  </si>
  <si>
    <t>Despacho 008 de la Sala Penal del Tribunal Superior de Medellín</t>
  </si>
  <si>
    <t>050012204009</t>
  </si>
  <si>
    <t>Despacho 009 de la Sala Penal del Tribunal Superior de Medellín</t>
  </si>
  <si>
    <t>050012204010</t>
  </si>
  <si>
    <t>Despacho 010 de la Sala Penal del Tribunal Superior de Medellín</t>
  </si>
  <si>
    <t>050012204011</t>
  </si>
  <si>
    <t>Despacho 011 de la Sala Penal del Tribunal Superior de Medellín</t>
  </si>
  <si>
    <t>050012204012</t>
  </si>
  <si>
    <t>Despacho 012 de la Sala Penal del Tribunal Superior de Medellín</t>
  </si>
  <si>
    <t>050012204013</t>
  </si>
  <si>
    <t>Despacho 013 de la Sala Penal del Tribunal Superior de Medellín</t>
  </si>
  <si>
    <t>050012204014</t>
  </si>
  <si>
    <t>Despacho 014 de la Sala Penal del Tribunal Superior de Medellín</t>
  </si>
  <si>
    <t>050012219001</t>
  </si>
  <si>
    <t>Despacho 001 de la Sala Penal de Justicia y Paz del Tribunal Superior de Medellín</t>
  </si>
  <si>
    <t>050012219002</t>
  </si>
  <si>
    <t>Despacho 002 de la Sala Penal de Justicia y Paz del Tribunal Superior de Medellín</t>
  </si>
  <si>
    <t>050012219003</t>
  </si>
  <si>
    <t>Despacho 003 de la Sala Penal de Justicia y Paz del Tribunal Superior de Medellín</t>
  </si>
  <si>
    <t>Total Medellín</t>
  </si>
  <si>
    <t>Montería</t>
  </si>
  <si>
    <t>230012204001</t>
  </si>
  <si>
    <t>Despacho 001 de la Sala Penal del Tribunal Superior de Montería</t>
  </si>
  <si>
    <t>230012204002</t>
  </si>
  <si>
    <t>Despacho 002 de la Sala Penal del Tribunal Superior de Montería</t>
  </si>
  <si>
    <t>230012204003</t>
  </si>
  <si>
    <t>Despacho 003 de la Sala Penal del Tribunal Superior de Montería</t>
  </si>
  <si>
    <t>Total Montería</t>
  </si>
  <si>
    <t>Neiva</t>
  </si>
  <si>
    <t>410012204001</t>
  </si>
  <si>
    <t>Despacho 001 de la Sala Penal del Tribunal Superior de Neiva</t>
  </si>
  <si>
    <t>410012204002</t>
  </si>
  <si>
    <t>Despacho 002 de la Sala Penal del Tribunal Superior de Neiva</t>
  </si>
  <si>
    <t>410012204003</t>
  </si>
  <si>
    <t>Despacho 003 de la Sala Penal del Tribunal Superior de Neiva</t>
  </si>
  <si>
    <t>410012204004</t>
  </si>
  <si>
    <t>Despacho 004 de la Sala Penal del Tribunal Superior de Neiva</t>
  </si>
  <si>
    <t>Total Neiva</t>
  </si>
  <si>
    <t>Pasto</t>
  </si>
  <si>
    <t>520012204001</t>
  </si>
  <si>
    <t>Despacho 001 de la Sala Penal del Tribunal Superior de Pasto</t>
  </si>
  <si>
    <t>520012204002</t>
  </si>
  <si>
    <t>Despacho 002 de la Sala Penal del Tribunal Superior de Pasto</t>
  </si>
  <si>
    <t>520012204003</t>
  </si>
  <si>
    <t>Despacho 003 de la Sala Penal del Tribunal Superior de Pasto</t>
  </si>
  <si>
    <t>520012204004</t>
  </si>
  <si>
    <t>Despacho 004 de la Sala Penal del Tribunal Superior de Pasto</t>
  </si>
  <si>
    <t>Total Pasto</t>
  </si>
  <si>
    <t>Pereira</t>
  </si>
  <si>
    <t>660012204001</t>
  </si>
  <si>
    <t>Despacho 001 de la Sala Penal del Tribunal Superior de Pereira</t>
  </si>
  <si>
    <t>660012204002</t>
  </si>
  <si>
    <t>Despacho 002 de la Sala Penal del Tribunal Superior de Pereira</t>
  </si>
  <si>
    <t>660012204003</t>
  </si>
  <si>
    <t>Despacho 003 de la Sala Penal del Tribunal Superior de Pereira</t>
  </si>
  <si>
    <t>Total Pereira</t>
  </si>
  <si>
    <t>Popayán</t>
  </si>
  <si>
    <t>190012204001</t>
  </si>
  <si>
    <t>Despacho 001 de la Sala Penal del Tribunal Superior de Popayán</t>
  </si>
  <si>
    <t>190012204002</t>
  </si>
  <si>
    <t>Despacho 002 de la Sala Penal del Tribunal Superior de Popayán</t>
  </si>
  <si>
    <t>190012204003</t>
  </si>
  <si>
    <t>Despacho 003 de la Sala Penal del Tribunal Superior de Popayán</t>
  </si>
  <si>
    <t>190012204004</t>
  </si>
  <si>
    <t>Despacho 004 de la Sala Penal del Tribunal Superior de Popayán</t>
  </si>
  <si>
    <t>Total Popayán</t>
  </si>
  <si>
    <t>Riohacha</t>
  </si>
  <si>
    <t>440012204001</t>
  </si>
  <si>
    <t>Despacho 001 de la Sala Penal del Tribunal Superior de Riohacha</t>
  </si>
  <si>
    <t>440012204002</t>
  </si>
  <si>
    <t>Despacho 002 de la Sala Penal del Tribunal Superior de Riohacha</t>
  </si>
  <si>
    <t>Total Riohacha</t>
  </si>
  <si>
    <t>San Gil</t>
  </si>
  <si>
    <t>686792204001</t>
  </si>
  <si>
    <t>Despacho 001 de la Sala Penal del Tribunal Superior de San Gil</t>
  </si>
  <si>
    <t>686792204002</t>
  </si>
  <si>
    <t>Despacho 002 de la Sala Penal del Tribunal Superior de San Gil</t>
  </si>
  <si>
    <t>686792204003</t>
  </si>
  <si>
    <t>Despacho 003 de la Sala Penal del Tribunal Superior de San Gil</t>
  </si>
  <si>
    <t>Total San Gil</t>
  </si>
  <si>
    <t>Santa Marta</t>
  </si>
  <si>
    <t>470012204001</t>
  </si>
  <si>
    <t>Despacho 001 de la Sala Penal del Tribunal Superior de Santa Marta</t>
  </si>
  <si>
    <t>470012204002</t>
  </si>
  <si>
    <t>Despacho 002 de la Sala Penal del Tribunal Superior de Santa Marta</t>
  </si>
  <si>
    <t>470012204003</t>
  </si>
  <si>
    <t>Despacho 003 de la Sala Penal del Tribunal Superior de Santa Marta</t>
  </si>
  <si>
    <t>Total Santa Marta</t>
  </si>
  <si>
    <t>Sincelejo</t>
  </si>
  <si>
    <t>700012204001</t>
  </si>
  <si>
    <t>Despacho 001 de la Sala Penal del Tribunal Superior de Sincelejo</t>
  </si>
  <si>
    <t>700012204002</t>
  </si>
  <si>
    <t>Despacho 002 de la Sala Penal del Tribunal Superior de Sincelejo</t>
  </si>
  <si>
    <t>Total Sincelejo</t>
  </si>
  <si>
    <t>Tunja</t>
  </si>
  <si>
    <t>150012204001</t>
  </si>
  <si>
    <t>Despacho 001 de la Sala Penal del Tribunal Superior de Tunja</t>
  </si>
  <si>
    <t>150012204002</t>
  </si>
  <si>
    <t>Despacho 002 de la Sala Penal del Tribunal Superior de Tunja</t>
  </si>
  <si>
    <t>150012204003</t>
  </si>
  <si>
    <t>Despacho 003 de la Sala Penal del Tribunal Superior de Tunja</t>
  </si>
  <si>
    <t>150012204004</t>
  </si>
  <si>
    <t>Despacho 004 de la Sala Penal del Tribunal Superior de Tunja</t>
  </si>
  <si>
    <t>Total Tunja</t>
  </si>
  <si>
    <t>Valledupar</t>
  </si>
  <si>
    <t>200012204001</t>
  </si>
  <si>
    <t>Despacho 001 de la Sala Penal del Tribunal Superior de Valledupar</t>
  </si>
  <si>
    <t>200012204002</t>
  </si>
  <si>
    <t>Despacho 002 de la Sala Penal del Tribunal Superior de Valledupar</t>
  </si>
  <si>
    <t>200012204003</t>
  </si>
  <si>
    <t>Despacho 003 de la Sala Penal del Tribunal Superior de Valledupar</t>
  </si>
  <si>
    <t>Total Valledupar</t>
  </si>
  <si>
    <t>Villavicencio</t>
  </si>
  <si>
    <t>500012204001</t>
  </si>
  <si>
    <t>Despacho 001 de la Sala Penal del Tribunal Superior de Villavicencio</t>
  </si>
  <si>
    <t>500012204002</t>
  </si>
  <si>
    <t>Despacho 002 de la Sala Penal del Tribunal Superior de Villavicencio</t>
  </si>
  <si>
    <t>500012204003</t>
  </si>
  <si>
    <t>Despacho 003 de la Sala Penal del Tribunal Superior de Villavicencio</t>
  </si>
  <si>
    <t>Total Villavicencio</t>
  </si>
  <si>
    <t>Total general</t>
  </si>
  <si>
    <t>Procesos</t>
  </si>
  <si>
    <t>Tutelas e Impugnaciones</t>
  </si>
  <si>
    <t>ÍNDICE DE EVACUACIÓN PARCIAL EFECTIVO</t>
  </si>
  <si>
    <t xml:space="preserve"> Meses reportados</t>
  </si>
  <si>
    <t>INGRESOS EFECTIVOS</t>
  </si>
  <si>
    <t xml:space="preserve">PROMEDIO MENSUAL DE INGRESOS EFECTIVOS </t>
  </si>
  <si>
    <t>EGRESOS EFECTIVOS</t>
  </si>
  <si>
    <t xml:space="preserve">PROMEDIO MENSUAL DE EGRESOS EFECTIVOS </t>
  </si>
  <si>
    <t xml:space="preserve"> TOTAL INVENTARIO FINAL</t>
  </si>
  <si>
    <t xml:space="preserve"> PROMEDIO MENSUAL DE EGRESOS EFECTIVOS </t>
  </si>
  <si>
    <t>Consejo Superior de la Judicatura</t>
  </si>
  <si>
    <t>Unidad de Desarrollo y Análisis Estadístico</t>
  </si>
  <si>
    <t>ESTADÍSTICAS DE MOVIMIENTO DE PROCESOS AÑO 2016 - ENERO A JUNIO</t>
  </si>
  <si>
    <t>JURISDICCIÓN: ORDINARIA</t>
  </si>
  <si>
    <t>DESAGREGADO DESPACHO A DESPACHO</t>
  </si>
  <si>
    <t xml:space="preserve">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
</t>
  </si>
  <si>
    <r>
      <t xml:space="preserve">* Para los despachos judiciales con menos de 1 mes de reporte, el ingreso y egreso efectivo mes del despacho y Rama Judicial corresponde a lo reportado y no es calculado.
De las estadísticas consolidadas por despacho y tipo de proceso de enero a junio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</si>
  <si>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Cobertura: 93,7%</t>
  </si>
  <si>
    <t>Corte: 2 de Agosto  de 2016</t>
  </si>
  <si>
    <t>Periodo: Enero a Junio de 2016</t>
  </si>
  <si>
    <t>Fuente: UDAE-SIERJU</t>
  </si>
  <si>
    <t>Antioquia</t>
  </si>
  <si>
    <t>Ejecución de Penas y Medidas de Seguridad</t>
  </si>
  <si>
    <t>056973187001</t>
  </si>
  <si>
    <t>Juzgado 001 de Ejecución de Penas y Medidas de Seguridad de El Santuario</t>
  </si>
  <si>
    <t>050343104001</t>
  </si>
  <si>
    <t>Juzgado 001 Penal del Circuito de Andes</t>
  </si>
  <si>
    <t>050453104001</t>
  </si>
  <si>
    <t>Juzgado 001 Penal del Circuito de Apartadó</t>
  </si>
  <si>
    <t>050453104002</t>
  </si>
  <si>
    <t>Juzgado 002 Penal del Circuito de Apartadó</t>
  </si>
  <si>
    <t>051013104001</t>
  </si>
  <si>
    <t>Juzgado 001 Penal del Circuito de Bolívar</t>
  </si>
  <si>
    <t>051543104001</t>
  </si>
  <si>
    <t>Juzgado 001 Penal del Circuito de Caucasia</t>
  </si>
  <si>
    <t>052823104001</t>
  </si>
  <si>
    <t>Juzgado 001 Penal del Circuito de Fredonia</t>
  </si>
  <si>
    <t>053763104001</t>
  </si>
  <si>
    <t>Juzgado 001 Penal del Circuito de La ceja</t>
  </si>
  <si>
    <t>054403104001</t>
  </si>
  <si>
    <t>Juzgado 001 Penal del Circuito de Marinilla</t>
  </si>
  <si>
    <t>055793104001</t>
  </si>
  <si>
    <t>Juzgado 001 Penal del Circuito de Puerto Berrío</t>
  </si>
  <si>
    <t>056153104003</t>
  </si>
  <si>
    <t>Juzgado 003 Penal del Circuito de Rionegro</t>
  </si>
  <si>
    <t>056973104001</t>
  </si>
  <si>
    <t>Juzgado 001 Penal del Circuito de El Santuario</t>
  </si>
  <si>
    <t>057563104001</t>
  </si>
  <si>
    <t>Juzgado 001 Penal del Circuito de Sonsón</t>
  </si>
  <si>
    <t>058373104001</t>
  </si>
  <si>
    <t>Juzgado 001 Penal del Circuito de Turbo</t>
  </si>
  <si>
    <t>058373104002</t>
  </si>
  <si>
    <t>Juzgado 002 Penal del Circuito de Turbo</t>
  </si>
  <si>
    <t>058873104001</t>
  </si>
  <si>
    <t>Juzgado 001 Penal del Circuito de Yarumal</t>
  </si>
  <si>
    <t>Total Antioquia</t>
  </si>
  <si>
    <t>Arauca</t>
  </si>
  <si>
    <t>810013187001</t>
  </si>
  <si>
    <t>Juzgado 001 de Ejecución de Penas y Medidas de Seguridad de Arauca</t>
  </si>
  <si>
    <t>810013104001</t>
  </si>
  <si>
    <t>Juzgado 001 Penal del Circuito de Arauca</t>
  </si>
  <si>
    <t>810013104002</t>
  </si>
  <si>
    <t>Juzgado 002 Penal del Circuito de Arauca</t>
  </si>
  <si>
    <t>817363104001</t>
  </si>
  <si>
    <t>Juzgado 001 Penal del Circuito de Saravena</t>
  </si>
  <si>
    <t>Penal Especializado</t>
  </si>
  <si>
    <t>810013107001</t>
  </si>
  <si>
    <t>Juzgado 001 Penal Especializado de Arauca</t>
  </si>
  <si>
    <t>Total Arauca</t>
  </si>
  <si>
    <t>Arch. de San Andrés</t>
  </si>
  <si>
    <t>880013187001</t>
  </si>
  <si>
    <t>Juzgado 001 de Ejecución de Penas y Medidas de Seguridad de Archipielago de San Andrés y Providencia</t>
  </si>
  <si>
    <t>880013104001</t>
  </si>
  <si>
    <t>Juzgado 001 Penal del Circuito de Archipielago de San Andrés y Providencia</t>
  </si>
  <si>
    <t>880013104002</t>
  </si>
  <si>
    <t>Juzgado 002 Penal del Circuito de Archipielago de San Andrés y Providencia</t>
  </si>
  <si>
    <t>880013107001</t>
  </si>
  <si>
    <t>Juzgado 001 Penal Especializado de Archipielago de San Andrés y Providencia</t>
  </si>
  <si>
    <t>Total Arch. de San Andrés</t>
  </si>
  <si>
    <t>630013187001</t>
  </si>
  <si>
    <t>Juzgado 001 de Ejecución de Penas y Medidas de Seguridad de Armenia</t>
  </si>
  <si>
    <t>630013187002</t>
  </si>
  <si>
    <t>Juzgado 002 de Ejecución de Penas y Medidas de Seguridad de Armenia</t>
  </si>
  <si>
    <t>630013187003</t>
  </si>
  <si>
    <t>Juzgado 003 de Ejecución de Penas y Medidas de Seguridad de Armenia</t>
  </si>
  <si>
    <t>631303104001</t>
  </si>
  <si>
    <t>Juzgado 001 Penal del Circuito de Calarcá</t>
  </si>
  <si>
    <t>630013107001</t>
  </si>
  <si>
    <t>Juzgado 001 Penal Especializado de Armenia</t>
  </si>
  <si>
    <t>080013187001</t>
  </si>
  <si>
    <t>Juzgado 001 de Ejecución de Penas y Medidas de Seguridad de Barranquilla</t>
  </si>
  <si>
    <t>080013187003</t>
  </si>
  <si>
    <t>Juzgado 003 de Ejecución de Penas y Medidas de Seguridad de Barranquilla</t>
  </si>
  <si>
    <t>080013187004</t>
  </si>
  <si>
    <t>Juzgado 004 de Ejecución de Penas y Medidas de Seguridad de Barranquilla</t>
  </si>
  <si>
    <t>080013187005</t>
  </si>
  <si>
    <t>Juzgado 005 de Ejecución de Penas y Medidas de Seguridad de Barranquilla</t>
  </si>
  <si>
    <t>080013187006</t>
  </si>
  <si>
    <t>Juzgado 006 de Ejecución de Penas y Medidas de Seguridad de Barranquilla</t>
  </si>
  <si>
    <t>080013104003</t>
  </si>
  <si>
    <t>Juzgado 003 Penal del Circuito de Barranquilla</t>
  </si>
  <si>
    <t>080013104004</t>
  </si>
  <si>
    <t>Juzgado 004 Penal del Circuito de Barranquilla</t>
  </si>
  <si>
    <t>080013104007</t>
  </si>
  <si>
    <t>Juzgado 007 Penal del Circuito de Barranquilla</t>
  </si>
  <si>
    <t>080013107001</t>
  </si>
  <si>
    <t>Juzgado 001 Penal Especializado de Barranquilla</t>
  </si>
  <si>
    <t>Penal Mixto(Leyes 600, 906 y 1098)</t>
  </si>
  <si>
    <t>110013187001</t>
  </si>
  <si>
    <t>Juzgado 001 de Ejecución de Penas y Medidas de Seguridad de Bogotá</t>
  </si>
  <si>
    <t>110013187002</t>
  </si>
  <si>
    <t>Juzgado 002 de Ejecución de Penas y Medidas de Seguridad de Bogotá</t>
  </si>
  <si>
    <t>110013187003</t>
  </si>
  <si>
    <t>Juzgado 003 de Ejecución de Penas y Medidas de Seguridad de Bogotá</t>
  </si>
  <si>
    <t>110013187004</t>
  </si>
  <si>
    <t>Juzgado 004 de Ejecución de Penas y Medidas de Seguridad de Bogotá</t>
  </si>
  <si>
    <t>110013187005</t>
  </si>
  <si>
    <t>Juzgado 005 de Ejecución de Penas y Medidas de Seguridad de Bogotá</t>
  </si>
  <si>
    <t>110013187006</t>
  </si>
  <si>
    <t>Juzgado 006 de Ejecución de Penas y Medidas de Seguridad de Bogotá</t>
  </si>
  <si>
    <t>110013187007</t>
  </si>
  <si>
    <t>Juzgado 007 de Ejecución de Penas y Medidas de Seguridad de Bogotá</t>
  </si>
  <si>
    <t>110013187008</t>
  </si>
  <si>
    <t>Juzgado 008 de Ejecución de Penas y Medidas de Seguridad de Bogotá</t>
  </si>
  <si>
    <t>110013187009</t>
  </si>
  <si>
    <t>Juzgado 009 de Ejecución de Penas y Medidas de Seguridad de Bogotá</t>
  </si>
  <si>
    <t>110013187010</t>
  </si>
  <si>
    <t>Juzgado 010 de Ejecución de Penas y Medidas de Seguridad de Bogotá</t>
  </si>
  <si>
    <t>110013187011</t>
  </si>
  <si>
    <t>Juzgado 011 de Ejecución de Penas y Medidas de Seguridad de Bogotá</t>
  </si>
  <si>
    <t>110013187012</t>
  </si>
  <si>
    <t>Juzgado 012 de Ejecución de Penas y Medidas de Seguridad de Bogotá</t>
  </si>
  <si>
    <t>110013187013</t>
  </si>
  <si>
    <t>Juzgado 013 de Ejecución de Penas y Medidas de Seguridad de Bogotá</t>
  </si>
  <si>
    <t>110013187014</t>
  </si>
  <si>
    <t>Juzgado 014 de Ejecución de Penas y Medidas de Seguridad de Bogotá</t>
  </si>
  <si>
    <t>110013187015</t>
  </si>
  <si>
    <t>Juzgado 015 de Ejecución de Penas y Medidas de Seguridad de Bogotá</t>
  </si>
  <si>
    <t>110013187016</t>
  </si>
  <si>
    <t>Juzgado 016 de Ejecución de Penas y Medidas de Seguridad de Bogotá</t>
  </si>
  <si>
    <t>110013187017</t>
  </si>
  <si>
    <t>Juzgado 017 de Ejecución de Penas y Medidas de Seguridad de Bogotá</t>
  </si>
  <si>
    <t>110013187018</t>
  </si>
  <si>
    <t>Juzgado 018 de Ejecución de Penas y Medidas de Seguridad de Bogotá</t>
  </si>
  <si>
    <t>110013187019</t>
  </si>
  <si>
    <t>Juzgado 019 de Ejecución de Penas y Medidas de Seguridad de Bogotá</t>
  </si>
  <si>
    <t>110013187020</t>
  </si>
  <si>
    <t>Juzgado 020 de Ejecución de Penas y Medidas de Seguridad de Bogotá</t>
  </si>
  <si>
    <t>110013187021</t>
  </si>
  <si>
    <t>Juzgado 021 de Ejecución de Penas y Medidas de Seguridad de Bogotá</t>
  </si>
  <si>
    <t>110013187022</t>
  </si>
  <si>
    <t>Juzgado 022 de Ejecución de Penas y Medidas de Seguridad de Bogotá</t>
  </si>
  <si>
    <t>110013187023</t>
  </si>
  <si>
    <t>Juzgado 023 de Ejecución de Penas y Medidas de Seguridad de Bogotá</t>
  </si>
  <si>
    <t>110013187024</t>
  </si>
  <si>
    <t>Juzgado 024 de Ejecución de Penas y Medidas de Seguridad de Bogotá</t>
  </si>
  <si>
    <t>110013187025</t>
  </si>
  <si>
    <t>Juzgado 025 de Ejecución de Penas y Medidas de Seguridad de Bogotá</t>
  </si>
  <si>
    <t>110013187026</t>
  </si>
  <si>
    <t>Juzgado 026 de Ejecución de Penas y Medidas de Seguridad de Bogotá</t>
  </si>
  <si>
    <t>110013187027</t>
  </si>
  <si>
    <t>Juzgado 027 de Ejecución de Penas y Medidas de Seguridad de Bogotá</t>
  </si>
  <si>
    <t>110013187028</t>
  </si>
  <si>
    <t>Juzgado 028 de Ejecución de Penas y Medidas de Seguridad de Bogotá</t>
  </si>
  <si>
    <t>110013187029</t>
  </si>
  <si>
    <t>Juzgado 029 de Ejecución de Penas y Medidas de Seguridad de Bogotá</t>
  </si>
  <si>
    <t>110013104016</t>
  </si>
  <si>
    <t>Juzgado 016 Penal del Circuito de Bogotá</t>
  </si>
  <si>
    <t>110013104049</t>
  </si>
  <si>
    <t>Juzgado 049 Penal del Circuito de Bogotá</t>
  </si>
  <si>
    <t>110013104050</t>
  </si>
  <si>
    <t>Juzgado 050 Penal del Circuito de Bogotá</t>
  </si>
  <si>
    <t>110013104056</t>
  </si>
  <si>
    <t>Juzgado 056 Penal del Circuito de Bogotá</t>
  </si>
  <si>
    <t>110013107001</t>
  </si>
  <si>
    <t>Juzgado 001 Penal Especializado de Bogotá</t>
  </si>
  <si>
    <t>110013107002</t>
  </si>
  <si>
    <t>Juzgado 002 Penal Especializado de Bogotá</t>
  </si>
  <si>
    <t>110013107003</t>
  </si>
  <si>
    <t>Juzgado 003 Penal Especializado de Bogotá</t>
  </si>
  <si>
    <t>110013107004</t>
  </si>
  <si>
    <t>Juzgado 004 Penal Especializado de Bogotá</t>
  </si>
  <si>
    <t>110013107005</t>
  </si>
  <si>
    <t>Juzgado 005 Penal Especializado de Bogotá</t>
  </si>
  <si>
    <t>110013107006</t>
  </si>
  <si>
    <t>Juzgado 006 Penal Especializado de Bogotá</t>
  </si>
  <si>
    <t>110013107007</t>
  </si>
  <si>
    <t>Juzgado 007 Penal Especializado de Bogotá</t>
  </si>
  <si>
    <t>110013107008</t>
  </si>
  <si>
    <t>Juzgado 008 Penal Especializado de Bogotá</t>
  </si>
  <si>
    <t>110013107009</t>
  </si>
  <si>
    <t>Juzgado 009 Penal Especializado de Bogotá</t>
  </si>
  <si>
    <t>110013107010</t>
  </si>
  <si>
    <t>Juzgado 010 Penal Especializado de Bogotá</t>
  </si>
  <si>
    <t>110013107011</t>
  </si>
  <si>
    <t>Juzgado 011 Penal Especializado de Bogotá</t>
  </si>
  <si>
    <t>680013187001</t>
  </si>
  <si>
    <t>Juzgado 001 de Ejecución de Penas y Medidas de Seguridad de Bucaramanga</t>
  </si>
  <si>
    <t>680013187002</t>
  </si>
  <si>
    <t>Juzgado 002 de Ejecución de Penas y Medidas de Seguridad de Bucaramanga</t>
  </si>
  <si>
    <t>680013187003</t>
  </si>
  <si>
    <t>Juzgado 003 de Ejecución de Penas y Medidas de Seguridad de Bucaramanga</t>
  </si>
  <si>
    <t>680013187004</t>
  </si>
  <si>
    <t>Juzgado 004 de Ejecución de Penas y Medidas de Seguridad de Bucaramanga</t>
  </si>
  <si>
    <t>680013187005</t>
  </si>
  <si>
    <t>Juzgado 005 de Ejecución de Penas y Medidas de Seguridad de Bucaramanga</t>
  </si>
  <si>
    <t>680013187006</t>
  </si>
  <si>
    <t>Juzgado 006 de Ejecución de Penas y Medidas de Seguridad de Bucaramanga</t>
  </si>
  <si>
    <t>680013104002</t>
  </si>
  <si>
    <t>Juzgado 002 Penal del Circuito de Bucaramanga</t>
  </si>
  <si>
    <t>680013104003</t>
  </si>
  <si>
    <t>Juzgado 003 Penal del Circuito de Bucaramanga</t>
  </si>
  <si>
    <t>680013104004</t>
  </si>
  <si>
    <t>Juzgado 004 Penal del Circuito de Bucaramanga</t>
  </si>
  <si>
    <t>680013104005</t>
  </si>
  <si>
    <t>Juzgado 005 Penal del Circuito de Bucaramanga</t>
  </si>
  <si>
    <t>680013104006</t>
  </si>
  <si>
    <t>Juzgado 006 Penal del Circuito de Bucaramanga</t>
  </si>
  <si>
    <t>680013104007</t>
  </si>
  <si>
    <t>Juzgado 007 Penal del Circuito de Bucaramanga</t>
  </si>
  <si>
    <t>680013104008</t>
  </si>
  <si>
    <t>Juzgado 008 Penal del Circuito de Bucaramanga</t>
  </si>
  <si>
    <t>680013104009</t>
  </si>
  <si>
    <t>Juzgado 009 Penal del Circuito de Bucaramanga</t>
  </si>
  <si>
    <t>680013104010</t>
  </si>
  <si>
    <t>Juzgado 010 Penal del Circuito de Bucaramanga</t>
  </si>
  <si>
    <t>680813104002</t>
  </si>
  <si>
    <t>Juzgado 002 Penal del Circuito de Barrancabermeja</t>
  </si>
  <si>
    <t>680013107001</t>
  </si>
  <si>
    <t>Juzgado 001 Penal Especializado de Bucaramanga</t>
  </si>
  <si>
    <t>680013107002</t>
  </si>
  <si>
    <t>Juzgado 002 Penal Especializado de Bucaramanga</t>
  </si>
  <si>
    <t>680013107003</t>
  </si>
  <si>
    <t>Juzgado 003 Penal Especializado de Bucaramanga</t>
  </si>
  <si>
    <t>761093187001</t>
  </si>
  <si>
    <t>Juzgado 001 de Ejecución de Penas y Medidas de Seguridad de Buenaventura</t>
  </si>
  <si>
    <t>761113187001</t>
  </si>
  <si>
    <t>Juzgado 001 de Ejecución de Penas y Medidas de Seguridad de Buga</t>
  </si>
  <si>
    <t>761113187002</t>
  </si>
  <si>
    <t>Juzgado 002 de Ejecución de Penas y Medidas de Seguridad de Buga</t>
  </si>
  <si>
    <t>761113187003</t>
  </si>
  <si>
    <t>Juzgado 003 de Ejecución de Penas y Medidas de Seguridad de Buga</t>
  </si>
  <si>
    <t>765203187001</t>
  </si>
  <si>
    <t>Juzgado 001 de Ejecución de Penas y Medidas de Seguridad de Palmira</t>
  </si>
  <si>
    <t>765203187002</t>
  </si>
  <si>
    <t>Juzgado 002 de Ejecución de Penas y Medidas de Seguridad de Palmira</t>
  </si>
  <si>
    <t>761093104001</t>
  </si>
  <si>
    <t>Juzgado 001 Penal del Circuito de Buenaventura</t>
  </si>
  <si>
    <t>761093104002</t>
  </si>
  <si>
    <t>Juzgado 002 Penal del Circuito de Buenaventura</t>
  </si>
  <si>
    <t>761093104003</t>
  </si>
  <si>
    <t>Juzgado 003 Penal del Circuito de Buenaventura</t>
  </si>
  <si>
    <t>761113104003</t>
  </si>
  <si>
    <t>Juzgado 003 Penal del Circuito de Buga</t>
  </si>
  <si>
    <t>761473104002</t>
  </si>
  <si>
    <t>Juzgado 002 Penal del Circuito de Cartago</t>
  </si>
  <si>
    <t>761473104003</t>
  </si>
  <si>
    <t>Juzgado 003 Penal del Circuito de Cartago</t>
  </si>
  <si>
    <t>765203104004</t>
  </si>
  <si>
    <t>Juzgado 004 Penal del Circuito de Palmira</t>
  </si>
  <si>
    <t>766223104001</t>
  </si>
  <si>
    <t>Juzgado 001 Penal del Circuito de Roldanillo</t>
  </si>
  <si>
    <t>768343104001</t>
  </si>
  <si>
    <t>Juzgado 001 Penal del Circuito de Tuluá</t>
  </si>
  <si>
    <t>768343104002</t>
  </si>
  <si>
    <t>Juzgado 002 Penal del Circuito de Tuluá</t>
  </si>
  <si>
    <t>768343104003</t>
  </si>
  <si>
    <t>Juzgado 003 Penal del Circuito de Tuluá</t>
  </si>
  <si>
    <t>761113107001</t>
  </si>
  <si>
    <t>Juzgado 001 Penal Especializado de Buga</t>
  </si>
  <si>
    <t>761113107003</t>
  </si>
  <si>
    <t>Juzgado 003 Penal Especializado de Buga</t>
  </si>
  <si>
    <t>760013187001</t>
  </si>
  <si>
    <t>Juzgado 001 de Ejecución de Penas y Medidas de Seguridad de Cali</t>
  </si>
  <si>
    <t>760013187002</t>
  </si>
  <si>
    <t>Juzgado 002 de Ejecución de Penas y Medidas de Seguridad de Cali</t>
  </si>
  <si>
    <t>760013187003</t>
  </si>
  <si>
    <t>Juzgado 003 de Ejecución de Penas y Medidas de Seguridad de Cali</t>
  </si>
  <si>
    <t>760013187004</t>
  </si>
  <si>
    <t>Juzgado 004 de Ejecución de Penas y Medidas de Seguridad de Cali</t>
  </si>
  <si>
    <t>760013187005</t>
  </si>
  <si>
    <t>Juzgado 005 de Ejecución de Penas y Medidas de Seguridad de Cali</t>
  </si>
  <si>
    <t>760013187006</t>
  </si>
  <si>
    <t>Juzgado 006 de Ejecución de Penas y Medidas de Seguridad de Cali</t>
  </si>
  <si>
    <t>760013187007</t>
  </si>
  <si>
    <t>Juzgado 007 de Ejecución de Penas y Medidas de Seguridad de Cali</t>
  </si>
  <si>
    <t>760013104012</t>
  </si>
  <si>
    <t>Juzgado 012 Penal del Circuito de Cali</t>
  </si>
  <si>
    <t>760013107001</t>
  </si>
  <si>
    <t>Juzgado 001 Penal Especializado de Cali</t>
  </si>
  <si>
    <t>760013107002</t>
  </si>
  <si>
    <t>Juzgado 002 Penal Especializado de Cali</t>
  </si>
  <si>
    <t>760013107003</t>
  </si>
  <si>
    <t>Juzgado 003 Penal Especializado de Cali</t>
  </si>
  <si>
    <t>760013107004</t>
  </si>
  <si>
    <t>Juzgado 004 Penal Especializado de Cali</t>
  </si>
  <si>
    <t>760013107005</t>
  </si>
  <si>
    <t>Juzgado 005 Penal Especializado de Cali</t>
  </si>
  <si>
    <t>130013187001</t>
  </si>
  <si>
    <t>Juzgado 001 de Ejecución de Penas y Medidas de Seguridad de Cartagena</t>
  </si>
  <si>
    <t>130013187002</t>
  </si>
  <si>
    <t>Juzgado 002 de Ejecución de Penas y Medidas de Seguridad de Cartagena</t>
  </si>
  <si>
    <t>130013187003</t>
  </si>
  <si>
    <t>Juzgado 003 de Ejecución de Penas y Medidas de Seguridad de Cartagena</t>
  </si>
  <si>
    <t>130013104002</t>
  </si>
  <si>
    <t>Juzgado 002 Penal del Circuito de Cartagena</t>
  </si>
  <si>
    <t>130013104003</t>
  </si>
  <si>
    <t>Juzgado 003 Penal del Circuito de Cartagena</t>
  </si>
  <si>
    <t>130013104005</t>
  </si>
  <si>
    <t>Juzgado 005 Penal del Circuito de Cartagena</t>
  </si>
  <si>
    <t>130013104006</t>
  </si>
  <si>
    <t>Juzgado 006 Penal del Circuito de Cartagena</t>
  </si>
  <si>
    <t>134303104001</t>
  </si>
  <si>
    <t>Juzgado 001 Penal del Circuito de Magangué</t>
  </si>
  <si>
    <t>130013107001</t>
  </si>
  <si>
    <t>Juzgado 001 Penal Especializado de Cartagena</t>
  </si>
  <si>
    <t>130013107002</t>
  </si>
  <si>
    <t>Juzgado 002 Penal Especializado de Cartagena</t>
  </si>
  <si>
    <t>540013187001</t>
  </si>
  <si>
    <t>Juzgado 001 de Ejecución de Penas y Medidas de Seguridad de Cúcuta</t>
  </si>
  <si>
    <t>540013187002</t>
  </si>
  <si>
    <t>Juzgado 002 de Ejecución de Penas y Medidas de Seguridad de Cúcuta</t>
  </si>
  <si>
    <t>540013187003</t>
  </si>
  <si>
    <t>Juzgado 003 de Ejecución de Penas y Medidas de Seguridad de Cúcuta</t>
  </si>
  <si>
    <t>540013187004</t>
  </si>
  <si>
    <t>Juzgado 004 de Ejecución de Penas y Medidas de Seguridad de Cúcuta</t>
  </si>
  <si>
    <t>540013187005</t>
  </si>
  <si>
    <t>Juzgado 005 de Ejecución de Penas y Medidas de Seguridad de Cúcuta</t>
  </si>
  <si>
    <t>540013104001</t>
  </si>
  <si>
    <t>Juzgado 001 Penal del Circuito de Cúcuta</t>
  </si>
  <si>
    <t>Juzgado 002 Penal del Circuito de Cúcuta</t>
  </si>
  <si>
    <t>540013104004</t>
  </si>
  <si>
    <t>Juzgado 004 Penal del Circuito de Cúcuta</t>
  </si>
  <si>
    <t>544983104001</t>
  </si>
  <si>
    <t>Juzgado 001 Penal del Circuito de Ocaña</t>
  </si>
  <si>
    <t>544983104002</t>
  </si>
  <si>
    <t>Juzgado 002 Penal del Circuito de Ocaña</t>
  </si>
  <si>
    <t>540013107001</t>
  </si>
  <si>
    <t>Juzgado 001 Penal Especializado de Cúcuta</t>
  </si>
  <si>
    <t>540013107002</t>
  </si>
  <si>
    <t>Juzgado 002 Penal Especializado de Cúcuta</t>
  </si>
  <si>
    <t>540013107003</t>
  </si>
  <si>
    <t>Juzgado 003 Penal Especializado de Cúcuta</t>
  </si>
  <si>
    <t>251513187001</t>
  </si>
  <si>
    <t>Juzgado 001 de Ejecución de Penas y Medidas de Seguridad de Cáqueza</t>
  </si>
  <si>
    <t>252693187001</t>
  </si>
  <si>
    <t>Juzgado 001 de Ejecución de Penas y Medidas de Seguridad de Facatativá</t>
  </si>
  <si>
    <t>252903187001</t>
  </si>
  <si>
    <t>Juzgado 001 de Ejecución de Penas y Medidas de Seguridad de Fusagasugá</t>
  </si>
  <si>
    <t>253073187001</t>
  </si>
  <si>
    <t>Juzgado 001 de Ejecución de Penas y Medidas de Seguridad de Girardot</t>
  </si>
  <si>
    <t>253203187001</t>
  </si>
  <si>
    <t>Juzgado 001 de Ejecución de Penas y Medidas de Seguridad de Guaduas</t>
  </si>
  <si>
    <t>253203187002</t>
  </si>
  <si>
    <t>Juzgado 002 de Ejecución de Penas y Medidas de Seguridad de Guaduas</t>
  </si>
  <si>
    <t>258993187001</t>
  </si>
  <si>
    <t>Juzgado 001 de Ejecución de Penas y Medidas de Seguridad de Zipaquirá</t>
  </si>
  <si>
    <t>258993187002</t>
  </si>
  <si>
    <t>Juzgado 002 de Ejecución de Penas y Medidas de Seguridad de Zipaquirá</t>
  </si>
  <si>
    <t>910013187001</t>
  </si>
  <si>
    <t>Juzgado 001 de Ejecución de Penas y Medidas de Seguridad de Leticia</t>
  </si>
  <si>
    <t>251513104001</t>
  </si>
  <si>
    <t>Juzgado 001 Penal del Circuito de Cáqueza</t>
  </si>
  <si>
    <t>251833104001</t>
  </si>
  <si>
    <t>Juzgado 001 Penal del Circuito de Chocontá</t>
  </si>
  <si>
    <t>252693104001</t>
  </si>
  <si>
    <t>Juzgado 001 Penal del Circuito de Facatativá</t>
  </si>
  <si>
    <t>252693104002</t>
  </si>
  <si>
    <t>Juzgado 002 Penal del Circuito de Facatativá</t>
  </si>
  <si>
    <t>252863104001</t>
  </si>
  <si>
    <t>Juzgado 001 Penal del Circuito de Funza</t>
  </si>
  <si>
    <t>252903104001</t>
  </si>
  <si>
    <t>Juzgado 001 Penal del Circuito de Fusagasugá</t>
  </si>
  <si>
    <t>252973104001</t>
  </si>
  <si>
    <t>Juzgado 001 Penal del Circuito de Gachetá</t>
  </si>
  <si>
    <t>253073104001</t>
  </si>
  <si>
    <t>Juzgado 001 Penal del Circuito de Girardot</t>
  </si>
  <si>
    <t>253073104002</t>
  </si>
  <si>
    <t>Juzgado 002 Penal del Circuito de Girardot</t>
  </si>
  <si>
    <t>253863104001</t>
  </si>
  <si>
    <t>Juzgado 001 Penal del Circuito de La Mesa</t>
  </si>
  <si>
    <t>257543104001</t>
  </si>
  <si>
    <t>Juzgado 001 Penal del Circuito de Soacha</t>
  </si>
  <si>
    <t>257543104002</t>
  </si>
  <si>
    <t>Juzgado 002 Penal del Circuito de Soacha</t>
  </si>
  <si>
    <t>258433104001</t>
  </si>
  <si>
    <t>Juzgado 001 Penal del Circuito de Ubaté</t>
  </si>
  <si>
    <t>258753104001</t>
  </si>
  <si>
    <t>Juzgado 001 Penal del Circuito de Villeta</t>
  </si>
  <si>
    <t>258993104001</t>
  </si>
  <si>
    <t>Juzgado 001 Penal del Circuito de Zipaquirá</t>
  </si>
  <si>
    <t>250003107001</t>
  </si>
  <si>
    <t>Juzgado 001 Penal Especializado de Cundinamarca</t>
  </si>
  <si>
    <t>250003107002</t>
  </si>
  <si>
    <t>Juzgado 002 Penal Especializado de Cundinamarca</t>
  </si>
  <si>
    <t>Florencia</t>
  </si>
  <si>
    <t>180013187001</t>
  </si>
  <si>
    <t>Juzgado 001 de Ejecución de Penas y Medidas de Seguridad de Florencia</t>
  </si>
  <si>
    <t>180013187002</t>
  </si>
  <si>
    <t>Juzgado 002 de Ejecución de Penas y Medidas de Seguridad de Florencia</t>
  </si>
  <si>
    <t>180013187003</t>
  </si>
  <si>
    <t>Juzgado 003 de Ejecución de Penas y Medidas de Seguridad de Florencia</t>
  </si>
  <si>
    <t>180013104001</t>
  </si>
  <si>
    <t>Juzgado 001 Penal del Circuito de Florencia</t>
  </si>
  <si>
    <t>180013104002</t>
  </si>
  <si>
    <t>Juzgado 002 Penal del Circuito de Florencia</t>
  </si>
  <si>
    <t>180013104003</t>
  </si>
  <si>
    <t>Juzgado 003 Penal del Circuito de Florencia</t>
  </si>
  <si>
    <t>180013107001</t>
  </si>
  <si>
    <t>Juzgado 001 Penal Especializado de Florencia</t>
  </si>
  <si>
    <t>180013107002</t>
  </si>
  <si>
    <t>Juzgado 002 Penal Especializado de Florencia</t>
  </si>
  <si>
    <t>Total Florencia</t>
  </si>
  <si>
    <t>730013187001</t>
  </si>
  <si>
    <t>Juzgado 001 de Ejecución de Penas y Medidas de Seguridad de Ibagué</t>
  </si>
  <si>
    <t>730013187002</t>
  </si>
  <si>
    <t>Juzgado 002 de Ejecución de Penas y Medidas de Seguridad de Ibagué</t>
  </si>
  <si>
    <t>730013187003</t>
  </si>
  <si>
    <t>Juzgado 003 de Ejecución de Penas y Medidas de Seguridad de Ibagué</t>
  </si>
  <si>
    <t>730013187004</t>
  </si>
  <si>
    <t>Juzgado 004 de Ejecución de Penas y Medidas de Seguridad de Ibagué</t>
  </si>
  <si>
    <t>730013187005</t>
  </si>
  <si>
    <t>Juzgado 005 de Ejecución de Penas y Medidas de Seguridad de Ibagué</t>
  </si>
  <si>
    <t>730013187006</t>
  </si>
  <si>
    <t>Juzgado 006 de Ejecución de Penas y Medidas de Seguridad de Ibagué</t>
  </si>
  <si>
    <t>730013104004</t>
  </si>
  <si>
    <t>Juzgado 004 Penal del Circuito de Ibagué</t>
  </si>
  <si>
    <t>730013104007</t>
  </si>
  <si>
    <t>Juzgado 007 Penal del Circuito de Ibagué</t>
  </si>
  <si>
    <t>730013104008</t>
  </si>
  <si>
    <t>Juzgado 008 Penal del Circuito de Ibagué</t>
  </si>
  <si>
    <t>731683104001</t>
  </si>
  <si>
    <t>Juzgado 001 Penal del Circuito de Chaparral</t>
  </si>
  <si>
    <t>732683104001</t>
  </si>
  <si>
    <t>Juzgado 001 Penal del Circuito de Espinal</t>
  </si>
  <si>
    <t>732683104002</t>
  </si>
  <si>
    <t>Juzgado 002 Penal del Circuito de Espinal</t>
  </si>
  <si>
    <t>732833104001</t>
  </si>
  <si>
    <t>Juzgado 001 Penal del Circuito de Fresno</t>
  </si>
  <si>
    <t>733193104001</t>
  </si>
  <si>
    <t>Juzgado 001 Penal del Circuito de Guamo</t>
  </si>
  <si>
    <t>733493104001</t>
  </si>
  <si>
    <t>Juzgado 001 Penal del Circuito de Honda</t>
  </si>
  <si>
    <t>734083104001</t>
  </si>
  <si>
    <t>Juzgado 001 Penal del Circuito de Lérida</t>
  </si>
  <si>
    <t>734113104001</t>
  </si>
  <si>
    <t>Juzgado 001 Penal del Circuito de Líbano</t>
  </si>
  <si>
    <t>734493104001</t>
  </si>
  <si>
    <t>Juzgado 001 Penal del Circuito de Melgar</t>
  </si>
  <si>
    <t>735853104001</t>
  </si>
  <si>
    <t>Juzgado 001 Penal del Circuito de Purificación</t>
  </si>
  <si>
    <t>730013107001</t>
  </si>
  <si>
    <t>Juzgado 001 Penal Especializado de Ibagué</t>
  </si>
  <si>
    <t>730013107002</t>
  </si>
  <si>
    <t>Juzgado 002 Penal Especializado de Ibagué</t>
  </si>
  <si>
    <t>170013187001</t>
  </si>
  <si>
    <t>Juzgado 001 de Ejecución de Penas y Medidas de Seguridad de Manizales</t>
  </si>
  <si>
    <t>170013187002</t>
  </si>
  <si>
    <t>Juzgado 002 de Ejecución de Penas y Medidas de Seguridad de Manizales</t>
  </si>
  <si>
    <t>170013187003</t>
  </si>
  <si>
    <t>Juzgado 003 de Ejecución de Penas y Medidas de Seguridad de Manizales</t>
  </si>
  <si>
    <t>173803187001</t>
  </si>
  <si>
    <t>Juzgado 001 de Ejecución de Penas y Medidas de Seguridad de La Dorada</t>
  </si>
  <si>
    <t>173803187002</t>
  </si>
  <si>
    <t>Juzgado 002 de Ejecución de Penas y Medidas de Seguridad de La Dorada</t>
  </si>
  <si>
    <t>170013104001</t>
  </si>
  <si>
    <t>Juzgado 001 Penal del Circuito de Manizales</t>
  </si>
  <si>
    <t>170013104002</t>
  </si>
  <si>
    <t>Juzgado 002 Penal del Circuito de Manizales</t>
  </si>
  <si>
    <t>170013104003</t>
  </si>
  <si>
    <t>Juzgado 003 Penal del Circuito de Manizales</t>
  </si>
  <si>
    <t>170013104004</t>
  </si>
  <si>
    <t>Juzgado 004 Penal del Circuito de Manizales</t>
  </si>
  <si>
    <t>170013104005</t>
  </si>
  <si>
    <t>Juzgado 005 Penal del Circuito de Manizales</t>
  </si>
  <si>
    <t>170013104006</t>
  </si>
  <si>
    <t>Juzgado 006 Penal del Circuito de Manizales</t>
  </si>
  <si>
    <t>170013104007</t>
  </si>
  <si>
    <t>Juzgado 007 Penal del Circuito de Manizales</t>
  </si>
  <si>
    <t>170133104001</t>
  </si>
  <si>
    <t>Juzgado 001 Penal del Circuito de Aguadas</t>
  </si>
  <si>
    <t>170423104001</t>
  </si>
  <si>
    <t>Juzgado 001 Penal del Circuito de Anserma</t>
  </si>
  <si>
    <t>171743104001</t>
  </si>
  <si>
    <t>Juzgado 001 Penal del Circuito de Chinchiná</t>
  </si>
  <si>
    <t>171743104002</t>
  </si>
  <si>
    <t>Juzgado 002 Penal del Circuito de Chinchiná</t>
  </si>
  <si>
    <t>173803104001</t>
  </si>
  <si>
    <t>Juzgado 001 Penal del Circuito de La Dorada</t>
  </si>
  <si>
    <t>176143104001</t>
  </si>
  <si>
    <t>Juzgado 001 Penal del Circuito de Riosucio</t>
  </si>
  <si>
    <t>176533104001</t>
  </si>
  <si>
    <t>Juzgado 001 Penal del Circuito de Salamina</t>
  </si>
  <si>
    <t>170013107001</t>
  </si>
  <si>
    <t>Juzgado 001 Penal Especializado de Manizales</t>
  </si>
  <si>
    <t>050003187001</t>
  </si>
  <si>
    <t>Juzgado 001 de Ejecución de Penas y Medidas de Seguridad de Antioquia</t>
  </si>
  <si>
    <t>050003187003</t>
  </si>
  <si>
    <t>Juzgado 003 de Ejecución de Penas y Medidas de Seguridad de Antioquia</t>
  </si>
  <si>
    <t>050003187004</t>
  </si>
  <si>
    <t>Juzgado 004 de Ejecución de Penas y Medidas de Seguridad de Antioquia</t>
  </si>
  <si>
    <t>050013187001</t>
  </si>
  <si>
    <t>Juzgado 001 de Ejecución de Penas y Medidas de Seguridad de Medellín</t>
  </si>
  <si>
    <t>050013187002</t>
  </si>
  <si>
    <t>Juzgado 002 de Ejecución de Penas y Medidas de Seguridad de Medellín</t>
  </si>
  <si>
    <t>050013187003</t>
  </si>
  <si>
    <t>Juzgado 003 de Ejecución de Penas y Medidas de Seguridad de Medellín</t>
  </si>
  <si>
    <t>050013187004</t>
  </si>
  <si>
    <t>Juzgado 004 de Ejecución de Penas y Medidas de Seguridad de Medellín</t>
  </si>
  <si>
    <t>050013187005</t>
  </si>
  <si>
    <t>Juzgado 005 de Ejecución de Penas y Medidas de Seguridad de Medellín</t>
  </si>
  <si>
    <t>050013187006</t>
  </si>
  <si>
    <t>Juzgado 006 de Ejecución de Penas y Medidas de Seguridad de Medellín</t>
  </si>
  <si>
    <t>050013187007</t>
  </si>
  <si>
    <t>Juzgado 007 de Ejecución de Penas y Medidas de Seguridad de Medellín</t>
  </si>
  <si>
    <t>050013187008</t>
  </si>
  <si>
    <t>Juzgado 008 de Ejecución de Penas y Medidas de Seguridad de Medellín</t>
  </si>
  <si>
    <t>050013104026</t>
  </si>
  <si>
    <t>Juzgado 026 Penal del Circuito de Medellín</t>
  </si>
  <si>
    <t>050883104003</t>
  </si>
  <si>
    <t>Juzgado 003 Penal del Circuito de Bello</t>
  </si>
  <si>
    <t>051293104001</t>
  </si>
  <si>
    <t>Juzgado 001 Penal del Circuito de Caldas</t>
  </si>
  <si>
    <t>053603104001</t>
  </si>
  <si>
    <t>Juzgado 001 Penal del Circuito de Itagüí</t>
  </si>
  <si>
    <t>053603104002</t>
  </si>
  <si>
    <t>Juzgado 002 Penal del Circuito de Itagüí</t>
  </si>
  <si>
    <t>050003107001</t>
  </si>
  <si>
    <t>Juzgado 001 Penal Especializado de Antioquia</t>
  </si>
  <si>
    <t>050003107002</t>
  </si>
  <si>
    <t>Juzgado 002 Penal Especializado de Antioquia</t>
  </si>
  <si>
    <t>050003107003</t>
  </si>
  <si>
    <t>Juzgado 003 Penal Especializado de Antioquia</t>
  </si>
  <si>
    <t>050003107004</t>
  </si>
  <si>
    <t>Juzgado 004 Penal Especializado de Antioquia</t>
  </si>
  <si>
    <t>050013107001</t>
  </si>
  <si>
    <t>Juzgado 001 Penal Especializado de Medellín</t>
  </si>
  <si>
    <t>050013107002</t>
  </si>
  <si>
    <t>Juzgado 002 Penal Especializado de Medellín</t>
  </si>
  <si>
    <t>050013107004</t>
  </si>
  <si>
    <t>Juzgado 004 Penal Especializado de Medellín</t>
  </si>
  <si>
    <t>050013107005</t>
  </si>
  <si>
    <t>Juzgado 005 Penal Especializado de Medellín</t>
  </si>
  <si>
    <t>Mocoa</t>
  </si>
  <si>
    <t>860013187001</t>
  </si>
  <si>
    <t>Juzgado 001 de Ejecución de Penas y Medidas de Seguridad de Mocoa</t>
  </si>
  <si>
    <t>860013187002</t>
  </si>
  <si>
    <t>Juzgado 002 de Ejecución de Penas y Medidas de Seguridad de Mocoa</t>
  </si>
  <si>
    <t>860013104001</t>
  </si>
  <si>
    <t>Juzgado 001 Penal del Circuito de Mocoa</t>
  </si>
  <si>
    <t>860013104002</t>
  </si>
  <si>
    <t>Juzgado 002 Penal del Circuito de Mocoa</t>
  </si>
  <si>
    <t>860013107001</t>
  </si>
  <si>
    <t>Juzgado 001 Penal Especializado de Mocoa</t>
  </si>
  <si>
    <t>865683107001</t>
  </si>
  <si>
    <t>Juzgado 001 Penal Especializado de Puerto Asís</t>
  </si>
  <si>
    <t>Total Mocoa</t>
  </si>
  <si>
    <t>230013187001</t>
  </si>
  <si>
    <t>Juzgado 001 de Ejecución de Penas y Medidas de Seguridad de Montería</t>
  </si>
  <si>
    <t>230013187002</t>
  </si>
  <si>
    <t>Juzgado 002 de Ejecución de Penas y Medidas de Seguridad de Montería</t>
  </si>
  <si>
    <t>230013104001</t>
  </si>
  <si>
    <t>Juzgado 001 Penal del Circuito de Montería</t>
  </si>
  <si>
    <t>230013104002</t>
  </si>
  <si>
    <t>Juzgado 002 Penal del Circuito de Montería</t>
  </si>
  <si>
    <t>230013104003</t>
  </si>
  <si>
    <t>Juzgado 003 Penal del Circuito de Montería</t>
  </si>
  <si>
    <t>230013104004</t>
  </si>
  <si>
    <t>Juzgado 004 Penal del Circuito de Montería</t>
  </si>
  <si>
    <t>231623104001</t>
  </si>
  <si>
    <t>Juzgado 001 Penal del Circuito de Cereté</t>
  </si>
  <si>
    <t>234173104001</t>
  </si>
  <si>
    <t>Juzgado 001 Penal del Circuito de Lorica</t>
  </si>
  <si>
    <t>236603104001</t>
  </si>
  <si>
    <t>Juzgado 001 Penal del Circuito de Sahagún</t>
  </si>
  <si>
    <t>230013107001</t>
  </si>
  <si>
    <t>Juzgado 001 Penal Especializado de Montería</t>
  </si>
  <si>
    <t>410013187001</t>
  </si>
  <si>
    <t>Juzgado 001 de Ejecución de Penas y Medidas de Seguridad de Neiva</t>
  </si>
  <si>
    <t>410013187002</t>
  </si>
  <si>
    <t>Juzgado 002 de Ejecución de Penas y Medidas de Seguridad de Neiva</t>
  </si>
  <si>
    <t>410013187003</t>
  </si>
  <si>
    <t>Juzgado 003 de Ejecución de Penas y Medidas de Seguridad de Neiva</t>
  </si>
  <si>
    <t>410013187004</t>
  </si>
  <si>
    <t>Juzgado 004 de Ejecución de Penas y Medidas de Seguridad de Neiva</t>
  </si>
  <si>
    <t>410013104005</t>
  </si>
  <si>
    <t>Juzgado 005 Penal del Circuito de Neiva</t>
  </si>
  <si>
    <t>415513104001</t>
  </si>
  <si>
    <t>Juzgado 001 Penal del Circuito de Pitalito</t>
  </si>
  <si>
    <t>415513104002</t>
  </si>
  <si>
    <t>Juzgado 002 Penal del Circuito de Pitalito</t>
  </si>
  <si>
    <t>410013107001</t>
  </si>
  <si>
    <t>Juzgado 001 Penal Especializado de Neiva</t>
  </si>
  <si>
    <t>410013107002</t>
  </si>
  <si>
    <t>Juzgado 002 Penal Especializado de Neiva</t>
  </si>
  <si>
    <t>410013107003</t>
  </si>
  <si>
    <t>Juzgado 003 Penal Especializado de Neiva</t>
  </si>
  <si>
    <t>Pamplona</t>
  </si>
  <si>
    <t>545183187001</t>
  </si>
  <si>
    <t>Juzgado 001 de Ejecución de Penas y Medidas de Seguridad de Pamplona</t>
  </si>
  <si>
    <t>545183104001</t>
  </si>
  <si>
    <t>Juzgado 001 Penal del Circuito de Pamplona</t>
  </si>
  <si>
    <t>Total Pamplona</t>
  </si>
  <si>
    <t>520013187001</t>
  </si>
  <si>
    <t>Juzgado 001 de Ejecución de Penas y Medidas de Seguridad de Pasto</t>
  </si>
  <si>
    <t>520013187002</t>
  </si>
  <si>
    <t>Juzgado 002 de Ejecución de Penas y Medidas de Seguridad de Pasto</t>
  </si>
  <si>
    <t>520013187003</t>
  </si>
  <si>
    <t>Juzgado 003 de Ejecución de Penas y Medidas de Seguridad de Pasto</t>
  </si>
  <si>
    <t>528353187001</t>
  </si>
  <si>
    <t>Juzgado 001 de Ejecución de Penas y Medidas de Seguridad de Tumaco</t>
  </si>
  <si>
    <t>520013104002</t>
  </si>
  <si>
    <t>Juzgado 002 Penal del Circuito de Pasto</t>
  </si>
  <si>
    <t>520013104003</t>
  </si>
  <si>
    <t>Juzgado 003 Penal del Circuito de Pasto</t>
  </si>
  <si>
    <t>520013104004</t>
  </si>
  <si>
    <t>Juzgado 004 Penal del Circuito de Pasto</t>
  </si>
  <si>
    <t>520013104005</t>
  </si>
  <si>
    <t>Juzgado 005 Penal del Circuito de Pasto</t>
  </si>
  <si>
    <t>523563104001</t>
  </si>
  <si>
    <t>Juzgado 001 Penal del Circuito de Ipiales</t>
  </si>
  <si>
    <t>523563104002</t>
  </si>
  <si>
    <t>Juzgado 002 Penal del Circuito de Ipiales</t>
  </si>
  <si>
    <t>523993104001</t>
  </si>
  <si>
    <t>Juzgado 001 Penal del Circuito de La Unión</t>
  </si>
  <si>
    <t>528353104001</t>
  </si>
  <si>
    <t>Juzgado 001 Penal del Circuito de Tumaco</t>
  </si>
  <si>
    <t>528383104001</t>
  </si>
  <si>
    <t>Juzgado 001 Penal del Circuito de Túquerres</t>
  </si>
  <si>
    <t>520013107001</t>
  </si>
  <si>
    <t>Juzgado 001 Penal Especializado de Pasto</t>
  </si>
  <si>
    <t>520013107002</t>
  </si>
  <si>
    <t>Juzgado 002 Penal Especializado de Pasto</t>
  </si>
  <si>
    <t>528353107001</t>
  </si>
  <si>
    <t>Juzgado 001 Penal Especializado de Tumaco</t>
  </si>
  <si>
    <t>660013187001</t>
  </si>
  <si>
    <t>Juzgado 001 de Ejecución de Penas y Medidas de Seguridad de Pereira</t>
  </si>
  <si>
    <t>660013187002</t>
  </si>
  <si>
    <t>Juzgado 002 de Ejecución de Penas y Medidas de Seguridad de Pereira</t>
  </si>
  <si>
    <t>660013187003</t>
  </si>
  <si>
    <t>Juzgado 003 de Ejecución de Penas y Medidas de Seguridad de Pereira</t>
  </si>
  <si>
    <t>660013187004</t>
  </si>
  <si>
    <t>Juzgado 004 de Ejecución de Penas y Medidas de Seguridad de Pereira</t>
  </si>
  <si>
    <t>660013104005</t>
  </si>
  <si>
    <t>Juzgado 005 Penal del Circuito de Pereira</t>
  </si>
  <si>
    <t>661703104001</t>
  </si>
  <si>
    <t>Juzgado 001 Penal del Circuito de Dosquebradas</t>
  </si>
  <si>
    <t>666823104001</t>
  </si>
  <si>
    <t>Juzgado 001 Penal del Circuito de Santa Rosa de Cabal</t>
  </si>
  <si>
    <t>660013107001</t>
  </si>
  <si>
    <t>Juzgado 001 Penal Especializado de Pereira</t>
  </si>
  <si>
    <t>660013107002</t>
  </si>
  <si>
    <t>Juzgado 002 Penal Especializado de Pereira</t>
  </si>
  <si>
    <t>190013187001</t>
  </si>
  <si>
    <t>Juzgado 001 de Ejecución de Penas y Medidas de Seguridad de Popayán</t>
  </si>
  <si>
    <t>190013187002</t>
  </si>
  <si>
    <t>Juzgado 002 de Ejecución de Penas y Medidas de Seguridad de Popayán</t>
  </si>
  <si>
    <t>190013187003</t>
  </si>
  <si>
    <t>Juzgado 003 de Ejecución de Penas y Medidas de Seguridad de Popayán</t>
  </si>
  <si>
    <t>190013187004</t>
  </si>
  <si>
    <t>Juzgado 004 de Ejecución de Penas y Medidas de Seguridad de Popayán</t>
  </si>
  <si>
    <t>190013187005</t>
  </si>
  <si>
    <t>Juzgado 005 de Ejecución de Penas y Medidas de Seguridad de Popayán</t>
  </si>
  <si>
    <t>190013104004</t>
  </si>
  <si>
    <t>Juzgado 004 Penal del Circuito de Popayán</t>
  </si>
  <si>
    <t>195323104001</t>
  </si>
  <si>
    <t>Juzgado 001 Penal del Circuito de Patía</t>
  </si>
  <si>
    <t>195733104001</t>
  </si>
  <si>
    <t>Juzgado 001 Penal del Circuito de Puerto Tejada</t>
  </si>
  <si>
    <t>196983104001</t>
  </si>
  <si>
    <t>Juzgado 001 Penal del Circuito de Santander de Quilichao</t>
  </si>
  <si>
    <t>196983104002</t>
  </si>
  <si>
    <t>Juzgado 002 Penal del Circuito de Santander de Quilichao</t>
  </si>
  <si>
    <t>190013107001</t>
  </si>
  <si>
    <t>Juzgado 001 Penal Especializado de Popayán</t>
  </si>
  <si>
    <t>190013107002</t>
  </si>
  <si>
    <t>Juzgado 002 Penal Especializado de Popayán</t>
  </si>
  <si>
    <t>Quibdó</t>
  </si>
  <si>
    <t>270013187001</t>
  </si>
  <si>
    <t>Juzgado 001 de Ejecución de Penas y Medidas de Seguridad de Quibdó</t>
  </si>
  <si>
    <t>270013104001</t>
  </si>
  <si>
    <t>Juzgado 001 Penal del Circuito de Quibdó</t>
  </si>
  <si>
    <t>270013104002</t>
  </si>
  <si>
    <t>Juzgado 002 Penal del Circuito de Quibdó</t>
  </si>
  <si>
    <t>273613104001</t>
  </si>
  <si>
    <t>Juzgado 001 Penal del Circuito de Istmina</t>
  </si>
  <si>
    <t>270013107001</t>
  </si>
  <si>
    <t>Juzgado 001 Penal Especializado de Quibdó</t>
  </si>
  <si>
    <t>Total Quibdó</t>
  </si>
  <si>
    <t>440013187001</t>
  </si>
  <si>
    <t>Juzgado 001 de Ejecución de Penas y Medidas de Seguridad de Riohacha</t>
  </si>
  <si>
    <t>440013104002</t>
  </si>
  <si>
    <t>Juzgado 002 Penal del Circuito de Riohacha</t>
  </si>
  <si>
    <t>686793187002</t>
  </si>
  <si>
    <t>Juzgado 002 de Ejecución de Penas y Medidas de Seguridad de San Gil</t>
  </si>
  <si>
    <t>685723104001</t>
  </si>
  <si>
    <t>Juzgado 001 Penal del Circuito de Puente Nacional</t>
  </si>
  <si>
    <t>686793104001</t>
  </si>
  <si>
    <t>Juzgado 001 Penal del Circuito de San Gil</t>
  </si>
  <si>
    <t>687553104001</t>
  </si>
  <si>
    <t>Juzgado 001 Penal del Circuito de Socorro</t>
  </si>
  <si>
    <t>687553104002</t>
  </si>
  <si>
    <t>Juzgado 002 Penal del Circuito de Socorro</t>
  </si>
  <si>
    <t>687553104003</t>
  </si>
  <si>
    <t>Juzgado 003 Penal del Circuito de Socorro</t>
  </si>
  <si>
    <t>688613104002</t>
  </si>
  <si>
    <t>Juzgado 002 Penal del Circuito de Vélez</t>
  </si>
  <si>
    <t>470013187001</t>
  </si>
  <si>
    <t>Juzgado 001 de Ejecución de Penas y Medidas de Seguridad de Santa Marta</t>
  </si>
  <si>
    <t>470013187002</t>
  </si>
  <si>
    <t>Juzgado 002 de Ejecución de Penas y Medidas de Seguridad de Santa Marta</t>
  </si>
  <si>
    <t>470013104001</t>
  </si>
  <si>
    <t>Juzgado 001 Penal del Circuito de Santa Marta</t>
  </si>
  <si>
    <t>470013104002</t>
  </si>
  <si>
    <t>Juzgado 002 Penal del Circuito de Santa Marta</t>
  </si>
  <si>
    <t>470013104003</t>
  </si>
  <si>
    <t>Juzgado 003 Penal del Circuito de Santa Marta</t>
  </si>
  <si>
    <t>470013104004</t>
  </si>
  <si>
    <t>Juzgado 004 Penal del Circuito de Santa Marta</t>
  </si>
  <si>
    <t>470013104005</t>
  </si>
  <si>
    <t>Juzgado 005 Penal del Circuito de Santa Marta</t>
  </si>
  <si>
    <t>471893104001</t>
  </si>
  <si>
    <t>Juzgado 001 Penal del Circuito de Ciénaga</t>
  </si>
  <si>
    <t>471893104002</t>
  </si>
  <si>
    <t>Juzgado 002 Penal del Circuito de Ciénaga</t>
  </si>
  <si>
    <t>472883104001</t>
  </si>
  <si>
    <t>Juzgado 001 Penal del Circuito de Fundación</t>
  </si>
  <si>
    <t>470013107001</t>
  </si>
  <si>
    <t>Juzgado 001 Penal Especializado de Santa Marta</t>
  </si>
  <si>
    <t>470013107002</t>
  </si>
  <si>
    <t>Juzgado 002 Penal Especializado de Santa Marta</t>
  </si>
  <si>
    <t>Santa Rosa de Viterbo</t>
  </si>
  <si>
    <t>156933187001</t>
  </si>
  <si>
    <t>Juzgado 001 de Ejecución de Penas y Medidas de Seguridad de Santa Rosa de Viterbo</t>
  </si>
  <si>
    <t>156933187002</t>
  </si>
  <si>
    <t>Juzgado 002 de Ejecución de Penas y Medidas de Seguridad de Santa Rosa de Viterbo</t>
  </si>
  <si>
    <t>152383104002</t>
  </si>
  <si>
    <t>Juzgado 002 Penal del Circuito de Duitama</t>
  </si>
  <si>
    <t>157593104001</t>
  </si>
  <si>
    <t>Juzgado 001 Penal del Circuito de Sogamoso</t>
  </si>
  <si>
    <t>157593104002</t>
  </si>
  <si>
    <t>Juzgado 002 Penal del Circuito de Sogamoso</t>
  </si>
  <si>
    <t>156933107001</t>
  </si>
  <si>
    <t>Juzgado 001 Penal Especializado de Santa Rosa de Viterbo</t>
  </si>
  <si>
    <t>Total Santa Rosa de Viterbo</t>
  </si>
  <si>
    <t>700013187001</t>
  </si>
  <si>
    <t>Juzgado 001 de Ejecución de Penas y Medidas de Seguridad de Sincelejo</t>
  </si>
  <si>
    <t>700013187002</t>
  </si>
  <si>
    <t>Juzgado 002 de Ejecución de Penas y Medidas de Seguridad de Sincelejo</t>
  </si>
  <si>
    <t>700013104001</t>
  </si>
  <si>
    <t>Juzgado 001 Penal del Circuito de Sincelejo</t>
  </si>
  <si>
    <t>700013104002</t>
  </si>
  <si>
    <t>Juzgado 002 Penal del Circuito de Sincelejo</t>
  </si>
  <si>
    <t>700013104003</t>
  </si>
  <si>
    <t>Juzgado 003 Penal del Circuito de Sincelejo</t>
  </si>
  <si>
    <t>700013104004</t>
  </si>
  <si>
    <t>Juzgado 004 Penal del Circuito de Sincelejo</t>
  </si>
  <si>
    <t>700013107001</t>
  </si>
  <si>
    <t>Juzgado 001 Penal Especializado de Sincelejo</t>
  </si>
  <si>
    <t>150013187001</t>
  </si>
  <si>
    <t>Juzgado 001 de Ejecución de Penas y Medidas de Seguridad de Tunja</t>
  </si>
  <si>
    <t>150013187002</t>
  </si>
  <si>
    <t>Juzgado 002 de Ejecución de Penas y Medidas de Seguridad de Tunja</t>
  </si>
  <si>
    <t>150013187003</t>
  </si>
  <si>
    <t>Juzgado 003 de Ejecución de Penas y Medidas de Seguridad de Tunja</t>
  </si>
  <si>
    <t>150013187004</t>
  </si>
  <si>
    <t>Juzgado 004 de Ejecución de Penas y Medidas de Seguridad de Tunja</t>
  </si>
  <si>
    <t>150013187005</t>
  </si>
  <si>
    <t>Juzgado 005 de Ejecución de Penas y Medidas de Seguridad de Tunja</t>
  </si>
  <si>
    <t>150013187006</t>
  </si>
  <si>
    <t>Juzgado 006 de Ejecución de Penas y Medidas de Seguridad de Tunja</t>
  </si>
  <si>
    <t>150013104001</t>
  </si>
  <si>
    <t>Juzgado 001 Penal del Circuito de Tunja</t>
  </si>
  <si>
    <t>151763104001</t>
  </si>
  <si>
    <t>Juzgado 001 Penal del Circuito de Chiquinquirá</t>
  </si>
  <si>
    <t>151763104002</t>
  </si>
  <si>
    <t>Juzgado 002 Penal del Circuito de Chiquinquirá</t>
  </si>
  <si>
    <t>152993104001</t>
  </si>
  <si>
    <t>Juzgado 001 Penal del Circuito de Garagoa</t>
  </si>
  <si>
    <t>153223104001</t>
  </si>
  <si>
    <t>Juzgado 001 Penal del Circuito de Guateque</t>
  </si>
  <si>
    <t>154693104001</t>
  </si>
  <si>
    <t>Juzgado 001 Penal del Circuito de Moniquirá</t>
  </si>
  <si>
    <t>155993104001</t>
  </si>
  <si>
    <t>Juzgado 001 Penal del Circuito de Ramiriquí</t>
  </si>
  <si>
    <t>150013107001</t>
  </si>
  <si>
    <t>Juzgado 001 Penal Especializado de Tunja</t>
  </si>
  <si>
    <t>200013187001</t>
  </si>
  <si>
    <t>Juzgado 001 de Ejecución de Penas y Medidas de Seguridad de Valledupar</t>
  </si>
  <si>
    <t>200013187002</t>
  </si>
  <si>
    <t>Juzgado 002 de Ejecución de Penas y Medidas de Seguridad de Valledupar</t>
  </si>
  <si>
    <t>200013187003</t>
  </si>
  <si>
    <t>Juzgado 003 de Ejecución de Penas y Medidas de Seguridad de Valledupar</t>
  </si>
  <si>
    <t>200013187004</t>
  </si>
  <si>
    <t>Juzgado 004 de Ejecución de Penas y Medidas de Seguridad de Valledupar</t>
  </si>
  <si>
    <t>200013104003</t>
  </si>
  <si>
    <t>Juzgado 003 Penal del Circuito de Valledupar</t>
  </si>
  <si>
    <t>201783104001</t>
  </si>
  <si>
    <t>Juzgado 001 Penal del Circuito de Chiriguaná</t>
  </si>
  <si>
    <t>200013107001</t>
  </si>
  <si>
    <t>Juzgado 001 Penal Especializado de Valledupar</t>
  </si>
  <si>
    <t>500013187001</t>
  </si>
  <si>
    <t>Juzgado 001 de Ejecución de Penas y Medidas de Seguridad de Villavicencio</t>
  </si>
  <si>
    <t>500013187002</t>
  </si>
  <si>
    <t>Juzgado 002 de Ejecución de Penas y Medidas de Seguridad de Villavicencio</t>
  </si>
  <si>
    <t>500063187001</t>
  </si>
  <si>
    <t>Juzgado 001 de Ejecución de Penas y Medidas de Seguridad de Acacías</t>
  </si>
  <si>
    <t>500063187002</t>
  </si>
  <si>
    <t>Juzgado 002 de Ejecución de Penas y Medidas de Seguridad de Acacías</t>
  </si>
  <si>
    <t>500063187003</t>
  </si>
  <si>
    <t>Juzgado 003 de Ejecución de Penas y Medidas de Seguridad de Acacías</t>
  </si>
  <si>
    <t>500063187004</t>
  </si>
  <si>
    <t>Juzgado 004 de Ejecución de Penas y Medidas de Seguridad de Acacías</t>
  </si>
  <si>
    <t>500063187005</t>
  </si>
  <si>
    <t>Juzgado 005 de Ejecución de Penas y Medidas de Seguridad de Acacías</t>
  </si>
  <si>
    <t>500013104001</t>
  </si>
  <si>
    <t>Juzgado 001 Penal del Circuito de Villavicencio</t>
  </si>
  <si>
    <t>500013104002</t>
  </si>
  <si>
    <t>Juzgado 002 Penal del Circuito de Villavicencio</t>
  </si>
  <si>
    <t>500013104003</t>
  </si>
  <si>
    <t>Juzgado 003 Penal del Circuito de Villavicencio</t>
  </si>
  <si>
    <t>500013104004</t>
  </si>
  <si>
    <t>Juzgado 004 Penal del Circuito de Villavicencio</t>
  </si>
  <si>
    <t>500063104001</t>
  </si>
  <si>
    <t>Juzgado 001 Penal del Circuito de Acacías</t>
  </si>
  <si>
    <t>503133104001</t>
  </si>
  <si>
    <t>Juzgado 001 Penal del Circuito de Granada</t>
  </si>
  <si>
    <t>950013104701</t>
  </si>
  <si>
    <t>Juzgado 701 Penal de Descongestión del Circuito de San José del Guaviare</t>
  </si>
  <si>
    <t>500013107001</t>
  </si>
  <si>
    <t>Juzgado 001 Penal Especializado de Villavicencio</t>
  </si>
  <si>
    <t>500013107002</t>
  </si>
  <si>
    <t>Juzgado 002 Penal Especializado de Villavicencio</t>
  </si>
  <si>
    <t>500013107003</t>
  </si>
  <si>
    <t>Juzgado 003 Penal Especializado de Villavicencio</t>
  </si>
  <si>
    <t>500013107004</t>
  </si>
  <si>
    <t>Juzgado 004 Penal Especializado de Villavicencio</t>
  </si>
  <si>
    <t>Yopal</t>
  </si>
  <si>
    <t>850013187001</t>
  </si>
  <si>
    <t>Juzgado 001 de Ejecución de Penas y Medidas de Seguridad de Yopal</t>
  </si>
  <si>
    <t>850013187002</t>
  </si>
  <si>
    <t>Juzgado 002 de Ejecución de Penas y Medidas de Seguridad de Yopal</t>
  </si>
  <si>
    <t>850013104001</t>
  </si>
  <si>
    <t>Juzgado 001 Penal del Circuito de Yopal</t>
  </si>
  <si>
    <t>850013104002</t>
  </si>
  <si>
    <t>Juzgado 002 Penal del Circuito de Yopal</t>
  </si>
  <si>
    <t>850013104003</t>
  </si>
  <si>
    <t>Juzgado 003 Penal del Circuito de Yopal</t>
  </si>
  <si>
    <t>850013107001</t>
  </si>
  <si>
    <t>Juzgado 001 Penal Especializado de Yopal</t>
  </si>
  <si>
    <t>Total Yopal</t>
  </si>
  <si>
    <t xml:space="preserve">EGRESOS EFECTIVOS </t>
  </si>
  <si>
    <t>TOTAL INVENTARIO FINAL</t>
  </si>
  <si>
    <t xml:space="preserve"> PROMEDIO MENSUAL DE EGRESOS EFECTIVOS</t>
  </si>
  <si>
    <t>056154004002</t>
  </si>
  <si>
    <t>Juzgado 002 Penal Municipal de Rionegro</t>
  </si>
  <si>
    <t>Penal para Adolescentes con Función de Control de Garantías</t>
  </si>
  <si>
    <t>810014071001</t>
  </si>
  <si>
    <t>Juzgado 001 Penal para Adolescentes con Función de Control de Garantías Municipal de Arauca</t>
  </si>
  <si>
    <t>810014071002</t>
  </si>
  <si>
    <t>Juzgado 002 Penal para Adolescentes con Función de Control de Garantías Municipal de Arauca</t>
  </si>
  <si>
    <t>880014046001</t>
  </si>
  <si>
    <t>Juzgado 001 Penal Municipal de Archipielago de San Andrés y Providencia</t>
  </si>
  <si>
    <t>880014046002</t>
  </si>
  <si>
    <t>Juzgado 002 Penal Municipal de Archipielago de San Andrés y Providencia</t>
  </si>
  <si>
    <t>880014071001</t>
  </si>
  <si>
    <t>Juzgado 001 Penal para Adolescentes con Función de Control de Garantías Municipal de Archipielago de San Andrés y Prov</t>
  </si>
  <si>
    <t>631304004001</t>
  </si>
  <si>
    <t>Juzgado 001 Penal Municipal de Calarcá</t>
  </si>
  <si>
    <t>631304004002</t>
  </si>
  <si>
    <t>Juzgado 002 Penal Municipal de Calarcá</t>
  </si>
  <si>
    <t>630014071001</t>
  </si>
  <si>
    <t>Juzgado 001 Penal para Adolescentes con Función de Control de Garantías Municipal de Armenia</t>
  </si>
  <si>
    <t>630014071002</t>
  </si>
  <si>
    <t>Juzgado 002 Penal para Adolescentes con Función de Control de Garantías Municipal de Armenia</t>
  </si>
  <si>
    <t>630014071003</t>
  </si>
  <si>
    <t>Juzgado 003 Penal para Adolescentes con Función de Control de Garantías Municipal de Armenia</t>
  </si>
  <si>
    <t>080014004001</t>
  </si>
  <si>
    <t>Juzgado 001 Penal Municipal de Barranquilla</t>
  </si>
  <si>
    <t>080014004003</t>
  </si>
  <si>
    <t>Juzgado 003 Penal Municipal de Barranquilla</t>
  </si>
  <si>
    <t>080014004004</t>
  </si>
  <si>
    <t>Juzgado 004 Penal Municipal de Barranquilla</t>
  </si>
  <si>
    <t>080014004006</t>
  </si>
  <si>
    <t>Juzgado 006 Penal Municipal de Barranquilla</t>
  </si>
  <si>
    <t>080014004008</t>
  </si>
  <si>
    <t>Juzgado 008 Penal Municipal de Barranquilla</t>
  </si>
  <si>
    <t>087584004001</t>
  </si>
  <si>
    <t>Juzgado 001 Penal Municipal de Soledad</t>
  </si>
  <si>
    <t>087584004002</t>
  </si>
  <si>
    <t>Juzgado 002 Penal Municipal de Soledad</t>
  </si>
  <si>
    <t>080014071001</t>
  </si>
  <si>
    <t>Juzgado 001 Penal para Adolescentes con Función de Control de Garantías Municipal de Barranquilla</t>
  </si>
  <si>
    <t>080014071002</t>
  </si>
  <si>
    <t>Juzgado 002 Penal para Adolescentes con Función de Control de Garantías Municipal de Barranquilla</t>
  </si>
  <si>
    <t>080014071003</t>
  </si>
  <si>
    <t>Juzgado 003 Penal para Adolescentes con Función de Control de Garantías Municipal de Barranquilla</t>
  </si>
  <si>
    <t>110014004037</t>
  </si>
  <si>
    <t>Juzgado 037 Penal Municipal de Bogotá</t>
  </si>
  <si>
    <t>110014071002</t>
  </si>
  <si>
    <t>Juzgado 002 Penal para Adolescentes con Función de Control de Garantías Municipal de Bogotá</t>
  </si>
  <si>
    <t>110014071003</t>
  </si>
  <si>
    <t>Juzgado 003 Penal para Adolescentes con Función de Control de Garantías Municipal de Bogotá</t>
  </si>
  <si>
    <t>110014071004</t>
  </si>
  <si>
    <t>Juzgado 004 Penal para Adolescentes con Función de Control de Garantías Municipal de Bogotá</t>
  </si>
  <si>
    <t>110014071005</t>
  </si>
  <si>
    <t>Juzgado 005 Penal para Adolescentes con Función de Control de Garantías Municipal de Bogotá</t>
  </si>
  <si>
    <t>110014071007</t>
  </si>
  <si>
    <t>Juzgado 007 Penal para Adolescentes con Función de Control de Garantías Municipal de Bogotá</t>
  </si>
  <si>
    <t>110014071008</t>
  </si>
  <si>
    <t>Juzgado 008 Penal para Adolescentes con Función de Control de Garantías Municipal de Bogotá</t>
  </si>
  <si>
    <t>110014071009</t>
  </si>
  <si>
    <t>Juzgado 009 Penal para Adolescentes con Función de Control de Garantías Municipal de Bogotá</t>
  </si>
  <si>
    <t>110014071010</t>
  </si>
  <si>
    <t>Juzgado 010 Penal para Adolescentes con Función de Control de Garantías Municipal de Bogotá</t>
  </si>
  <si>
    <t>680814004002</t>
  </si>
  <si>
    <t>Juzgado 002 Penal Municipal de Barrancabermeja</t>
  </si>
  <si>
    <t>680814004003</t>
  </si>
  <si>
    <t>Juzgado 003 Penal Municipal de Barrancabermeja</t>
  </si>
  <si>
    <t>682764046002</t>
  </si>
  <si>
    <t>Juzgado 002 Penal Municipal de Floridablanca</t>
  </si>
  <si>
    <t>680014071002</t>
  </si>
  <si>
    <t>Juzgado 002 Penal para Adolescentes con Función de Control de Garantías Municipal de Bucaramanga</t>
  </si>
  <si>
    <t>680014071003</t>
  </si>
  <si>
    <t>Juzgado 003 Penal para Adolescentes con Función de Control de Garantías Municipal de Bucaramanga</t>
  </si>
  <si>
    <t>680014071004</t>
  </si>
  <si>
    <t>Juzgado 004 Penal para Adolescentes con Función de Control de Garantías Municipal de Bucaramanga</t>
  </si>
  <si>
    <t>761094004001</t>
  </si>
  <si>
    <t>Juzgado 001 Penal Municipal de Buenaventura</t>
  </si>
  <si>
    <t>761114004001</t>
  </si>
  <si>
    <t>Juzgado 001 Penal Municipal de Buga</t>
  </si>
  <si>
    <t>761474004004</t>
  </si>
  <si>
    <t>Juzgado 004 Penal Municipal de Cartago</t>
  </si>
  <si>
    <t>765204004005</t>
  </si>
  <si>
    <t>Juzgado 005 Penal Municipal de Palmira</t>
  </si>
  <si>
    <t>766224004001</t>
  </si>
  <si>
    <t>Juzgado 001 Penal Municipal de Roldanillo</t>
  </si>
  <si>
    <t>767364004001</t>
  </si>
  <si>
    <t>Juzgado 001 Penal Municipal de Sevilla</t>
  </si>
  <si>
    <t>768344004001</t>
  </si>
  <si>
    <t>Juzgado 001 Penal Municipal de Tuluá</t>
  </si>
  <si>
    <t>761114071001</t>
  </si>
  <si>
    <t>Juzgado 001 Penal para Adolescentes con Función de Control de Garantías Municipal de Buga</t>
  </si>
  <si>
    <t>761114071002</t>
  </si>
  <si>
    <t>Juzgado 002 Penal para Adolescentes con Función de Control de Garantías Municipal de Buga</t>
  </si>
  <si>
    <t>760014004001</t>
  </si>
  <si>
    <t>Juzgado 001 Penal Municipal de Cali</t>
  </si>
  <si>
    <t>760014004019</t>
  </si>
  <si>
    <t>Juzgado 019 Penal Municipal de Cali</t>
  </si>
  <si>
    <t>760014004022</t>
  </si>
  <si>
    <t>Juzgado 022 Penal Municipal de Cali</t>
  </si>
  <si>
    <t>760014004023</t>
  </si>
  <si>
    <t>Juzgado 023 Penal Municipal de Cali</t>
  </si>
  <si>
    <t>768924004001</t>
  </si>
  <si>
    <t>Juzgado 001 Penal Municipal de Yumbo</t>
  </si>
  <si>
    <t>768924004002</t>
  </si>
  <si>
    <t>Juzgado 002 Penal Municipal de Yumbo</t>
  </si>
  <si>
    <t>760014071001</t>
  </si>
  <si>
    <t>Juzgado 001 Penal para Adolescentes con Función de Control de Garantías Municipal de Cali</t>
  </si>
  <si>
    <t>760014071002</t>
  </si>
  <si>
    <t>Juzgado 002 Penal para Adolescentes con Función de Control de Garantías Municipal de Cali</t>
  </si>
  <si>
    <t>760014071003</t>
  </si>
  <si>
    <t>Juzgado 003 Penal para Adolescentes con Función de Control de Garantías Municipal de Cali</t>
  </si>
  <si>
    <t>760014071004</t>
  </si>
  <si>
    <t>Juzgado 004 Penal para Adolescentes con Función de Control de Garantías Municipal de Cali</t>
  </si>
  <si>
    <t>760014071005</t>
  </si>
  <si>
    <t>Juzgado 005 Penal para Adolescentes con Función de Control de Garantías Municipal de Cali</t>
  </si>
  <si>
    <t>760014071006</t>
  </si>
  <si>
    <t>Juzgado 006 Penal para Adolescentes con Función de Control de Garantías Municipal de Cali</t>
  </si>
  <si>
    <t>130014004002</t>
  </si>
  <si>
    <t>Juzgado 002 Penal Municipal de Cartagena</t>
  </si>
  <si>
    <t>130014004003</t>
  </si>
  <si>
    <t>Juzgado 003 Penal Municipal de Cartagena</t>
  </si>
  <si>
    <t>130014004005</t>
  </si>
  <si>
    <t>Juzgado 005 Penal Municipal de Cartagena</t>
  </si>
  <si>
    <t>130014004006</t>
  </si>
  <si>
    <t>Juzgado 006 Penal Municipal de Cartagena</t>
  </si>
  <si>
    <t>130014004007</t>
  </si>
  <si>
    <t>Juzgado 007 Penal Municipal de Cartagena</t>
  </si>
  <si>
    <t>130014004008</t>
  </si>
  <si>
    <t>Juzgado 008 Penal Municipal de Cartagena</t>
  </si>
  <si>
    <t>130014004009</t>
  </si>
  <si>
    <t>Juzgado 009 Penal Municipal de Cartagena</t>
  </si>
  <si>
    <t>130014071003</t>
  </si>
  <si>
    <t>Juzgado 003 Penal para Adolescentes con Función de Control de Garantías Municipal de Cartagena</t>
  </si>
  <si>
    <t>130014071004</t>
  </si>
  <si>
    <t>Juzgado 004 Penal para Adolescentes con Función de Control de Garantías Municipal de Cartagena</t>
  </si>
  <si>
    <t>130014071005</t>
  </si>
  <si>
    <t>Juzgado 005 Penal para Adolescentes con Función de Control de Garantías Municipal de Cartagena</t>
  </si>
  <si>
    <t>540014004001</t>
  </si>
  <si>
    <t>Juzgado 001 Penal Municipal de Cúcuta</t>
  </si>
  <si>
    <t>540014004002</t>
  </si>
  <si>
    <t>Juzgado 002 Penal Municipal de Cúcuta</t>
  </si>
  <si>
    <t>540014004003</t>
  </si>
  <si>
    <t>Juzgado 003 Penal Municipal de Cúcuta</t>
  </si>
  <si>
    <t>540014004004</t>
  </si>
  <si>
    <t>Juzgado 004 Penal Municipal de Cúcuta</t>
  </si>
  <si>
    <t>540014004005</t>
  </si>
  <si>
    <t>Juzgado 005 Penal Municipal de Cúcuta</t>
  </si>
  <si>
    <t>540014004006</t>
  </si>
  <si>
    <t>Juzgado 006 Penal Municipal de Cúcuta</t>
  </si>
  <si>
    <t>540014004007</t>
  </si>
  <si>
    <t>Juzgado 007 Penal Municipal de Cúcuta</t>
  </si>
  <si>
    <t>540014004008</t>
  </si>
  <si>
    <t>Juzgado 008 Penal Municipal de Cúcuta</t>
  </si>
  <si>
    <t>540014004009</t>
  </si>
  <si>
    <t>Juzgado 009 Penal Municipal de Cúcuta</t>
  </si>
  <si>
    <t>544054004001</t>
  </si>
  <si>
    <t>Juzgado 001 Penal Municipal de Los Patios</t>
  </si>
  <si>
    <t>544054004002</t>
  </si>
  <si>
    <t>Juzgado 002 Penal Municipal de Los Patios</t>
  </si>
  <si>
    <t>544984004001</t>
  </si>
  <si>
    <t>Juzgado 001 Penal Municipal de Ocaña</t>
  </si>
  <si>
    <t>544984004002</t>
  </si>
  <si>
    <t>Juzgado 002 Penal Municipal de Ocaña</t>
  </si>
  <si>
    <t>544984004003</t>
  </si>
  <si>
    <t>Juzgado 003 Penal Municipal de Ocaña</t>
  </si>
  <si>
    <t>540014071001</t>
  </si>
  <si>
    <t>Juzgado 001 Penal para Adolescentes con Función de Control de Garantías Municipal de Cúcuta</t>
  </si>
  <si>
    <t>540014071002</t>
  </si>
  <si>
    <t>Juzgado 002 Penal para Adolescentes con Función de Control de Garantías Municipal de Cúcuta</t>
  </si>
  <si>
    <t>540014071003</t>
  </si>
  <si>
    <t>Juzgado 003 Penal para Adolescentes con Función de Control de Garantías Municipal de Cúcuta</t>
  </si>
  <si>
    <t>251834004001</t>
  </si>
  <si>
    <t>Juzgado 001 Penal Municipal de Chocontá</t>
  </si>
  <si>
    <t>252694004001</t>
  </si>
  <si>
    <t>Juzgado 001 Penal Municipal de Facatativá</t>
  </si>
  <si>
    <t>252694004002</t>
  </si>
  <si>
    <t>Juzgado 002 Penal Municipal de Facatativá</t>
  </si>
  <si>
    <t>252864004001</t>
  </si>
  <si>
    <t>Juzgado 001 Penal Municipal de Funza</t>
  </si>
  <si>
    <t>253074004001</t>
  </si>
  <si>
    <t>Juzgado 001 Penal Municipal de Girardot</t>
  </si>
  <si>
    <t>253074004002</t>
  </si>
  <si>
    <t>Juzgado 002 Penal Municipal de Girardot</t>
  </si>
  <si>
    <t>253074004003</t>
  </si>
  <si>
    <t>Juzgado 003 Penal Municipal de Girardot</t>
  </si>
  <si>
    <t>253864004001</t>
  </si>
  <si>
    <t>Juzgado 001 Penal Municipal de La Mesa</t>
  </si>
  <si>
    <t>254304004001</t>
  </si>
  <si>
    <t>Juzgado 001 Penal Municipal de Madrid</t>
  </si>
  <si>
    <t>254734004001</t>
  </si>
  <si>
    <t>Juzgado 001 Penal Municipal de Mosquera</t>
  </si>
  <si>
    <t>257544004003</t>
  </si>
  <si>
    <t>Juzgado 003 Penal Municipal de Soacha</t>
  </si>
  <si>
    <t>258434004001</t>
  </si>
  <si>
    <t>Juzgado 001 Penal Municipal de Ubaté</t>
  </si>
  <si>
    <t>258994004002</t>
  </si>
  <si>
    <t>Juzgado 002 Penal Municipal de Zipaquirá</t>
  </si>
  <si>
    <t>258994004004</t>
  </si>
  <si>
    <t>Juzgado 004 Penal Municipal de Zipaquirá</t>
  </si>
  <si>
    <t>910014004001</t>
  </si>
  <si>
    <t>Juzgado 001 Penal Municipal de Leticia</t>
  </si>
  <si>
    <t>910014004002</t>
  </si>
  <si>
    <t>Juzgado 002 Penal Municipal de Leticia</t>
  </si>
  <si>
    <t>252904046001</t>
  </si>
  <si>
    <t>Juzgado 001 Penal Municipal de Fusagasugá</t>
  </si>
  <si>
    <t>252904046002</t>
  </si>
  <si>
    <t>Juzgado 002 Penal Municipal de Fusagasugá</t>
  </si>
  <si>
    <t>257544046001</t>
  </si>
  <si>
    <t>Juzgado 001 Penal Municipal de Soacha</t>
  </si>
  <si>
    <t>257544046002</t>
  </si>
  <si>
    <t>Juzgado 002 Penal Municipal de Soacha</t>
  </si>
  <si>
    <t>257544046003</t>
  </si>
  <si>
    <t>257544046004</t>
  </si>
  <si>
    <t>Juzgado 004 Penal Municipal de Soacha</t>
  </si>
  <si>
    <t>257544071001</t>
  </si>
  <si>
    <t>Juzgado 001 Penal para Adolescentes con Función de Control de Garantías Municipal de Soacha</t>
  </si>
  <si>
    <t>257544071002</t>
  </si>
  <si>
    <t>Juzgado 002 Penal para Adolescentes con Función de Control de Garantías Municipal de Soacha</t>
  </si>
  <si>
    <t>180014004001</t>
  </si>
  <si>
    <t>Juzgado 001 Penal Municipal de Florencia</t>
  </si>
  <si>
    <t>180014004002</t>
  </si>
  <si>
    <t>Juzgado 002 Penal Municipal de Florencia</t>
  </si>
  <si>
    <t>180014004003</t>
  </si>
  <si>
    <t>Juzgado 003 Penal Municipal de Florencia</t>
  </si>
  <si>
    <t>180014004004</t>
  </si>
  <si>
    <t>Juzgado 004 Penal Municipal de Florencia</t>
  </si>
  <si>
    <t>730014004001</t>
  </si>
  <si>
    <t>Juzgado 001 Penal Municipal de Ibagué</t>
  </si>
  <si>
    <t>730014004010</t>
  </si>
  <si>
    <t>Juzgado 010 Penal Municipal de Ibagué</t>
  </si>
  <si>
    <t>730014004011</t>
  </si>
  <si>
    <t>Juzgado 011 Penal Municipal de Ibagué</t>
  </si>
  <si>
    <t>730014004012</t>
  </si>
  <si>
    <t>Juzgado 012 Penal Municipal de Ibagué</t>
  </si>
  <si>
    <t>730014004013</t>
  </si>
  <si>
    <t>Juzgado 013 Penal Municipal de Ibagué</t>
  </si>
  <si>
    <t>731684004001</t>
  </si>
  <si>
    <t>Juzgado 001 Penal Municipal de Chaparral</t>
  </si>
  <si>
    <t>731684004002</t>
  </si>
  <si>
    <t>Juzgado 002 Penal Municipal de Chaparral</t>
  </si>
  <si>
    <t>732684004001</t>
  </si>
  <si>
    <t>Juzgado 001 Penal Municipal de Espinal</t>
  </si>
  <si>
    <t>732684004002</t>
  </si>
  <si>
    <t>Juzgado 002 Penal Municipal de Espinal</t>
  </si>
  <si>
    <t>732684004003</t>
  </si>
  <si>
    <t>Juzgado 003 Penal Municipal de Espinal</t>
  </si>
  <si>
    <t>733494004001</t>
  </si>
  <si>
    <t>Juzgado 001 Penal Municipal de Honda</t>
  </si>
  <si>
    <t>733494004002</t>
  </si>
  <si>
    <t>Juzgado 002 Penal Municipal de Honda</t>
  </si>
  <si>
    <t>730014071001</t>
  </si>
  <si>
    <t>Juzgado 001 Penal para Adolescentes con Función de Control de Garantías Municipal de Ibagué</t>
  </si>
  <si>
    <t>730014071002</t>
  </si>
  <si>
    <t>Juzgado 002 Penal para Adolescentes con Función de Control de Garantías Municipal de Ibagué</t>
  </si>
  <si>
    <t>730014071003</t>
  </si>
  <si>
    <t>Juzgado 003 Penal para Adolescentes con Función de Control de Garantías Municipal de Ibagué</t>
  </si>
  <si>
    <t>170014071001</t>
  </si>
  <si>
    <t>Juzgado 001 Penal para Adolescentes con Función de Control de Garantías Municipal de Manizales</t>
  </si>
  <si>
    <t>170014071002</t>
  </si>
  <si>
    <t>Juzgado 002 Penal para Adolescentes con Función de Control de Garantías Municipal de Manizales</t>
  </si>
  <si>
    <t>170014071003</t>
  </si>
  <si>
    <t>Juzgado 003 Penal para Adolescentes con Función de Control de Garantías Municipal de Manizales</t>
  </si>
  <si>
    <t>050014004005</t>
  </si>
  <si>
    <t>Juzgado 005 Penal Municipal de Medellín</t>
  </si>
  <si>
    <t>050014004009</t>
  </si>
  <si>
    <t>Juzgado 009 Penal Municipal de Medellín</t>
  </si>
  <si>
    <t>050014004015</t>
  </si>
  <si>
    <t>Juzgado 015 Penal Municipal de Medellín</t>
  </si>
  <si>
    <t>050014004016</t>
  </si>
  <si>
    <t>Juzgado 016 Penal Municipal de Medellín</t>
  </si>
  <si>
    <t>050014004020</t>
  </si>
  <si>
    <t>Juzgado 020 Penal Municipal de Medellín</t>
  </si>
  <si>
    <t>050014004026</t>
  </si>
  <si>
    <t>Juzgado 026 Penal Municipal de Medellín</t>
  </si>
  <si>
    <t>050014004028</t>
  </si>
  <si>
    <t>Juzgado 028 Penal Municipal de Medellín</t>
  </si>
  <si>
    <t>050884004001</t>
  </si>
  <si>
    <t>Juzgado 001 Penal Municipal de Bello</t>
  </si>
  <si>
    <t>050884004002</t>
  </si>
  <si>
    <t>Juzgado 002 Penal Municipal de Bello</t>
  </si>
  <si>
    <t>050884004003</t>
  </si>
  <si>
    <t>Juzgado 003 Penal Municipal de Bello</t>
  </si>
  <si>
    <t>052664004002</t>
  </si>
  <si>
    <t>Juzgado 002 Penal Municipal de Envigado</t>
  </si>
  <si>
    <t>053084004001</t>
  </si>
  <si>
    <t>Juzgado 001 Penal Municipal de Girardota</t>
  </si>
  <si>
    <t>053084004002</t>
  </si>
  <si>
    <t>Juzgado 002 Penal Municipal de Girardota</t>
  </si>
  <si>
    <t>053604004001</t>
  </si>
  <si>
    <t>Juzgado 001 Penal Municipal de Itagüí</t>
  </si>
  <si>
    <t>053604004002</t>
  </si>
  <si>
    <t>Juzgado 002 Penal Municipal de Itagüí</t>
  </si>
  <si>
    <t>050014071001</t>
  </si>
  <si>
    <t>Juzgado 001 Penal para Adolescentes con Función de Control de Garantías Municipal de Medellín</t>
  </si>
  <si>
    <t>050014071002</t>
  </si>
  <si>
    <t>Juzgado 002 Penal para Adolescentes con Función de Control de Garantías Municipal de Medellín</t>
  </si>
  <si>
    <t>050014071003</t>
  </si>
  <si>
    <t>Juzgado 003 Penal para Adolescentes con Función de Control de Garantías Municipal de Medellín</t>
  </si>
  <si>
    <t>050014071004</t>
  </si>
  <si>
    <t>Juzgado 004 Penal para Adolescentes con Función de Control de Garantías Municipal de Medellín</t>
  </si>
  <si>
    <t>050014071005</t>
  </si>
  <si>
    <t>Juzgado 005 Penal para Adolescentes con Función de Control de Garantías Municipal de Medellín</t>
  </si>
  <si>
    <t>050014071006</t>
  </si>
  <si>
    <t>Juzgado 006 Penal para Adolescentes con Función de Control de Garantías Municipal de Medellín</t>
  </si>
  <si>
    <t>860014004001</t>
  </si>
  <si>
    <t>Juzgado 001 Penal Municipal de Mocoa</t>
  </si>
  <si>
    <t>860014004002</t>
  </si>
  <si>
    <t>Juzgado 002 Penal Municipal de Mocoa</t>
  </si>
  <si>
    <t>860014004003</t>
  </si>
  <si>
    <t>Juzgado 003 Penal Municipal de Mocoa</t>
  </si>
  <si>
    <t>230014004001</t>
  </si>
  <si>
    <t>Juzgado 001 Penal Municipal de Montería</t>
  </si>
  <si>
    <t>230014004002</t>
  </si>
  <si>
    <t>Juzgado 002 Penal Municipal de Montería</t>
  </si>
  <si>
    <t>230014004003</t>
  </si>
  <si>
    <t>Juzgado 003 Penal Municipal de Montería</t>
  </si>
  <si>
    <t>230014004004</t>
  </si>
  <si>
    <t>Juzgado 004 Penal Municipal de Montería</t>
  </si>
  <si>
    <t>230014071001</t>
  </si>
  <si>
    <t>Juzgado 001 Penal para Adolescentes con Función de Control de Garantías Municipal de Montería</t>
  </si>
  <si>
    <t>230014071002</t>
  </si>
  <si>
    <t>Juzgado 002 Penal para Adolescentes con Función de Control de Garantías Municipal de Montería</t>
  </si>
  <si>
    <t>230014071003</t>
  </si>
  <si>
    <t>Juzgado 003 Penal para Adolescentes con Función de Control de Garantías Municipal de Montería</t>
  </si>
  <si>
    <t>410014004006</t>
  </si>
  <si>
    <t>Juzgado 006 Penal Municipal de Neiva</t>
  </si>
  <si>
    <t>412984004001</t>
  </si>
  <si>
    <t>Juzgado 001 Penal Municipal de Garzón</t>
  </si>
  <si>
    <t>412984004002</t>
  </si>
  <si>
    <t>Juzgado 002 Penal Municipal de Garzón</t>
  </si>
  <si>
    <t>413964004001</t>
  </si>
  <si>
    <t>Juzgado 001 Penal Municipal de La Plata</t>
  </si>
  <si>
    <t>413964004002</t>
  </si>
  <si>
    <t>Juzgado 002 Penal Municipal de La Plata</t>
  </si>
  <si>
    <t>415514004001</t>
  </si>
  <si>
    <t>Juzgado 001 Penal Municipal de Pitalito</t>
  </si>
  <si>
    <t>415514004002</t>
  </si>
  <si>
    <t>Juzgado 002 Penal Municipal de Pitalito</t>
  </si>
  <si>
    <t>415514004003</t>
  </si>
  <si>
    <t>Juzgado 003 Penal Municipal de Pitalito</t>
  </si>
  <si>
    <t>410014071001</t>
  </si>
  <si>
    <t>Juzgado 001 Penal para Adolescentes con Función de Control de Garantías Municipal de Neiva</t>
  </si>
  <si>
    <t>410014071002</t>
  </si>
  <si>
    <t>Juzgado 002 Penal para Adolescentes con Función de Control de Garantías Municipal de Neiva</t>
  </si>
  <si>
    <t>410014071003</t>
  </si>
  <si>
    <t>Juzgado 003 Penal para Adolescentes con Función de Control de Garantías Municipal de Neiva</t>
  </si>
  <si>
    <t>545184004001</t>
  </si>
  <si>
    <t>Juzgado 001 Penal Municipal de Pamplona</t>
  </si>
  <si>
    <t>545184004002</t>
  </si>
  <si>
    <t>Juzgado 002 Penal Municipal de Pamplona</t>
  </si>
  <si>
    <t>520014004001</t>
  </si>
  <si>
    <t>Juzgado 001 Penal Municipal de Pasto</t>
  </si>
  <si>
    <t>520014004004</t>
  </si>
  <si>
    <t>Juzgado 004 Penal Municipal de Pasto</t>
  </si>
  <si>
    <t>520014004006</t>
  </si>
  <si>
    <t>Juzgado 006 Penal Municipal de Pasto</t>
  </si>
  <si>
    <t>520014004007</t>
  </si>
  <si>
    <t>Juzgado 007 Penal Municipal de Pasto</t>
  </si>
  <si>
    <t>520014004008</t>
  </si>
  <si>
    <t>Juzgado 008 Penal Municipal de Pasto</t>
  </si>
  <si>
    <t>520014004009</t>
  </si>
  <si>
    <t>Juzgado 009 Penal Municipal de Pasto</t>
  </si>
  <si>
    <t>520014004010</t>
  </si>
  <si>
    <t>Juzgado 010 Penal Municipal de Pasto</t>
  </si>
  <si>
    <t>523564004001</t>
  </si>
  <si>
    <t>Juzgado 001 Penal Municipal de Ipiales</t>
  </si>
  <si>
    <t>523564004002</t>
  </si>
  <si>
    <t>Juzgado 002 Penal Municipal de Ipiales</t>
  </si>
  <si>
    <t>523564004003</t>
  </si>
  <si>
    <t>Juzgado 003 Penal Municipal de Ipiales</t>
  </si>
  <si>
    <t>528354004001</t>
  </si>
  <si>
    <t>Juzgado 001 Penal Municipal de Tumaco</t>
  </si>
  <si>
    <t>528354004002</t>
  </si>
  <si>
    <t>Juzgado 002 Penal Municipal de Tumaco</t>
  </si>
  <si>
    <t>528354004003</t>
  </si>
  <si>
    <t>Juzgado 003 Penal Municipal de Tumaco</t>
  </si>
  <si>
    <t>528384004001</t>
  </si>
  <si>
    <t>Juzgado 001 Penal Municipal de Túquerres</t>
  </si>
  <si>
    <t>528384004002</t>
  </si>
  <si>
    <t>Juzgado 002 Penal Municipal de Túquerres</t>
  </si>
  <si>
    <t>520014071001</t>
  </si>
  <si>
    <t>Juzgado 001 Penal para Adolescentes con Función de Control de Garantías Municipal de Pasto</t>
  </si>
  <si>
    <t>520014071002</t>
  </si>
  <si>
    <t>Juzgado 002 Penal para Adolescentes con Función de Control de Garantías Municipal de Pasto</t>
  </si>
  <si>
    <t>520014071003</t>
  </si>
  <si>
    <t>Juzgado 003 Penal para Adolescentes con Función de Control de Garantías Municipal de Pasto</t>
  </si>
  <si>
    <t>528354071001</t>
  </si>
  <si>
    <t>Juzgado 001 Penal para Adolescentes con Función de Control de Garantías Municipal de Tumaco</t>
  </si>
  <si>
    <t>528354071002</t>
  </si>
  <si>
    <t>Juzgado 002 Penal para Adolescentes con Función de Control de Garantías Municipal de Tumaco</t>
  </si>
  <si>
    <t>661704004001</t>
  </si>
  <si>
    <t>Juzgado 001 Penal Municipal de Dosquebradas</t>
  </si>
  <si>
    <t>661704004002</t>
  </si>
  <si>
    <t>Juzgado 002 Penal Municipal de Dosquebradas</t>
  </si>
  <si>
    <t>666824004001</t>
  </si>
  <si>
    <t>Juzgado 001 Penal Municipal de Santa Rosa de Cabal</t>
  </si>
  <si>
    <t>660014071001</t>
  </si>
  <si>
    <t>Juzgado 001 Penal para Adolescentes con Función de Control de Garantías Municipal de Pereira</t>
  </si>
  <si>
    <t>660014071002</t>
  </si>
  <si>
    <t>Juzgado 002 Penal para Adolescentes con Función de Control de Garantías Municipal de Pereira</t>
  </si>
  <si>
    <t>660014071003</t>
  </si>
  <si>
    <t>Juzgado 003 Penal para Adolescentes con Función de Control de Garantías Municipal de Pereira</t>
  </si>
  <si>
    <t>195734004001</t>
  </si>
  <si>
    <t>Juzgado 001 Penal Municipal de Puerto Tejada</t>
  </si>
  <si>
    <t>195734004002</t>
  </si>
  <si>
    <t>Juzgado 002 Penal Municipal de Puerto Tejada</t>
  </si>
  <si>
    <t>196984004001</t>
  </si>
  <si>
    <t>Juzgado 001 Penal Municipal de Santander de Quilichao</t>
  </si>
  <si>
    <t>196984004002</t>
  </si>
  <si>
    <t>Juzgado 002 Penal Municipal de Santander de Quilichao</t>
  </si>
  <si>
    <t>190014071001</t>
  </si>
  <si>
    <t>Juzgado 001 Penal para Adolescentes con Función de Control de Garantías Municipal de Popayán</t>
  </si>
  <si>
    <t>190014071002</t>
  </si>
  <si>
    <t>Juzgado 002 Penal para Adolescentes con Función de Control de Garantías Municipal de Popayán</t>
  </si>
  <si>
    <t>190014071003</t>
  </si>
  <si>
    <t>Juzgado 003 Penal para Adolescentes con Función de Control de Garantías Municipal de Popayán</t>
  </si>
  <si>
    <t>270014004001</t>
  </si>
  <si>
    <t>Juzgado 001 Penal Municipal de Quibdó</t>
  </si>
  <si>
    <t>270014004002</t>
  </si>
  <si>
    <t>Juzgado 002 Penal Municipal de Quibdó</t>
  </si>
  <si>
    <t>270014071002</t>
  </si>
  <si>
    <t>Juzgado 002 Penal para Adolescentes con Función de Control de Garantías Municipal de Quibdó</t>
  </si>
  <si>
    <t>440014004002</t>
  </si>
  <si>
    <t>Juzgado 002 Penal Municipal de Riohacha</t>
  </si>
  <si>
    <t>440014004003</t>
  </si>
  <si>
    <t>Juzgado 003 Penal Municipal de Riohacha</t>
  </si>
  <si>
    <t>440014071002</t>
  </si>
  <si>
    <t>Juzgado 002 Penal para Adolescentes con Función de Control de Garantías Municipal de Riohacha</t>
  </si>
  <si>
    <t>686794071001</t>
  </si>
  <si>
    <t>Juzgado 001 Penal para Adolescentes con Función de Control de Garantías Municipal de San Gil</t>
  </si>
  <si>
    <t>686794071002</t>
  </si>
  <si>
    <t>Juzgado 002 Penal para Adolescentes con Función de Control de Garantías Municipal de San Gil</t>
  </si>
  <si>
    <t>470014004001</t>
  </si>
  <si>
    <t>Juzgado 001 Penal Municipal de Santa Marta</t>
  </si>
  <si>
    <t>470014004002</t>
  </si>
  <si>
    <t>Juzgado 002 Penal Municipal de Santa Marta</t>
  </si>
  <si>
    <t>470014004006</t>
  </si>
  <si>
    <t>Juzgado 006 Penal Municipal de Santa Marta</t>
  </si>
  <si>
    <t>470014004007</t>
  </si>
  <si>
    <t>Juzgado 007 Penal Municipal de Santa Marta</t>
  </si>
  <si>
    <t>470014004008</t>
  </si>
  <si>
    <t>Juzgado 008 Penal Municipal de Santa Marta</t>
  </si>
  <si>
    <t>470014071001</t>
  </si>
  <si>
    <t>Juzgado 001 Penal para Adolescentes con Función de Control de Garantías Municipal de Santa Marta</t>
  </si>
  <si>
    <t>470014071002</t>
  </si>
  <si>
    <t>Juzgado 002 Penal para Adolescentes con Función de Control de Garantías Municipal de Santa Marta</t>
  </si>
  <si>
    <t>470014071003</t>
  </si>
  <si>
    <t>Juzgado 003 Penal para Adolescentes con Función de Control de Garantías Municipal de Santa Marta</t>
  </si>
  <si>
    <t>152384004002</t>
  </si>
  <si>
    <t>Juzgado 002 Penal Municipal de Duitama</t>
  </si>
  <si>
    <t>152384004003</t>
  </si>
  <si>
    <t>Juzgado 003 Penal Municipal de Duitama</t>
  </si>
  <si>
    <t>152384004004</t>
  </si>
  <si>
    <t>Juzgado 004 Penal Municipal de Duitama</t>
  </si>
  <si>
    <t>157594004001</t>
  </si>
  <si>
    <t>Juzgado 001 Penal Municipal de Sogamoso</t>
  </si>
  <si>
    <t>157594071001</t>
  </si>
  <si>
    <t>Juzgado 001 Penal para Adolescentes con Función de Control de Garantías Municipal de Sogamoso</t>
  </si>
  <si>
    <t>157594071002</t>
  </si>
  <si>
    <t>Juzgado 002 Penal para Adolescentes con Función de Control de Garantías Municipal de Sogamoso</t>
  </si>
  <si>
    <t>700014004001</t>
  </si>
  <si>
    <t>Juzgado 001 Penal Municipal de Sincelejo</t>
  </si>
  <si>
    <t>700014004002</t>
  </si>
  <si>
    <t>Juzgado 002 Penal Municipal de Sincelejo</t>
  </si>
  <si>
    <t>700014004003</t>
  </si>
  <si>
    <t>Juzgado 003 Penal Municipal de Sincelejo</t>
  </si>
  <si>
    <t>700014004004</t>
  </si>
  <si>
    <t>Juzgado 004 Penal Municipal de Sincelejo</t>
  </si>
  <si>
    <t>700014071001</t>
  </si>
  <si>
    <t>Juzgado 001 Penal para Adolescentes con Función de Control de Garantías Municipal de Sincelejo</t>
  </si>
  <si>
    <t>700014071002</t>
  </si>
  <si>
    <t>Juzgado 002 Penal para Adolescentes con Función de Control de Garantías Municipal de Sincelejo</t>
  </si>
  <si>
    <t>700014071003</t>
  </si>
  <si>
    <t>Juzgado 003 Penal para Adolescentes con Función de Control de Garantías Municipal de Sincelejo</t>
  </si>
  <si>
    <t>150014004001</t>
  </si>
  <si>
    <t>Juzgado 001 Penal Municipal de Tunja</t>
  </si>
  <si>
    <t>151764004001</t>
  </si>
  <si>
    <t>Juzgado 001 Penal Municipal de Chiquinquirá</t>
  </si>
  <si>
    <t>151764004002</t>
  </si>
  <si>
    <t>Juzgado 002 Penal Municipal de Chiquinquirá</t>
  </si>
  <si>
    <t>151764004003</t>
  </si>
  <si>
    <t>Juzgado 003 Penal Municipal de Chiquinquirá</t>
  </si>
  <si>
    <t>150014071001</t>
  </si>
  <si>
    <t>Juzgado 001 Penal para Adolescentes con Función de Control de Garantías Municipal de Tunja</t>
  </si>
  <si>
    <t>150014071002</t>
  </si>
  <si>
    <t>Juzgado 002 Penal para Adolescentes con Función de Control de Garantías Municipal de Tunja</t>
  </si>
  <si>
    <t>150014071003</t>
  </si>
  <si>
    <t>Juzgado 003 Penal para Adolescentes con Función de Control de Garantías Municipal de Tunja</t>
  </si>
  <si>
    <t>200014071001</t>
  </si>
  <si>
    <t>Juzgado 001 Penal para Adolescentes con Función de Control de Garantías Municipal de Valledupar</t>
  </si>
  <si>
    <t>200014071002</t>
  </si>
  <si>
    <t>Juzgado 002 Penal para Adolescentes con Función de Control de Garantías Municipal de Valledupar</t>
  </si>
  <si>
    <t>200014071003</t>
  </si>
  <si>
    <t>Juzgado 003 Penal para Adolescentes con Función de Control de Garantías Municipal de Valledupar</t>
  </si>
  <si>
    <t>500014004005</t>
  </si>
  <si>
    <t>Juzgado 005 Penal Municipal de Villavicencio</t>
  </si>
  <si>
    <t>500014071001</t>
  </si>
  <si>
    <t>Juzgado 001 Penal para Adolescentes con Función de Control de Garantías Municipal de Villavicencio</t>
  </si>
  <si>
    <t>500014071002</t>
  </si>
  <si>
    <t>Juzgado 002 Penal para Adolescentes con Función de Control de Garantías Municipal de Villavicencio</t>
  </si>
  <si>
    <t>850014004001</t>
  </si>
  <si>
    <t>Juzgado 001 Penal Municipal de Yopal</t>
  </si>
  <si>
    <t>850014004002</t>
  </si>
  <si>
    <t>Juzgado 002 Penal Municipal de Yopal</t>
  </si>
  <si>
    <t>850014071001</t>
  </si>
  <si>
    <t>Juzgado 001 Penal para Adolescentes con Función de Control de Garantías Municipal de Yopal</t>
  </si>
  <si>
    <t>850014071002</t>
  </si>
  <si>
    <t>Juzgado 002 Penal para Adolescentes con Función de Control de Garantías Municipal de Yopal</t>
  </si>
  <si>
    <t>Meses reportados</t>
  </si>
  <si>
    <t xml:space="preserve"> PROMEDIO MENSUAL DE INGRESOS EFECTIVOS </t>
  </si>
  <si>
    <t>PROMEDIO MENSUAL DE EGRESOS EFECTIVOS</t>
  </si>
  <si>
    <t>Cobertura: 85,5%</t>
  </si>
  <si>
    <t>Cobertura: 87,4%</t>
  </si>
  <si>
    <t>FUNCIONARIO</t>
  </si>
  <si>
    <t>IRINA MARGARITA DIAZ  OVIEDO</t>
  </si>
  <si>
    <t>LICENIA BURBANO SMITH</t>
  </si>
  <si>
    <t>MAURICIO  PLATA  ACEVEDO</t>
  </si>
  <si>
    <t>CLARA INES CASAS ROMERO ROMERO</t>
  </si>
  <si>
    <t>JORGE ARMANDO  VILLALOBOS  VILLALOBOS</t>
  </si>
  <si>
    <t>RAMON HOMERO  GARCIA QUIÑONES</t>
  </si>
  <si>
    <t>ALVARO FORERO SOTO</t>
  </si>
  <si>
    <t>NAYID  ALARCON ANDRADE</t>
  </si>
  <si>
    <t>ELENA MOLINA  ROJAS</t>
  </si>
  <si>
    <t>Despacho 002 de la Sala Penal del Tribunal Superior de Cali</t>
  </si>
  <si>
    <t>N.R.</t>
  </si>
  <si>
    <t>Despacho 009 de la Sala Penal del Tribunal Superior de Cali</t>
  </si>
  <si>
    <t>Despacho 003 de la Sala Penal del Tribunal Superior de Cartagena</t>
  </si>
  <si>
    <t>680813104001</t>
  </si>
  <si>
    <t>Juzgado 001 Penal del Circuito de Barrancabermeja</t>
  </si>
  <si>
    <t>761113104001</t>
  </si>
  <si>
    <t>Juzgado 001 Penal del Circuito de Buga</t>
  </si>
  <si>
    <t>761113104002</t>
  </si>
  <si>
    <t>Juzgado 002 Penal del Circuito de Buga</t>
  </si>
  <si>
    <t>761473104001</t>
  </si>
  <si>
    <t>Juzgado 001 Penal del Circuito de Cartago</t>
  </si>
  <si>
    <t>767363104001</t>
  </si>
  <si>
    <t>Juzgado 001 Penal del Circuito de Sevilla</t>
  </si>
  <si>
    <t>130013104001</t>
  </si>
  <si>
    <t>Juzgado 001 Penal del Circuito de Cartagena</t>
  </si>
  <si>
    <t>050883104002</t>
  </si>
  <si>
    <t>Juzgado 002 Penal del Circuito de Bello</t>
  </si>
  <si>
    <t>520013104001</t>
  </si>
  <si>
    <t>Juzgado 001 Penal del Circuito de Pasto</t>
  </si>
  <si>
    <t>528353104002</t>
  </si>
  <si>
    <t>Juzgado 002 Penal del Circuito de Tumaco</t>
  </si>
  <si>
    <t>440013104001</t>
  </si>
  <si>
    <t>Juzgado 001 Penal del Circuito de Riohacha</t>
  </si>
  <si>
    <t>686793104002</t>
  </si>
  <si>
    <t>Juzgado 002 Penal del Circuito de San Gil</t>
  </si>
  <si>
    <t>688613104001</t>
  </si>
  <si>
    <t>Juzgado 001 Penal del Circuito de Vélez</t>
  </si>
  <si>
    <t>472453104001</t>
  </si>
  <si>
    <t>Juzgado 001 Penal del Circuito de El Banco</t>
  </si>
  <si>
    <t>080014004002</t>
  </si>
  <si>
    <t>Juzgado 002 Penal Municipal de Barranquilla</t>
  </si>
  <si>
    <t>080014004005</t>
  </si>
  <si>
    <t>Juzgado 005 Penal Municipal de Barranquilla</t>
  </si>
  <si>
    <t>080014004007</t>
  </si>
  <si>
    <t>Juzgado 007 Penal Municipal de Barranquilla</t>
  </si>
  <si>
    <t>110014004043</t>
  </si>
  <si>
    <t>Juzgado 043 Penal Municipal de Bogotá D.C.</t>
  </si>
  <si>
    <t>680814004001</t>
  </si>
  <si>
    <t>Juzgado 001 Penal Municipal de Barrancabermeja</t>
  </si>
  <si>
    <t>680814004004</t>
  </si>
  <si>
    <t>Juzgado 004 Penal Municipal de Barrancabermeja</t>
  </si>
  <si>
    <t>760014004011</t>
  </si>
  <si>
    <t>Juzgado 011 Penal Municipal de Cali</t>
  </si>
  <si>
    <t>130014004001</t>
  </si>
  <si>
    <t>Juzgado 001 Penal Municipal de Cartagena</t>
  </si>
  <si>
    <t>130014004004</t>
  </si>
  <si>
    <t>Juzgado 004 Penal Municipal de Cartagena</t>
  </si>
  <si>
    <t>270014004003</t>
  </si>
  <si>
    <t>Juzgado 003 Penal Municipal de Quibdó</t>
  </si>
  <si>
    <t>440014004001</t>
  </si>
  <si>
    <t>Juzgado 001 Penal Municipal de Riohacha</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</si>
  <si>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</si>
  <si>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t>Despacho 003 de la Sala Penal del Tribunal Superior de Barranquilla</t>
  </si>
  <si>
    <r>
      <t>ESPECIALIDAD:</t>
    </r>
    <r>
      <rPr>
        <b/>
        <sz val="14"/>
        <color indexed="8"/>
        <rFont val="Arial"/>
        <family val="2"/>
      </rPr>
      <t xml:space="preserve"> PENAL</t>
    </r>
  </si>
  <si>
    <r>
      <t xml:space="preserve">COMPETENCIA: </t>
    </r>
    <r>
      <rPr>
        <b/>
        <sz val="14"/>
        <color indexed="8"/>
        <rFont val="Arial"/>
        <family val="2"/>
      </rPr>
      <t>JUZGADOS DEL CIRCUITO</t>
    </r>
  </si>
  <si>
    <r>
      <t xml:space="preserve">ESPECIALIDAD: </t>
    </r>
    <r>
      <rPr>
        <b/>
        <sz val="14"/>
        <color indexed="8"/>
        <rFont val="Arial"/>
        <family val="2"/>
      </rPr>
      <t>PENAL</t>
    </r>
  </si>
  <si>
    <r>
      <t>COMPETENCIA:</t>
    </r>
    <r>
      <rPr>
        <b/>
        <sz val="14"/>
        <color indexed="8"/>
        <rFont val="Arial"/>
        <family val="2"/>
      </rPr>
      <t xml:space="preserve"> JUZGADOS MUNICIPALES</t>
    </r>
  </si>
  <si>
    <t>Despacho 015 de la Sala Penal del Tribunal Superior de Medellín</t>
  </si>
  <si>
    <t>Total Extinción de Dominio</t>
  </si>
  <si>
    <r>
      <t xml:space="preserve">COMPETENCIA: </t>
    </r>
    <r>
      <rPr>
        <b/>
        <sz val="14"/>
        <color indexed="8"/>
        <rFont val="Arial"/>
        <family val="2"/>
      </rPr>
      <t>JUZGADOS DEL CIRCUITO EJECUCIÓN DE PENAS Y MEDIDAS DE SEGURIDAD</t>
    </r>
  </si>
  <si>
    <r>
      <t xml:space="preserve">COMPETENCIA: </t>
    </r>
    <r>
      <rPr>
        <b/>
        <sz val="14"/>
        <color indexed="8"/>
        <rFont val="Arial"/>
        <family val="2"/>
      </rPr>
      <t xml:space="preserve">JUZGADOS DEL CIRCUITO  PENAL ESPECIALIZADO </t>
    </r>
  </si>
  <si>
    <t>PROMEDIO MENSUAL DE INGRESOS EFECTIVOS</t>
  </si>
  <si>
    <t xml:space="preserve">INGRESOS EFECTIVOS </t>
  </si>
  <si>
    <t xml:space="preserve"> EGRESOS EFECTIVOS </t>
  </si>
  <si>
    <r>
      <t>COMPETENCIA:</t>
    </r>
    <r>
      <rPr>
        <b/>
        <sz val="14"/>
        <color indexed="8"/>
        <rFont val="Arial"/>
        <family val="2"/>
      </rPr>
      <t xml:space="preserve"> JUZGADOS MUNICIPALES PENAL ADOLECENTES</t>
    </r>
  </si>
  <si>
    <r>
      <t>COMPETENCIA:</t>
    </r>
    <r>
      <rPr>
        <b/>
        <sz val="14"/>
        <color indexed="8"/>
        <rFont val="Arial"/>
        <family val="2"/>
      </rPr>
      <t xml:space="preserve"> JUZGADOS MUNICIPALES PENAL MIXTO</t>
    </r>
  </si>
  <si>
    <r>
      <t xml:space="preserve">COMPETENCIA: </t>
    </r>
    <r>
      <rPr>
        <b/>
        <sz val="14"/>
        <color indexed="8"/>
        <rFont val="Arial"/>
        <family val="2"/>
      </rPr>
      <t>TRIBUNAL SUPERIOR</t>
    </r>
  </si>
  <si>
    <t>Total Control de Garantias Justicia y Paz</t>
  </si>
  <si>
    <t>Total Conocimiento Justicia y Paz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</si>
</sst>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i/>
      <sz val="10"/>
      <name val="Arial"/>
      <family val="2"/>
    </font>
    <font>
      <sz val="10"/>
      <color theme="1"/>
      <name val="Arial"/>
      <family val="2"/>
    </font>
    <font>
      <b/>
      <sz val="10"/>
      <color theme="1"/>
      <name val="Arial"/>
      <family val="2"/>
    </font>
    <font>
      <b/>
      <sz val="10"/>
      <color indexed="8"/>
      <name val="Arial"/>
      <family val="2"/>
    </font>
    <font>
      <sz val="8"/>
      <color indexed="8"/>
      <name val="Arial"/>
      <family val="2"/>
    </font>
    <font>
      <sz val="8"/>
      <color theme="1"/>
      <name val="Arial"/>
      <family val="2"/>
    </font>
    <font>
      <i/>
      <sz val="8"/>
      <color theme="1"/>
      <name val="Arial"/>
      <family val="2"/>
    </font>
    <font>
      <i/>
      <sz val="9"/>
      <color theme="3"/>
      <name val="Arial"/>
      <family val="2"/>
    </font>
    <font>
      <sz val="10"/>
      <color rgb="FF222222"/>
      <name val="Arial"/>
      <family val="2"/>
    </font>
    <font>
      <b/>
      <i/>
      <sz val="11"/>
      <name val="Arial"/>
      <family val="2"/>
    </font>
    <font>
      <b/>
      <sz val="14"/>
      <color indexed="8"/>
      <name val="Arial"/>
      <family val="2"/>
    </font>
    <font>
      <b/>
      <i/>
      <sz val="12"/>
      <name val="Arial"/>
      <family val="2"/>
    </font>
    <font>
      <sz val="11"/>
      <color rgb="FF222222"/>
      <name val="Calibri"/>
      <family val="2"/>
      <scheme val="minor"/>
    </font>
    <font>
      <sz val="11"/>
      <color rgb="FF222222"/>
      <name val="Arial"/>
      <family val="2"/>
    </font>
  </fonts>
  <fills count="19">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theme="4"/>
        <bgColor theme="0" tint="-0.14999847407452621"/>
      </patternFill>
    </fill>
    <fill>
      <patternFill patternType="solid">
        <fgColor theme="8" tint="-0.249977111117893"/>
        <bgColor theme="0" tint="-0.14999847407452621"/>
      </patternFill>
    </fill>
    <fill>
      <patternFill patternType="solid">
        <fgColor theme="4"/>
        <bgColor theme="4" tint="0.79998168889431442"/>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indexed="64"/>
      </patternFill>
    </fill>
    <fill>
      <patternFill patternType="solid">
        <fgColor theme="0"/>
        <bgColor indexed="64"/>
      </patternFill>
    </fill>
    <fill>
      <patternFill patternType="solid">
        <fgColor theme="3" tint="0.39997558519241921"/>
        <bgColor theme="4" tint="0.79998168889431442"/>
      </patternFill>
    </fill>
    <fill>
      <patternFill patternType="solid">
        <fgColor theme="3" tint="0.59999389629810485"/>
        <bgColor theme="4" tint="0.79998168889431442"/>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theme="0" tint="-0.14999847407452621"/>
      </patternFill>
    </fill>
    <fill>
      <patternFill patternType="solid">
        <fgColor theme="4"/>
        <bgColor indexed="64"/>
      </patternFill>
    </fill>
    <fill>
      <patternFill patternType="solid">
        <fgColor theme="0" tint="-4.9989318521683403E-2"/>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121">
    <xf numFmtId="0" fontId="0" fillId="0" borderId="0" xfId="0"/>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wrapText="1"/>
    </xf>
    <xf numFmtId="0" fontId="3" fillId="0" borderId="1" xfId="0" applyFont="1" applyBorder="1"/>
    <xf numFmtId="0" fontId="0" fillId="0" borderId="1" xfId="0" applyBorder="1"/>
    <xf numFmtId="9" fontId="0" fillId="0" borderId="1" xfId="2" applyFont="1" applyBorder="1"/>
    <xf numFmtId="3" fontId="0" fillId="0" borderId="1" xfId="0" applyNumberFormat="1" applyBorder="1"/>
    <xf numFmtId="3" fontId="0" fillId="4" borderId="1" xfId="0" applyNumberFormat="1" applyFill="1" applyBorder="1"/>
    <xf numFmtId="0" fontId="3" fillId="8" borderId="1" xfId="0" applyFont="1" applyFill="1" applyBorder="1"/>
    <xf numFmtId="3" fontId="3" fillId="8" borderId="1" xfId="0" applyNumberFormat="1" applyFont="1" applyFill="1" applyBorder="1"/>
    <xf numFmtId="3" fontId="3" fillId="9" borderId="1" xfId="0" applyNumberFormat="1" applyFont="1" applyFill="1" applyBorder="1"/>
    <xf numFmtId="9" fontId="0" fillId="8" borderId="1" xfId="2" applyFont="1" applyFill="1" applyBorder="1"/>
    <xf numFmtId="0" fontId="0" fillId="8" borderId="1" xfId="0" applyFont="1" applyFill="1" applyBorder="1"/>
    <xf numFmtId="9" fontId="3" fillId="8" borderId="1" xfId="2" applyFont="1" applyFill="1" applyBorder="1"/>
    <xf numFmtId="0" fontId="3" fillId="12" borderId="1" xfId="0" applyFont="1" applyFill="1" applyBorder="1"/>
    <xf numFmtId="3" fontId="3" fillId="12" borderId="1" xfId="0" applyNumberFormat="1" applyFont="1" applyFill="1" applyBorder="1"/>
    <xf numFmtId="0" fontId="3" fillId="13" borderId="1" xfId="0" applyFont="1" applyFill="1" applyBorder="1"/>
    <xf numFmtId="3" fontId="3" fillId="13" borderId="1" xfId="0" applyNumberFormat="1" applyFont="1" applyFill="1" applyBorder="1"/>
    <xf numFmtId="9" fontId="3" fillId="10" borderId="1" xfId="2" applyFont="1" applyFill="1" applyBorder="1"/>
    <xf numFmtId="0" fontId="0" fillId="0" borderId="1" xfId="0" applyFont="1" applyBorder="1"/>
    <xf numFmtId="0" fontId="4" fillId="11" borderId="0" xfId="0" applyFont="1" applyFill="1"/>
    <xf numFmtId="0" fontId="4" fillId="11" borderId="0" xfId="0" applyFont="1" applyFill="1" applyAlignment="1">
      <alignment wrapText="1"/>
    </xf>
    <xf numFmtId="165" fontId="4" fillId="11" borderId="0" xfId="1" applyNumberFormat="1" applyFont="1" applyFill="1"/>
    <xf numFmtId="0" fontId="6" fillId="11" borderId="0" xfId="0" applyFont="1" applyFill="1"/>
    <xf numFmtId="0" fontId="7" fillId="11" borderId="0" xfId="0" applyFont="1" applyFill="1" applyAlignment="1">
      <alignment vertical="center"/>
    </xf>
    <xf numFmtId="0" fontId="8" fillId="14" borderId="0" xfId="0" applyFont="1" applyFill="1" applyAlignment="1">
      <alignment vertical="center"/>
    </xf>
    <xf numFmtId="0" fontId="0" fillId="11" borderId="0" xfId="0" applyFill="1" applyAlignment="1">
      <alignment wrapText="1"/>
    </xf>
    <xf numFmtId="165" fontId="0" fillId="11" borderId="0" xfId="1" applyNumberFormat="1" applyFont="1" applyFill="1"/>
    <xf numFmtId="0" fontId="12" fillId="11" borderId="0" xfId="0" applyFont="1" applyFill="1"/>
    <xf numFmtId="1" fontId="0" fillId="4" borderId="1" xfId="0" applyNumberFormat="1" applyFill="1" applyBorder="1"/>
    <xf numFmtId="0" fontId="3" fillId="15" borderId="1" xfId="0" applyFont="1" applyFill="1" applyBorder="1"/>
    <xf numFmtId="9" fontId="3" fillId="15" borderId="1" xfId="2" applyFont="1" applyFill="1" applyBorder="1"/>
    <xf numFmtId="1" fontId="3" fillId="9" borderId="1" xfId="0" applyNumberFormat="1" applyFont="1" applyFill="1" applyBorder="1"/>
    <xf numFmtId="1" fontId="0" fillId="0" borderId="0" xfId="0" applyNumberFormat="1"/>
    <xf numFmtId="1" fontId="3" fillId="0" borderId="0" xfId="0" applyNumberFormat="1" applyFont="1"/>
    <xf numFmtId="3" fontId="3" fillId="15" borderId="1" xfId="0" applyNumberFormat="1" applyFont="1" applyFill="1" applyBorder="1"/>
    <xf numFmtId="3" fontId="3" fillId="3" borderId="1" xfId="0" applyNumberFormat="1" applyFont="1" applyFill="1" applyBorder="1"/>
    <xf numFmtId="0" fontId="0" fillId="11" borderId="1" xfId="0" applyFont="1" applyFill="1" applyBorder="1"/>
    <xf numFmtId="3" fontId="0" fillId="11" borderId="1" xfId="0" applyNumberFormat="1" applyFont="1" applyFill="1" applyBorder="1"/>
    <xf numFmtId="3" fontId="0" fillId="4" borderId="1" xfId="0" applyNumberFormat="1" applyFont="1" applyFill="1" applyBorder="1"/>
    <xf numFmtId="9" fontId="1" fillId="11" borderId="1" xfId="2" applyFont="1" applyFill="1" applyBorder="1"/>
    <xf numFmtId="1" fontId="3" fillId="2" borderId="0" xfId="0" applyNumberFormat="1" applyFont="1" applyFill="1" applyBorder="1"/>
    <xf numFmtId="0" fontId="0" fillId="0" borderId="0" xfId="0" applyBorder="1"/>
    <xf numFmtId="1" fontId="3" fillId="0" borderId="0" xfId="0" applyNumberFormat="1" applyFont="1" applyBorder="1"/>
    <xf numFmtId="1" fontId="0" fillId="0" borderId="0" xfId="0" applyNumberFormat="1" applyBorder="1"/>
    <xf numFmtId="1" fontId="0" fillId="0" borderId="1" xfId="0" applyNumberFormat="1" applyBorder="1" applyAlignment="1">
      <alignment horizontal="left"/>
    </xf>
    <xf numFmtId="3" fontId="0" fillId="0" borderId="1" xfId="0" applyNumberFormat="1" applyBorder="1" applyAlignment="1">
      <alignment horizontal="right"/>
    </xf>
    <xf numFmtId="3" fontId="0" fillId="0" borderId="10" xfId="0" applyNumberFormat="1" applyBorder="1" applyAlignment="1">
      <alignment horizontal="right"/>
    </xf>
    <xf numFmtId="3" fontId="0" fillId="11" borderId="1" xfId="0" applyNumberFormat="1" applyFont="1" applyFill="1" applyBorder="1" applyAlignment="1">
      <alignment horizontal="right"/>
    </xf>
    <xf numFmtId="3" fontId="0" fillId="11" borderId="10" xfId="0" applyNumberFormat="1" applyFont="1" applyFill="1" applyBorder="1" applyAlignment="1">
      <alignment horizontal="right"/>
    </xf>
    <xf numFmtId="3" fontId="0" fillId="11" borderId="1" xfId="0" applyNumberFormat="1" applyFill="1" applyBorder="1" applyAlignment="1">
      <alignment horizontal="right"/>
    </xf>
    <xf numFmtId="0" fontId="3" fillId="11" borderId="1" xfId="0" applyFont="1" applyFill="1" applyBorder="1"/>
    <xf numFmtId="0" fontId="0" fillId="0" borderId="0" xfId="0" applyAlignment="1">
      <alignment wrapText="1"/>
    </xf>
    <xf numFmtId="165" fontId="4" fillId="11" borderId="0" xfId="1" applyNumberFormat="1" applyFont="1" applyFill="1" applyAlignment="1">
      <alignment wrapText="1"/>
    </xf>
    <xf numFmtId="165" fontId="0" fillId="11" borderId="0" xfId="1" applyNumberFormat="1" applyFont="1" applyFill="1" applyAlignment="1">
      <alignment wrapText="1"/>
    </xf>
    <xf numFmtId="3" fontId="0" fillId="0" borderId="1" xfId="0" applyNumberFormat="1" applyBorder="1" applyAlignment="1">
      <alignment wrapText="1"/>
    </xf>
    <xf numFmtId="3" fontId="3" fillId="8" borderId="1" xfId="0" applyNumberFormat="1" applyFont="1" applyFill="1" applyBorder="1" applyAlignment="1">
      <alignment wrapText="1"/>
    </xf>
    <xf numFmtId="3" fontId="3" fillId="15" borderId="1" xfId="0" applyNumberFormat="1" applyFont="1" applyFill="1" applyBorder="1" applyAlignment="1">
      <alignment wrapText="1"/>
    </xf>
    <xf numFmtId="3" fontId="0" fillId="11" borderId="1" xfId="0" applyNumberFormat="1" applyFont="1" applyFill="1" applyBorder="1" applyAlignment="1">
      <alignment wrapText="1"/>
    </xf>
    <xf numFmtId="3" fontId="3" fillId="12" borderId="1" xfId="0" applyNumberFormat="1" applyFont="1" applyFill="1" applyBorder="1" applyAlignment="1">
      <alignment wrapText="1"/>
    </xf>
    <xf numFmtId="0" fontId="0" fillId="0" borderId="0" xfId="0" applyBorder="1" applyAlignment="1">
      <alignment wrapText="1"/>
    </xf>
    <xf numFmtId="0" fontId="0" fillId="0" borderId="1" xfId="0" applyBorder="1" applyAlignment="1">
      <alignment wrapText="1"/>
    </xf>
    <xf numFmtId="0" fontId="3" fillId="8" borderId="1" xfId="0" applyFont="1" applyFill="1" applyBorder="1" applyAlignment="1">
      <alignment wrapText="1"/>
    </xf>
    <xf numFmtId="0" fontId="14" fillId="11" borderId="0" xfId="0" applyFont="1" applyFill="1" applyAlignment="1">
      <alignment horizontal="center" vertical="center"/>
    </xf>
    <xf numFmtId="0" fontId="14" fillId="11" borderId="0" xfId="3" applyFont="1" applyFill="1" applyAlignment="1">
      <alignment horizontal="center" vertical="center"/>
    </xf>
    <xf numFmtId="0" fontId="0" fillId="0" borderId="9" xfId="0" applyBorder="1" applyAlignment="1">
      <alignment wrapText="1"/>
    </xf>
    <xf numFmtId="0" fontId="0" fillId="8" borderId="1" xfId="0" applyFont="1" applyFill="1" applyBorder="1" applyAlignment="1">
      <alignment wrapText="1"/>
    </xf>
    <xf numFmtId="0" fontId="3" fillId="13" borderId="1" xfId="0" applyFont="1" applyFill="1" applyBorder="1" applyAlignment="1">
      <alignment wrapText="1"/>
    </xf>
    <xf numFmtId="0" fontId="0" fillId="11" borderId="1" xfId="0" applyFont="1" applyFill="1" applyBorder="1" applyAlignment="1">
      <alignment wrapText="1"/>
    </xf>
    <xf numFmtId="0" fontId="3" fillId="12" borderId="1" xfId="0" applyFont="1" applyFill="1" applyBorder="1" applyAlignment="1">
      <alignment wrapText="1"/>
    </xf>
    <xf numFmtId="0" fontId="2" fillId="6" borderId="1" xfId="0" applyFont="1" applyFill="1" applyBorder="1" applyAlignment="1">
      <alignment horizontal="center" vertical="center" wrapText="1"/>
    </xf>
    <xf numFmtId="0" fontId="5" fillId="11" borderId="0" xfId="0" applyFont="1" applyFill="1" applyAlignment="1">
      <alignment horizontal="center" vertical="center" wrapText="1"/>
    </xf>
    <xf numFmtId="0" fontId="5" fillId="11" borderId="0" xfId="3" applyFont="1" applyFill="1" applyAlignment="1">
      <alignment horizontal="center" vertical="center"/>
    </xf>
    <xf numFmtId="0" fontId="13" fillId="0" borderId="0" xfId="0" applyFont="1" applyAlignment="1">
      <alignment horizontal="left"/>
    </xf>
    <xf numFmtId="3" fontId="0" fillId="11" borderId="1" xfId="0" applyNumberFormat="1" applyFill="1" applyBorder="1" applyAlignment="1">
      <alignment wrapText="1"/>
    </xf>
    <xf numFmtId="3" fontId="0" fillId="15" borderId="1" xfId="0" applyNumberFormat="1" applyFill="1" applyBorder="1"/>
    <xf numFmtId="3" fontId="0" fillId="15" borderId="1" xfId="0" applyNumberFormat="1" applyFill="1" applyBorder="1" applyAlignment="1">
      <alignment wrapText="1"/>
    </xf>
    <xf numFmtId="3" fontId="0" fillId="8" borderId="1" xfId="0" applyNumberFormat="1" applyFill="1" applyBorder="1"/>
    <xf numFmtId="3" fontId="0" fillId="8" borderId="1" xfId="0" applyNumberFormat="1" applyFill="1" applyBorder="1" applyAlignment="1">
      <alignment wrapText="1"/>
    </xf>
    <xf numFmtId="3" fontId="0" fillId="11" borderId="1" xfId="0" applyNumberFormat="1" applyFill="1" applyBorder="1"/>
    <xf numFmtId="0" fontId="17" fillId="0" borderId="0" xfId="0" applyFont="1" applyAlignment="1">
      <alignment horizontal="left"/>
    </xf>
    <xf numFmtId="0" fontId="18" fillId="0" borderId="0" xfId="0" applyFont="1" applyAlignment="1">
      <alignment horizontal="left"/>
    </xf>
    <xf numFmtId="3" fontId="0" fillId="16" borderId="1" xfId="0" applyNumberFormat="1" applyFill="1" applyBorder="1"/>
    <xf numFmtId="0" fontId="3" fillId="2" borderId="1" xfId="0" applyFont="1" applyFill="1" applyBorder="1"/>
    <xf numFmtId="3" fontId="3" fillId="2" borderId="1" xfId="0" applyNumberFormat="1" applyFont="1" applyFill="1" applyBorder="1"/>
    <xf numFmtId="0" fontId="0" fillId="11" borderId="0" xfId="0" applyFill="1"/>
    <xf numFmtId="0" fontId="3" fillId="11" borderId="0" xfId="0" applyFont="1" applyFill="1"/>
    <xf numFmtId="9" fontId="0" fillId="17" borderId="1" xfId="2" applyFont="1" applyFill="1" applyBorder="1"/>
    <xf numFmtId="0" fontId="3" fillId="7" borderId="1" xfId="0" applyFont="1" applyFill="1" applyBorder="1"/>
    <xf numFmtId="3" fontId="3" fillId="7" borderId="1" xfId="0" applyNumberFormat="1" applyFont="1" applyFill="1" applyBorder="1"/>
    <xf numFmtId="9" fontId="3" fillId="13" borderId="1" xfId="2" applyFont="1" applyFill="1" applyBorder="1"/>
    <xf numFmtId="0" fontId="2" fillId="5" borderId="1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0" fillId="11" borderId="1" xfId="0" applyFill="1" applyBorder="1"/>
    <xf numFmtId="9" fontId="0" fillId="11" borderId="1" xfId="2" applyFont="1" applyFill="1" applyBorder="1"/>
    <xf numFmtId="3" fontId="3" fillId="18" borderId="1" xfId="0" applyNumberFormat="1" applyFont="1" applyFill="1" applyBorder="1"/>
    <xf numFmtId="9" fontId="3" fillId="12" borderId="1" xfId="2" applyFont="1" applyFill="1" applyBorder="1"/>
    <xf numFmtId="0" fontId="17" fillId="15" borderId="0" xfId="0" applyFont="1" applyFill="1" applyAlignment="1">
      <alignment horizontal="left"/>
    </xf>
    <xf numFmtId="3" fontId="0" fillId="15" borderId="1" xfId="0" applyNumberFormat="1" applyFill="1" applyBorder="1" applyAlignment="1">
      <alignment horizontal="right"/>
    </xf>
    <xf numFmtId="9" fontId="0" fillId="15" borderId="1" xfId="2" applyFont="1" applyFill="1" applyBorder="1" applyAlignment="1">
      <alignment horizontal="right"/>
    </xf>
    <xf numFmtId="3" fontId="0" fillId="0" borderId="2" xfId="0" applyNumberFormat="1" applyBorder="1" applyAlignment="1">
      <alignment wrapText="1"/>
    </xf>
    <xf numFmtId="0" fontId="3" fillId="11" borderId="1" xfId="0" applyFont="1" applyFill="1" applyBorder="1" applyAlignment="1">
      <alignment wrapText="1"/>
    </xf>
    <xf numFmtId="0" fontId="3" fillId="0" borderId="1" xfId="0" applyFont="1" applyBorder="1" applyAlignment="1">
      <alignment wrapText="1"/>
    </xf>
    <xf numFmtId="0" fontId="3" fillId="2" borderId="1" xfId="0" applyFont="1" applyFill="1" applyBorder="1" applyAlignment="1">
      <alignment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0" fillId="0" borderId="0" xfId="0" applyNumberFormat="1" applyFont="1" applyBorder="1" applyAlignment="1">
      <alignment horizontal="left" vertical="justify" wrapText="1"/>
    </xf>
    <xf numFmtId="0" fontId="9" fillId="14" borderId="0" xfId="0" applyFont="1" applyFill="1" applyAlignment="1">
      <alignment horizontal="left" vertical="justify" wrapText="1"/>
    </xf>
    <xf numFmtId="0" fontId="2" fillId="6" borderId="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16" fillId="11" borderId="0" xfId="0" applyFont="1" applyFill="1" applyAlignment="1">
      <alignment horizontal="center" vertical="center" wrapText="1"/>
    </xf>
    <xf numFmtId="0" fontId="16" fillId="11" borderId="0" xfId="3" applyFont="1" applyFill="1" applyAlignment="1">
      <alignment horizontal="center" vertical="center"/>
    </xf>
    <xf numFmtId="0" fontId="5" fillId="11" borderId="0" xfId="0" applyFont="1" applyFill="1" applyAlignment="1">
      <alignment horizontal="center" vertical="center" wrapText="1"/>
    </xf>
    <xf numFmtId="0" fontId="5" fillId="11" borderId="0" xfId="3" applyFont="1" applyFill="1" applyAlignment="1">
      <alignment horizontal="center" vertical="center"/>
    </xf>
    <xf numFmtId="0" fontId="10" fillId="0" borderId="0" xfId="0" applyNumberFormat="1" applyFont="1" applyAlignment="1">
      <alignment horizontal="left" vertical="justify" wrapText="1"/>
    </xf>
    <xf numFmtId="0" fontId="2" fillId="7" borderId="11" xfId="0" applyFont="1" applyFill="1" applyBorder="1" applyAlignment="1">
      <alignment horizontal="center" vertical="center" wrapText="1"/>
    </xf>
  </cellXfs>
  <cellStyles count="4">
    <cellStyle name="Millares" xfId="1" builtinId="3"/>
    <cellStyle name="Normal" xfId="0" builtinId="0"/>
    <cellStyle name="Normal 3" xfId="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783432</xdr:colOff>
      <xdr:row>0</xdr:row>
      <xdr:rowOff>78581</xdr:rowOff>
    </xdr:from>
    <xdr:to>
      <xdr:col>2</xdr:col>
      <xdr:colOff>761999</xdr:colOff>
      <xdr:row>4</xdr:row>
      <xdr:rowOff>154781</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783432" y="78581"/>
          <a:ext cx="2717005" cy="838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0</xdr:row>
      <xdr:rowOff>114300</xdr:rowOff>
    </xdr:from>
    <xdr:to>
      <xdr:col>3</xdr:col>
      <xdr:colOff>38100</xdr:colOff>
      <xdr:row>4</xdr:row>
      <xdr:rowOff>38100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66700" y="114300"/>
          <a:ext cx="2057400" cy="6858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266700</xdr:colOff>
      <xdr:row>0</xdr:row>
      <xdr:rowOff>114300</xdr:rowOff>
    </xdr:from>
    <xdr:to>
      <xdr:col>3</xdr:col>
      <xdr:colOff>38100</xdr:colOff>
      <xdr:row>4</xdr:row>
      <xdr:rowOff>38100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66700" y="114300"/>
          <a:ext cx="2600325" cy="6858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266700</xdr:colOff>
      <xdr:row>0</xdr:row>
      <xdr:rowOff>114300</xdr:rowOff>
    </xdr:from>
    <xdr:to>
      <xdr:col>3</xdr:col>
      <xdr:colOff>38100</xdr:colOff>
      <xdr:row>4</xdr:row>
      <xdr:rowOff>38100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66700" y="114300"/>
          <a:ext cx="2057400" cy="6858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334736</xdr:colOff>
      <xdr:row>0</xdr:row>
      <xdr:rowOff>141514</xdr:rowOff>
    </xdr:from>
    <xdr:to>
      <xdr:col>2</xdr:col>
      <xdr:colOff>789215</xdr:colOff>
      <xdr:row>4</xdr:row>
      <xdr:rowOff>36739</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334736" y="141514"/>
          <a:ext cx="2726872" cy="6572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266700</xdr:colOff>
      <xdr:row>0</xdr:row>
      <xdr:rowOff>114300</xdr:rowOff>
    </xdr:from>
    <xdr:to>
      <xdr:col>3</xdr:col>
      <xdr:colOff>190500</xdr:colOff>
      <xdr:row>4</xdr:row>
      <xdr:rowOff>9525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66700" y="114300"/>
          <a:ext cx="2362200" cy="6572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266700</xdr:colOff>
      <xdr:row>0</xdr:row>
      <xdr:rowOff>114300</xdr:rowOff>
    </xdr:from>
    <xdr:to>
      <xdr:col>3</xdr:col>
      <xdr:colOff>190500</xdr:colOff>
      <xdr:row>4</xdr:row>
      <xdr:rowOff>9525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66700" y="114300"/>
          <a:ext cx="2209800" cy="657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7"/>
  <sheetViews>
    <sheetView showGridLines="0" zoomScale="80" zoomScaleNormal="80" workbookViewId="0">
      <selection activeCell="K16" sqref="A16:XFD16"/>
    </sheetView>
  </sheetViews>
  <sheetFormatPr baseColWidth="10" defaultRowHeight="15" x14ac:dyDescent="0.25"/>
  <cols>
    <col min="1" max="1" width="19" customWidth="1"/>
    <col min="2" max="2" width="22.140625" customWidth="1"/>
    <col min="3" max="3" width="15.85546875" customWidth="1"/>
    <col min="4" max="4" width="54.7109375" style="53" customWidth="1"/>
  </cols>
  <sheetData>
    <row r="1" spans="1:15" x14ac:dyDescent="0.25">
      <c r="A1" s="21"/>
      <c r="B1" s="22"/>
      <c r="C1" s="22"/>
      <c r="D1" s="54"/>
      <c r="E1" s="23"/>
    </row>
    <row r="2" spans="1:15" x14ac:dyDescent="0.25">
      <c r="A2" s="21"/>
      <c r="B2" s="22"/>
      <c r="D2" s="54"/>
      <c r="E2" s="64" t="s">
        <v>350</v>
      </c>
    </row>
    <row r="3" spans="1:15" x14ac:dyDescent="0.25">
      <c r="A3" s="21"/>
      <c r="B3" s="22"/>
      <c r="D3" s="54"/>
      <c r="E3" s="65" t="s">
        <v>351</v>
      </c>
    </row>
    <row r="4" spans="1:15" x14ac:dyDescent="0.25">
      <c r="A4" s="24"/>
      <c r="B4" s="22"/>
      <c r="C4" s="22"/>
      <c r="D4" s="54"/>
      <c r="E4" s="23"/>
    </row>
    <row r="5" spans="1:15" x14ac:dyDescent="0.25">
      <c r="A5" s="21"/>
      <c r="B5" s="22"/>
      <c r="C5" s="22"/>
      <c r="D5" s="54"/>
      <c r="E5" s="23"/>
    </row>
    <row r="6" spans="1:15" x14ac:dyDescent="0.25">
      <c r="A6" s="25" t="s">
        <v>352</v>
      </c>
      <c r="B6" s="22"/>
      <c r="C6" s="22"/>
      <c r="D6" s="54"/>
      <c r="E6" s="23"/>
    </row>
    <row r="7" spans="1:15" x14ac:dyDescent="0.25">
      <c r="A7" s="26" t="s">
        <v>353</v>
      </c>
      <c r="B7" s="22"/>
      <c r="C7" s="22"/>
      <c r="D7" s="54"/>
      <c r="E7" s="23"/>
    </row>
    <row r="8" spans="1:15" ht="18" x14ac:dyDescent="0.25">
      <c r="A8" s="26" t="s">
        <v>1771</v>
      </c>
      <c r="B8" s="22"/>
      <c r="C8" s="22"/>
      <c r="D8" s="54"/>
      <c r="E8" s="23"/>
    </row>
    <row r="9" spans="1:15" ht="18" x14ac:dyDescent="0.25">
      <c r="A9" s="26" t="s">
        <v>1782</v>
      </c>
      <c r="B9" s="22"/>
      <c r="C9" s="22"/>
      <c r="D9" s="54"/>
      <c r="E9" s="23"/>
    </row>
    <row r="10" spans="1:15" x14ac:dyDescent="0.25">
      <c r="A10" s="26" t="s">
        <v>354</v>
      </c>
      <c r="B10" s="27"/>
      <c r="C10" s="27"/>
      <c r="D10" s="55"/>
      <c r="E10" s="28"/>
    </row>
    <row r="11" spans="1:15" x14ac:dyDescent="0.25">
      <c r="A11" s="26"/>
      <c r="B11" s="27"/>
      <c r="C11" s="27"/>
      <c r="D11" s="55"/>
      <c r="E11" s="28"/>
    </row>
    <row r="12" spans="1:15" ht="59.25" customHeight="1" x14ac:dyDescent="0.25">
      <c r="A12" s="108" t="s">
        <v>1767</v>
      </c>
      <c r="B12" s="108"/>
      <c r="C12" s="108"/>
      <c r="D12" s="108"/>
      <c r="E12" s="108"/>
      <c r="F12" s="108"/>
      <c r="G12" s="108"/>
      <c r="H12" s="108"/>
      <c r="I12" s="108"/>
      <c r="J12" s="108"/>
      <c r="K12" s="108"/>
      <c r="L12" s="108"/>
      <c r="M12" s="108"/>
      <c r="N12" s="108"/>
      <c r="O12" s="108"/>
    </row>
    <row r="13" spans="1:15" ht="73.5" customHeight="1" x14ac:dyDescent="0.25">
      <c r="A13" s="107" t="s">
        <v>356</v>
      </c>
      <c r="B13" s="107"/>
      <c r="C13" s="107"/>
      <c r="D13" s="107"/>
      <c r="E13" s="107"/>
      <c r="F13" s="107"/>
      <c r="G13" s="107"/>
      <c r="H13" s="107"/>
      <c r="I13" s="107"/>
      <c r="J13" s="107"/>
      <c r="K13" s="107"/>
      <c r="L13" s="107"/>
      <c r="M13" s="107"/>
      <c r="N13" s="107"/>
      <c r="O13" s="107"/>
    </row>
    <row r="14" spans="1:15" ht="48.75" customHeight="1" x14ac:dyDescent="0.25">
      <c r="K14" s="109" t="s">
        <v>345</v>
      </c>
      <c r="L14" s="109"/>
      <c r="M14" s="109" t="s">
        <v>349</v>
      </c>
      <c r="N14" s="109"/>
    </row>
    <row r="15" spans="1:15" ht="120" hidden="1" customHeight="1" x14ac:dyDescent="0.25">
      <c r="A15" s="105" t="s">
        <v>0</v>
      </c>
      <c r="B15" s="105" t="s">
        <v>1</v>
      </c>
      <c r="C15" s="105" t="s">
        <v>2</v>
      </c>
      <c r="D15" s="105" t="s">
        <v>3</v>
      </c>
      <c r="E15" s="105" t="s">
        <v>343</v>
      </c>
      <c r="F15" s="105" t="s">
        <v>344</v>
      </c>
      <c r="G15" s="105" t="s">
        <v>345</v>
      </c>
      <c r="H15" s="105" t="s">
        <v>346</v>
      </c>
      <c r="I15" s="105" t="s">
        <v>347</v>
      </c>
      <c r="J15" s="105" t="s">
        <v>348</v>
      </c>
      <c r="K15" s="109"/>
      <c r="L15" s="109"/>
      <c r="M15" s="109"/>
      <c r="N15" s="109"/>
    </row>
    <row r="16" spans="1:15" ht="60" customHeight="1" x14ac:dyDescent="0.25">
      <c r="A16" s="106"/>
      <c r="B16" s="106"/>
      <c r="C16" s="106"/>
      <c r="D16" s="106"/>
      <c r="E16" s="106"/>
      <c r="F16" s="106"/>
      <c r="G16" s="106"/>
      <c r="H16" s="106"/>
      <c r="I16" s="106"/>
      <c r="J16" s="106"/>
      <c r="K16" s="2" t="s">
        <v>340</v>
      </c>
      <c r="L16" s="2" t="s">
        <v>341</v>
      </c>
      <c r="M16" s="2" t="s">
        <v>340</v>
      </c>
      <c r="N16" s="3" t="s">
        <v>341</v>
      </c>
      <c r="O16" s="1" t="s">
        <v>342</v>
      </c>
    </row>
    <row r="17" spans="1:15" ht="39.75" customHeight="1" x14ac:dyDescent="0.25">
      <c r="A17" s="52" t="s">
        <v>361</v>
      </c>
      <c r="B17" s="52" t="s">
        <v>5</v>
      </c>
      <c r="C17" s="80" t="s">
        <v>194</v>
      </c>
      <c r="D17" s="75" t="s">
        <v>195</v>
      </c>
      <c r="E17" s="7">
        <v>6.0666666666666664</v>
      </c>
      <c r="F17" s="7">
        <v>183</v>
      </c>
      <c r="G17" s="7">
        <v>30.164835164835164</v>
      </c>
      <c r="H17" s="7">
        <v>168</v>
      </c>
      <c r="I17" s="7">
        <v>27.692307692307693</v>
      </c>
      <c r="J17" s="7">
        <v>82</v>
      </c>
      <c r="K17" s="8">
        <v>21.333333333333307</v>
      </c>
      <c r="L17" s="8">
        <v>11.833333333333318</v>
      </c>
      <c r="M17" s="8">
        <v>20.166666666666636</v>
      </c>
      <c r="N17" s="8">
        <v>10.166666666666654</v>
      </c>
      <c r="O17" s="6">
        <f t="shared" ref="O17:O22" si="0">H17/F17</f>
        <v>0.91803278688524592</v>
      </c>
    </row>
    <row r="18" spans="1:15" ht="30" x14ac:dyDescent="0.25">
      <c r="A18" s="38" t="str">
        <f t="shared" ref="A18:B21" si="1">A17</f>
        <v>Antioquia</v>
      </c>
      <c r="B18" s="38" t="str">
        <f t="shared" si="1"/>
        <v>Penal</v>
      </c>
      <c r="C18" s="80" t="s">
        <v>196</v>
      </c>
      <c r="D18" s="75" t="s">
        <v>197</v>
      </c>
      <c r="E18" s="7">
        <v>6.0666666666666664</v>
      </c>
      <c r="F18" s="7">
        <v>84</v>
      </c>
      <c r="G18" s="7">
        <v>13.846153846153847</v>
      </c>
      <c r="H18" s="7">
        <v>87</v>
      </c>
      <c r="I18" s="7">
        <v>14.340659340659341</v>
      </c>
      <c r="J18" s="7">
        <v>25</v>
      </c>
      <c r="K18" s="8">
        <v>6.1666666666666554</v>
      </c>
      <c r="L18" s="8">
        <v>8.8333333333333162</v>
      </c>
      <c r="M18" s="8">
        <v>6.8333333333333233</v>
      </c>
      <c r="N18" s="8">
        <v>8.8333333333333162</v>
      </c>
      <c r="O18" s="6">
        <f t="shared" si="0"/>
        <v>1.0357142857142858</v>
      </c>
    </row>
    <row r="19" spans="1:15" ht="30" x14ac:dyDescent="0.25">
      <c r="A19" s="38" t="str">
        <f t="shared" si="1"/>
        <v>Antioquia</v>
      </c>
      <c r="B19" s="38" t="str">
        <f t="shared" si="1"/>
        <v>Penal</v>
      </c>
      <c r="C19" s="80" t="s">
        <v>198</v>
      </c>
      <c r="D19" s="75" t="s">
        <v>199</v>
      </c>
      <c r="E19" s="7">
        <v>6.0666666666666664</v>
      </c>
      <c r="F19" s="7">
        <v>271</v>
      </c>
      <c r="G19" s="7">
        <v>44.670329670329672</v>
      </c>
      <c r="H19" s="7">
        <v>225</v>
      </c>
      <c r="I19" s="7">
        <v>37.087912087912088</v>
      </c>
      <c r="J19" s="7">
        <v>84</v>
      </c>
      <c r="K19" s="8">
        <v>34.833333333333307</v>
      </c>
      <c r="L19" s="8">
        <v>15.333333333333313</v>
      </c>
      <c r="M19" s="8">
        <v>32.1666666666666</v>
      </c>
      <c r="N19" s="8">
        <v>8.4999999999999805</v>
      </c>
      <c r="O19" s="6">
        <f t="shared" si="0"/>
        <v>0.8302583025830258</v>
      </c>
    </row>
    <row r="20" spans="1:15" ht="30" x14ac:dyDescent="0.25">
      <c r="A20" s="38" t="str">
        <f t="shared" si="1"/>
        <v>Antioquia</v>
      </c>
      <c r="B20" s="38" t="str">
        <f t="shared" si="1"/>
        <v>Penal</v>
      </c>
      <c r="C20" s="80" t="s">
        <v>200</v>
      </c>
      <c r="D20" s="75" t="s">
        <v>201</v>
      </c>
      <c r="E20" s="7">
        <v>6.0666666666666664</v>
      </c>
      <c r="F20" s="7">
        <v>141</v>
      </c>
      <c r="G20" s="7">
        <v>23.241758241758241</v>
      </c>
      <c r="H20" s="7">
        <v>127</v>
      </c>
      <c r="I20" s="7">
        <v>20.934065934065934</v>
      </c>
      <c r="J20" s="7">
        <v>62</v>
      </c>
      <c r="K20" s="8">
        <v>12.666666666666643</v>
      </c>
      <c r="L20" s="8">
        <v>11.99999999999998</v>
      </c>
      <c r="M20" s="8">
        <v>13.166666666666645</v>
      </c>
      <c r="N20" s="8">
        <v>8.8333333333333144</v>
      </c>
      <c r="O20" s="6">
        <f t="shared" si="0"/>
        <v>0.900709219858156</v>
      </c>
    </row>
    <row r="21" spans="1:15" ht="30" x14ac:dyDescent="0.25">
      <c r="A21" s="38" t="str">
        <f t="shared" si="1"/>
        <v>Antioquia</v>
      </c>
      <c r="B21" s="38" t="str">
        <f t="shared" si="1"/>
        <v>Penal</v>
      </c>
      <c r="C21" s="80" t="s">
        <v>202</v>
      </c>
      <c r="D21" s="75" t="s">
        <v>203</v>
      </c>
      <c r="E21" s="7">
        <v>6.0666666666666664</v>
      </c>
      <c r="F21" s="7">
        <v>122</v>
      </c>
      <c r="G21" s="7">
        <v>20.109890109890109</v>
      </c>
      <c r="H21" s="7">
        <v>98</v>
      </c>
      <c r="I21" s="7">
        <v>16.153846153846153</v>
      </c>
      <c r="J21" s="7">
        <v>21</v>
      </c>
      <c r="K21" s="8">
        <v>14.166666666666652</v>
      </c>
      <c r="L21" s="8">
        <v>10.499999999999984</v>
      </c>
      <c r="M21" s="8">
        <v>11.499999999999986</v>
      </c>
      <c r="N21" s="8">
        <v>8.1666666666666643</v>
      </c>
      <c r="O21" s="6">
        <f t="shared" si="0"/>
        <v>0.80327868852459017</v>
      </c>
    </row>
    <row r="22" spans="1:15" x14ac:dyDescent="0.25">
      <c r="A22" s="9" t="s">
        <v>395</v>
      </c>
      <c r="B22" s="13"/>
      <c r="C22" s="78"/>
      <c r="D22" s="79"/>
      <c r="E22" s="78"/>
      <c r="F22" s="10">
        <f t="shared" ref="F22:N22" si="2">SUM(F17:F21)</f>
        <v>801</v>
      </c>
      <c r="G22" s="10">
        <f t="shared" si="2"/>
        <v>132.03296703296704</v>
      </c>
      <c r="H22" s="10">
        <f t="shared" si="2"/>
        <v>705</v>
      </c>
      <c r="I22" s="10">
        <f t="shared" si="2"/>
        <v>116.20879120879121</v>
      </c>
      <c r="J22" s="10">
        <f t="shared" si="2"/>
        <v>274</v>
      </c>
      <c r="K22" s="11">
        <f t="shared" si="2"/>
        <v>89.166666666666572</v>
      </c>
      <c r="L22" s="11">
        <f t="shared" si="2"/>
        <v>58.499999999999915</v>
      </c>
      <c r="M22" s="11">
        <f t="shared" si="2"/>
        <v>83.833333333333186</v>
      </c>
      <c r="N22" s="11">
        <f t="shared" si="2"/>
        <v>44.499999999999929</v>
      </c>
      <c r="O22" s="14">
        <f t="shared" si="0"/>
        <v>0.88014981273408244</v>
      </c>
    </row>
    <row r="23" spans="1:15" ht="30" x14ac:dyDescent="0.25">
      <c r="A23" s="4" t="s">
        <v>8</v>
      </c>
      <c r="B23" s="4" t="s">
        <v>5</v>
      </c>
      <c r="C23" s="7" t="s">
        <v>9</v>
      </c>
      <c r="D23" s="56" t="s">
        <v>10</v>
      </c>
      <c r="E23" s="7">
        <v>6.0666666666666664</v>
      </c>
      <c r="F23" s="7">
        <v>138</v>
      </c>
      <c r="G23" s="7">
        <v>22.747252747252748</v>
      </c>
      <c r="H23" s="7">
        <v>94</v>
      </c>
      <c r="I23" s="7">
        <v>15.494505494505495</v>
      </c>
      <c r="J23" s="7">
        <v>14</v>
      </c>
      <c r="K23" s="8">
        <v>9.4999999999999876</v>
      </c>
      <c r="L23" s="8">
        <v>19.666666666666643</v>
      </c>
      <c r="M23" s="8">
        <v>7.1666666666666599</v>
      </c>
      <c r="N23" s="8">
        <v>13.833333333333311</v>
      </c>
      <c r="O23" s="6">
        <f t="shared" ref="O23:O86" si="3">H23/F23</f>
        <v>0.6811594202898551</v>
      </c>
    </row>
    <row r="24" spans="1:15" ht="30" x14ac:dyDescent="0.25">
      <c r="A24" s="20" t="str">
        <f t="shared" ref="A24:A33" si="4">A23</f>
        <v>Barranquilla</v>
      </c>
      <c r="B24" s="20" t="str">
        <f>B23</f>
        <v>Penal</v>
      </c>
      <c r="C24" s="7" t="s">
        <v>11</v>
      </c>
      <c r="D24" s="56" t="s">
        <v>12</v>
      </c>
      <c r="E24" s="7">
        <v>6.0666666666666664</v>
      </c>
      <c r="F24" s="7">
        <v>52</v>
      </c>
      <c r="G24" s="7">
        <v>8.5714285714285712</v>
      </c>
      <c r="H24" s="7">
        <v>28</v>
      </c>
      <c r="I24" s="7">
        <v>4.6153846153846159</v>
      </c>
      <c r="J24" s="7">
        <v>44</v>
      </c>
      <c r="K24" s="8">
        <v>11.8641304347826</v>
      </c>
      <c r="L24" s="8"/>
      <c r="M24" s="8">
        <v>6.6702898550724576</v>
      </c>
      <c r="N24" s="8"/>
      <c r="O24" s="6">
        <f t="shared" si="3"/>
        <v>0.53846153846153844</v>
      </c>
    </row>
    <row r="25" spans="1:15" ht="30" x14ac:dyDescent="0.25">
      <c r="A25" s="20" t="str">
        <f t="shared" si="4"/>
        <v>Barranquilla</v>
      </c>
      <c r="B25" s="20" t="str">
        <f>B24</f>
        <v>Penal</v>
      </c>
      <c r="C25" s="74">
        <v>80012204003</v>
      </c>
      <c r="D25" s="75" t="s">
        <v>1768</v>
      </c>
      <c r="E25" s="47" t="s">
        <v>1716</v>
      </c>
      <c r="F25" s="47" t="s">
        <v>1716</v>
      </c>
      <c r="G25" s="47" t="s">
        <v>1716</v>
      </c>
      <c r="H25" s="47" t="s">
        <v>1716</v>
      </c>
      <c r="I25" s="47" t="s">
        <v>1716</v>
      </c>
      <c r="J25" s="47" t="s">
        <v>1716</v>
      </c>
      <c r="K25" s="47" t="s">
        <v>1716</v>
      </c>
      <c r="L25" s="47" t="s">
        <v>1716</v>
      </c>
      <c r="M25" s="47" t="s">
        <v>1716</v>
      </c>
      <c r="N25" s="47" t="s">
        <v>1716</v>
      </c>
      <c r="O25" s="47" t="s">
        <v>1716</v>
      </c>
    </row>
    <row r="26" spans="1:15" ht="30" x14ac:dyDescent="0.25">
      <c r="A26" s="20" t="str">
        <f>A24</f>
        <v>Barranquilla</v>
      </c>
      <c r="B26" s="20" t="str">
        <f>B24</f>
        <v>Penal</v>
      </c>
      <c r="C26" s="7" t="s">
        <v>13</v>
      </c>
      <c r="D26" s="56" t="s">
        <v>14</v>
      </c>
      <c r="E26" s="7">
        <v>6.0666666666666664</v>
      </c>
      <c r="F26" s="7">
        <v>68</v>
      </c>
      <c r="G26" s="7">
        <v>11.20879120879121</v>
      </c>
      <c r="H26" s="7">
        <v>72</v>
      </c>
      <c r="I26" s="7">
        <v>11.868131868131869</v>
      </c>
      <c r="J26" s="7">
        <v>15</v>
      </c>
      <c r="K26" s="8">
        <v>7.8333333333333259</v>
      </c>
      <c r="L26" s="8">
        <v>10.999999999999996</v>
      </c>
      <c r="M26" s="8">
        <v>8.8333333333333215</v>
      </c>
      <c r="N26" s="8">
        <v>10.666666666666657</v>
      </c>
      <c r="O26" s="6">
        <f t="shared" si="3"/>
        <v>1.0588235294117647</v>
      </c>
    </row>
    <row r="27" spans="1:15" x14ac:dyDescent="0.25">
      <c r="A27" s="20" t="str">
        <f t="shared" si="4"/>
        <v>Barranquilla</v>
      </c>
      <c r="B27" s="31" t="s">
        <v>6</v>
      </c>
      <c r="C27" s="36"/>
      <c r="D27" s="58"/>
      <c r="E27" s="36"/>
      <c r="F27" s="36">
        <v>258</v>
      </c>
      <c r="G27" s="36">
        <v>42.527472527472533</v>
      </c>
      <c r="H27" s="36">
        <v>194</v>
      </c>
      <c r="I27" s="36">
        <v>31.978021978021978</v>
      </c>
      <c r="J27" s="36">
        <v>73</v>
      </c>
      <c r="K27" s="37">
        <v>29.197463768115913</v>
      </c>
      <c r="L27" s="37">
        <v>30.666666666666639</v>
      </c>
      <c r="M27" s="37">
        <v>22.67028985507244</v>
      </c>
      <c r="N27" s="37">
        <v>24.499999999999968</v>
      </c>
      <c r="O27" s="32">
        <f t="shared" si="3"/>
        <v>0.75193798449612403</v>
      </c>
    </row>
    <row r="28" spans="1:15" ht="30" x14ac:dyDescent="0.25">
      <c r="A28" s="20" t="str">
        <f t="shared" si="4"/>
        <v>Barranquilla</v>
      </c>
      <c r="B28" s="4" t="s">
        <v>15</v>
      </c>
      <c r="C28" s="7" t="s">
        <v>16</v>
      </c>
      <c r="D28" s="75" t="s">
        <v>17</v>
      </c>
      <c r="E28" s="7">
        <v>6.0666666666666664</v>
      </c>
      <c r="F28" s="7">
        <v>134</v>
      </c>
      <c r="G28" s="7">
        <v>22.087912087912088</v>
      </c>
      <c r="H28" s="7">
        <v>78</v>
      </c>
      <c r="I28" s="7">
        <v>12.857142857142858</v>
      </c>
      <c r="J28" s="7">
        <v>232</v>
      </c>
      <c r="K28" s="8">
        <v>22.666666666666657</v>
      </c>
      <c r="L28" s="8"/>
      <c r="M28" s="8">
        <v>13.333333333333325</v>
      </c>
      <c r="N28" s="8"/>
      <c r="O28" s="6">
        <f t="shared" si="3"/>
        <v>0.58208955223880599</v>
      </c>
    </row>
    <row r="29" spans="1:15" x14ac:dyDescent="0.25">
      <c r="A29" s="20"/>
      <c r="B29" s="31" t="s">
        <v>1783</v>
      </c>
      <c r="C29" s="76"/>
      <c r="D29" s="77"/>
      <c r="E29" s="36">
        <v>6</v>
      </c>
      <c r="F29" s="36">
        <v>134</v>
      </c>
      <c r="G29" s="36">
        <v>22</v>
      </c>
      <c r="H29" s="36">
        <v>78</v>
      </c>
      <c r="I29" s="36">
        <v>13</v>
      </c>
      <c r="J29" s="36">
        <v>232</v>
      </c>
      <c r="K29" s="37">
        <v>23</v>
      </c>
      <c r="L29" s="37"/>
      <c r="M29" s="37">
        <v>13</v>
      </c>
      <c r="N29" s="37"/>
      <c r="O29" s="32">
        <f t="shared" si="3"/>
        <v>0.58208955223880599</v>
      </c>
    </row>
    <row r="30" spans="1:15" ht="30" x14ac:dyDescent="0.25">
      <c r="A30" s="20" t="str">
        <f>A28</f>
        <v>Barranquilla</v>
      </c>
      <c r="B30" s="20" t="str">
        <f>B28</f>
        <v>Penal Justicia y Paz</v>
      </c>
      <c r="C30" s="7" t="s">
        <v>18</v>
      </c>
      <c r="D30" s="75" t="s">
        <v>19</v>
      </c>
      <c r="E30" s="7">
        <v>6.0666666666666664</v>
      </c>
      <c r="F30" s="7">
        <v>2</v>
      </c>
      <c r="G30" s="7">
        <v>0.32967032967032966</v>
      </c>
      <c r="H30" s="7">
        <v>9</v>
      </c>
      <c r="I30" s="7">
        <v>1.4835164835164836</v>
      </c>
      <c r="J30" s="7">
        <v>29</v>
      </c>
      <c r="K30" s="8">
        <v>0.33333333333333298</v>
      </c>
      <c r="L30" s="8"/>
      <c r="M30" s="8">
        <v>1.5</v>
      </c>
      <c r="N30" s="8"/>
      <c r="O30" s="6">
        <f t="shared" si="3"/>
        <v>4.5</v>
      </c>
    </row>
    <row r="31" spans="1:15" ht="30" x14ac:dyDescent="0.25">
      <c r="A31" s="20" t="str">
        <f t="shared" si="4"/>
        <v>Barranquilla</v>
      </c>
      <c r="B31" s="20" t="str">
        <f>B30</f>
        <v>Penal Justicia y Paz</v>
      </c>
      <c r="C31" s="7" t="s">
        <v>20</v>
      </c>
      <c r="D31" s="75" t="s">
        <v>21</v>
      </c>
      <c r="E31" s="7">
        <v>6.0666666666666664</v>
      </c>
      <c r="F31" s="7">
        <v>1</v>
      </c>
      <c r="G31" s="7">
        <v>0.16483516483516483</v>
      </c>
      <c r="H31" s="7">
        <v>18</v>
      </c>
      <c r="I31" s="7">
        <v>2.9670329670329672</v>
      </c>
      <c r="J31" s="7">
        <v>9</v>
      </c>
      <c r="K31" s="8">
        <v>0.16666666666666599</v>
      </c>
      <c r="L31" s="8"/>
      <c r="M31" s="8">
        <v>3</v>
      </c>
      <c r="N31" s="8"/>
      <c r="O31" s="6">
        <f t="shared" si="3"/>
        <v>18</v>
      </c>
    </row>
    <row r="32" spans="1:15" ht="30" x14ac:dyDescent="0.25">
      <c r="A32" s="20" t="str">
        <f t="shared" si="4"/>
        <v>Barranquilla</v>
      </c>
      <c r="B32" s="20" t="str">
        <f>B31</f>
        <v>Penal Justicia y Paz</v>
      </c>
      <c r="C32" s="7" t="s">
        <v>22</v>
      </c>
      <c r="D32" s="75" t="s">
        <v>23</v>
      </c>
      <c r="E32" s="7">
        <v>6.0666666666666664</v>
      </c>
      <c r="F32" s="7">
        <v>0</v>
      </c>
      <c r="G32" s="7">
        <v>0</v>
      </c>
      <c r="H32" s="7">
        <v>6</v>
      </c>
      <c r="I32" s="7">
        <v>0.98901098901098905</v>
      </c>
      <c r="J32" s="7">
        <v>40</v>
      </c>
      <c r="K32" s="8">
        <v>0</v>
      </c>
      <c r="L32" s="8"/>
      <c r="M32" s="8">
        <v>1</v>
      </c>
      <c r="N32" s="8"/>
      <c r="O32" s="6">
        <v>0</v>
      </c>
    </row>
    <row r="33" spans="1:15" x14ac:dyDescent="0.25">
      <c r="A33" s="20" t="str">
        <f t="shared" si="4"/>
        <v>Barranquilla</v>
      </c>
      <c r="B33" s="31" t="s">
        <v>1784</v>
      </c>
      <c r="C33" s="36"/>
      <c r="D33" s="58"/>
      <c r="E33" s="36"/>
      <c r="F33" s="36">
        <v>3</v>
      </c>
      <c r="G33" s="36">
        <v>0</v>
      </c>
      <c r="H33" s="36">
        <v>33</v>
      </c>
      <c r="I33" s="36">
        <v>5</v>
      </c>
      <c r="J33" s="36">
        <v>78</v>
      </c>
      <c r="K33" s="37">
        <v>0</v>
      </c>
      <c r="L33" s="37"/>
      <c r="M33" s="37">
        <v>6</v>
      </c>
      <c r="N33" s="37"/>
      <c r="O33" s="32">
        <v>11</v>
      </c>
    </row>
    <row r="34" spans="1:15" x14ac:dyDescent="0.25">
      <c r="A34" s="9" t="s">
        <v>24</v>
      </c>
      <c r="B34" s="13"/>
      <c r="C34" s="10"/>
      <c r="D34" s="57"/>
      <c r="E34" s="10"/>
      <c r="F34" s="10">
        <f t="shared" ref="F34:K34" si="5">F27+F29+F33</f>
        <v>395</v>
      </c>
      <c r="G34" s="10">
        <f t="shared" si="5"/>
        <v>64.527472527472526</v>
      </c>
      <c r="H34" s="10">
        <f t="shared" si="5"/>
        <v>305</v>
      </c>
      <c r="I34" s="10">
        <f t="shared" si="5"/>
        <v>49.978021978021978</v>
      </c>
      <c r="J34" s="10">
        <f t="shared" si="5"/>
        <v>383</v>
      </c>
      <c r="K34" s="11">
        <f t="shared" si="5"/>
        <v>52.197463768115909</v>
      </c>
      <c r="L34" s="11">
        <v>31</v>
      </c>
      <c r="M34" s="11">
        <f>M27+M29+M33</f>
        <v>41.67028985507244</v>
      </c>
      <c r="N34" s="11">
        <v>25</v>
      </c>
      <c r="O34" s="14">
        <f t="shared" si="3"/>
        <v>0.77215189873417722</v>
      </c>
    </row>
    <row r="35" spans="1:15" ht="30" x14ac:dyDescent="0.25">
      <c r="A35" s="4" t="s">
        <v>25</v>
      </c>
      <c r="B35" s="5" t="s">
        <v>5</v>
      </c>
      <c r="C35" s="7" t="s">
        <v>62</v>
      </c>
      <c r="D35" s="75" t="s">
        <v>63</v>
      </c>
      <c r="E35" s="7">
        <v>6.0666666666666664</v>
      </c>
      <c r="F35" s="7">
        <v>55</v>
      </c>
      <c r="G35" s="7">
        <v>9.0659340659340657</v>
      </c>
      <c r="H35" s="7">
        <v>48</v>
      </c>
      <c r="I35" s="7">
        <v>7.9120879120879124</v>
      </c>
      <c r="J35" s="7">
        <v>109</v>
      </c>
      <c r="K35" s="8">
        <v>3.3333333333333259</v>
      </c>
      <c r="L35" s="8">
        <v>9.9999999999999893</v>
      </c>
      <c r="M35" s="8">
        <v>5.3333333333333188</v>
      </c>
      <c r="N35" s="8">
        <v>6.666666666666659</v>
      </c>
      <c r="O35" s="6">
        <f>H35/F35</f>
        <v>0.87272727272727268</v>
      </c>
    </row>
    <row r="36" spans="1:15" ht="30" x14ac:dyDescent="0.25">
      <c r="A36" s="20" t="str">
        <f t="shared" ref="A36:A73" si="6">A35</f>
        <v>Bogotá</v>
      </c>
      <c r="B36" s="20" t="str">
        <f t="shared" ref="B36:B65" si="7">B35</f>
        <v>Penal</v>
      </c>
      <c r="C36" s="7" t="s">
        <v>80</v>
      </c>
      <c r="D36" s="75" t="s">
        <v>81</v>
      </c>
      <c r="E36" s="7">
        <v>6.0666666666666664</v>
      </c>
      <c r="F36" s="7">
        <v>56</v>
      </c>
      <c r="G36" s="7">
        <v>9.2307692307692317</v>
      </c>
      <c r="H36" s="7">
        <v>36</v>
      </c>
      <c r="I36" s="7">
        <v>5.9340659340659343</v>
      </c>
      <c r="J36" s="7">
        <v>48</v>
      </c>
      <c r="K36" s="8">
        <v>3.9999999999999991</v>
      </c>
      <c r="L36" s="8">
        <v>6.8333333333333304</v>
      </c>
      <c r="M36" s="8">
        <v>2.8333333333333259</v>
      </c>
      <c r="N36" s="8">
        <v>3.9999999999999982</v>
      </c>
      <c r="O36" s="6">
        <f>H36/F36</f>
        <v>0.6428571428571429</v>
      </c>
    </row>
    <row r="37" spans="1:15" ht="30" x14ac:dyDescent="0.25">
      <c r="A37" s="20" t="str">
        <f t="shared" si="6"/>
        <v>Bogotá</v>
      </c>
      <c r="B37" s="20" t="str">
        <f t="shared" si="7"/>
        <v>Penal</v>
      </c>
      <c r="C37" s="7" t="s">
        <v>84</v>
      </c>
      <c r="D37" s="75" t="s">
        <v>85</v>
      </c>
      <c r="E37" s="7">
        <v>6.0666666666666664</v>
      </c>
      <c r="F37" s="7">
        <v>73</v>
      </c>
      <c r="G37" s="7">
        <v>12.032967032967033</v>
      </c>
      <c r="H37" s="7">
        <v>50</v>
      </c>
      <c r="I37" s="7">
        <v>8.2417582417582427</v>
      </c>
      <c r="J37" s="7">
        <v>56</v>
      </c>
      <c r="K37" s="8">
        <v>7.4999999999999929</v>
      </c>
      <c r="L37" s="8">
        <v>6.0800642079711755</v>
      </c>
      <c r="M37" s="8">
        <v>5.666666666666659</v>
      </c>
      <c r="N37" s="8">
        <v>4.0141727351029637</v>
      </c>
      <c r="O37" s="6">
        <f>H37/F37</f>
        <v>0.68493150684931503</v>
      </c>
    </row>
    <row r="38" spans="1:15" x14ac:dyDescent="0.25">
      <c r="A38" s="20"/>
      <c r="B38" s="31" t="s">
        <v>1774</v>
      </c>
      <c r="C38" s="76"/>
      <c r="D38" s="77"/>
      <c r="E38" s="76"/>
      <c r="F38" s="36">
        <f t="shared" ref="F38:N38" si="8">SUM(F35:F37)</f>
        <v>184</v>
      </c>
      <c r="G38" s="36">
        <f t="shared" si="8"/>
        <v>30.329670329670332</v>
      </c>
      <c r="H38" s="36">
        <f t="shared" si="8"/>
        <v>134</v>
      </c>
      <c r="I38" s="36">
        <f t="shared" si="8"/>
        <v>22.087912087912088</v>
      </c>
      <c r="J38" s="36">
        <f t="shared" si="8"/>
        <v>213</v>
      </c>
      <c r="K38" s="37">
        <f t="shared" si="8"/>
        <v>14.833333333333318</v>
      </c>
      <c r="L38" s="37">
        <f t="shared" si="8"/>
        <v>22.913397541304498</v>
      </c>
      <c r="M38" s="37">
        <f t="shared" si="8"/>
        <v>13.833333333333304</v>
      </c>
      <c r="N38" s="37">
        <f t="shared" si="8"/>
        <v>14.680839401769621</v>
      </c>
      <c r="O38" s="32">
        <f>H38/F38</f>
        <v>0.72826086956521741</v>
      </c>
    </row>
    <row r="39" spans="1:15" ht="30" x14ac:dyDescent="0.25">
      <c r="A39" s="4" t="s">
        <v>25</v>
      </c>
      <c r="B39" s="4" t="s">
        <v>5</v>
      </c>
      <c r="C39" s="7" t="s">
        <v>26</v>
      </c>
      <c r="D39" s="75" t="s">
        <v>27</v>
      </c>
      <c r="E39" s="7">
        <v>6.0666666666666664</v>
      </c>
      <c r="F39" s="7">
        <v>208</v>
      </c>
      <c r="G39" s="7">
        <v>34.285714285714285</v>
      </c>
      <c r="H39" s="7">
        <v>172</v>
      </c>
      <c r="I39" s="7">
        <v>28.351648351648354</v>
      </c>
      <c r="J39" s="7">
        <v>24</v>
      </c>
      <c r="K39" s="8">
        <v>13.833333333333309</v>
      </c>
      <c r="L39" s="8">
        <v>22.833333333333314</v>
      </c>
      <c r="M39" s="8">
        <v>14.499999999999982</v>
      </c>
      <c r="N39" s="8">
        <v>16.333333333333297</v>
      </c>
      <c r="O39" s="6">
        <f t="shared" si="3"/>
        <v>0.82692307692307687</v>
      </c>
    </row>
    <row r="40" spans="1:15" ht="30" x14ac:dyDescent="0.25">
      <c r="A40" s="20" t="str">
        <f t="shared" si="6"/>
        <v>Bogotá</v>
      </c>
      <c r="B40" s="20" t="str">
        <f t="shared" si="7"/>
        <v>Penal</v>
      </c>
      <c r="C40" s="7" t="s">
        <v>28</v>
      </c>
      <c r="D40" s="75" t="s">
        <v>29</v>
      </c>
      <c r="E40" s="7">
        <v>6.0666666666666664</v>
      </c>
      <c r="F40" s="7">
        <v>212</v>
      </c>
      <c r="G40" s="7">
        <v>34.945054945054949</v>
      </c>
      <c r="H40" s="7">
        <v>137</v>
      </c>
      <c r="I40" s="7">
        <v>22.582417582417584</v>
      </c>
      <c r="J40" s="7">
        <v>58</v>
      </c>
      <c r="K40" s="8">
        <v>13.166666666666643</v>
      </c>
      <c r="L40" s="8">
        <v>23.999999999999972</v>
      </c>
      <c r="M40" s="8">
        <v>12.666666666666643</v>
      </c>
      <c r="N40" s="8">
        <v>11.666666666666638</v>
      </c>
      <c r="O40" s="6">
        <f t="shared" si="3"/>
        <v>0.64622641509433965</v>
      </c>
    </row>
    <row r="41" spans="1:15" ht="30" x14ac:dyDescent="0.25">
      <c r="A41" s="20" t="str">
        <f t="shared" si="6"/>
        <v>Bogotá</v>
      </c>
      <c r="B41" s="20" t="str">
        <f t="shared" si="7"/>
        <v>Penal</v>
      </c>
      <c r="C41" s="7" t="s">
        <v>30</v>
      </c>
      <c r="D41" s="75" t="s">
        <v>31</v>
      </c>
      <c r="E41" s="7">
        <v>6.0666666666666664</v>
      </c>
      <c r="F41" s="7">
        <v>202</v>
      </c>
      <c r="G41" s="7">
        <v>33.296703296703299</v>
      </c>
      <c r="H41" s="7">
        <v>140</v>
      </c>
      <c r="I41" s="7">
        <v>23.076923076923077</v>
      </c>
      <c r="J41" s="7">
        <v>12</v>
      </c>
      <c r="K41" s="8">
        <v>11.66666666666665</v>
      </c>
      <c r="L41" s="8">
        <v>23.499999999999979</v>
      </c>
      <c r="M41" s="8">
        <v>12.499999999999982</v>
      </c>
      <c r="N41" s="8">
        <v>12.833333333333307</v>
      </c>
      <c r="O41" s="6">
        <f t="shared" si="3"/>
        <v>0.69306930693069302</v>
      </c>
    </row>
    <row r="42" spans="1:15" ht="30" x14ac:dyDescent="0.25">
      <c r="A42" s="20" t="str">
        <f t="shared" si="6"/>
        <v>Bogotá</v>
      </c>
      <c r="B42" s="20" t="str">
        <f t="shared" si="7"/>
        <v>Penal</v>
      </c>
      <c r="C42" s="7" t="s">
        <v>32</v>
      </c>
      <c r="D42" s="75" t="s">
        <v>33</v>
      </c>
      <c r="E42" s="7">
        <v>6.0666666666666664</v>
      </c>
      <c r="F42" s="7">
        <v>218</v>
      </c>
      <c r="G42" s="7">
        <v>35.934065934065934</v>
      </c>
      <c r="H42" s="7">
        <v>169</v>
      </c>
      <c r="I42" s="7">
        <v>27.857142857142858</v>
      </c>
      <c r="J42" s="7">
        <v>21</v>
      </c>
      <c r="K42" s="8">
        <v>14.666666666666643</v>
      </c>
      <c r="L42" s="8">
        <v>24.3333333333333</v>
      </c>
      <c r="M42" s="8">
        <v>12.99999999999998</v>
      </c>
      <c r="N42" s="8">
        <v>17.166666666666643</v>
      </c>
      <c r="O42" s="6">
        <f t="shared" si="3"/>
        <v>0.77522935779816515</v>
      </c>
    </row>
    <row r="43" spans="1:15" ht="30" x14ac:dyDescent="0.25">
      <c r="A43" s="20" t="str">
        <f t="shared" si="6"/>
        <v>Bogotá</v>
      </c>
      <c r="B43" s="20" t="str">
        <f t="shared" si="7"/>
        <v>Penal</v>
      </c>
      <c r="C43" s="7" t="s">
        <v>34</v>
      </c>
      <c r="D43" s="75" t="s">
        <v>35</v>
      </c>
      <c r="E43" s="7">
        <v>6.0666666666666664</v>
      </c>
      <c r="F43" s="7">
        <v>183</v>
      </c>
      <c r="G43" s="7">
        <v>30.164835164835164</v>
      </c>
      <c r="H43" s="7">
        <v>105</v>
      </c>
      <c r="I43" s="7">
        <v>17.307692307692307</v>
      </c>
      <c r="J43" s="7">
        <v>55</v>
      </c>
      <c r="K43" s="8">
        <v>11.16666666666665</v>
      </c>
      <c r="L43" s="8">
        <v>23.666666666666643</v>
      </c>
      <c r="M43" s="8">
        <v>4.3333333333333259</v>
      </c>
      <c r="N43" s="8">
        <v>14.833333333333318</v>
      </c>
      <c r="O43" s="6">
        <f t="shared" si="3"/>
        <v>0.57377049180327866</v>
      </c>
    </row>
    <row r="44" spans="1:15" ht="30" x14ac:dyDescent="0.25">
      <c r="A44" s="20" t="str">
        <f t="shared" si="6"/>
        <v>Bogotá</v>
      </c>
      <c r="B44" s="20" t="str">
        <f t="shared" si="7"/>
        <v>Penal</v>
      </c>
      <c r="C44" s="7" t="s">
        <v>36</v>
      </c>
      <c r="D44" s="75" t="s">
        <v>37</v>
      </c>
      <c r="E44" s="7">
        <v>6.0666666666666664</v>
      </c>
      <c r="F44" s="7">
        <v>211</v>
      </c>
      <c r="G44" s="7">
        <v>34.780219780219781</v>
      </c>
      <c r="H44" s="7">
        <v>164</v>
      </c>
      <c r="I44" s="7">
        <v>27.032967032967033</v>
      </c>
      <c r="J44" s="7">
        <v>29</v>
      </c>
      <c r="K44" s="8">
        <v>14.833333333333306</v>
      </c>
      <c r="L44" s="8">
        <v>22.499999999999968</v>
      </c>
      <c r="M44" s="8">
        <v>10.666666666666645</v>
      </c>
      <c r="N44" s="8">
        <v>18.166666666666632</v>
      </c>
      <c r="O44" s="6">
        <f t="shared" si="3"/>
        <v>0.77725118483412325</v>
      </c>
    </row>
    <row r="45" spans="1:15" ht="30" x14ac:dyDescent="0.25">
      <c r="A45" s="20" t="str">
        <f t="shared" si="6"/>
        <v>Bogotá</v>
      </c>
      <c r="B45" s="20" t="str">
        <f t="shared" si="7"/>
        <v>Penal</v>
      </c>
      <c r="C45" s="7" t="s">
        <v>38</v>
      </c>
      <c r="D45" s="75" t="s">
        <v>39</v>
      </c>
      <c r="E45" s="7">
        <v>6.0666666666666664</v>
      </c>
      <c r="F45" s="7">
        <v>203</v>
      </c>
      <c r="G45" s="7">
        <v>33.46153846153846</v>
      </c>
      <c r="H45" s="7">
        <v>167</v>
      </c>
      <c r="I45" s="7">
        <v>27.527472527472529</v>
      </c>
      <c r="J45" s="7">
        <v>71</v>
      </c>
      <c r="K45" s="8">
        <v>12.999999999999977</v>
      </c>
      <c r="L45" s="8">
        <v>22.166666666666639</v>
      </c>
      <c r="M45" s="8">
        <v>11.499999999999973</v>
      </c>
      <c r="N45" s="8">
        <v>17.66666666666665</v>
      </c>
      <c r="O45" s="6">
        <f t="shared" si="3"/>
        <v>0.82266009852216748</v>
      </c>
    </row>
    <row r="46" spans="1:15" ht="30" x14ac:dyDescent="0.25">
      <c r="A46" s="20" t="str">
        <f t="shared" si="6"/>
        <v>Bogotá</v>
      </c>
      <c r="B46" s="20" t="str">
        <f t="shared" si="7"/>
        <v>Penal</v>
      </c>
      <c r="C46" s="7" t="s">
        <v>40</v>
      </c>
      <c r="D46" s="75" t="s">
        <v>41</v>
      </c>
      <c r="E46" s="7">
        <v>6.0666666666666664</v>
      </c>
      <c r="F46" s="7">
        <v>189</v>
      </c>
      <c r="G46" s="7">
        <v>31.153846153846153</v>
      </c>
      <c r="H46" s="7">
        <v>162</v>
      </c>
      <c r="I46" s="7">
        <v>26.703296703296704</v>
      </c>
      <c r="J46" s="7">
        <v>16</v>
      </c>
      <c r="K46" s="8">
        <v>11.499999999999986</v>
      </c>
      <c r="L46" s="8">
        <v>21.666666666666622</v>
      </c>
      <c r="M46" s="8">
        <v>10.999999999999988</v>
      </c>
      <c r="N46" s="8">
        <v>17.833333333333293</v>
      </c>
      <c r="O46" s="6">
        <f t="shared" si="3"/>
        <v>0.8571428571428571</v>
      </c>
    </row>
    <row r="47" spans="1:15" ht="30" x14ac:dyDescent="0.25">
      <c r="A47" s="20" t="str">
        <f t="shared" si="6"/>
        <v>Bogotá</v>
      </c>
      <c r="B47" s="20" t="str">
        <f t="shared" si="7"/>
        <v>Penal</v>
      </c>
      <c r="C47" s="7" t="s">
        <v>42</v>
      </c>
      <c r="D47" s="75" t="s">
        <v>43</v>
      </c>
      <c r="E47" s="7">
        <v>6.0666666666666664</v>
      </c>
      <c r="F47" s="7">
        <v>210</v>
      </c>
      <c r="G47" s="7">
        <v>34.615384615384613</v>
      </c>
      <c r="H47" s="7">
        <v>155</v>
      </c>
      <c r="I47" s="7">
        <v>25.549450549450551</v>
      </c>
      <c r="J47" s="7">
        <v>62</v>
      </c>
      <c r="K47" s="8">
        <v>13.333333333333321</v>
      </c>
      <c r="L47" s="8">
        <v>23.666666666666643</v>
      </c>
      <c r="M47" s="8">
        <v>10.499999999999986</v>
      </c>
      <c r="N47" s="8">
        <v>16.833333333333314</v>
      </c>
      <c r="O47" s="6">
        <f t="shared" si="3"/>
        <v>0.73809523809523814</v>
      </c>
    </row>
    <row r="48" spans="1:15" ht="30" x14ac:dyDescent="0.25">
      <c r="A48" s="20" t="str">
        <f t="shared" si="6"/>
        <v>Bogotá</v>
      </c>
      <c r="B48" s="20" t="str">
        <f t="shared" si="7"/>
        <v>Penal</v>
      </c>
      <c r="C48" s="7" t="s">
        <v>44</v>
      </c>
      <c r="D48" s="75" t="s">
        <v>45</v>
      </c>
      <c r="E48" s="7">
        <v>6.0666666666666664</v>
      </c>
      <c r="F48" s="7">
        <v>211</v>
      </c>
      <c r="G48" s="7">
        <v>34.780219780219781</v>
      </c>
      <c r="H48" s="7">
        <v>144</v>
      </c>
      <c r="I48" s="7">
        <v>23.736263736263737</v>
      </c>
      <c r="J48" s="7">
        <v>23</v>
      </c>
      <c r="K48" s="8">
        <v>14.49999999999998</v>
      </c>
      <c r="L48" s="8">
        <v>22.8333333333333</v>
      </c>
      <c r="M48" s="8">
        <v>13.833333333333306</v>
      </c>
      <c r="N48" s="8">
        <v>11.499999999999979</v>
      </c>
      <c r="O48" s="6">
        <f t="shared" si="3"/>
        <v>0.68246445497630337</v>
      </c>
    </row>
    <row r="49" spans="1:15" ht="30" x14ac:dyDescent="0.25">
      <c r="A49" s="20" t="str">
        <f t="shared" si="6"/>
        <v>Bogotá</v>
      </c>
      <c r="B49" s="20" t="str">
        <f t="shared" si="7"/>
        <v>Penal</v>
      </c>
      <c r="C49" s="7" t="s">
        <v>46</v>
      </c>
      <c r="D49" s="75" t="s">
        <v>47</v>
      </c>
      <c r="E49" s="7">
        <v>6.0666666666666664</v>
      </c>
      <c r="F49" s="7">
        <v>215</v>
      </c>
      <c r="G49" s="7">
        <v>35.439560439560438</v>
      </c>
      <c r="H49" s="7">
        <v>164</v>
      </c>
      <c r="I49" s="7">
        <v>27.032967032967033</v>
      </c>
      <c r="J49" s="7">
        <v>32</v>
      </c>
      <c r="K49" s="8">
        <v>14.166666666666657</v>
      </c>
      <c r="L49" s="8">
        <v>23.166666666666643</v>
      </c>
      <c r="M49" s="8">
        <v>13.666666666666652</v>
      </c>
      <c r="N49" s="8">
        <v>15.499999999999986</v>
      </c>
      <c r="O49" s="6">
        <f t="shared" si="3"/>
        <v>0.76279069767441865</v>
      </c>
    </row>
    <row r="50" spans="1:15" ht="30" x14ac:dyDescent="0.25">
      <c r="A50" s="20" t="str">
        <f t="shared" si="6"/>
        <v>Bogotá</v>
      </c>
      <c r="B50" s="20" t="str">
        <f t="shared" si="7"/>
        <v>Penal</v>
      </c>
      <c r="C50" s="7" t="s">
        <v>48</v>
      </c>
      <c r="D50" s="75" t="s">
        <v>49</v>
      </c>
      <c r="E50" s="7">
        <v>6.0666666666666664</v>
      </c>
      <c r="F50" s="7">
        <v>190</v>
      </c>
      <c r="G50" s="7">
        <v>31.318681318681321</v>
      </c>
      <c r="H50" s="7">
        <v>133</v>
      </c>
      <c r="I50" s="7">
        <v>21.923076923076923</v>
      </c>
      <c r="J50" s="7">
        <v>79</v>
      </c>
      <c r="K50" s="8">
        <v>12.166666666666648</v>
      </c>
      <c r="L50" s="8">
        <v>21.166666666666657</v>
      </c>
      <c r="M50" s="8">
        <v>10.666666666666657</v>
      </c>
      <c r="N50" s="8">
        <v>12.666666666666648</v>
      </c>
      <c r="O50" s="6">
        <f t="shared" si="3"/>
        <v>0.7</v>
      </c>
    </row>
    <row r="51" spans="1:15" ht="30" x14ac:dyDescent="0.25">
      <c r="A51" s="20" t="str">
        <f t="shared" si="6"/>
        <v>Bogotá</v>
      </c>
      <c r="B51" s="20" t="str">
        <f t="shared" si="7"/>
        <v>Penal</v>
      </c>
      <c r="C51" s="7" t="s">
        <v>50</v>
      </c>
      <c r="D51" s="75" t="s">
        <v>51</v>
      </c>
      <c r="E51" s="7">
        <v>6.0666666666666664</v>
      </c>
      <c r="F51" s="7">
        <v>210</v>
      </c>
      <c r="G51" s="7">
        <v>34.615384615384613</v>
      </c>
      <c r="H51" s="7">
        <v>184</v>
      </c>
      <c r="I51" s="7">
        <v>30.329670329670332</v>
      </c>
      <c r="J51" s="7">
        <v>45</v>
      </c>
      <c r="K51" s="8">
        <v>12.833333333333311</v>
      </c>
      <c r="L51" s="8">
        <v>23.166666666666632</v>
      </c>
      <c r="M51" s="8">
        <v>14.666666666666647</v>
      </c>
      <c r="N51" s="8">
        <v>17.499999999999961</v>
      </c>
      <c r="O51" s="6">
        <f t="shared" si="3"/>
        <v>0.87619047619047619</v>
      </c>
    </row>
    <row r="52" spans="1:15" ht="30" x14ac:dyDescent="0.25">
      <c r="A52" s="20" t="str">
        <f t="shared" si="6"/>
        <v>Bogotá</v>
      </c>
      <c r="B52" s="20" t="str">
        <f t="shared" si="7"/>
        <v>Penal</v>
      </c>
      <c r="C52" s="7" t="s">
        <v>52</v>
      </c>
      <c r="D52" s="75" t="s">
        <v>53</v>
      </c>
      <c r="E52" s="7">
        <v>6.0666666666666664</v>
      </c>
      <c r="F52" s="7">
        <v>252</v>
      </c>
      <c r="G52" s="7">
        <v>41.53846153846154</v>
      </c>
      <c r="H52" s="7">
        <v>219</v>
      </c>
      <c r="I52" s="7">
        <v>36.098901098901102</v>
      </c>
      <c r="J52" s="7">
        <v>97</v>
      </c>
      <c r="K52" s="8">
        <v>16.339160839160815</v>
      </c>
      <c r="L52" s="8">
        <v>30.245675377254273</v>
      </c>
      <c r="M52" s="8">
        <v>20.393387314439924</v>
      </c>
      <c r="N52" s="8">
        <v>19.394859526438452</v>
      </c>
      <c r="O52" s="6">
        <f t="shared" si="3"/>
        <v>0.86904761904761907</v>
      </c>
    </row>
    <row r="53" spans="1:15" ht="30" x14ac:dyDescent="0.25">
      <c r="A53" s="20" t="str">
        <f t="shared" si="6"/>
        <v>Bogotá</v>
      </c>
      <c r="B53" s="20" t="str">
        <f t="shared" si="7"/>
        <v>Penal</v>
      </c>
      <c r="C53" s="7" t="s">
        <v>54</v>
      </c>
      <c r="D53" s="75" t="s">
        <v>55</v>
      </c>
      <c r="E53" s="7">
        <v>6.0666666666666664</v>
      </c>
      <c r="F53" s="7">
        <v>207</v>
      </c>
      <c r="G53" s="7">
        <v>34.120879120879124</v>
      </c>
      <c r="H53" s="7">
        <v>156</v>
      </c>
      <c r="I53" s="7">
        <v>25.714285714285715</v>
      </c>
      <c r="J53" s="7">
        <v>16</v>
      </c>
      <c r="K53" s="8">
        <v>15.33333333333332</v>
      </c>
      <c r="L53" s="8">
        <v>23.3333333333333</v>
      </c>
      <c r="M53" s="8">
        <v>14.83333333333332</v>
      </c>
      <c r="N53" s="8">
        <v>14.999999999999959</v>
      </c>
      <c r="O53" s="6">
        <f t="shared" si="3"/>
        <v>0.75362318840579712</v>
      </c>
    </row>
    <row r="54" spans="1:15" ht="30" x14ac:dyDescent="0.25">
      <c r="A54" s="20" t="str">
        <f t="shared" si="6"/>
        <v>Bogotá</v>
      </c>
      <c r="B54" s="20" t="str">
        <f t="shared" si="7"/>
        <v>Penal</v>
      </c>
      <c r="C54" s="7" t="s">
        <v>56</v>
      </c>
      <c r="D54" s="75" t="s">
        <v>57</v>
      </c>
      <c r="E54" s="7">
        <v>6.0666666666666664</v>
      </c>
      <c r="F54" s="7">
        <v>212</v>
      </c>
      <c r="G54" s="7">
        <v>34.945054945054949</v>
      </c>
      <c r="H54" s="7">
        <v>190</v>
      </c>
      <c r="I54" s="7">
        <v>31.318681318681321</v>
      </c>
      <c r="J54" s="7">
        <v>18</v>
      </c>
      <c r="K54" s="8">
        <v>13.666666666666645</v>
      </c>
      <c r="L54" s="8">
        <v>23.166666666666647</v>
      </c>
      <c r="M54" s="8">
        <v>13.333333333333302</v>
      </c>
      <c r="N54" s="8">
        <v>19.999999999999979</v>
      </c>
      <c r="O54" s="6">
        <f t="shared" si="3"/>
        <v>0.89622641509433965</v>
      </c>
    </row>
    <row r="55" spans="1:15" ht="30" x14ac:dyDescent="0.25">
      <c r="A55" s="20" t="str">
        <f t="shared" si="6"/>
        <v>Bogotá</v>
      </c>
      <c r="B55" s="20" t="str">
        <f t="shared" si="7"/>
        <v>Penal</v>
      </c>
      <c r="C55" s="7" t="s">
        <v>58</v>
      </c>
      <c r="D55" s="75" t="s">
        <v>59</v>
      </c>
      <c r="E55" s="7">
        <v>6.0666666666666664</v>
      </c>
      <c r="F55" s="7">
        <v>199</v>
      </c>
      <c r="G55" s="7">
        <v>32.802197802197803</v>
      </c>
      <c r="H55" s="7">
        <v>160</v>
      </c>
      <c r="I55" s="7">
        <v>26.373626373626376</v>
      </c>
      <c r="J55" s="7">
        <v>26</v>
      </c>
      <c r="K55" s="8">
        <v>14.833333333333306</v>
      </c>
      <c r="L55" s="8">
        <v>22.499999999999975</v>
      </c>
      <c r="M55" s="8">
        <v>11.999999999999989</v>
      </c>
      <c r="N55" s="8">
        <v>18.16666666666665</v>
      </c>
      <c r="O55" s="6">
        <f t="shared" si="3"/>
        <v>0.8040201005025126</v>
      </c>
    </row>
    <row r="56" spans="1:15" ht="30" x14ac:dyDescent="0.25">
      <c r="A56" s="20" t="str">
        <f t="shared" si="6"/>
        <v>Bogotá</v>
      </c>
      <c r="B56" s="20" t="str">
        <f t="shared" si="7"/>
        <v>Penal</v>
      </c>
      <c r="C56" s="7" t="s">
        <v>60</v>
      </c>
      <c r="D56" s="75" t="s">
        <v>61</v>
      </c>
      <c r="E56" s="7">
        <v>6.0666666666666664</v>
      </c>
      <c r="F56" s="7">
        <v>222</v>
      </c>
      <c r="G56" s="7">
        <v>36.593406593406591</v>
      </c>
      <c r="H56" s="7">
        <v>141</v>
      </c>
      <c r="I56" s="7">
        <v>23.241758241758241</v>
      </c>
      <c r="J56" s="7">
        <v>63</v>
      </c>
      <c r="K56" s="8">
        <v>15.833333333333306</v>
      </c>
      <c r="L56" s="8">
        <v>24.333333333333311</v>
      </c>
      <c r="M56" s="8">
        <v>11.499999999999982</v>
      </c>
      <c r="N56" s="8">
        <v>15.166666666666645</v>
      </c>
      <c r="O56" s="6">
        <f t="shared" si="3"/>
        <v>0.63513513513513509</v>
      </c>
    </row>
    <row r="57" spans="1:15" ht="30" x14ac:dyDescent="0.25">
      <c r="A57" s="20" t="str">
        <f t="shared" si="6"/>
        <v>Bogotá</v>
      </c>
      <c r="B57" s="20" t="str">
        <f t="shared" si="7"/>
        <v>Penal</v>
      </c>
      <c r="C57" s="7" t="s">
        <v>64</v>
      </c>
      <c r="D57" s="75" t="s">
        <v>65</v>
      </c>
      <c r="E57" s="7">
        <v>6.0666666666666664</v>
      </c>
      <c r="F57" s="7">
        <v>198</v>
      </c>
      <c r="G57" s="7">
        <v>32.637362637362635</v>
      </c>
      <c r="H57" s="7">
        <v>142</v>
      </c>
      <c r="I57" s="7">
        <v>23.406593406593409</v>
      </c>
      <c r="J57" s="7">
        <v>52</v>
      </c>
      <c r="K57" s="8">
        <v>11.999999999999989</v>
      </c>
      <c r="L57" s="8">
        <v>23.166666666666632</v>
      </c>
      <c r="M57" s="8">
        <v>12.166666666666657</v>
      </c>
      <c r="N57" s="8">
        <v>13.499999999999979</v>
      </c>
      <c r="O57" s="6">
        <f t="shared" si="3"/>
        <v>0.71717171717171713</v>
      </c>
    </row>
    <row r="58" spans="1:15" ht="30" x14ac:dyDescent="0.25">
      <c r="A58" s="20" t="str">
        <f t="shared" si="6"/>
        <v>Bogotá</v>
      </c>
      <c r="B58" s="20" t="str">
        <f t="shared" si="7"/>
        <v>Penal</v>
      </c>
      <c r="C58" s="7" t="s">
        <v>66</v>
      </c>
      <c r="D58" s="75" t="s">
        <v>67</v>
      </c>
      <c r="E58" s="7">
        <v>6.0666666666666664</v>
      </c>
      <c r="F58" s="7">
        <v>182</v>
      </c>
      <c r="G58" s="7">
        <v>30</v>
      </c>
      <c r="H58" s="7">
        <v>201</v>
      </c>
      <c r="I58" s="7">
        <v>33.131868131868131</v>
      </c>
      <c r="J58" s="7">
        <v>97</v>
      </c>
      <c r="K58" s="8">
        <v>13.139263252470762</v>
      </c>
      <c r="L58" s="8">
        <v>20.235693551731245</v>
      </c>
      <c r="M58" s="8">
        <v>28.059523809523764</v>
      </c>
      <c r="N58" s="8">
        <v>15.455370101596499</v>
      </c>
      <c r="O58" s="6">
        <f t="shared" si="3"/>
        <v>1.1043956043956045</v>
      </c>
    </row>
    <row r="59" spans="1:15" ht="30" x14ac:dyDescent="0.25">
      <c r="A59" s="20" t="str">
        <f t="shared" si="6"/>
        <v>Bogotá</v>
      </c>
      <c r="B59" s="20" t="str">
        <f t="shared" si="7"/>
        <v>Penal</v>
      </c>
      <c r="C59" s="7" t="s">
        <v>68</v>
      </c>
      <c r="D59" s="75" t="s">
        <v>69</v>
      </c>
      <c r="E59" s="7">
        <v>6.0666666666666664</v>
      </c>
      <c r="F59" s="7">
        <v>197</v>
      </c>
      <c r="G59" s="7">
        <v>32.472527472527474</v>
      </c>
      <c r="H59" s="7">
        <v>121</v>
      </c>
      <c r="I59" s="7">
        <v>19.945054945054945</v>
      </c>
      <c r="J59" s="7">
        <v>295</v>
      </c>
      <c r="K59" s="8">
        <v>11.833333333333314</v>
      </c>
      <c r="L59" s="8">
        <v>22.333333333333318</v>
      </c>
      <c r="M59" s="8">
        <v>6.4999999999999858</v>
      </c>
      <c r="N59" s="8">
        <v>14.83333333333332</v>
      </c>
      <c r="O59" s="6">
        <f t="shared" si="3"/>
        <v>0.6142131979695431</v>
      </c>
    </row>
    <row r="60" spans="1:15" ht="30" x14ac:dyDescent="0.25">
      <c r="A60" s="20" t="str">
        <f t="shared" si="6"/>
        <v>Bogotá</v>
      </c>
      <c r="B60" s="20" t="str">
        <f t="shared" si="7"/>
        <v>Penal</v>
      </c>
      <c r="C60" s="7" t="s">
        <v>70</v>
      </c>
      <c r="D60" s="75" t="s">
        <v>71</v>
      </c>
      <c r="E60" s="7">
        <v>6.0666666666666664</v>
      </c>
      <c r="F60" s="7">
        <v>201</v>
      </c>
      <c r="G60" s="7">
        <v>33.131868131868131</v>
      </c>
      <c r="H60" s="7">
        <v>159</v>
      </c>
      <c r="I60" s="7">
        <v>26.208791208791208</v>
      </c>
      <c r="J60" s="7">
        <v>103</v>
      </c>
      <c r="K60" s="8">
        <v>11.333333333333314</v>
      </c>
      <c r="L60" s="8">
        <v>22.666666666666632</v>
      </c>
      <c r="M60" s="8">
        <v>11.833333333333314</v>
      </c>
      <c r="N60" s="8">
        <v>15.166666666666654</v>
      </c>
      <c r="O60" s="6">
        <f t="shared" si="3"/>
        <v>0.79104477611940294</v>
      </c>
    </row>
    <row r="61" spans="1:15" ht="30" x14ac:dyDescent="0.25">
      <c r="A61" s="20" t="str">
        <f t="shared" si="6"/>
        <v>Bogotá</v>
      </c>
      <c r="B61" s="20" t="str">
        <f t="shared" si="7"/>
        <v>Penal</v>
      </c>
      <c r="C61" s="7" t="s">
        <v>72</v>
      </c>
      <c r="D61" s="75" t="s">
        <v>73</v>
      </c>
      <c r="E61" s="7">
        <v>6.0666666666666664</v>
      </c>
      <c r="F61" s="7">
        <v>261</v>
      </c>
      <c r="G61" s="7">
        <v>43.021978021978022</v>
      </c>
      <c r="H61" s="7">
        <v>229</v>
      </c>
      <c r="I61" s="7">
        <v>37.747252747252752</v>
      </c>
      <c r="J61" s="7">
        <v>47</v>
      </c>
      <c r="K61" s="8">
        <v>12.666666666666632</v>
      </c>
      <c r="L61" s="8">
        <v>37.499999999999957</v>
      </c>
      <c r="M61" s="8">
        <v>9.1666666666666519</v>
      </c>
      <c r="N61" s="8">
        <v>35.499999999999964</v>
      </c>
      <c r="O61" s="6">
        <f t="shared" si="3"/>
        <v>0.87739463601532564</v>
      </c>
    </row>
    <row r="62" spans="1:15" ht="30" x14ac:dyDescent="0.25">
      <c r="A62" s="20" t="str">
        <f t="shared" si="6"/>
        <v>Bogotá</v>
      </c>
      <c r="B62" s="20" t="str">
        <f t="shared" si="7"/>
        <v>Penal</v>
      </c>
      <c r="C62" s="7" t="s">
        <v>74</v>
      </c>
      <c r="D62" s="75" t="s">
        <v>75</v>
      </c>
      <c r="E62" s="7">
        <v>6.0666666666666664</v>
      </c>
      <c r="F62" s="7">
        <v>206</v>
      </c>
      <c r="G62" s="7">
        <v>33.956043956043956</v>
      </c>
      <c r="H62" s="7">
        <v>167</v>
      </c>
      <c r="I62" s="7">
        <v>27.527472527472529</v>
      </c>
      <c r="J62" s="7">
        <v>28</v>
      </c>
      <c r="K62" s="8">
        <v>12.666666666666643</v>
      </c>
      <c r="L62" s="8">
        <v>24.666666666666636</v>
      </c>
      <c r="M62" s="8">
        <v>10.833333333333321</v>
      </c>
      <c r="N62" s="8">
        <v>19.333333333333307</v>
      </c>
      <c r="O62" s="6">
        <f t="shared" si="3"/>
        <v>0.81067961165048541</v>
      </c>
    </row>
    <row r="63" spans="1:15" ht="30" x14ac:dyDescent="0.25">
      <c r="A63" s="20" t="str">
        <f t="shared" si="6"/>
        <v>Bogotá</v>
      </c>
      <c r="B63" s="20" t="str">
        <f t="shared" si="7"/>
        <v>Penal</v>
      </c>
      <c r="C63" s="7" t="s">
        <v>76</v>
      </c>
      <c r="D63" s="75" t="s">
        <v>77</v>
      </c>
      <c r="E63" s="7">
        <v>6.0666666666666664</v>
      </c>
      <c r="F63" s="7">
        <v>204</v>
      </c>
      <c r="G63" s="7">
        <v>33.626373626373628</v>
      </c>
      <c r="H63" s="7">
        <v>129</v>
      </c>
      <c r="I63" s="7">
        <v>21.263736263736263</v>
      </c>
      <c r="J63" s="7">
        <v>29</v>
      </c>
      <c r="K63" s="8">
        <v>14.99999999999997</v>
      </c>
      <c r="L63" s="8">
        <v>21.999999999999968</v>
      </c>
      <c r="M63" s="8">
        <v>11.833333333333316</v>
      </c>
      <c r="N63" s="8">
        <v>11.333333333333316</v>
      </c>
      <c r="O63" s="6">
        <f t="shared" si="3"/>
        <v>0.63235294117647056</v>
      </c>
    </row>
    <row r="64" spans="1:15" ht="30" x14ac:dyDescent="0.25">
      <c r="A64" s="20" t="str">
        <f t="shared" si="6"/>
        <v>Bogotá</v>
      </c>
      <c r="B64" s="20" t="str">
        <f t="shared" si="7"/>
        <v>Penal</v>
      </c>
      <c r="C64" s="7" t="s">
        <v>78</v>
      </c>
      <c r="D64" s="75" t="s">
        <v>79</v>
      </c>
      <c r="E64" s="7">
        <v>6.0666666666666664</v>
      </c>
      <c r="F64" s="7">
        <v>153</v>
      </c>
      <c r="G64" s="7">
        <v>25.219780219780219</v>
      </c>
      <c r="H64" s="7">
        <v>111</v>
      </c>
      <c r="I64" s="7">
        <v>18.296703296703296</v>
      </c>
      <c r="J64" s="7">
        <v>426</v>
      </c>
      <c r="K64" s="8">
        <v>13.999999999999975</v>
      </c>
      <c r="L64" s="8">
        <v>23.3333333333333</v>
      </c>
      <c r="M64" s="8">
        <v>8.4999999999999858</v>
      </c>
      <c r="N64" s="8">
        <v>20.666666666666632</v>
      </c>
      <c r="O64" s="6">
        <f t="shared" si="3"/>
        <v>0.72549019607843135</v>
      </c>
    </row>
    <row r="65" spans="1:15" ht="30" x14ac:dyDescent="0.25">
      <c r="A65" s="20" t="str">
        <f t="shared" si="6"/>
        <v>Bogotá</v>
      </c>
      <c r="B65" s="20" t="str">
        <f t="shared" si="7"/>
        <v>Penal</v>
      </c>
      <c r="C65" s="7" t="s">
        <v>82</v>
      </c>
      <c r="D65" s="75" t="s">
        <v>83</v>
      </c>
      <c r="E65" s="7">
        <v>6.0666666666666664</v>
      </c>
      <c r="F65" s="7">
        <v>26</v>
      </c>
      <c r="G65" s="7">
        <v>4.2857142857142856</v>
      </c>
      <c r="H65" s="7">
        <v>29</v>
      </c>
      <c r="I65" s="7">
        <v>4.7802197802197801</v>
      </c>
      <c r="J65" s="7">
        <v>44</v>
      </c>
      <c r="K65" s="8">
        <v>4.3333333333333321</v>
      </c>
      <c r="L65" s="8"/>
      <c r="M65" s="8">
        <v>4.8333333333333321</v>
      </c>
      <c r="N65" s="8"/>
      <c r="O65" s="6">
        <f t="shared" si="3"/>
        <v>1.1153846153846154</v>
      </c>
    </row>
    <row r="66" spans="1:15" x14ac:dyDescent="0.25">
      <c r="A66" s="20" t="str">
        <f t="shared" si="6"/>
        <v>Bogotá</v>
      </c>
      <c r="B66" s="31" t="s">
        <v>6</v>
      </c>
      <c r="C66" s="36"/>
      <c r="D66" s="58"/>
      <c r="E66" s="36"/>
      <c r="F66" s="36">
        <v>5566</v>
      </c>
      <c r="G66" s="36">
        <v>917.47252747252753</v>
      </c>
      <c r="H66" s="36">
        <v>4284</v>
      </c>
      <c r="I66" s="36">
        <v>706.15384615384642</v>
      </c>
      <c r="J66" s="36">
        <v>2081</v>
      </c>
      <c r="K66" s="37">
        <v>368.64509075829767</v>
      </c>
      <c r="L66" s="37">
        <v>641.06143313695611</v>
      </c>
      <c r="M66" s="37">
        <v>343.11957779062993</v>
      </c>
      <c r="N66" s="37">
        <v>448.6977356964706</v>
      </c>
      <c r="O66" s="32">
        <f t="shared" si="3"/>
        <v>0.76967301473230332</v>
      </c>
    </row>
    <row r="67" spans="1:15" ht="30" x14ac:dyDescent="0.25">
      <c r="A67" s="20" t="str">
        <f t="shared" si="6"/>
        <v>Bogotá</v>
      </c>
      <c r="B67" s="4" t="s">
        <v>15</v>
      </c>
      <c r="C67" s="7" t="s">
        <v>86</v>
      </c>
      <c r="D67" s="75" t="s">
        <v>87</v>
      </c>
      <c r="E67" s="7">
        <v>6.0666666666666664</v>
      </c>
      <c r="F67" s="7">
        <v>2</v>
      </c>
      <c r="G67" s="7">
        <v>0.32967032967032966</v>
      </c>
      <c r="H67" s="7">
        <v>11</v>
      </c>
      <c r="I67" s="7">
        <v>1.8131868131868132</v>
      </c>
      <c r="J67" s="7">
        <v>19</v>
      </c>
      <c r="K67" s="8">
        <v>0.33333333333333298</v>
      </c>
      <c r="L67" s="8"/>
      <c r="M67" s="8">
        <v>1.8333333333333299</v>
      </c>
      <c r="N67" s="8"/>
      <c r="O67" s="6">
        <f t="shared" si="3"/>
        <v>5.5</v>
      </c>
    </row>
    <row r="68" spans="1:15" ht="30" x14ac:dyDescent="0.25">
      <c r="A68" s="20" t="str">
        <f t="shared" si="6"/>
        <v>Bogotá</v>
      </c>
      <c r="B68" s="4" t="s">
        <v>15</v>
      </c>
      <c r="C68" s="7" t="s">
        <v>90</v>
      </c>
      <c r="D68" s="75" t="s">
        <v>91</v>
      </c>
      <c r="E68" s="7">
        <v>6.0666666666666664</v>
      </c>
      <c r="F68" s="7">
        <v>2</v>
      </c>
      <c r="G68" s="7">
        <v>0.32967032967032966</v>
      </c>
      <c r="H68" s="7">
        <v>7</v>
      </c>
      <c r="I68" s="7">
        <v>1.153846153846154</v>
      </c>
      <c r="J68" s="7">
        <v>53</v>
      </c>
      <c r="K68" s="8">
        <v>0.33333333333333298</v>
      </c>
      <c r="L68" s="8"/>
      <c r="M68" s="8">
        <v>1.1666666666666601</v>
      </c>
      <c r="N68" s="8"/>
      <c r="O68" s="6">
        <f t="shared" si="3"/>
        <v>3.5</v>
      </c>
    </row>
    <row r="69" spans="1:15" ht="30" x14ac:dyDescent="0.25">
      <c r="A69" s="20" t="str">
        <f t="shared" si="6"/>
        <v>Bogotá</v>
      </c>
      <c r="B69" s="4" t="s">
        <v>15</v>
      </c>
      <c r="C69" s="7" t="s">
        <v>92</v>
      </c>
      <c r="D69" s="75" t="s">
        <v>93</v>
      </c>
      <c r="E69" s="7">
        <v>6.0666666666666664</v>
      </c>
      <c r="F69" s="7">
        <v>0</v>
      </c>
      <c r="G69" s="7">
        <v>0</v>
      </c>
      <c r="H69" s="7">
        <v>1</v>
      </c>
      <c r="I69" s="7">
        <v>0.16483516483516483</v>
      </c>
      <c r="J69" s="7">
        <v>27</v>
      </c>
      <c r="K69" s="8">
        <v>0</v>
      </c>
      <c r="L69" s="8"/>
      <c r="M69" s="8">
        <v>0.16666666666666599</v>
      </c>
      <c r="N69" s="8"/>
      <c r="O69" s="6">
        <v>0</v>
      </c>
    </row>
    <row r="70" spans="1:15" ht="30" x14ac:dyDescent="0.25">
      <c r="A70" s="20" t="str">
        <f t="shared" si="6"/>
        <v>Bogotá</v>
      </c>
      <c r="B70" s="4" t="s">
        <v>15</v>
      </c>
      <c r="C70" s="7" t="s">
        <v>94</v>
      </c>
      <c r="D70" s="75" t="s">
        <v>95</v>
      </c>
      <c r="E70" s="7">
        <v>6.0666666666666664</v>
      </c>
      <c r="F70" s="7">
        <v>3</v>
      </c>
      <c r="G70" s="7">
        <v>0.49450549450549453</v>
      </c>
      <c r="H70" s="7">
        <v>1</v>
      </c>
      <c r="I70" s="7">
        <v>0.16483516483516483</v>
      </c>
      <c r="J70" s="7">
        <v>36</v>
      </c>
      <c r="K70" s="8">
        <v>0.5</v>
      </c>
      <c r="L70" s="8"/>
      <c r="M70" s="8">
        <v>0.16666666666666599</v>
      </c>
      <c r="N70" s="8"/>
      <c r="O70" s="6">
        <f t="shared" si="3"/>
        <v>0.33333333333333331</v>
      </c>
    </row>
    <row r="71" spans="1:15" x14ac:dyDescent="0.25">
      <c r="A71" s="20" t="str">
        <f t="shared" si="6"/>
        <v>Bogotá</v>
      </c>
      <c r="B71" s="31" t="s">
        <v>1784</v>
      </c>
      <c r="C71" s="76"/>
      <c r="D71" s="77"/>
      <c r="E71" s="76"/>
      <c r="F71" s="36">
        <f t="shared" ref="F71:K71" si="9">SUM(F67:F70)</f>
        <v>7</v>
      </c>
      <c r="G71" s="36">
        <f t="shared" si="9"/>
        <v>1.1538461538461537</v>
      </c>
      <c r="H71" s="36">
        <f t="shared" si="9"/>
        <v>20</v>
      </c>
      <c r="I71" s="36">
        <f t="shared" si="9"/>
        <v>3.2967032967032965</v>
      </c>
      <c r="J71" s="36">
        <f t="shared" si="9"/>
        <v>135</v>
      </c>
      <c r="K71" s="37">
        <f t="shared" si="9"/>
        <v>1.1666666666666661</v>
      </c>
      <c r="L71" s="37"/>
      <c r="M71" s="37">
        <f>SUM(M67:M70)</f>
        <v>3.3333333333333224</v>
      </c>
      <c r="N71" s="37"/>
      <c r="O71" s="32">
        <f>H71/F71</f>
        <v>2.8571428571428572</v>
      </c>
    </row>
    <row r="72" spans="1:15" ht="30" x14ac:dyDescent="0.25">
      <c r="A72" s="20" t="str">
        <f t="shared" si="6"/>
        <v>Bogotá</v>
      </c>
      <c r="B72" s="20" t="str">
        <f>B70</f>
        <v>Penal Justicia y Paz</v>
      </c>
      <c r="C72" s="7" t="s">
        <v>88</v>
      </c>
      <c r="D72" s="75" t="s">
        <v>89</v>
      </c>
      <c r="E72" s="7">
        <v>6.0666666666666664</v>
      </c>
      <c r="F72" s="7">
        <v>175</v>
      </c>
      <c r="G72" s="7">
        <v>28.846153846153847</v>
      </c>
      <c r="H72" s="7">
        <v>113</v>
      </c>
      <c r="I72" s="7">
        <v>18.626373626373628</v>
      </c>
      <c r="J72" s="7">
        <v>62</v>
      </c>
      <c r="K72" s="8">
        <v>29.166666666666593</v>
      </c>
      <c r="L72" s="8"/>
      <c r="M72" s="8">
        <v>18.833333333333332</v>
      </c>
      <c r="N72" s="8"/>
      <c r="O72" s="6">
        <f>H72/F72</f>
        <v>0.64571428571428569</v>
      </c>
    </row>
    <row r="73" spans="1:15" ht="30" x14ac:dyDescent="0.25">
      <c r="A73" s="20" t="str">
        <f t="shared" si="6"/>
        <v>Bogotá</v>
      </c>
      <c r="B73" s="20" t="str">
        <f>B70</f>
        <v>Penal Justicia y Paz</v>
      </c>
      <c r="C73" s="7" t="s">
        <v>96</v>
      </c>
      <c r="D73" s="75" t="s">
        <v>97</v>
      </c>
      <c r="E73" s="7">
        <v>6.0666666666666664</v>
      </c>
      <c r="F73" s="7">
        <v>286</v>
      </c>
      <c r="G73" s="7">
        <v>47.142857142857146</v>
      </c>
      <c r="H73" s="7">
        <v>118</v>
      </c>
      <c r="I73" s="7">
        <v>19.450549450549453</v>
      </c>
      <c r="J73" s="7">
        <v>86</v>
      </c>
      <c r="K73" s="8">
        <v>52.999999999999943</v>
      </c>
      <c r="L73" s="8"/>
      <c r="M73" s="8">
        <v>20.666666666666622</v>
      </c>
      <c r="N73" s="8"/>
      <c r="O73" s="6">
        <f t="shared" si="3"/>
        <v>0.41258741258741261</v>
      </c>
    </row>
    <row r="74" spans="1:15" x14ac:dyDescent="0.25">
      <c r="A74" s="20"/>
      <c r="B74" s="31" t="s">
        <v>1783</v>
      </c>
      <c r="C74" s="36"/>
      <c r="D74" s="58"/>
      <c r="E74" s="36"/>
      <c r="F74" s="36">
        <f t="shared" ref="F74:K74" si="10">SUM(F72:F73)</f>
        <v>461</v>
      </c>
      <c r="G74" s="36">
        <f t="shared" si="10"/>
        <v>75.989010989010993</v>
      </c>
      <c r="H74" s="36">
        <f t="shared" si="10"/>
        <v>231</v>
      </c>
      <c r="I74" s="36">
        <f t="shared" si="10"/>
        <v>38.07692307692308</v>
      </c>
      <c r="J74" s="36">
        <f t="shared" si="10"/>
        <v>148</v>
      </c>
      <c r="K74" s="37">
        <f t="shared" si="10"/>
        <v>82.166666666666544</v>
      </c>
      <c r="L74" s="37"/>
      <c r="M74" s="37">
        <f>SUM(M72:M73)</f>
        <v>39.499999999999957</v>
      </c>
      <c r="N74" s="37"/>
      <c r="O74" s="32">
        <f>H74/F74</f>
        <v>0.50108459869848154</v>
      </c>
    </row>
    <row r="75" spans="1:15" x14ac:dyDescent="0.25">
      <c r="A75" s="9" t="s">
        <v>98</v>
      </c>
      <c r="B75" s="13"/>
      <c r="C75" s="10"/>
      <c r="D75" s="57"/>
      <c r="E75" s="10"/>
      <c r="F75" s="10">
        <f t="shared" ref="F75:K75" si="11">F38+F66+F71+F74</f>
        <v>6218</v>
      </c>
      <c r="G75" s="10">
        <f t="shared" si="11"/>
        <v>1024.9450549450551</v>
      </c>
      <c r="H75" s="10">
        <f t="shared" si="11"/>
        <v>4669</v>
      </c>
      <c r="I75" s="10">
        <f t="shared" si="11"/>
        <v>769.61538461538487</v>
      </c>
      <c r="J75" s="10">
        <f t="shared" si="11"/>
        <v>2577</v>
      </c>
      <c r="K75" s="11">
        <f t="shared" si="11"/>
        <v>466.81175742496418</v>
      </c>
      <c r="L75" s="11">
        <f>L38+L66</f>
        <v>663.97483067826056</v>
      </c>
      <c r="M75" s="11">
        <f>M38+M66+M71+M74</f>
        <v>399.7862444572965</v>
      </c>
      <c r="N75" s="11">
        <f>N38+N66</f>
        <v>463.37857509824022</v>
      </c>
      <c r="O75" s="14">
        <f>H75/F75</f>
        <v>0.75088452878739143</v>
      </c>
    </row>
    <row r="76" spans="1:15" ht="30" x14ac:dyDescent="0.25">
      <c r="A76" s="4" t="s">
        <v>99</v>
      </c>
      <c r="B76" s="4" t="s">
        <v>5</v>
      </c>
      <c r="C76" s="7" t="s">
        <v>100</v>
      </c>
      <c r="D76" s="56" t="s">
        <v>101</v>
      </c>
      <c r="E76" s="7">
        <v>6.0666666666666664</v>
      </c>
      <c r="F76" s="7">
        <v>282</v>
      </c>
      <c r="G76" s="7">
        <v>46.483516483516482</v>
      </c>
      <c r="H76" s="7">
        <v>187</v>
      </c>
      <c r="I76" s="7">
        <v>30.824175824175825</v>
      </c>
      <c r="J76" s="7">
        <v>88</v>
      </c>
      <c r="K76" s="8">
        <v>14.499999999999972</v>
      </c>
      <c r="L76" s="8">
        <v>35.999999999999929</v>
      </c>
      <c r="M76" s="8">
        <v>14.66666666666665</v>
      </c>
      <c r="N76" s="8">
        <v>18.833333333333307</v>
      </c>
      <c r="O76" s="6">
        <f t="shared" si="3"/>
        <v>0.66312056737588654</v>
      </c>
    </row>
    <row r="77" spans="1:15" ht="30" x14ac:dyDescent="0.25">
      <c r="A77" s="20" t="str">
        <f t="shared" ref="A77:A84" si="12">A76</f>
        <v>Bucaramanga</v>
      </c>
      <c r="B77" s="20" t="str">
        <f>B76</f>
        <v>Penal</v>
      </c>
      <c r="C77" s="7" t="s">
        <v>102</v>
      </c>
      <c r="D77" s="56" t="s">
        <v>103</v>
      </c>
      <c r="E77" s="7">
        <v>6.0666666666666664</v>
      </c>
      <c r="F77" s="7">
        <v>294</v>
      </c>
      <c r="G77" s="7">
        <v>48.46153846153846</v>
      </c>
      <c r="H77" s="7">
        <v>298</v>
      </c>
      <c r="I77" s="7">
        <v>49.120879120879124</v>
      </c>
      <c r="J77" s="7">
        <v>15</v>
      </c>
      <c r="K77" s="8">
        <v>18.499999999999954</v>
      </c>
      <c r="L77" s="8">
        <v>34.499999999999964</v>
      </c>
      <c r="M77" s="8">
        <v>33.499999999999922</v>
      </c>
      <c r="N77" s="8">
        <v>22.8333333333333</v>
      </c>
      <c r="O77" s="6">
        <f t="shared" si="3"/>
        <v>1.0136054421768708</v>
      </c>
    </row>
    <row r="78" spans="1:15" ht="30" x14ac:dyDescent="0.25">
      <c r="A78" s="20" t="str">
        <f t="shared" si="12"/>
        <v>Bucaramanga</v>
      </c>
      <c r="B78" s="20" t="str">
        <f>B77</f>
        <v>Penal</v>
      </c>
      <c r="C78" s="7" t="s">
        <v>104</v>
      </c>
      <c r="D78" s="56" t="s">
        <v>105</v>
      </c>
      <c r="E78" s="7">
        <v>6.0666666666666664</v>
      </c>
      <c r="F78" s="7">
        <v>204</v>
      </c>
      <c r="G78" s="7">
        <v>33.626373626373628</v>
      </c>
      <c r="H78" s="7">
        <v>126</v>
      </c>
      <c r="I78" s="7">
        <v>20.76923076923077</v>
      </c>
      <c r="J78" s="7">
        <v>97</v>
      </c>
      <c r="K78" s="8">
        <v>5.6666666666666607</v>
      </c>
      <c r="L78" s="8">
        <v>29.666666666666636</v>
      </c>
      <c r="M78" s="8">
        <v>3.9999999999999942</v>
      </c>
      <c r="N78" s="8">
        <v>17.833333333333311</v>
      </c>
      <c r="O78" s="6">
        <f t="shared" si="3"/>
        <v>0.61764705882352944</v>
      </c>
    </row>
    <row r="79" spans="1:15" ht="30" x14ac:dyDescent="0.25">
      <c r="A79" s="20" t="str">
        <f t="shared" si="12"/>
        <v>Bucaramanga</v>
      </c>
      <c r="B79" s="20" t="str">
        <f>B78</f>
        <v>Penal</v>
      </c>
      <c r="C79" s="7" t="s">
        <v>106</v>
      </c>
      <c r="D79" s="56" t="s">
        <v>107</v>
      </c>
      <c r="E79" s="7">
        <v>6.0666666666666664</v>
      </c>
      <c r="F79" s="7">
        <v>266</v>
      </c>
      <c r="G79" s="7">
        <v>43.846153846153847</v>
      </c>
      <c r="H79" s="7">
        <v>179</v>
      </c>
      <c r="I79" s="7">
        <v>29.505494505494507</v>
      </c>
      <c r="J79" s="7">
        <v>94</v>
      </c>
      <c r="K79" s="8">
        <v>14.833333333333297</v>
      </c>
      <c r="L79" s="8">
        <v>32.3333333333333</v>
      </c>
      <c r="M79" s="8">
        <v>12.499999999999975</v>
      </c>
      <c r="N79" s="8">
        <v>19.333333333333307</v>
      </c>
      <c r="O79" s="6">
        <f t="shared" si="3"/>
        <v>0.67293233082706772</v>
      </c>
    </row>
    <row r="80" spans="1:15" ht="30" x14ac:dyDescent="0.25">
      <c r="A80" s="20" t="str">
        <f t="shared" si="12"/>
        <v>Bucaramanga</v>
      </c>
      <c r="B80" s="20" t="str">
        <f>B79</f>
        <v>Penal</v>
      </c>
      <c r="C80" s="7" t="s">
        <v>108</v>
      </c>
      <c r="D80" s="56" t="s">
        <v>109</v>
      </c>
      <c r="E80" s="7">
        <v>6.0666666666666664</v>
      </c>
      <c r="F80" s="7">
        <v>227</v>
      </c>
      <c r="G80" s="7">
        <v>37.417582417582416</v>
      </c>
      <c r="H80" s="7">
        <v>154</v>
      </c>
      <c r="I80" s="7">
        <v>25.384615384615387</v>
      </c>
      <c r="J80" s="7">
        <v>164</v>
      </c>
      <c r="K80" s="8">
        <v>11.333333333333314</v>
      </c>
      <c r="L80" s="8">
        <v>31.499999999999968</v>
      </c>
      <c r="M80" s="8">
        <v>9.3333333333333179</v>
      </c>
      <c r="N80" s="8">
        <v>18.999999999999986</v>
      </c>
      <c r="O80" s="6">
        <f t="shared" si="3"/>
        <v>0.67841409691629961</v>
      </c>
    </row>
    <row r="81" spans="1:15" ht="30" x14ac:dyDescent="0.25">
      <c r="A81" s="20" t="str">
        <f t="shared" si="12"/>
        <v>Bucaramanga</v>
      </c>
      <c r="B81" s="20" t="str">
        <f>B80</f>
        <v>Penal</v>
      </c>
      <c r="C81" s="7" t="s">
        <v>110</v>
      </c>
      <c r="D81" s="56" t="s">
        <v>111</v>
      </c>
      <c r="E81" s="7">
        <v>3.0333333333333332</v>
      </c>
      <c r="F81" s="7">
        <v>119</v>
      </c>
      <c r="G81" s="7">
        <v>39.230769230769234</v>
      </c>
      <c r="H81" s="7">
        <v>43</v>
      </c>
      <c r="I81" s="7">
        <v>14.175824175824177</v>
      </c>
      <c r="J81" s="7">
        <v>50</v>
      </c>
      <c r="K81" s="8">
        <v>25.76923076923072</v>
      </c>
      <c r="L81" s="8">
        <v>17.333333333333329</v>
      </c>
      <c r="M81" s="8">
        <v>9.2307692307692069</v>
      </c>
      <c r="N81" s="8">
        <v>6.3333333333333304</v>
      </c>
      <c r="O81" s="6">
        <f t="shared" si="3"/>
        <v>0.36134453781512604</v>
      </c>
    </row>
    <row r="82" spans="1:15" x14ac:dyDescent="0.25">
      <c r="A82" s="20" t="str">
        <f t="shared" si="12"/>
        <v>Bucaramanga</v>
      </c>
      <c r="B82" s="31" t="s">
        <v>6</v>
      </c>
      <c r="C82" s="36"/>
      <c r="D82" s="58"/>
      <c r="E82" s="36"/>
      <c r="F82" s="36">
        <v>1392</v>
      </c>
      <c r="G82" s="36">
        <v>249.06593406593407</v>
      </c>
      <c r="H82" s="36">
        <v>987</v>
      </c>
      <c r="I82" s="36">
        <v>169.7802197802198</v>
      </c>
      <c r="J82" s="36">
        <v>508</v>
      </c>
      <c r="K82" s="37">
        <v>90.602564102563917</v>
      </c>
      <c r="L82" s="37">
        <v>181.33333333333314</v>
      </c>
      <c r="M82" s="37">
        <v>83.23076923076907</v>
      </c>
      <c r="N82" s="37">
        <v>104.16666666666654</v>
      </c>
      <c r="O82" s="32">
        <f t="shared" si="3"/>
        <v>0.70905172413793105</v>
      </c>
    </row>
    <row r="83" spans="1:15" ht="30" x14ac:dyDescent="0.25">
      <c r="A83" s="20" t="str">
        <f t="shared" si="12"/>
        <v>Bucaramanga</v>
      </c>
      <c r="B83" s="4" t="s">
        <v>15</v>
      </c>
      <c r="C83" s="7" t="s">
        <v>112</v>
      </c>
      <c r="D83" s="56" t="s">
        <v>113</v>
      </c>
      <c r="E83" s="7">
        <v>6.0666666666666664</v>
      </c>
      <c r="F83" s="7">
        <v>136</v>
      </c>
      <c r="G83" s="7">
        <v>22.41758241758242</v>
      </c>
      <c r="H83" s="7">
        <v>244</v>
      </c>
      <c r="I83" s="7">
        <v>40.219780219780219</v>
      </c>
      <c r="J83" s="7">
        <v>66</v>
      </c>
      <c r="K83" s="8">
        <v>26.499999999999979</v>
      </c>
      <c r="L83" s="8"/>
      <c r="M83" s="8">
        <v>44.666666666666544</v>
      </c>
      <c r="N83" s="8"/>
      <c r="O83" s="6">
        <f t="shared" si="3"/>
        <v>1.7941176470588236</v>
      </c>
    </row>
    <row r="84" spans="1:15" x14ac:dyDescent="0.25">
      <c r="A84" s="20" t="str">
        <f t="shared" si="12"/>
        <v>Bucaramanga</v>
      </c>
      <c r="B84" s="31" t="s">
        <v>1783</v>
      </c>
      <c r="C84" s="36"/>
      <c r="D84" s="58"/>
      <c r="E84" s="36"/>
      <c r="F84" s="36">
        <v>136</v>
      </c>
      <c r="G84" s="36">
        <v>22.41758241758242</v>
      </c>
      <c r="H84" s="36">
        <v>244</v>
      </c>
      <c r="I84" s="36">
        <v>40.219780219780219</v>
      </c>
      <c r="J84" s="36">
        <v>66</v>
      </c>
      <c r="K84" s="37">
        <v>26.499999999999979</v>
      </c>
      <c r="L84" s="37"/>
      <c r="M84" s="37">
        <v>44.666666666666544</v>
      </c>
      <c r="N84" s="37"/>
      <c r="O84" s="32">
        <f t="shared" si="3"/>
        <v>1.7941176470588236</v>
      </c>
    </row>
    <row r="85" spans="1:15" x14ac:dyDescent="0.25">
      <c r="A85" s="9" t="s">
        <v>114</v>
      </c>
      <c r="B85" s="13" t="str">
        <f>B84</f>
        <v>Total Control de Garantias Justicia y Paz</v>
      </c>
      <c r="C85" s="10"/>
      <c r="D85" s="57"/>
      <c r="E85" s="10"/>
      <c r="F85" s="10">
        <v>1528</v>
      </c>
      <c r="G85" s="10">
        <v>271.4835164835165</v>
      </c>
      <c r="H85" s="10">
        <v>1231</v>
      </c>
      <c r="I85" s="10">
        <v>210</v>
      </c>
      <c r="J85" s="10">
        <v>574</v>
      </c>
      <c r="K85" s="11">
        <v>117.10256410256389</v>
      </c>
      <c r="L85" s="11">
        <v>181.33333333333314</v>
      </c>
      <c r="M85" s="11">
        <v>127.89743589743561</v>
      </c>
      <c r="N85" s="11">
        <v>104.16666666666654</v>
      </c>
      <c r="O85" s="14">
        <f t="shared" si="3"/>
        <v>0.80562827225130895</v>
      </c>
    </row>
    <row r="86" spans="1:15" x14ac:dyDescent="0.25">
      <c r="A86" s="4" t="s">
        <v>115</v>
      </c>
      <c r="B86" s="4" t="s">
        <v>5</v>
      </c>
      <c r="C86" s="7" t="s">
        <v>116</v>
      </c>
      <c r="D86" s="56" t="s">
        <v>117</v>
      </c>
      <c r="E86" s="7">
        <v>6.0666666666666664</v>
      </c>
      <c r="F86" s="7">
        <v>217</v>
      </c>
      <c r="G86" s="7">
        <v>35.769230769230774</v>
      </c>
      <c r="H86" s="7">
        <v>151</v>
      </c>
      <c r="I86" s="7">
        <v>24.890109890109891</v>
      </c>
      <c r="J86" s="7">
        <v>92</v>
      </c>
      <c r="K86" s="8">
        <v>20.833333333333307</v>
      </c>
      <c r="L86" s="8">
        <v>19.999999999999982</v>
      </c>
      <c r="M86" s="8">
        <v>19.833333333333311</v>
      </c>
      <c r="N86" s="8">
        <v>7.9999999999999822</v>
      </c>
      <c r="O86" s="6">
        <f t="shared" si="3"/>
        <v>0.69585253456221197</v>
      </c>
    </row>
    <row r="87" spans="1:15" x14ac:dyDescent="0.25">
      <c r="A87" s="20" t="str">
        <f t="shared" ref="A87:B90" si="13">A86</f>
        <v>Buga</v>
      </c>
      <c r="B87" s="20" t="str">
        <f t="shared" si="13"/>
        <v>Penal</v>
      </c>
      <c r="C87" s="7" t="s">
        <v>118</v>
      </c>
      <c r="D87" s="56" t="s">
        <v>119</v>
      </c>
      <c r="E87" s="7">
        <v>6.0666666666666664</v>
      </c>
      <c r="F87" s="7">
        <v>201</v>
      </c>
      <c r="G87" s="7">
        <v>33.131868131868131</v>
      </c>
      <c r="H87" s="7">
        <v>162</v>
      </c>
      <c r="I87" s="7">
        <v>26.703296703296704</v>
      </c>
      <c r="J87" s="7">
        <v>35</v>
      </c>
      <c r="K87" s="8">
        <v>16.499999999999975</v>
      </c>
      <c r="L87" s="8">
        <v>20.333333333333307</v>
      </c>
      <c r="M87" s="8">
        <v>17.3333333333333</v>
      </c>
      <c r="N87" s="8">
        <v>12.833333333333313</v>
      </c>
      <c r="O87" s="6">
        <f t="shared" ref="O87:O141" si="14">H87/F87</f>
        <v>0.80597014925373134</v>
      </c>
    </row>
    <row r="88" spans="1:15" x14ac:dyDescent="0.25">
      <c r="A88" s="20" t="str">
        <f t="shared" si="13"/>
        <v>Buga</v>
      </c>
      <c r="B88" s="20" t="str">
        <f t="shared" si="13"/>
        <v>Penal</v>
      </c>
      <c r="C88" s="7" t="s">
        <v>120</v>
      </c>
      <c r="D88" s="56" t="s">
        <v>121</v>
      </c>
      <c r="E88" s="7">
        <v>6.0666666666666664</v>
      </c>
      <c r="F88" s="7">
        <v>287</v>
      </c>
      <c r="G88" s="7">
        <v>47.307692307692307</v>
      </c>
      <c r="H88" s="7">
        <v>248</v>
      </c>
      <c r="I88" s="7">
        <v>40.879120879120883</v>
      </c>
      <c r="J88" s="7">
        <v>20</v>
      </c>
      <c r="K88" s="8">
        <v>24.833333333333304</v>
      </c>
      <c r="L88" s="8">
        <v>27.166666666666636</v>
      </c>
      <c r="M88" s="8">
        <v>27.999999999999972</v>
      </c>
      <c r="N88" s="8">
        <v>15.999999999999975</v>
      </c>
      <c r="O88" s="6">
        <f t="shared" si="14"/>
        <v>0.86411149825783973</v>
      </c>
    </row>
    <row r="89" spans="1:15" x14ac:dyDescent="0.25">
      <c r="A89" s="20" t="str">
        <f t="shared" si="13"/>
        <v>Buga</v>
      </c>
      <c r="B89" s="20" t="str">
        <f t="shared" si="13"/>
        <v>Penal</v>
      </c>
      <c r="C89" s="7" t="s">
        <v>122</v>
      </c>
      <c r="D89" s="56" t="s">
        <v>123</v>
      </c>
      <c r="E89" s="7">
        <v>6.0666666666666664</v>
      </c>
      <c r="F89" s="7">
        <v>190</v>
      </c>
      <c r="G89" s="7">
        <v>31.318681318681321</v>
      </c>
      <c r="H89" s="7">
        <v>165</v>
      </c>
      <c r="I89" s="7">
        <v>27.197802197802197</v>
      </c>
      <c r="J89" s="7">
        <v>17</v>
      </c>
      <c r="K89" s="8">
        <v>7.1666666666666599</v>
      </c>
      <c r="L89" s="8">
        <v>27.333333333333304</v>
      </c>
      <c r="M89" s="8">
        <v>9.3333333333333144</v>
      </c>
      <c r="N89" s="8">
        <v>21.666666666666636</v>
      </c>
      <c r="O89" s="6">
        <f t="shared" si="14"/>
        <v>0.86842105263157898</v>
      </c>
    </row>
    <row r="90" spans="1:15" x14ac:dyDescent="0.25">
      <c r="A90" s="20" t="str">
        <f t="shared" si="13"/>
        <v>Buga</v>
      </c>
      <c r="B90" s="20" t="str">
        <f t="shared" si="13"/>
        <v>Penal</v>
      </c>
      <c r="C90" s="7" t="s">
        <v>124</v>
      </c>
      <c r="D90" s="56" t="s">
        <v>125</v>
      </c>
      <c r="E90" s="7">
        <v>6.0666666666666664</v>
      </c>
      <c r="F90" s="7">
        <v>187</v>
      </c>
      <c r="G90" s="7">
        <v>30.824175824175825</v>
      </c>
      <c r="H90" s="7">
        <v>157</v>
      </c>
      <c r="I90" s="7">
        <v>25.87912087912088</v>
      </c>
      <c r="J90" s="7">
        <v>20</v>
      </c>
      <c r="K90" s="8">
        <v>10.999999999999995</v>
      </c>
      <c r="L90" s="8">
        <v>22.666666666666639</v>
      </c>
      <c r="M90" s="8">
        <v>10.16666666666665</v>
      </c>
      <c r="N90" s="8">
        <v>17.833333333333321</v>
      </c>
      <c r="O90" s="6">
        <f t="shared" si="14"/>
        <v>0.83957219251336901</v>
      </c>
    </row>
    <row r="91" spans="1:15" x14ac:dyDescent="0.25">
      <c r="A91" s="9"/>
      <c r="B91" s="13"/>
      <c r="C91" s="10"/>
      <c r="D91" s="57"/>
      <c r="E91" s="10"/>
      <c r="F91" s="10">
        <v>1082</v>
      </c>
      <c r="G91" s="10">
        <v>178.35164835164835</v>
      </c>
      <c r="H91" s="10">
        <v>883</v>
      </c>
      <c r="I91" s="10">
        <v>145.54945054945054</v>
      </c>
      <c r="J91" s="10">
        <v>184</v>
      </c>
      <c r="K91" s="11">
        <v>80.333333333333243</v>
      </c>
      <c r="L91" s="11">
        <v>117.49999999999986</v>
      </c>
      <c r="M91" s="11">
        <v>84.666666666666544</v>
      </c>
      <c r="N91" s="11">
        <v>76.333333333333229</v>
      </c>
      <c r="O91" s="14">
        <f t="shared" si="14"/>
        <v>0.81608133086876156</v>
      </c>
    </row>
    <row r="92" spans="1:15" x14ac:dyDescent="0.25">
      <c r="A92" s="4" t="s">
        <v>127</v>
      </c>
      <c r="B92" s="4" t="s">
        <v>5</v>
      </c>
      <c r="C92" s="7" t="s">
        <v>128</v>
      </c>
      <c r="D92" s="56" t="s">
        <v>129</v>
      </c>
      <c r="E92" s="7">
        <v>6.0666666666666664</v>
      </c>
      <c r="F92" s="7">
        <v>154</v>
      </c>
      <c r="G92" s="7">
        <v>25.384615384615387</v>
      </c>
      <c r="H92" s="7">
        <v>129</v>
      </c>
      <c r="I92" s="7">
        <v>21.263736263736263</v>
      </c>
      <c r="J92" s="7">
        <v>23</v>
      </c>
      <c r="K92" s="8">
        <v>9.4999999999999858</v>
      </c>
      <c r="L92" s="8">
        <v>19.166666666666647</v>
      </c>
      <c r="M92" s="8">
        <v>9.6666666666666536</v>
      </c>
      <c r="N92" s="8">
        <v>14.166666666666641</v>
      </c>
      <c r="O92" s="6">
        <f t="shared" si="14"/>
        <v>0.83766233766233766</v>
      </c>
    </row>
    <row r="93" spans="1:15" x14ac:dyDescent="0.25">
      <c r="A93" s="4" t="s">
        <v>127</v>
      </c>
      <c r="B93" s="4" t="s">
        <v>5</v>
      </c>
      <c r="C93" s="46">
        <v>760012204002</v>
      </c>
      <c r="D93" s="56" t="s">
        <v>1715</v>
      </c>
      <c r="E93" s="47" t="s">
        <v>1716</v>
      </c>
      <c r="F93" s="47" t="s">
        <v>1716</v>
      </c>
      <c r="G93" s="47" t="s">
        <v>1716</v>
      </c>
      <c r="H93" s="47" t="s">
        <v>1716</v>
      </c>
      <c r="I93" s="47" t="s">
        <v>1716</v>
      </c>
      <c r="J93" s="47" t="s">
        <v>1716</v>
      </c>
      <c r="K93" s="47" t="s">
        <v>1716</v>
      </c>
      <c r="L93" s="47" t="s">
        <v>1716</v>
      </c>
      <c r="M93" s="47" t="s">
        <v>1716</v>
      </c>
      <c r="N93" s="47" t="s">
        <v>1716</v>
      </c>
      <c r="O93" s="47" t="s">
        <v>1716</v>
      </c>
    </row>
    <row r="94" spans="1:15" x14ac:dyDescent="0.25">
      <c r="A94" s="20" t="str">
        <f>A92</f>
        <v>Cali</v>
      </c>
      <c r="B94" s="20" t="str">
        <f>B92</f>
        <v>Penal</v>
      </c>
      <c r="C94" s="7" t="s">
        <v>130</v>
      </c>
      <c r="D94" s="56" t="s">
        <v>131</v>
      </c>
      <c r="E94" s="7">
        <v>6.0666666666666664</v>
      </c>
      <c r="F94" s="7">
        <v>190</v>
      </c>
      <c r="G94" s="7">
        <v>31.318681318681321</v>
      </c>
      <c r="H94" s="7">
        <v>153</v>
      </c>
      <c r="I94" s="7">
        <v>25.219780219780219</v>
      </c>
      <c r="J94" s="7">
        <v>45</v>
      </c>
      <c r="K94" s="8">
        <v>10.266666666666664</v>
      </c>
      <c r="L94" s="8">
        <v>23.833333333333307</v>
      </c>
      <c r="M94" s="8">
        <v>10.533333333333314</v>
      </c>
      <c r="N94" s="8">
        <v>16.999999999999979</v>
      </c>
      <c r="O94" s="6">
        <f t="shared" si="14"/>
        <v>0.80526315789473679</v>
      </c>
    </row>
    <row r="95" spans="1:15" x14ac:dyDescent="0.25">
      <c r="A95" s="20" t="str">
        <f t="shared" ref="A95:A100" si="15">A94</f>
        <v>Cali</v>
      </c>
      <c r="B95" s="20" t="str">
        <f t="shared" ref="B95:B100" si="16">B94</f>
        <v>Penal</v>
      </c>
      <c r="C95" s="7" t="s">
        <v>132</v>
      </c>
      <c r="D95" s="56" t="s">
        <v>133</v>
      </c>
      <c r="E95" s="7">
        <v>6.0666666666666664</v>
      </c>
      <c r="F95" s="7">
        <v>192</v>
      </c>
      <c r="G95" s="7">
        <v>31.64835164835165</v>
      </c>
      <c r="H95" s="7">
        <v>123</v>
      </c>
      <c r="I95" s="7">
        <v>20.274725274725274</v>
      </c>
      <c r="J95" s="7">
        <v>41</v>
      </c>
      <c r="K95" s="8">
        <v>10.83333333333332</v>
      </c>
      <c r="L95" s="8">
        <v>23.833333333333297</v>
      </c>
      <c r="M95" s="8">
        <v>9.8333333333333144</v>
      </c>
      <c r="N95" s="8">
        <v>12.49999999999998</v>
      </c>
      <c r="O95" s="6">
        <f t="shared" si="14"/>
        <v>0.640625</v>
      </c>
    </row>
    <row r="96" spans="1:15" x14ac:dyDescent="0.25">
      <c r="A96" s="20" t="str">
        <f t="shared" si="15"/>
        <v>Cali</v>
      </c>
      <c r="B96" s="20" t="str">
        <f t="shared" si="16"/>
        <v>Penal</v>
      </c>
      <c r="C96" s="7" t="s">
        <v>134</v>
      </c>
      <c r="D96" s="56" t="s">
        <v>135</v>
      </c>
      <c r="E96" s="7">
        <v>6.0666666666666664</v>
      </c>
      <c r="F96" s="7">
        <v>215</v>
      </c>
      <c r="G96" s="7">
        <v>35.439560439560438</v>
      </c>
      <c r="H96" s="7">
        <v>134</v>
      </c>
      <c r="I96" s="7">
        <v>22.087912087912088</v>
      </c>
      <c r="J96" s="7">
        <v>66</v>
      </c>
      <c r="K96" s="8">
        <v>10.166666666666657</v>
      </c>
      <c r="L96" s="8">
        <v>27.999999999999961</v>
      </c>
      <c r="M96" s="8">
        <v>7.666666666666651</v>
      </c>
      <c r="N96" s="8">
        <v>16.3333333333333</v>
      </c>
      <c r="O96" s="6">
        <f t="shared" si="14"/>
        <v>0.62325581395348839</v>
      </c>
    </row>
    <row r="97" spans="1:15" x14ac:dyDescent="0.25">
      <c r="A97" s="20" t="str">
        <f t="shared" si="15"/>
        <v>Cali</v>
      </c>
      <c r="B97" s="20" t="str">
        <f t="shared" si="16"/>
        <v>Penal</v>
      </c>
      <c r="C97" s="7" t="s">
        <v>136</v>
      </c>
      <c r="D97" s="56" t="s">
        <v>137</v>
      </c>
      <c r="E97" s="7">
        <v>6.0666666666666664</v>
      </c>
      <c r="F97" s="7">
        <v>201</v>
      </c>
      <c r="G97" s="7">
        <v>33.131868131868131</v>
      </c>
      <c r="H97" s="7">
        <v>170</v>
      </c>
      <c r="I97" s="7">
        <v>28.021978021978022</v>
      </c>
      <c r="J97" s="7">
        <v>20</v>
      </c>
      <c r="K97" s="8">
        <v>13.166666666666638</v>
      </c>
      <c r="L97" s="8">
        <v>24.833333333333297</v>
      </c>
      <c r="M97" s="8">
        <v>11.999999999999988</v>
      </c>
      <c r="N97" s="8">
        <v>20.166666666666629</v>
      </c>
      <c r="O97" s="6">
        <f t="shared" si="14"/>
        <v>0.845771144278607</v>
      </c>
    </row>
    <row r="98" spans="1:15" x14ac:dyDescent="0.25">
      <c r="A98" s="20" t="str">
        <f t="shared" si="15"/>
        <v>Cali</v>
      </c>
      <c r="B98" s="20" t="str">
        <f t="shared" si="16"/>
        <v>Penal</v>
      </c>
      <c r="C98" s="7" t="s">
        <v>138</v>
      </c>
      <c r="D98" s="56" t="s">
        <v>139</v>
      </c>
      <c r="E98" s="7">
        <v>6.0666666666666664</v>
      </c>
      <c r="F98" s="7">
        <v>123</v>
      </c>
      <c r="G98" s="7">
        <v>20.274725274725274</v>
      </c>
      <c r="H98" s="7">
        <v>129</v>
      </c>
      <c r="I98" s="7">
        <v>21.263736263736263</v>
      </c>
      <c r="J98" s="7">
        <v>77</v>
      </c>
      <c r="K98" s="8">
        <v>10.316666666666658</v>
      </c>
      <c r="L98" s="8">
        <v>17.333333333333321</v>
      </c>
      <c r="M98" s="8">
        <v>14.116666666666648</v>
      </c>
      <c r="N98" s="8">
        <v>12.516666666666662</v>
      </c>
      <c r="O98" s="6">
        <f t="shared" si="14"/>
        <v>1.0487804878048781</v>
      </c>
    </row>
    <row r="99" spans="1:15" x14ac:dyDescent="0.25">
      <c r="A99" s="20" t="str">
        <f t="shared" si="15"/>
        <v>Cali</v>
      </c>
      <c r="B99" s="20" t="str">
        <f t="shared" si="16"/>
        <v>Penal</v>
      </c>
      <c r="C99" s="7" t="s">
        <v>140</v>
      </c>
      <c r="D99" s="56" t="s">
        <v>141</v>
      </c>
      <c r="E99" s="7">
        <v>6.0666666666666664</v>
      </c>
      <c r="F99" s="7">
        <v>166</v>
      </c>
      <c r="G99" s="7">
        <v>27.362637362637365</v>
      </c>
      <c r="H99" s="7">
        <v>122</v>
      </c>
      <c r="I99" s="7">
        <v>20.109890109890109</v>
      </c>
      <c r="J99" s="7">
        <v>72</v>
      </c>
      <c r="K99" s="8">
        <v>10.166666666666657</v>
      </c>
      <c r="L99" s="8">
        <v>21.499999999999968</v>
      </c>
      <c r="M99" s="8">
        <v>8.6666666666666536</v>
      </c>
      <c r="N99" s="8">
        <v>15.166666666666634</v>
      </c>
      <c r="O99" s="6">
        <f t="shared" si="14"/>
        <v>0.73493975903614461</v>
      </c>
    </row>
    <row r="100" spans="1:15" x14ac:dyDescent="0.25">
      <c r="A100" s="20" t="str">
        <f t="shared" si="15"/>
        <v>Cali</v>
      </c>
      <c r="B100" s="20" t="str">
        <f t="shared" si="16"/>
        <v>Penal</v>
      </c>
      <c r="C100" s="46">
        <v>760012204009</v>
      </c>
      <c r="D100" s="56" t="s">
        <v>1717</v>
      </c>
      <c r="E100" s="47" t="s">
        <v>1716</v>
      </c>
      <c r="F100" s="47" t="s">
        <v>1716</v>
      </c>
      <c r="G100" s="47" t="s">
        <v>1716</v>
      </c>
      <c r="H100" s="47" t="s">
        <v>1716</v>
      </c>
      <c r="I100" s="47" t="s">
        <v>1716</v>
      </c>
      <c r="J100" s="47" t="s">
        <v>1716</v>
      </c>
      <c r="K100" s="47" t="s">
        <v>1716</v>
      </c>
      <c r="L100" s="47" t="s">
        <v>1716</v>
      </c>
      <c r="M100" s="47" t="s">
        <v>1716</v>
      </c>
      <c r="N100" s="47" t="s">
        <v>1716</v>
      </c>
      <c r="O100" s="47" t="s">
        <v>1716</v>
      </c>
    </row>
    <row r="101" spans="1:15" x14ac:dyDescent="0.25">
      <c r="A101" s="9" t="s">
        <v>142</v>
      </c>
      <c r="B101" s="13"/>
      <c r="C101" s="10"/>
      <c r="D101" s="57"/>
      <c r="E101" s="10"/>
      <c r="F101" s="10">
        <v>1241</v>
      </c>
      <c r="G101" s="10">
        <v>204.56043956043956</v>
      </c>
      <c r="H101" s="10">
        <v>960</v>
      </c>
      <c r="I101" s="10">
        <v>158.24175824175822</v>
      </c>
      <c r="J101" s="10">
        <v>344</v>
      </c>
      <c r="K101" s="11">
        <v>74.416666666666586</v>
      </c>
      <c r="L101" s="11">
        <v>158.4999999999998</v>
      </c>
      <c r="M101" s="11">
        <v>72.483333333333221</v>
      </c>
      <c r="N101" s="11">
        <v>107.84999999999982</v>
      </c>
      <c r="O101" s="12">
        <f t="shared" si="14"/>
        <v>0.77356970185334406</v>
      </c>
    </row>
    <row r="102" spans="1:15" ht="30" x14ac:dyDescent="0.25">
      <c r="A102" s="4" t="s">
        <v>143</v>
      </c>
      <c r="B102" s="4" t="s">
        <v>5</v>
      </c>
      <c r="C102" s="7" t="s">
        <v>144</v>
      </c>
      <c r="D102" s="56" t="s">
        <v>145</v>
      </c>
      <c r="E102" s="7">
        <v>3.0333333333333332</v>
      </c>
      <c r="F102" s="7">
        <v>17</v>
      </c>
      <c r="G102" s="7">
        <v>5.6043956043956049</v>
      </c>
      <c r="H102" s="7">
        <v>21</v>
      </c>
      <c r="I102" s="7">
        <v>6.9230769230769234</v>
      </c>
      <c r="J102" s="7">
        <v>14</v>
      </c>
      <c r="K102" s="8">
        <v>5.666666666666659</v>
      </c>
      <c r="L102" s="8"/>
      <c r="M102" s="8">
        <v>6.999999999999992</v>
      </c>
      <c r="N102" s="8"/>
      <c r="O102" s="6">
        <f t="shared" si="14"/>
        <v>1.2352941176470589</v>
      </c>
    </row>
    <row r="103" spans="1:15" ht="30" x14ac:dyDescent="0.25">
      <c r="A103" s="20" t="str">
        <f>A102</f>
        <v>Cartagena</v>
      </c>
      <c r="B103" s="20" t="str">
        <f>B102</f>
        <v>Penal</v>
      </c>
      <c r="C103" s="7" t="s">
        <v>146</v>
      </c>
      <c r="D103" s="56" t="s">
        <v>147</v>
      </c>
      <c r="E103" s="7">
        <v>3.0333333333333332</v>
      </c>
      <c r="F103" s="7">
        <v>14</v>
      </c>
      <c r="G103" s="7">
        <v>4.6153846153846159</v>
      </c>
      <c r="H103" s="7">
        <v>18</v>
      </c>
      <c r="I103" s="7">
        <v>5.9340659340659343</v>
      </c>
      <c r="J103" s="7">
        <v>19</v>
      </c>
      <c r="K103" s="8">
        <v>4.6666666666666634</v>
      </c>
      <c r="L103" s="8"/>
      <c r="M103" s="8">
        <v>5.9999999999999947</v>
      </c>
      <c r="N103" s="8"/>
      <c r="O103" s="6">
        <f t="shared" si="14"/>
        <v>1.2857142857142858</v>
      </c>
    </row>
    <row r="104" spans="1:15" ht="30" x14ac:dyDescent="0.25">
      <c r="A104" s="20" t="str">
        <f>A103</f>
        <v>Cartagena</v>
      </c>
      <c r="B104" s="20" t="str">
        <f>B103</f>
        <v>Penal</v>
      </c>
      <c r="C104" s="46">
        <v>130012204003</v>
      </c>
      <c r="D104" s="56" t="s">
        <v>1718</v>
      </c>
      <c r="E104" s="47" t="s">
        <v>1716</v>
      </c>
      <c r="F104" s="47" t="s">
        <v>1716</v>
      </c>
      <c r="G104" s="47" t="s">
        <v>1716</v>
      </c>
      <c r="H104" s="47" t="s">
        <v>1716</v>
      </c>
      <c r="I104" s="47" t="s">
        <v>1716</v>
      </c>
      <c r="J104" s="47" t="s">
        <v>1716</v>
      </c>
      <c r="K104" s="47" t="s">
        <v>1716</v>
      </c>
      <c r="L104" s="47" t="s">
        <v>1716</v>
      </c>
      <c r="M104" s="47" t="s">
        <v>1716</v>
      </c>
      <c r="N104" s="47" t="s">
        <v>1716</v>
      </c>
      <c r="O104" s="47" t="s">
        <v>1716</v>
      </c>
    </row>
    <row r="105" spans="1:15" x14ac:dyDescent="0.25">
      <c r="A105" s="9" t="s">
        <v>148</v>
      </c>
      <c r="B105" s="13"/>
      <c r="C105" s="10"/>
      <c r="D105" s="57"/>
      <c r="E105" s="10"/>
      <c r="F105" s="10">
        <v>31</v>
      </c>
      <c r="G105" s="10">
        <v>10.219780219780221</v>
      </c>
      <c r="H105" s="10">
        <v>39</v>
      </c>
      <c r="I105" s="10">
        <v>12.857142857142858</v>
      </c>
      <c r="J105" s="10">
        <v>33</v>
      </c>
      <c r="K105" s="11">
        <v>10.333333333333321</v>
      </c>
      <c r="L105" s="11"/>
      <c r="M105" s="11">
        <v>12.999999999999986</v>
      </c>
      <c r="N105" s="11"/>
      <c r="O105" s="14">
        <f t="shared" si="14"/>
        <v>1.2580645161290323</v>
      </c>
    </row>
    <row r="106" spans="1:15" ht="30" x14ac:dyDescent="0.25">
      <c r="A106" s="4" t="s">
        <v>149</v>
      </c>
      <c r="B106" s="4" t="s">
        <v>5</v>
      </c>
      <c r="C106" s="7" t="s">
        <v>150</v>
      </c>
      <c r="D106" s="56" t="s">
        <v>151</v>
      </c>
      <c r="E106" s="7">
        <v>6.0666666666666664</v>
      </c>
      <c r="F106" s="7">
        <v>239</v>
      </c>
      <c r="G106" s="7">
        <v>39.395604395604394</v>
      </c>
      <c r="H106" s="7">
        <v>211</v>
      </c>
      <c r="I106" s="7">
        <v>34.780219780219781</v>
      </c>
      <c r="J106" s="7">
        <v>25</v>
      </c>
      <c r="K106" s="8">
        <v>29.166666666666647</v>
      </c>
      <c r="L106" s="8">
        <v>70.413793103448114</v>
      </c>
      <c r="M106" s="8">
        <v>29.458333333333314</v>
      </c>
      <c r="N106" s="8">
        <v>60.413793103448064</v>
      </c>
      <c r="O106" s="6">
        <f t="shared" si="14"/>
        <v>0.88284518828451886</v>
      </c>
    </row>
    <row r="107" spans="1:15" ht="30" x14ac:dyDescent="0.25">
      <c r="A107" s="20" t="str">
        <f>A106</f>
        <v>Cúcuta</v>
      </c>
      <c r="B107" s="20" t="str">
        <f>B106</f>
        <v>Penal</v>
      </c>
      <c r="C107" s="7" t="s">
        <v>152</v>
      </c>
      <c r="D107" s="56" t="s">
        <v>153</v>
      </c>
      <c r="E107" s="7">
        <v>6.0666666666666664</v>
      </c>
      <c r="F107" s="7">
        <v>303</v>
      </c>
      <c r="G107" s="7">
        <v>49.945054945054949</v>
      </c>
      <c r="H107" s="7">
        <v>274</v>
      </c>
      <c r="I107" s="7">
        <v>45.164835164835168</v>
      </c>
      <c r="J107" s="7">
        <v>29</v>
      </c>
      <c r="K107" s="8">
        <v>15.833333333333302</v>
      </c>
      <c r="L107" s="8">
        <v>49.999999999999801</v>
      </c>
      <c r="M107" s="8">
        <v>15.499999999999986</v>
      </c>
      <c r="N107" s="8">
        <v>43.6666666666666</v>
      </c>
      <c r="O107" s="6">
        <f t="shared" si="14"/>
        <v>0.90429042904290424</v>
      </c>
    </row>
    <row r="108" spans="1:15" ht="30" x14ac:dyDescent="0.25">
      <c r="A108" s="20" t="str">
        <f>A107</f>
        <v>Cúcuta</v>
      </c>
      <c r="B108" s="20" t="str">
        <f>B107</f>
        <v>Penal</v>
      </c>
      <c r="C108" s="7" t="s">
        <v>154</v>
      </c>
      <c r="D108" s="56" t="s">
        <v>155</v>
      </c>
      <c r="E108" s="7">
        <v>6.0666666666666664</v>
      </c>
      <c r="F108" s="7">
        <v>241</v>
      </c>
      <c r="G108" s="7">
        <v>39.72527472527473</v>
      </c>
      <c r="H108" s="7">
        <v>204</v>
      </c>
      <c r="I108" s="7">
        <v>33.626373626373628</v>
      </c>
      <c r="J108" s="7">
        <v>72</v>
      </c>
      <c r="K108" s="8">
        <v>12.999999999999979</v>
      </c>
      <c r="L108" s="8">
        <v>28.499999999999964</v>
      </c>
      <c r="M108" s="8">
        <v>12.166666666666654</v>
      </c>
      <c r="N108" s="8">
        <v>22.666666666666639</v>
      </c>
      <c r="O108" s="6">
        <f t="shared" si="14"/>
        <v>0.84647302904564314</v>
      </c>
    </row>
    <row r="109" spans="1:15" x14ac:dyDescent="0.25">
      <c r="A109" s="9" t="s">
        <v>156</v>
      </c>
      <c r="B109" s="13"/>
      <c r="C109" s="10"/>
      <c r="D109" s="57"/>
      <c r="E109" s="10"/>
      <c r="F109" s="10">
        <v>783</v>
      </c>
      <c r="G109" s="10">
        <v>129.06593406593407</v>
      </c>
      <c r="H109" s="10">
        <v>689</v>
      </c>
      <c r="I109" s="10">
        <v>113.57142857142858</v>
      </c>
      <c r="J109" s="10">
        <v>126</v>
      </c>
      <c r="K109" s="11">
        <v>57.999999999999929</v>
      </c>
      <c r="L109" s="11">
        <v>148.91379310344789</v>
      </c>
      <c r="M109" s="11">
        <v>57.124999999999957</v>
      </c>
      <c r="N109" s="11">
        <v>126.7471264367813</v>
      </c>
      <c r="O109" s="14">
        <f t="shared" si="14"/>
        <v>0.879948914431673</v>
      </c>
    </row>
    <row r="110" spans="1:15" ht="30" x14ac:dyDescent="0.25">
      <c r="A110" s="4" t="s">
        <v>157</v>
      </c>
      <c r="B110" s="4" t="s">
        <v>5</v>
      </c>
      <c r="C110" s="7" t="s">
        <v>158</v>
      </c>
      <c r="D110" s="56" t="s">
        <v>159</v>
      </c>
      <c r="E110" s="7">
        <v>6.0666666666666664</v>
      </c>
      <c r="F110" s="7">
        <v>162</v>
      </c>
      <c r="G110" s="7">
        <v>26.703296703296704</v>
      </c>
      <c r="H110" s="7">
        <v>103</v>
      </c>
      <c r="I110" s="7">
        <v>16.978021978021978</v>
      </c>
      <c r="J110" s="7">
        <v>17</v>
      </c>
      <c r="K110" s="8">
        <v>15.166666666666655</v>
      </c>
      <c r="L110" s="8">
        <v>15.166666666666643</v>
      </c>
      <c r="M110" s="8">
        <v>13.333333333333306</v>
      </c>
      <c r="N110" s="8">
        <v>5.8333333333333233</v>
      </c>
      <c r="O110" s="6">
        <f t="shared" si="14"/>
        <v>0.63580246913580252</v>
      </c>
    </row>
    <row r="111" spans="1:15" ht="30" x14ac:dyDescent="0.25">
      <c r="A111" s="20" t="str">
        <f t="shared" ref="A111:B114" si="17">A110</f>
        <v>Cundinamarca</v>
      </c>
      <c r="B111" s="20" t="str">
        <f t="shared" si="17"/>
        <v>Penal</v>
      </c>
      <c r="C111" s="7" t="s">
        <v>160</v>
      </c>
      <c r="D111" s="56" t="s">
        <v>161</v>
      </c>
      <c r="E111" s="7">
        <v>6.0666666666666664</v>
      </c>
      <c r="F111" s="7">
        <v>157</v>
      </c>
      <c r="G111" s="7">
        <v>25.87912087912088</v>
      </c>
      <c r="H111" s="7">
        <v>109</v>
      </c>
      <c r="I111" s="7">
        <v>17.967032967032967</v>
      </c>
      <c r="J111" s="7">
        <v>19</v>
      </c>
      <c r="K111" s="8">
        <v>12.999999999999996</v>
      </c>
      <c r="L111" s="8">
        <v>14.166666666666643</v>
      </c>
      <c r="M111" s="8">
        <v>12.166666666666647</v>
      </c>
      <c r="N111" s="8">
        <v>6.9999999999999947</v>
      </c>
      <c r="O111" s="6">
        <f t="shared" si="14"/>
        <v>0.69426751592356684</v>
      </c>
    </row>
    <row r="112" spans="1:15" ht="30" x14ac:dyDescent="0.25">
      <c r="A112" s="20" t="str">
        <f t="shared" si="17"/>
        <v>Cundinamarca</v>
      </c>
      <c r="B112" s="20" t="str">
        <f t="shared" si="17"/>
        <v>Penal</v>
      </c>
      <c r="C112" s="7" t="s">
        <v>162</v>
      </c>
      <c r="D112" s="56" t="s">
        <v>163</v>
      </c>
      <c r="E112" s="7">
        <v>6.0666666666666664</v>
      </c>
      <c r="F112" s="7">
        <v>115</v>
      </c>
      <c r="G112" s="7">
        <v>18.956043956043956</v>
      </c>
      <c r="H112" s="7">
        <v>89</v>
      </c>
      <c r="I112" s="7">
        <v>14.670329670329672</v>
      </c>
      <c r="J112" s="7">
        <v>66</v>
      </c>
      <c r="K112" s="8">
        <v>13.999999999999975</v>
      </c>
      <c r="L112" s="8">
        <v>11.666666666666657</v>
      </c>
      <c r="M112" s="8">
        <v>11.666666666666648</v>
      </c>
      <c r="N112" s="8">
        <v>7.3333333333333197</v>
      </c>
      <c r="O112" s="6">
        <f t="shared" si="14"/>
        <v>0.77391304347826084</v>
      </c>
    </row>
    <row r="113" spans="1:15" ht="30" x14ac:dyDescent="0.25">
      <c r="A113" s="20" t="str">
        <f t="shared" si="17"/>
        <v>Cundinamarca</v>
      </c>
      <c r="B113" s="20" t="str">
        <f t="shared" si="17"/>
        <v>Penal</v>
      </c>
      <c r="C113" s="7" t="s">
        <v>164</v>
      </c>
      <c r="D113" s="56" t="s">
        <v>165</v>
      </c>
      <c r="E113" s="7">
        <v>6.0666666666666664</v>
      </c>
      <c r="F113" s="7">
        <v>169</v>
      </c>
      <c r="G113" s="7">
        <v>27.857142857142858</v>
      </c>
      <c r="H113" s="7">
        <v>126</v>
      </c>
      <c r="I113" s="7">
        <v>20.76923076923077</v>
      </c>
      <c r="J113" s="7">
        <v>32</v>
      </c>
      <c r="K113" s="8">
        <v>14.999999999999979</v>
      </c>
      <c r="L113" s="8">
        <v>15.499999999999979</v>
      </c>
      <c r="M113" s="8">
        <v>14.833333333333293</v>
      </c>
      <c r="N113" s="8">
        <v>7.1666666666666554</v>
      </c>
      <c r="O113" s="6">
        <f t="shared" si="14"/>
        <v>0.74556213017751483</v>
      </c>
    </row>
    <row r="114" spans="1:15" ht="30" x14ac:dyDescent="0.25">
      <c r="A114" s="20" t="str">
        <f t="shared" si="17"/>
        <v>Cundinamarca</v>
      </c>
      <c r="B114" s="20" t="str">
        <f t="shared" si="17"/>
        <v>Penal</v>
      </c>
      <c r="C114" s="7" t="s">
        <v>166</v>
      </c>
      <c r="D114" s="56" t="s">
        <v>167</v>
      </c>
      <c r="E114" s="7">
        <v>6.0666666666666664</v>
      </c>
      <c r="F114" s="7">
        <v>166</v>
      </c>
      <c r="G114" s="7">
        <v>27.362637362637365</v>
      </c>
      <c r="H114" s="7">
        <v>107</v>
      </c>
      <c r="I114" s="7">
        <v>17.637362637362639</v>
      </c>
      <c r="J114" s="7">
        <v>83</v>
      </c>
      <c r="K114" s="8">
        <v>16.333333333333314</v>
      </c>
      <c r="L114" s="8">
        <v>13.333333333333311</v>
      </c>
      <c r="M114" s="8">
        <v>13.333333333333304</v>
      </c>
      <c r="N114" s="8">
        <v>6.1666666666666599</v>
      </c>
      <c r="O114" s="6">
        <f t="shared" si="14"/>
        <v>0.64457831325301207</v>
      </c>
    </row>
    <row r="115" spans="1:15" x14ac:dyDescent="0.25">
      <c r="A115" s="9" t="s">
        <v>168</v>
      </c>
      <c r="B115" s="13"/>
      <c r="C115" s="10"/>
      <c r="D115" s="57"/>
      <c r="E115" s="10"/>
      <c r="F115" s="10">
        <v>769</v>
      </c>
      <c r="G115" s="10">
        <v>126.75824175824178</v>
      </c>
      <c r="H115" s="10">
        <v>534</v>
      </c>
      <c r="I115" s="10">
        <v>88.021978021978029</v>
      </c>
      <c r="J115" s="10">
        <v>217</v>
      </c>
      <c r="K115" s="11">
        <v>73.499999999999915</v>
      </c>
      <c r="L115" s="11">
        <v>69.833333333333229</v>
      </c>
      <c r="M115" s="11">
        <v>65.333333333333201</v>
      </c>
      <c r="N115" s="11">
        <v>33.49999999999995</v>
      </c>
      <c r="O115" s="14">
        <f t="shared" si="14"/>
        <v>0.694408322496749</v>
      </c>
    </row>
    <row r="116" spans="1:15" ht="30" x14ac:dyDescent="0.25">
      <c r="A116" s="4" t="s">
        <v>169</v>
      </c>
      <c r="B116" s="4" t="s">
        <v>5</v>
      </c>
      <c r="C116" s="7" t="s">
        <v>170</v>
      </c>
      <c r="D116" s="56" t="s">
        <v>171</v>
      </c>
      <c r="E116" s="7">
        <v>6.0666666666666664</v>
      </c>
      <c r="F116" s="7">
        <v>179</v>
      </c>
      <c r="G116" s="7">
        <v>29.505494505494507</v>
      </c>
      <c r="H116" s="7">
        <v>170</v>
      </c>
      <c r="I116" s="7">
        <v>28.021978021978022</v>
      </c>
      <c r="J116" s="7">
        <v>41</v>
      </c>
      <c r="K116" s="8">
        <v>7.8333333333333233</v>
      </c>
      <c r="L116" s="8">
        <v>23.833333333333297</v>
      </c>
      <c r="M116" s="8">
        <v>12.49999999999998</v>
      </c>
      <c r="N116" s="8">
        <v>19.999999999999961</v>
      </c>
      <c r="O116" s="6">
        <f t="shared" si="14"/>
        <v>0.94972067039106145</v>
      </c>
    </row>
    <row r="117" spans="1:15" ht="30" x14ac:dyDescent="0.25">
      <c r="A117" s="20" t="str">
        <f t="shared" ref="A117:B121" si="18">A116</f>
        <v>Ibagué</v>
      </c>
      <c r="B117" s="20" t="str">
        <f t="shared" si="18"/>
        <v>Penal</v>
      </c>
      <c r="C117" s="7" t="s">
        <v>172</v>
      </c>
      <c r="D117" s="56" t="s">
        <v>173</v>
      </c>
      <c r="E117" s="7">
        <v>6.0333333333333332</v>
      </c>
      <c r="F117" s="7">
        <v>335</v>
      </c>
      <c r="G117" s="7">
        <v>55.524861878453038</v>
      </c>
      <c r="H117" s="7">
        <v>178</v>
      </c>
      <c r="I117" s="7">
        <v>29.502762430939228</v>
      </c>
      <c r="J117" s="7">
        <v>96</v>
      </c>
      <c r="K117" s="8">
        <v>10.833333333333313</v>
      </c>
      <c r="L117" s="8">
        <v>59.642857142857018</v>
      </c>
      <c r="M117" s="8">
        <v>12.83333333333332</v>
      </c>
      <c r="N117" s="8">
        <v>22.47619047619046</v>
      </c>
      <c r="O117" s="6">
        <f t="shared" si="14"/>
        <v>0.5313432835820896</v>
      </c>
    </row>
    <row r="118" spans="1:15" ht="30" x14ac:dyDescent="0.25">
      <c r="A118" s="20" t="str">
        <f t="shared" si="18"/>
        <v>Ibagué</v>
      </c>
      <c r="B118" s="20" t="str">
        <f t="shared" si="18"/>
        <v>Penal</v>
      </c>
      <c r="C118" s="7" t="s">
        <v>174</v>
      </c>
      <c r="D118" s="56" t="s">
        <v>175</v>
      </c>
      <c r="E118" s="7">
        <v>6.0666666666666664</v>
      </c>
      <c r="F118" s="7">
        <v>246</v>
      </c>
      <c r="G118" s="7">
        <v>40.549450549450547</v>
      </c>
      <c r="H118" s="7">
        <v>215</v>
      </c>
      <c r="I118" s="7">
        <v>35.439560439560438</v>
      </c>
      <c r="J118" s="7">
        <v>77</v>
      </c>
      <c r="K118" s="8">
        <v>9.4999999999999822</v>
      </c>
      <c r="L118" s="8">
        <v>33.166666666666643</v>
      </c>
      <c r="M118" s="8">
        <v>11.166666666666638</v>
      </c>
      <c r="N118" s="8">
        <v>27.666666666666639</v>
      </c>
      <c r="O118" s="6">
        <f t="shared" si="14"/>
        <v>0.87398373983739841</v>
      </c>
    </row>
    <row r="119" spans="1:15" ht="30" x14ac:dyDescent="0.25">
      <c r="A119" s="20" t="str">
        <f t="shared" si="18"/>
        <v>Ibagué</v>
      </c>
      <c r="B119" s="20" t="str">
        <f t="shared" si="18"/>
        <v>Penal</v>
      </c>
      <c r="C119" s="7" t="s">
        <v>176</v>
      </c>
      <c r="D119" s="56" t="s">
        <v>177</v>
      </c>
      <c r="E119" s="7">
        <v>6.0666666666666664</v>
      </c>
      <c r="F119" s="7">
        <v>301</v>
      </c>
      <c r="G119" s="7">
        <v>49.61538461538462</v>
      </c>
      <c r="H119" s="7">
        <v>227</v>
      </c>
      <c r="I119" s="7">
        <v>37.417582417582416</v>
      </c>
      <c r="J119" s="7">
        <v>87</v>
      </c>
      <c r="K119" s="8">
        <v>11.333333333333307</v>
      </c>
      <c r="L119" s="8">
        <v>41.166666666666643</v>
      </c>
      <c r="M119" s="8">
        <v>10.999999999999989</v>
      </c>
      <c r="N119" s="8">
        <v>28.999999999999964</v>
      </c>
      <c r="O119" s="6">
        <f t="shared" si="14"/>
        <v>0.75415282392026584</v>
      </c>
    </row>
    <row r="120" spans="1:15" ht="30" x14ac:dyDescent="0.25">
      <c r="A120" s="20" t="str">
        <f t="shared" si="18"/>
        <v>Ibagué</v>
      </c>
      <c r="B120" s="20" t="str">
        <f t="shared" si="18"/>
        <v>Penal</v>
      </c>
      <c r="C120" s="7" t="s">
        <v>178</v>
      </c>
      <c r="D120" s="56" t="s">
        <v>179</v>
      </c>
      <c r="E120" s="7">
        <v>6.0666666666666664</v>
      </c>
      <c r="F120" s="7">
        <v>256</v>
      </c>
      <c r="G120" s="7">
        <v>42.197802197802197</v>
      </c>
      <c r="H120" s="7">
        <v>239</v>
      </c>
      <c r="I120" s="7">
        <v>39.395604395604394</v>
      </c>
      <c r="J120" s="7">
        <v>49</v>
      </c>
      <c r="K120" s="8">
        <v>9.3333333333333197</v>
      </c>
      <c r="L120" s="8">
        <v>36.166666666666636</v>
      </c>
      <c r="M120" s="8">
        <v>15.16666666666665</v>
      </c>
      <c r="N120" s="8">
        <v>29.999999999999986</v>
      </c>
      <c r="O120" s="6">
        <f t="shared" si="14"/>
        <v>0.93359375</v>
      </c>
    </row>
    <row r="121" spans="1:15" ht="30" x14ac:dyDescent="0.25">
      <c r="A121" s="20" t="str">
        <f t="shared" si="18"/>
        <v>Ibagué</v>
      </c>
      <c r="B121" s="20" t="str">
        <f t="shared" si="18"/>
        <v>Penal</v>
      </c>
      <c r="C121" s="7" t="s">
        <v>180</v>
      </c>
      <c r="D121" s="56" t="s">
        <v>181</v>
      </c>
      <c r="E121" s="7">
        <v>6.0666666666666664</v>
      </c>
      <c r="F121" s="7">
        <v>223</v>
      </c>
      <c r="G121" s="7">
        <v>36.758241758241759</v>
      </c>
      <c r="H121" s="7">
        <v>180</v>
      </c>
      <c r="I121" s="7">
        <v>29.670329670329672</v>
      </c>
      <c r="J121" s="7">
        <v>84</v>
      </c>
      <c r="K121" s="8">
        <v>6.3333333333333268</v>
      </c>
      <c r="L121" s="8">
        <v>33.166666666666636</v>
      </c>
      <c r="M121" s="8">
        <v>6.1666666666666607</v>
      </c>
      <c r="N121" s="8">
        <v>25.166666666666654</v>
      </c>
      <c r="O121" s="6">
        <f t="shared" si="14"/>
        <v>0.80717488789237668</v>
      </c>
    </row>
    <row r="122" spans="1:15" x14ac:dyDescent="0.25">
      <c r="A122" s="9" t="s">
        <v>182</v>
      </c>
      <c r="B122" s="13"/>
      <c r="C122" s="10"/>
      <c r="D122" s="57"/>
      <c r="E122" s="10"/>
      <c r="F122" s="10">
        <v>1540</v>
      </c>
      <c r="G122" s="10">
        <v>254.15123550482664</v>
      </c>
      <c r="H122" s="10">
        <v>1209</v>
      </c>
      <c r="I122" s="10">
        <v>199.44781737599416</v>
      </c>
      <c r="J122" s="10">
        <v>434</v>
      </c>
      <c r="K122" s="11">
        <v>55.166666666666579</v>
      </c>
      <c r="L122" s="11">
        <v>227.14285714285685</v>
      </c>
      <c r="M122" s="11">
        <v>68.833333333333243</v>
      </c>
      <c r="N122" s="11">
        <v>154.30952380952365</v>
      </c>
      <c r="O122" s="14">
        <f t="shared" si="14"/>
        <v>0.78506493506493502</v>
      </c>
    </row>
    <row r="123" spans="1:15" ht="30" x14ac:dyDescent="0.25">
      <c r="A123" s="4" t="s">
        <v>183</v>
      </c>
      <c r="B123" s="4" t="s">
        <v>5</v>
      </c>
      <c r="C123" s="7" t="s">
        <v>184</v>
      </c>
      <c r="D123" s="56" t="s">
        <v>185</v>
      </c>
      <c r="E123" s="7">
        <v>6.0666666666666664</v>
      </c>
      <c r="F123" s="7">
        <v>142</v>
      </c>
      <c r="G123" s="7">
        <v>23.406593406593409</v>
      </c>
      <c r="H123" s="7">
        <v>117</v>
      </c>
      <c r="I123" s="7">
        <v>19.285714285714285</v>
      </c>
      <c r="J123" s="7">
        <v>51</v>
      </c>
      <c r="K123" s="8">
        <v>12.166666666666648</v>
      </c>
      <c r="L123" s="8">
        <v>24.333333333333311</v>
      </c>
      <c r="M123" s="8">
        <v>10.833333333333304</v>
      </c>
      <c r="N123" s="8">
        <v>18.3333333333333</v>
      </c>
      <c r="O123" s="6">
        <f t="shared" si="14"/>
        <v>0.823943661971831</v>
      </c>
    </row>
    <row r="124" spans="1:15" ht="30" x14ac:dyDescent="0.25">
      <c r="A124" s="20" t="str">
        <f t="shared" ref="A124:B126" si="19">A123</f>
        <v>Manizales</v>
      </c>
      <c r="B124" s="20" t="str">
        <f t="shared" si="19"/>
        <v>Penal</v>
      </c>
      <c r="C124" s="7" t="s">
        <v>186</v>
      </c>
      <c r="D124" s="56" t="s">
        <v>187</v>
      </c>
      <c r="E124" s="7">
        <v>6.0666666666666664</v>
      </c>
      <c r="F124" s="7">
        <v>147</v>
      </c>
      <c r="G124" s="7">
        <v>24.23076923076923</v>
      </c>
      <c r="H124" s="7">
        <v>127</v>
      </c>
      <c r="I124" s="7">
        <v>20.934065934065934</v>
      </c>
      <c r="J124" s="7">
        <v>54</v>
      </c>
      <c r="K124" s="8">
        <v>16.333333333333293</v>
      </c>
      <c r="L124" s="8">
        <v>18.333333333333311</v>
      </c>
      <c r="M124" s="8">
        <v>15.999999999999966</v>
      </c>
      <c r="N124" s="8">
        <v>12.999999999999979</v>
      </c>
      <c r="O124" s="6">
        <f t="shared" si="14"/>
        <v>0.86394557823129248</v>
      </c>
    </row>
    <row r="125" spans="1:15" ht="30" x14ac:dyDescent="0.25">
      <c r="A125" s="20" t="str">
        <f t="shared" si="19"/>
        <v>Manizales</v>
      </c>
      <c r="B125" s="20" t="str">
        <f t="shared" si="19"/>
        <v>Penal</v>
      </c>
      <c r="C125" s="7" t="s">
        <v>188</v>
      </c>
      <c r="D125" s="56" t="s">
        <v>189</v>
      </c>
      <c r="E125" s="7">
        <v>6.0666666666666664</v>
      </c>
      <c r="F125" s="7">
        <v>179</v>
      </c>
      <c r="G125" s="7">
        <v>29.505494505494507</v>
      </c>
      <c r="H125" s="7">
        <v>160</v>
      </c>
      <c r="I125" s="7">
        <v>26.373626373626376</v>
      </c>
      <c r="J125" s="7">
        <v>118</v>
      </c>
      <c r="K125" s="8">
        <v>17.666666666666632</v>
      </c>
      <c r="L125" s="8">
        <v>24.3333333333333</v>
      </c>
      <c r="M125" s="8">
        <v>17.333333333333304</v>
      </c>
      <c r="N125" s="8">
        <v>18.999999999999972</v>
      </c>
      <c r="O125" s="6">
        <f t="shared" si="14"/>
        <v>0.8938547486033519</v>
      </c>
    </row>
    <row r="126" spans="1:15" ht="30" x14ac:dyDescent="0.25">
      <c r="A126" s="20" t="str">
        <f t="shared" si="19"/>
        <v>Manizales</v>
      </c>
      <c r="B126" s="20" t="str">
        <f t="shared" si="19"/>
        <v>Penal</v>
      </c>
      <c r="C126" s="7" t="s">
        <v>190</v>
      </c>
      <c r="D126" s="56" t="s">
        <v>191</v>
      </c>
      <c r="E126" s="7">
        <v>6.0666666666666664</v>
      </c>
      <c r="F126" s="7">
        <v>123</v>
      </c>
      <c r="G126" s="7">
        <v>20.274725274725274</v>
      </c>
      <c r="H126" s="7">
        <v>104</v>
      </c>
      <c r="I126" s="7">
        <v>17.142857142857142</v>
      </c>
      <c r="J126" s="7">
        <v>33</v>
      </c>
      <c r="K126" s="8">
        <v>11.83333333333332</v>
      </c>
      <c r="L126" s="8">
        <v>18.999999999999982</v>
      </c>
      <c r="M126" s="8">
        <v>10.833333333333316</v>
      </c>
      <c r="N126" s="8">
        <v>14.999999999999991</v>
      </c>
      <c r="O126" s="6">
        <f t="shared" si="14"/>
        <v>0.84552845528455289</v>
      </c>
    </row>
    <row r="127" spans="1:15" x14ac:dyDescent="0.25">
      <c r="A127" s="9" t="s">
        <v>192</v>
      </c>
      <c r="B127" s="13"/>
      <c r="C127" s="10"/>
      <c r="D127" s="57"/>
      <c r="E127" s="10"/>
      <c r="F127" s="10">
        <v>591</v>
      </c>
      <c r="G127" s="10">
        <v>97.417582417582423</v>
      </c>
      <c r="H127" s="10">
        <v>508</v>
      </c>
      <c r="I127" s="10">
        <v>83.736263736263737</v>
      </c>
      <c r="J127" s="10">
        <v>256</v>
      </c>
      <c r="K127" s="11">
        <v>57.999999999999893</v>
      </c>
      <c r="L127" s="11">
        <v>85.999999999999901</v>
      </c>
      <c r="M127" s="11">
        <v>54.999999999999886</v>
      </c>
      <c r="N127" s="11">
        <v>65.333333333333243</v>
      </c>
      <c r="O127" s="14">
        <f t="shared" si="14"/>
        <v>0.85956006768189508</v>
      </c>
    </row>
    <row r="128" spans="1:15" ht="30" x14ac:dyDescent="0.25">
      <c r="A128" s="5" t="s">
        <v>193</v>
      </c>
      <c r="B128" s="5" t="s">
        <v>5</v>
      </c>
      <c r="C128" s="7" t="s">
        <v>204</v>
      </c>
      <c r="D128" s="75" t="s">
        <v>205</v>
      </c>
      <c r="E128" s="7">
        <v>6.0666666666666664</v>
      </c>
      <c r="F128" s="7">
        <v>207</v>
      </c>
      <c r="G128" s="7">
        <v>34.120879120879124</v>
      </c>
      <c r="H128" s="7">
        <v>192</v>
      </c>
      <c r="I128" s="7">
        <v>31.64835164835165</v>
      </c>
      <c r="J128" s="7">
        <v>12</v>
      </c>
      <c r="K128" s="8">
        <v>8.999999999999984</v>
      </c>
      <c r="L128" s="8">
        <v>30.33333333333325</v>
      </c>
      <c r="M128" s="8">
        <v>9.4999999999999876</v>
      </c>
      <c r="N128" s="8">
        <v>26.333333333333247</v>
      </c>
      <c r="O128" s="6">
        <f t="shared" si="14"/>
        <v>0.92753623188405798</v>
      </c>
    </row>
    <row r="129" spans="1:15" ht="30" x14ac:dyDescent="0.25">
      <c r="A129" s="20" t="str">
        <f t="shared" ref="A129:A148" si="20">A128</f>
        <v>Medellín</v>
      </c>
      <c r="B129" s="20" t="str">
        <f t="shared" ref="B129:B142" si="21">B128</f>
        <v>Penal</v>
      </c>
      <c r="C129" s="7" t="s">
        <v>206</v>
      </c>
      <c r="D129" s="75" t="s">
        <v>207</v>
      </c>
      <c r="E129" s="7">
        <v>6.0666666666666664</v>
      </c>
      <c r="F129" s="7">
        <v>226</v>
      </c>
      <c r="G129" s="7">
        <v>37.252747252747255</v>
      </c>
      <c r="H129" s="7">
        <v>189</v>
      </c>
      <c r="I129" s="7">
        <v>31.153846153846153</v>
      </c>
      <c r="J129" s="7">
        <v>24</v>
      </c>
      <c r="K129" s="8">
        <v>8.8333333333333162</v>
      </c>
      <c r="L129" s="8">
        <v>31.499999999999964</v>
      </c>
      <c r="M129" s="8">
        <v>12.999999999999977</v>
      </c>
      <c r="N129" s="8">
        <v>22.999999999999986</v>
      </c>
      <c r="O129" s="6">
        <f t="shared" si="14"/>
        <v>0.83628318584070793</v>
      </c>
    </row>
    <row r="130" spans="1:15" ht="30" x14ac:dyDescent="0.25">
      <c r="A130" s="20" t="str">
        <f t="shared" si="20"/>
        <v>Medellín</v>
      </c>
      <c r="B130" s="20" t="str">
        <f t="shared" si="21"/>
        <v>Penal</v>
      </c>
      <c r="C130" s="7" t="s">
        <v>208</v>
      </c>
      <c r="D130" s="75" t="s">
        <v>209</v>
      </c>
      <c r="E130" s="7">
        <v>6.0666666666666664</v>
      </c>
      <c r="F130" s="7">
        <v>177</v>
      </c>
      <c r="G130" s="7">
        <v>29.175824175824175</v>
      </c>
      <c r="H130" s="7">
        <v>157</v>
      </c>
      <c r="I130" s="7">
        <v>25.87912087912088</v>
      </c>
      <c r="J130" s="7">
        <v>23</v>
      </c>
      <c r="K130" s="8">
        <v>7.9999999999999893</v>
      </c>
      <c r="L130" s="8">
        <v>24.166666666666622</v>
      </c>
      <c r="M130" s="8">
        <v>8.8333333333333126</v>
      </c>
      <c r="N130" s="8">
        <v>20.166666666666661</v>
      </c>
      <c r="O130" s="6">
        <f t="shared" si="14"/>
        <v>0.88700564971751417</v>
      </c>
    </row>
    <row r="131" spans="1:15" ht="30" x14ac:dyDescent="0.25">
      <c r="A131" s="20" t="str">
        <f t="shared" si="20"/>
        <v>Medellín</v>
      </c>
      <c r="B131" s="20" t="str">
        <f t="shared" si="21"/>
        <v>Penal</v>
      </c>
      <c r="C131" s="7" t="s">
        <v>210</v>
      </c>
      <c r="D131" s="75" t="s">
        <v>211</v>
      </c>
      <c r="E131" s="7">
        <v>6.0666666666666664</v>
      </c>
      <c r="F131" s="7">
        <v>178</v>
      </c>
      <c r="G131" s="7">
        <v>29.340659340659343</v>
      </c>
      <c r="H131" s="7">
        <v>199</v>
      </c>
      <c r="I131" s="7">
        <v>32.802197802197803</v>
      </c>
      <c r="J131" s="7">
        <v>26</v>
      </c>
      <c r="K131" s="8">
        <v>7.9999999999999947</v>
      </c>
      <c r="L131" s="8">
        <v>22.833333333333243</v>
      </c>
      <c r="M131" s="8">
        <v>25.999999999999918</v>
      </c>
      <c r="N131" s="8">
        <v>16.833333333333318</v>
      </c>
      <c r="O131" s="6">
        <f t="shared" si="14"/>
        <v>1.1179775280898876</v>
      </c>
    </row>
    <row r="132" spans="1:15" ht="30" x14ac:dyDescent="0.25">
      <c r="A132" s="20" t="str">
        <f t="shared" si="20"/>
        <v>Medellín</v>
      </c>
      <c r="B132" s="20" t="str">
        <f t="shared" si="21"/>
        <v>Penal</v>
      </c>
      <c r="C132" s="7" t="s">
        <v>212</v>
      </c>
      <c r="D132" s="75" t="s">
        <v>213</v>
      </c>
      <c r="E132" s="7">
        <v>6.0666666666666664</v>
      </c>
      <c r="F132" s="7">
        <v>207</v>
      </c>
      <c r="G132" s="7">
        <v>34.120879120879124</v>
      </c>
      <c r="H132" s="7">
        <v>195</v>
      </c>
      <c r="I132" s="7">
        <v>32.142857142857146</v>
      </c>
      <c r="J132" s="7">
        <v>83</v>
      </c>
      <c r="K132" s="8">
        <v>35.333333333333307</v>
      </c>
      <c r="L132" s="8"/>
      <c r="M132" s="8">
        <v>32.83333333333325</v>
      </c>
      <c r="N132" s="8"/>
      <c r="O132" s="6">
        <f t="shared" si="14"/>
        <v>0.94202898550724634</v>
      </c>
    </row>
    <row r="133" spans="1:15" ht="30" x14ac:dyDescent="0.25">
      <c r="A133" s="20" t="str">
        <f t="shared" si="20"/>
        <v>Medellín</v>
      </c>
      <c r="B133" s="20" t="str">
        <f t="shared" si="21"/>
        <v>Penal</v>
      </c>
      <c r="C133" s="7" t="s">
        <v>214</v>
      </c>
      <c r="D133" s="75" t="s">
        <v>215</v>
      </c>
      <c r="E133" s="7">
        <v>6.0666666666666664</v>
      </c>
      <c r="F133" s="7">
        <v>165</v>
      </c>
      <c r="G133" s="7">
        <v>27.197802197802197</v>
      </c>
      <c r="H133" s="7">
        <v>141</v>
      </c>
      <c r="I133" s="7">
        <v>23.241758241758241</v>
      </c>
      <c r="J133" s="7">
        <v>42</v>
      </c>
      <c r="K133" s="8">
        <v>7.3333333333333277</v>
      </c>
      <c r="L133" s="8">
        <v>46.666666666666636</v>
      </c>
      <c r="M133" s="8">
        <v>8.1666666666666625</v>
      </c>
      <c r="N133" s="8">
        <v>34.999999999999957</v>
      </c>
      <c r="O133" s="6">
        <f t="shared" si="14"/>
        <v>0.8545454545454545</v>
      </c>
    </row>
    <row r="134" spans="1:15" ht="30" x14ac:dyDescent="0.25">
      <c r="A134" s="20" t="str">
        <f t="shared" si="20"/>
        <v>Medellín</v>
      </c>
      <c r="B134" s="20" t="str">
        <f t="shared" si="21"/>
        <v>Penal</v>
      </c>
      <c r="C134" s="7" t="s">
        <v>216</v>
      </c>
      <c r="D134" s="75" t="s">
        <v>217</v>
      </c>
      <c r="E134" s="7">
        <v>6.0666666666666664</v>
      </c>
      <c r="F134" s="7">
        <v>226</v>
      </c>
      <c r="G134" s="7">
        <v>37.252747252747255</v>
      </c>
      <c r="H134" s="7">
        <v>156</v>
      </c>
      <c r="I134" s="7">
        <v>25.714285714285715</v>
      </c>
      <c r="J134" s="7">
        <v>38</v>
      </c>
      <c r="K134" s="8">
        <v>9.6666666666666519</v>
      </c>
      <c r="L134" s="8">
        <v>29.333333333333279</v>
      </c>
      <c r="M134" s="8">
        <v>7.9999999999999885</v>
      </c>
      <c r="N134" s="8">
        <v>18.999999999999982</v>
      </c>
      <c r="O134" s="6">
        <f t="shared" si="14"/>
        <v>0.69026548672566368</v>
      </c>
    </row>
    <row r="135" spans="1:15" ht="30" x14ac:dyDescent="0.25">
      <c r="A135" s="20" t="str">
        <f t="shared" si="20"/>
        <v>Medellín</v>
      </c>
      <c r="B135" s="20" t="str">
        <f t="shared" si="21"/>
        <v>Penal</v>
      </c>
      <c r="C135" s="7" t="s">
        <v>218</v>
      </c>
      <c r="D135" s="75" t="s">
        <v>219</v>
      </c>
      <c r="E135" s="7">
        <v>6.0666666666666664</v>
      </c>
      <c r="F135" s="7">
        <v>230</v>
      </c>
      <c r="G135" s="7">
        <v>37.912087912087912</v>
      </c>
      <c r="H135" s="7">
        <v>184</v>
      </c>
      <c r="I135" s="7">
        <v>30.329670329670332</v>
      </c>
      <c r="J135" s="7">
        <v>48</v>
      </c>
      <c r="K135" s="8">
        <v>8.9999999999999751</v>
      </c>
      <c r="L135" s="8">
        <v>29.999999999999925</v>
      </c>
      <c r="M135" s="8">
        <v>7.9999999999999956</v>
      </c>
      <c r="N135" s="8">
        <v>23.166666666666643</v>
      </c>
      <c r="O135" s="6">
        <f t="shared" si="14"/>
        <v>0.8</v>
      </c>
    </row>
    <row r="136" spans="1:15" ht="30" x14ac:dyDescent="0.25">
      <c r="A136" s="20" t="str">
        <f t="shared" si="20"/>
        <v>Medellín</v>
      </c>
      <c r="B136" s="20" t="str">
        <f t="shared" si="21"/>
        <v>Penal</v>
      </c>
      <c r="C136" s="7" t="s">
        <v>220</v>
      </c>
      <c r="D136" s="75" t="s">
        <v>221</v>
      </c>
      <c r="E136" s="7">
        <v>6.0666666666666664</v>
      </c>
      <c r="F136" s="7">
        <v>215</v>
      </c>
      <c r="G136" s="7">
        <v>35.439560439560438</v>
      </c>
      <c r="H136" s="7">
        <v>178</v>
      </c>
      <c r="I136" s="7">
        <v>29.340659340659343</v>
      </c>
      <c r="J136" s="7">
        <v>39</v>
      </c>
      <c r="K136" s="8">
        <v>8.9999999999999858</v>
      </c>
      <c r="L136" s="8">
        <v>27.49999999999995</v>
      </c>
      <c r="M136" s="8">
        <v>12.333333333333316</v>
      </c>
      <c r="N136" s="8">
        <v>17.66666666666665</v>
      </c>
      <c r="O136" s="6">
        <f t="shared" si="14"/>
        <v>0.82790697674418601</v>
      </c>
    </row>
    <row r="137" spans="1:15" ht="30" x14ac:dyDescent="0.25">
      <c r="A137" s="20" t="str">
        <f t="shared" si="20"/>
        <v>Medellín</v>
      </c>
      <c r="B137" s="20" t="str">
        <f t="shared" si="21"/>
        <v>Penal</v>
      </c>
      <c r="C137" s="7" t="s">
        <v>222</v>
      </c>
      <c r="D137" s="75" t="s">
        <v>223</v>
      </c>
      <c r="E137" s="7">
        <v>6.0666666666666664</v>
      </c>
      <c r="F137" s="7">
        <v>229</v>
      </c>
      <c r="G137" s="7">
        <v>37.747252747252752</v>
      </c>
      <c r="H137" s="7">
        <v>173</v>
      </c>
      <c r="I137" s="7">
        <v>28.516483516483518</v>
      </c>
      <c r="J137" s="7">
        <v>55</v>
      </c>
      <c r="K137" s="8">
        <v>9.3333333333333144</v>
      </c>
      <c r="L137" s="8">
        <v>30.33333333333324</v>
      </c>
      <c r="M137" s="8">
        <v>8.6666666666666483</v>
      </c>
      <c r="N137" s="8">
        <v>20.999999999999918</v>
      </c>
      <c r="O137" s="6">
        <f t="shared" si="14"/>
        <v>0.75545851528384278</v>
      </c>
    </row>
    <row r="138" spans="1:15" ht="30" x14ac:dyDescent="0.25">
      <c r="A138" s="20" t="str">
        <f t="shared" si="20"/>
        <v>Medellín</v>
      </c>
      <c r="B138" s="20" t="str">
        <f t="shared" si="21"/>
        <v>Penal</v>
      </c>
      <c r="C138" s="7" t="s">
        <v>224</v>
      </c>
      <c r="D138" s="75" t="s">
        <v>225</v>
      </c>
      <c r="E138" s="7">
        <v>6.0666666666666664</v>
      </c>
      <c r="F138" s="7">
        <v>188</v>
      </c>
      <c r="G138" s="7">
        <v>30.989010989010989</v>
      </c>
      <c r="H138" s="7">
        <v>166</v>
      </c>
      <c r="I138" s="7">
        <v>27.362637362637365</v>
      </c>
      <c r="J138" s="7">
        <v>23</v>
      </c>
      <c r="K138" s="8">
        <v>8.6666666666666554</v>
      </c>
      <c r="L138" s="8">
        <v>24.333333333333325</v>
      </c>
      <c r="M138" s="8">
        <v>9.6666666666666536</v>
      </c>
      <c r="N138" s="8">
        <v>19.16666666666665</v>
      </c>
      <c r="O138" s="6">
        <f t="shared" si="14"/>
        <v>0.88297872340425532</v>
      </c>
    </row>
    <row r="139" spans="1:15" ht="30" x14ac:dyDescent="0.25">
      <c r="A139" s="20" t="str">
        <f t="shared" si="20"/>
        <v>Medellín</v>
      </c>
      <c r="B139" s="20" t="str">
        <f t="shared" si="21"/>
        <v>Penal</v>
      </c>
      <c r="C139" s="7" t="s">
        <v>226</v>
      </c>
      <c r="D139" s="75" t="s">
        <v>227</v>
      </c>
      <c r="E139" s="7">
        <v>6.0666666666666664</v>
      </c>
      <c r="F139" s="7">
        <v>182</v>
      </c>
      <c r="G139" s="7">
        <v>30</v>
      </c>
      <c r="H139" s="7">
        <v>132</v>
      </c>
      <c r="I139" s="7">
        <v>21.758241758241759</v>
      </c>
      <c r="J139" s="7">
        <v>22</v>
      </c>
      <c r="K139" s="8"/>
      <c r="L139" s="8">
        <v>30.999999999999972</v>
      </c>
      <c r="M139" s="8"/>
      <c r="N139" s="8">
        <v>22.499999999999975</v>
      </c>
      <c r="O139" s="6">
        <f t="shared" si="14"/>
        <v>0.72527472527472525</v>
      </c>
    </row>
    <row r="140" spans="1:15" ht="30" x14ac:dyDescent="0.25">
      <c r="A140" s="20" t="str">
        <f t="shared" si="20"/>
        <v>Medellín</v>
      </c>
      <c r="B140" s="20" t="str">
        <f t="shared" si="21"/>
        <v>Penal</v>
      </c>
      <c r="C140" s="7" t="s">
        <v>228</v>
      </c>
      <c r="D140" s="75" t="s">
        <v>229</v>
      </c>
      <c r="E140" s="7">
        <v>6.0666666666666664</v>
      </c>
      <c r="F140" s="7">
        <v>217</v>
      </c>
      <c r="G140" s="7">
        <v>35.769230769230774</v>
      </c>
      <c r="H140" s="7">
        <v>172</v>
      </c>
      <c r="I140" s="7">
        <v>28.351648351648354</v>
      </c>
      <c r="J140" s="7">
        <v>60</v>
      </c>
      <c r="K140" s="8">
        <v>9.1666666666666607</v>
      </c>
      <c r="L140" s="8">
        <v>29.166666666666647</v>
      </c>
      <c r="M140" s="8">
        <v>10.499999999999982</v>
      </c>
      <c r="N140" s="8">
        <v>20.166666666666647</v>
      </c>
      <c r="O140" s="6">
        <f t="shared" si="14"/>
        <v>0.79262672811059909</v>
      </c>
    </row>
    <row r="141" spans="1:15" ht="30" x14ac:dyDescent="0.25">
      <c r="A141" s="20" t="str">
        <f t="shared" si="20"/>
        <v>Medellín</v>
      </c>
      <c r="B141" s="20" t="str">
        <f t="shared" si="21"/>
        <v>Penal</v>
      </c>
      <c r="C141" s="7" t="s">
        <v>230</v>
      </c>
      <c r="D141" s="75" t="s">
        <v>231</v>
      </c>
      <c r="E141" s="7">
        <v>6.0666666666666664</v>
      </c>
      <c r="F141" s="7">
        <v>214</v>
      </c>
      <c r="G141" s="7">
        <v>35.274725274725277</v>
      </c>
      <c r="H141" s="7">
        <v>208</v>
      </c>
      <c r="I141" s="7">
        <v>34.285714285714285</v>
      </c>
      <c r="J141" s="7">
        <v>61</v>
      </c>
      <c r="K141" s="8">
        <v>8.8333333333333233</v>
      </c>
      <c r="L141" s="8">
        <v>30.166666666666639</v>
      </c>
      <c r="M141" s="8">
        <v>20.499999999999986</v>
      </c>
      <c r="N141" s="8">
        <v>22.666666666666647</v>
      </c>
      <c r="O141" s="6">
        <f t="shared" si="14"/>
        <v>0.9719626168224299</v>
      </c>
    </row>
    <row r="142" spans="1:15" ht="30" x14ac:dyDescent="0.25">
      <c r="A142" s="20" t="str">
        <f t="shared" si="20"/>
        <v>Medellín</v>
      </c>
      <c r="B142" s="20" t="str">
        <f t="shared" si="21"/>
        <v>Penal</v>
      </c>
      <c r="C142" s="82">
        <v>50012204015</v>
      </c>
      <c r="D142" s="75" t="s">
        <v>1773</v>
      </c>
      <c r="E142" s="47" t="s">
        <v>1716</v>
      </c>
      <c r="F142" s="47" t="s">
        <v>1716</v>
      </c>
      <c r="G142" s="47" t="s">
        <v>1716</v>
      </c>
      <c r="H142" s="47" t="s">
        <v>1716</v>
      </c>
      <c r="I142" s="47" t="s">
        <v>1716</v>
      </c>
      <c r="J142" s="47" t="s">
        <v>1716</v>
      </c>
      <c r="K142" s="47" t="s">
        <v>1716</v>
      </c>
      <c r="L142" s="47" t="s">
        <v>1716</v>
      </c>
      <c r="M142" s="47" t="s">
        <v>1716</v>
      </c>
      <c r="N142" s="47" t="s">
        <v>1716</v>
      </c>
      <c r="O142" s="47" t="s">
        <v>1716</v>
      </c>
    </row>
    <row r="143" spans="1:15" x14ac:dyDescent="0.25">
      <c r="A143" s="20" t="str">
        <f>A141</f>
        <v>Medellín</v>
      </c>
      <c r="B143" s="31" t="s">
        <v>6</v>
      </c>
      <c r="C143" s="36"/>
      <c r="D143" s="58"/>
      <c r="E143" s="36"/>
      <c r="F143" s="36">
        <f t="shared" ref="F143:N143" si="22">SUM(F128:F141)</f>
        <v>2861</v>
      </c>
      <c r="G143" s="36">
        <f t="shared" si="22"/>
        <v>471.59340659340654</v>
      </c>
      <c r="H143" s="36">
        <f t="shared" si="22"/>
        <v>2442</v>
      </c>
      <c r="I143" s="36">
        <f t="shared" si="22"/>
        <v>402.52747252747253</v>
      </c>
      <c r="J143" s="36">
        <f t="shared" si="22"/>
        <v>556</v>
      </c>
      <c r="K143" s="37">
        <f t="shared" si="22"/>
        <v>140.16666666666649</v>
      </c>
      <c r="L143" s="37">
        <f t="shared" si="22"/>
        <v>387.33333333333269</v>
      </c>
      <c r="M143" s="37">
        <f t="shared" si="22"/>
        <v>175.99999999999966</v>
      </c>
      <c r="N143" s="37">
        <f t="shared" si="22"/>
        <v>286.66666666666623</v>
      </c>
      <c r="O143" s="32">
        <f t="shared" ref="O143:O197" si="23">H143/F143</f>
        <v>0.85354771059070256</v>
      </c>
    </row>
    <row r="144" spans="1:15" ht="30" x14ac:dyDescent="0.25">
      <c r="A144" s="20" t="str">
        <f t="shared" si="20"/>
        <v>Medellín</v>
      </c>
      <c r="B144" s="4" t="s">
        <v>15</v>
      </c>
      <c r="C144" s="7" t="s">
        <v>232</v>
      </c>
      <c r="D144" s="56" t="s">
        <v>233</v>
      </c>
      <c r="E144" s="7">
        <v>3.0333333333333332</v>
      </c>
      <c r="F144" s="7">
        <v>58</v>
      </c>
      <c r="G144" s="7">
        <v>19.12087912087912</v>
      </c>
      <c r="H144" s="7">
        <v>52</v>
      </c>
      <c r="I144" s="7">
        <v>17.142857142857142</v>
      </c>
      <c r="J144" s="7">
        <v>6</v>
      </c>
      <c r="K144" s="8">
        <v>19.333333333333297</v>
      </c>
      <c r="L144" s="8"/>
      <c r="M144" s="8">
        <v>17.3333333333333</v>
      </c>
      <c r="N144" s="8"/>
      <c r="O144" s="6">
        <f t="shared" si="23"/>
        <v>0.89655172413793105</v>
      </c>
    </row>
    <row r="145" spans="1:15" x14ac:dyDescent="0.25">
      <c r="A145" s="20"/>
      <c r="B145" s="31" t="s">
        <v>1783</v>
      </c>
      <c r="C145" s="76"/>
      <c r="D145" s="77"/>
      <c r="E145" s="36">
        <v>3</v>
      </c>
      <c r="F145" s="36">
        <v>58</v>
      </c>
      <c r="G145" s="36">
        <v>19</v>
      </c>
      <c r="H145" s="36">
        <v>52</v>
      </c>
      <c r="I145" s="36">
        <v>17</v>
      </c>
      <c r="J145" s="36">
        <v>6</v>
      </c>
      <c r="K145" s="37">
        <v>19</v>
      </c>
      <c r="L145" s="37"/>
      <c r="M145" s="37">
        <v>17</v>
      </c>
      <c r="N145" s="37"/>
      <c r="O145" s="32">
        <f t="shared" si="23"/>
        <v>0.89655172413793105</v>
      </c>
    </row>
    <row r="146" spans="1:15" ht="30" x14ac:dyDescent="0.25">
      <c r="A146" s="20" t="str">
        <f>A144</f>
        <v>Medellín</v>
      </c>
      <c r="B146" s="38" t="str">
        <f>B144</f>
        <v>Penal Justicia y Paz</v>
      </c>
      <c r="C146" s="80" t="s">
        <v>234</v>
      </c>
      <c r="D146" s="75" t="s">
        <v>235</v>
      </c>
      <c r="E146" s="80">
        <v>6.0666666666666664</v>
      </c>
      <c r="F146" s="80">
        <v>4</v>
      </c>
      <c r="G146" s="80">
        <v>0.65934065934065933</v>
      </c>
      <c r="H146" s="80">
        <v>13</v>
      </c>
      <c r="I146" s="80">
        <v>2.1428571428571428</v>
      </c>
      <c r="J146" s="80">
        <v>58</v>
      </c>
      <c r="K146" s="8">
        <v>0.66666666666666596</v>
      </c>
      <c r="L146" s="8"/>
      <c r="M146" s="8">
        <v>2.1666666666666599</v>
      </c>
      <c r="N146" s="8"/>
      <c r="O146" s="95">
        <f t="shared" si="23"/>
        <v>3.25</v>
      </c>
    </row>
    <row r="147" spans="1:15" ht="30" x14ac:dyDescent="0.25">
      <c r="A147" s="20" t="str">
        <f t="shared" si="20"/>
        <v>Medellín</v>
      </c>
      <c r="B147" s="20" t="str">
        <f>B146</f>
        <v>Penal Justicia y Paz</v>
      </c>
      <c r="C147" s="7" t="s">
        <v>236</v>
      </c>
      <c r="D147" s="56" t="s">
        <v>237</v>
      </c>
      <c r="E147" s="7">
        <v>3</v>
      </c>
      <c r="F147" s="7">
        <v>1</v>
      </c>
      <c r="G147" s="7">
        <v>0.33333333333333331</v>
      </c>
      <c r="H147" s="7">
        <v>47</v>
      </c>
      <c r="I147" s="7">
        <v>15.666666666666666</v>
      </c>
      <c r="J147" s="7">
        <v>36</v>
      </c>
      <c r="K147" s="8">
        <v>0.33333333333333298</v>
      </c>
      <c r="L147" s="8"/>
      <c r="M147" s="8">
        <v>15.6666666666666</v>
      </c>
      <c r="N147" s="8"/>
      <c r="O147" s="6">
        <f t="shared" si="23"/>
        <v>47</v>
      </c>
    </row>
    <row r="148" spans="1:15" ht="30" x14ac:dyDescent="0.25">
      <c r="A148" s="20" t="str">
        <f t="shared" si="20"/>
        <v>Medellín</v>
      </c>
      <c r="B148" s="20" t="str">
        <f>B147</f>
        <v>Penal Justicia y Paz</v>
      </c>
      <c r="C148" s="81">
        <v>50012219004</v>
      </c>
      <c r="D148" s="101" t="s">
        <v>237</v>
      </c>
      <c r="E148" s="47" t="s">
        <v>1716</v>
      </c>
      <c r="F148" s="47" t="s">
        <v>1716</v>
      </c>
      <c r="G148" s="47" t="s">
        <v>1716</v>
      </c>
      <c r="H148" s="47" t="s">
        <v>1716</v>
      </c>
      <c r="I148" s="47" t="s">
        <v>1716</v>
      </c>
      <c r="J148" s="47" t="s">
        <v>1716</v>
      </c>
      <c r="K148" s="47" t="s">
        <v>1716</v>
      </c>
      <c r="L148" s="47" t="s">
        <v>1716</v>
      </c>
      <c r="M148" s="47" t="s">
        <v>1716</v>
      </c>
      <c r="N148" s="47" t="s">
        <v>1716</v>
      </c>
      <c r="O148" s="47" t="s">
        <v>1716</v>
      </c>
    </row>
    <row r="149" spans="1:15" x14ac:dyDescent="0.25">
      <c r="A149" s="20"/>
      <c r="B149" s="31" t="s">
        <v>1784</v>
      </c>
      <c r="C149" s="98"/>
      <c r="D149" s="77"/>
      <c r="E149" s="99"/>
      <c r="F149" s="99">
        <f t="shared" ref="F149:K149" si="24">SUM(F146:F148)</f>
        <v>5</v>
      </c>
      <c r="G149" s="99">
        <f t="shared" si="24"/>
        <v>0.9926739926739927</v>
      </c>
      <c r="H149" s="99">
        <f t="shared" si="24"/>
        <v>60</v>
      </c>
      <c r="I149" s="99">
        <f t="shared" si="24"/>
        <v>17.80952380952381</v>
      </c>
      <c r="J149" s="99">
        <f t="shared" si="24"/>
        <v>94</v>
      </c>
      <c r="K149" s="99">
        <f t="shared" si="24"/>
        <v>0.99999999999999889</v>
      </c>
      <c r="L149" s="99"/>
      <c r="M149" s="99">
        <f>SUM(M146:M148)</f>
        <v>17.833333333333261</v>
      </c>
      <c r="N149" s="99"/>
      <c r="O149" s="100">
        <f>H149/F149</f>
        <v>12</v>
      </c>
    </row>
    <row r="150" spans="1:15" x14ac:dyDescent="0.25">
      <c r="A150" s="9" t="s">
        <v>238</v>
      </c>
      <c r="B150" s="13" t="e">
        <f>#REF!</f>
        <v>#REF!</v>
      </c>
      <c r="C150" s="10"/>
      <c r="D150" s="57"/>
      <c r="E150" s="10"/>
      <c r="F150" s="10">
        <f>F143+F145+F149</f>
        <v>2924</v>
      </c>
      <c r="G150" s="10">
        <f t="shared" ref="G150:N150" si="25">G143+G145+G149</f>
        <v>491.58608058608053</v>
      </c>
      <c r="H150" s="10">
        <f t="shared" si="25"/>
        <v>2554</v>
      </c>
      <c r="I150" s="10">
        <f t="shared" si="25"/>
        <v>437.33699633699632</v>
      </c>
      <c r="J150" s="10">
        <f t="shared" si="25"/>
        <v>656</v>
      </c>
      <c r="K150" s="10">
        <f t="shared" si="25"/>
        <v>160.16666666666649</v>
      </c>
      <c r="L150" s="10">
        <f t="shared" si="25"/>
        <v>387.33333333333269</v>
      </c>
      <c r="M150" s="10">
        <f t="shared" si="25"/>
        <v>210.83333333333292</v>
      </c>
      <c r="N150" s="10">
        <f t="shared" si="25"/>
        <v>286.66666666666623</v>
      </c>
      <c r="O150" s="14">
        <f>H150/F150</f>
        <v>0.87346101231190154</v>
      </c>
    </row>
    <row r="151" spans="1:15" ht="30" x14ac:dyDescent="0.25">
      <c r="A151" s="4" t="s">
        <v>239</v>
      </c>
      <c r="B151" s="4" t="s">
        <v>5</v>
      </c>
      <c r="C151" s="7" t="s">
        <v>240</v>
      </c>
      <c r="D151" s="56" t="s">
        <v>241</v>
      </c>
      <c r="E151" s="7">
        <v>6.0666666666666664</v>
      </c>
      <c r="F151" s="7">
        <v>111</v>
      </c>
      <c r="G151" s="7">
        <v>18.296703296703296</v>
      </c>
      <c r="H151" s="7">
        <v>85</v>
      </c>
      <c r="I151" s="7">
        <v>14.010989010989011</v>
      </c>
      <c r="J151" s="7">
        <v>40</v>
      </c>
      <c r="K151" s="8">
        <v>3.4999999999999947</v>
      </c>
      <c r="L151" s="8">
        <v>15.999999999999979</v>
      </c>
      <c r="M151" s="8">
        <v>3.6666666666666634</v>
      </c>
      <c r="N151" s="8">
        <v>10.833333333333297</v>
      </c>
      <c r="O151" s="6">
        <f t="shared" si="23"/>
        <v>0.76576576576576572</v>
      </c>
    </row>
    <row r="152" spans="1:15" ht="30" x14ac:dyDescent="0.25">
      <c r="A152" s="20" t="str">
        <f>A151</f>
        <v>Montería</v>
      </c>
      <c r="B152" s="20" t="str">
        <f>B151</f>
        <v>Penal</v>
      </c>
      <c r="C152" s="7" t="s">
        <v>242</v>
      </c>
      <c r="D152" s="56" t="s">
        <v>243</v>
      </c>
      <c r="E152" s="7">
        <v>6.0666666666666664</v>
      </c>
      <c r="F152" s="7">
        <v>112</v>
      </c>
      <c r="G152" s="7">
        <v>18.461538461538463</v>
      </c>
      <c r="H152" s="7">
        <v>71</v>
      </c>
      <c r="I152" s="7">
        <v>11.703296703296704</v>
      </c>
      <c r="J152" s="7">
        <v>85</v>
      </c>
      <c r="K152" s="8">
        <v>3.4999999999999942</v>
      </c>
      <c r="L152" s="8">
        <v>16.999999999999986</v>
      </c>
      <c r="M152" s="8">
        <v>3.833333333333329</v>
      </c>
      <c r="N152" s="8">
        <v>9.6666666666666554</v>
      </c>
      <c r="O152" s="6">
        <f t="shared" si="23"/>
        <v>0.6339285714285714</v>
      </c>
    </row>
    <row r="153" spans="1:15" ht="30" x14ac:dyDescent="0.25">
      <c r="A153" s="20" t="str">
        <f>A152</f>
        <v>Montería</v>
      </c>
      <c r="B153" s="20" t="str">
        <f>B152</f>
        <v>Penal</v>
      </c>
      <c r="C153" s="7" t="s">
        <v>244</v>
      </c>
      <c r="D153" s="56" t="s">
        <v>245</v>
      </c>
      <c r="E153" s="7">
        <v>6.0666666666666664</v>
      </c>
      <c r="F153" s="7">
        <v>99</v>
      </c>
      <c r="G153" s="7">
        <v>16.318681318681318</v>
      </c>
      <c r="H153" s="7">
        <v>71</v>
      </c>
      <c r="I153" s="7">
        <v>11.703296703296704</v>
      </c>
      <c r="J153" s="7">
        <v>23</v>
      </c>
      <c r="K153" s="8">
        <v>4.3333333333333286</v>
      </c>
      <c r="L153" s="8">
        <v>13.999999999999982</v>
      </c>
      <c r="M153" s="8">
        <v>4.9999999999999956</v>
      </c>
      <c r="N153" s="8">
        <v>8.9999999999999822</v>
      </c>
      <c r="O153" s="6">
        <f t="shared" si="23"/>
        <v>0.71717171717171713</v>
      </c>
    </row>
    <row r="154" spans="1:15" x14ac:dyDescent="0.25">
      <c r="A154" s="9" t="s">
        <v>246</v>
      </c>
      <c r="B154" s="13"/>
      <c r="C154" s="10"/>
      <c r="D154" s="57"/>
      <c r="E154" s="10"/>
      <c r="F154" s="10">
        <v>322</v>
      </c>
      <c r="G154" s="10">
        <v>53.07692307692308</v>
      </c>
      <c r="H154" s="10">
        <v>227</v>
      </c>
      <c r="I154" s="10">
        <v>37.417582417582423</v>
      </c>
      <c r="J154" s="10">
        <v>148</v>
      </c>
      <c r="K154" s="11">
        <v>11.333333333333318</v>
      </c>
      <c r="L154" s="11">
        <v>46.999999999999943</v>
      </c>
      <c r="M154" s="11">
        <v>12.499999999999989</v>
      </c>
      <c r="N154" s="11">
        <v>29.499999999999932</v>
      </c>
      <c r="O154" s="14">
        <f t="shared" si="23"/>
        <v>0.70496894409937894</v>
      </c>
    </row>
    <row r="155" spans="1:15" ht="30" x14ac:dyDescent="0.25">
      <c r="A155" s="4" t="s">
        <v>247</v>
      </c>
      <c r="B155" s="4" t="s">
        <v>5</v>
      </c>
      <c r="C155" s="7" t="s">
        <v>248</v>
      </c>
      <c r="D155" s="56" t="s">
        <v>249</v>
      </c>
      <c r="E155" s="7">
        <v>6.0666666666666664</v>
      </c>
      <c r="F155" s="7">
        <v>250</v>
      </c>
      <c r="G155" s="7">
        <v>41.208791208791212</v>
      </c>
      <c r="H155" s="7">
        <v>226</v>
      </c>
      <c r="I155" s="7">
        <v>37.252747252747255</v>
      </c>
      <c r="J155" s="7">
        <v>12</v>
      </c>
      <c r="K155" s="8">
        <v>20.999999999999979</v>
      </c>
      <c r="L155" s="8">
        <v>22.166666666666632</v>
      </c>
      <c r="M155" s="8">
        <v>25.499999999999964</v>
      </c>
      <c r="N155" s="8">
        <v>13.8333333333333</v>
      </c>
      <c r="O155" s="6">
        <f t="shared" si="23"/>
        <v>0.90400000000000003</v>
      </c>
    </row>
    <row r="156" spans="1:15" ht="30" x14ac:dyDescent="0.25">
      <c r="A156" s="20" t="str">
        <f t="shared" ref="A156:B158" si="26">A155</f>
        <v>Neiva</v>
      </c>
      <c r="B156" s="20" t="str">
        <f t="shared" si="26"/>
        <v>Penal</v>
      </c>
      <c r="C156" s="7" t="s">
        <v>250</v>
      </c>
      <c r="D156" s="56" t="s">
        <v>251</v>
      </c>
      <c r="E156" s="7">
        <v>6.0666666666666664</v>
      </c>
      <c r="F156" s="7">
        <v>203</v>
      </c>
      <c r="G156" s="7">
        <v>33.46153846153846</v>
      </c>
      <c r="H156" s="7">
        <v>153</v>
      </c>
      <c r="I156" s="7">
        <v>25.219780219780219</v>
      </c>
      <c r="J156" s="7">
        <v>18</v>
      </c>
      <c r="K156" s="8">
        <v>11.999999999999975</v>
      </c>
      <c r="L156" s="8">
        <v>24.666666666666636</v>
      </c>
      <c r="M156" s="8">
        <v>14.166666666666639</v>
      </c>
      <c r="N156" s="8">
        <v>14.333333333333306</v>
      </c>
      <c r="O156" s="6">
        <f t="shared" si="23"/>
        <v>0.75369458128078815</v>
      </c>
    </row>
    <row r="157" spans="1:15" ht="30" x14ac:dyDescent="0.25">
      <c r="A157" s="20" t="str">
        <f t="shared" si="26"/>
        <v>Neiva</v>
      </c>
      <c r="B157" s="20" t="str">
        <f t="shared" si="26"/>
        <v>Penal</v>
      </c>
      <c r="C157" s="7" t="s">
        <v>252</v>
      </c>
      <c r="D157" s="56" t="s">
        <v>253</v>
      </c>
      <c r="E157" s="7">
        <v>6.0666666666666664</v>
      </c>
      <c r="F157" s="7">
        <v>166</v>
      </c>
      <c r="G157" s="7">
        <v>27.362637362637365</v>
      </c>
      <c r="H157" s="7">
        <v>156</v>
      </c>
      <c r="I157" s="7">
        <v>25.714285714285715</v>
      </c>
      <c r="J157" s="7">
        <v>16</v>
      </c>
      <c r="K157" s="8">
        <v>10.333333333333311</v>
      </c>
      <c r="L157" s="8">
        <v>22.499999999999975</v>
      </c>
      <c r="M157" s="8">
        <v>11.666666666666639</v>
      </c>
      <c r="N157" s="8">
        <v>18.499999999999986</v>
      </c>
      <c r="O157" s="6">
        <f t="shared" si="23"/>
        <v>0.93975903614457834</v>
      </c>
    </row>
    <row r="158" spans="1:15" ht="30" x14ac:dyDescent="0.25">
      <c r="A158" s="20" t="str">
        <f t="shared" si="26"/>
        <v>Neiva</v>
      </c>
      <c r="B158" s="20" t="str">
        <f t="shared" si="26"/>
        <v>Penal</v>
      </c>
      <c r="C158" s="7" t="s">
        <v>254</v>
      </c>
      <c r="D158" s="56" t="s">
        <v>255</v>
      </c>
      <c r="E158" s="7">
        <v>6.0666666666666664</v>
      </c>
      <c r="F158" s="7">
        <v>192</v>
      </c>
      <c r="G158" s="7">
        <v>31.64835164835165</v>
      </c>
      <c r="H158" s="7">
        <v>114</v>
      </c>
      <c r="I158" s="7">
        <v>18.791208791208792</v>
      </c>
      <c r="J158" s="7">
        <v>81</v>
      </c>
      <c r="K158" s="8">
        <v>11.499999999999984</v>
      </c>
      <c r="L158" s="8">
        <v>23.999999999999957</v>
      </c>
      <c r="M158" s="8">
        <v>10.166666666666657</v>
      </c>
      <c r="N158" s="8">
        <v>11.33333333333332</v>
      </c>
      <c r="O158" s="6">
        <f t="shared" si="23"/>
        <v>0.59375</v>
      </c>
    </row>
    <row r="159" spans="1:15" x14ac:dyDescent="0.25">
      <c r="A159" s="9" t="s">
        <v>256</v>
      </c>
      <c r="B159" s="13"/>
      <c r="C159" s="10"/>
      <c r="D159" s="57"/>
      <c r="E159" s="10"/>
      <c r="F159" s="10">
        <v>811</v>
      </c>
      <c r="G159" s="10">
        <v>133.68131868131869</v>
      </c>
      <c r="H159" s="10">
        <v>649</v>
      </c>
      <c r="I159" s="10">
        <v>106.97802197802199</v>
      </c>
      <c r="J159" s="10">
        <v>127</v>
      </c>
      <c r="K159" s="11">
        <v>54.833333333333258</v>
      </c>
      <c r="L159" s="11">
        <v>93.333333333333201</v>
      </c>
      <c r="M159" s="11">
        <v>61.499999999999901</v>
      </c>
      <c r="N159" s="11">
        <v>57.999999999999915</v>
      </c>
      <c r="O159" s="14">
        <f t="shared" si="23"/>
        <v>0.8002466091245376</v>
      </c>
    </row>
    <row r="160" spans="1:15" ht="30" x14ac:dyDescent="0.25">
      <c r="A160" s="4" t="s">
        <v>257</v>
      </c>
      <c r="B160" s="4" t="s">
        <v>5</v>
      </c>
      <c r="C160" s="7" t="s">
        <v>258</v>
      </c>
      <c r="D160" s="56" t="s">
        <v>259</v>
      </c>
      <c r="E160" s="7">
        <v>6.0666666666666664</v>
      </c>
      <c r="F160" s="7">
        <v>120</v>
      </c>
      <c r="G160" s="7">
        <v>19.780219780219781</v>
      </c>
      <c r="H160" s="7">
        <v>90</v>
      </c>
      <c r="I160" s="7">
        <v>14.835164835164836</v>
      </c>
      <c r="J160" s="7">
        <v>28</v>
      </c>
      <c r="K160" s="8">
        <v>5.666666666666659</v>
      </c>
      <c r="L160" s="8">
        <v>15.666666666666647</v>
      </c>
      <c r="M160" s="8">
        <v>6.6666666666666554</v>
      </c>
      <c r="N160" s="8">
        <v>10.166666666666652</v>
      </c>
      <c r="O160" s="6">
        <f t="shared" si="23"/>
        <v>0.75</v>
      </c>
    </row>
    <row r="161" spans="1:15" ht="30" x14ac:dyDescent="0.25">
      <c r="A161" s="20" t="str">
        <f t="shared" ref="A161:B163" si="27">A160</f>
        <v>Pasto</v>
      </c>
      <c r="B161" s="20" t="str">
        <f t="shared" si="27"/>
        <v>Penal</v>
      </c>
      <c r="C161" s="7" t="s">
        <v>260</v>
      </c>
      <c r="D161" s="56" t="s">
        <v>261</v>
      </c>
      <c r="E161" s="7">
        <v>6.0666666666666664</v>
      </c>
      <c r="F161" s="7">
        <v>109</v>
      </c>
      <c r="G161" s="7">
        <v>17.967032967032967</v>
      </c>
      <c r="H161" s="7">
        <v>87</v>
      </c>
      <c r="I161" s="7">
        <v>14.340659340659341</v>
      </c>
      <c r="J161" s="7">
        <v>38</v>
      </c>
      <c r="K161" s="8">
        <v>3.4999999999999951</v>
      </c>
      <c r="L161" s="8">
        <v>16.166666666666639</v>
      </c>
      <c r="M161" s="8">
        <v>3.3333333333333295</v>
      </c>
      <c r="N161" s="8">
        <v>12.499999999999989</v>
      </c>
      <c r="O161" s="6">
        <f t="shared" si="23"/>
        <v>0.79816513761467889</v>
      </c>
    </row>
    <row r="162" spans="1:15" ht="30" x14ac:dyDescent="0.25">
      <c r="A162" s="20" t="str">
        <f t="shared" si="27"/>
        <v>Pasto</v>
      </c>
      <c r="B162" s="20" t="str">
        <f t="shared" si="27"/>
        <v>Penal</v>
      </c>
      <c r="C162" s="7" t="s">
        <v>262</v>
      </c>
      <c r="D162" s="56" t="s">
        <v>263</v>
      </c>
      <c r="E162" s="7">
        <v>6.0666666666666664</v>
      </c>
      <c r="F162" s="7">
        <v>111</v>
      </c>
      <c r="G162" s="7">
        <v>18.296703296703296</v>
      </c>
      <c r="H162" s="7">
        <v>77</v>
      </c>
      <c r="I162" s="7">
        <v>12.692307692307693</v>
      </c>
      <c r="J162" s="7">
        <v>42</v>
      </c>
      <c r="K162" s="8">
        <v>3.4999999999999942</v>
      </c>
      <c r="L162" s="8">
        <v>18.666666666666639</v>
      </c>
      <c r="M162" s="8">
        <v>3.1666666666666634</v>
      </c>
      <c r="N162" s="8">
        <v>11.999999999999975</v>
      </c>
      <c r="O162" s="6">
        <f t="shared" si="23"/>
        <v>0.69369369369369371</v>
      </c>
    </row>
    <row r="163" spans="1:15" ht="30" x14ac:dyDescent="0.25">
      <c r="A163" s="20" t="str">
        <f t="shared" si="27"/>
        <v>Pasto</v>
      </c>
      <c r="B163" s="20" t="str">
        <f t="shared" si="27"/>
        <v>Penal</v>
      </c>
      <c r="C163" s="7" t="s">
        <v>264</v>
      </c>
      <c r="D163" s="56" t="s">
        <v>265</v>
      </c>
      <c r="E163" s="7">
        <v>6.0666666666666664</v>
      </c>
      <c r="F163" s="7">
        <v>109</v>
      </c>
      <c r="G163" s="7">
        <v>17.967032967032967</v>
      </c>
      <c r="H163" s="7">
        <v>96</v>
      </c>
      <c r="I163" s="7">
        <v>15.824175824175825</v>
      </c>
      <c r="J163" s="7">
        <v>31</v>
      </c>
      <c r="K163" s="8">
        <v>3.4999999999999956</v>
      </c>
      <c r="L163" s="8">
        <v>16.666666666666632</v>
      </c>
      <c r="M163" s="8">
        <v>5.9999999999999938</v>
      </c>
      <c r="N163" s="8">
        <v>11.666666666666634</v>
      </c>
      <c r="O163" s="6">
        <f t="shared" si="23"/>
        <v>0.88073394495412849</v>
      </c>
    </row>
    <row r="164" spans="1:15" x14ac:dyDescent="0.25">
      <c r="A164" s="9" t="s">
        <v>266</v>
      </c>
      <c r="B164" s="13"/>
      <c r="C164" s="10"/>
      <c r="D164" s="57"/>
      <c r="E164" s="10"/>
      <c r="F164" s="10">
        <v>449</v>
      </c>
      <c r="G164" s="10">
        <v>74.010989010989007</v>
      </c>
      <c r="H164" s="10">
        <v>350</v>
      </c>
      <c r="I164" s="10">
        <v>57.692307692307693</v>
      </c>
      <c r="J164" s="10">
        <v>139</v>
      </c>
      <c r="K164" s="11">
        <v>16.166666666666643</v>
      </c>
      <c r="L164" s="11">
        <v>67.166666666666558</v>
      </c>
      <c r="M164" s="11">
        <v>19.166666666666643</v>
      </c>
      <c r="N164" s="11">
        <v>46.33333333333325</v>
      </c>
      <c r="O164" s="14">
        <f t="shared" si="23"/>
        <v>0.77951002227171495</v>
      </c>
    </row>
    <row r="165" spans="1:15" ht="30" x14ac:dyDescent="0.25">
      <c r="A165" s="4" t="s">
        <v>267</v>
      </c>
      <c r="B165" s="4" t="s">
        <v>5</v>
      </c>
      <c r="C165" s="7" t="s">
        <v>268</v>
      </c>
      <c r="D165" s="56" t="s">
        <v>269</v>
      </c>
      <c r="E165" s="7">
        <v>6.0666666666666664</v>
      </c>
      <c r="F165" s="7">
        <v>160</v>
      </c>
      <c r="G165" s="7">
        <v>26.373626373626376</v>
      </c>
      <c r="H165" s="7">
        <v>197</v>
      </c>
      <c r="I165" s="7">
        <v>32.472527472527474</v>
      </c>
      <c r="J165" s="7">
        <v>152</v>
      </c>
      <c r="K165" s="8">
        <v>10.999999999999993</v>
      </c>
      <c r="L165" s="8">
        <v>17.666666666666632</v>
      </c>
      <c r="M165" s="8">
        <v>31.333333333333311</v>
      </c>
      <c r="N165" s="8">
        <v>12.499999999999986</v>
      </c>
      <c r="O165" s="6">
        <f t="shared" si="23"/>
        <v>1.23125</v>
      </c>
    </row>
    <row r="166" spans="1:15" ht="30" x14ac:dyDescent="0.25">
      <c r="A166" s="20" t="str">
        <f>A165</f>
        <v>Pereira</v>
      </c>
      <c r="B166" s="20" t="str">
        <f>B165</f>
        <v>Penal</v>
      </c>
      <c r="C166" s="7" t="s">
        <v>270</v>
      </c>
      <c r="D166" s="56" t="s">
        <v>271</v>
      </c>
      <c r="E166" s="7">
        <v>6.0666666666666664</v>
      </c>
      <c r="F166" s="7">
        <v>196</v>
      </c>
      <c r="G166" s="7">
        <v>32.307692307692307</v>
      </c>
      <c r="H166" s="7">
        <v>148</v>
      </c>
      <c r="I166" s="7">
        <v>24.395604395604398</v>
      </c>
      <c r="J166" s="7">
        <v>101</v>
      </c>
      <c r="K166" s="8">
        <v>10.666666666666639</v>
      </c>
      <c r="L166" s="8">
        <v>23.166666666666632</v>
      </c>
      <c r="M166" s="8">
        <v>9.1666666666666607</v>
      </c>
      <c r="N166" s="8">
        <v>16.666666666666654</v>
      </c>
      <c r="O166" s="6">
        <f t="shared" si="23"/>
        <v>0.75510204081632648</v>
      </c>
    </row>
    <row r="167" spans="1:15" ht="30" x14ac:dyDescent="0.25">
      <c r="A167" s="20" t="str">
        <f>A166</f>
        <v>Pereira</v>
      </c>
      <c r="B167" s="20" t="str">
        <f>B166</f>
        <v>Penal</v>
      </c>
      <c r="C167" s="7" t="s">
        <v>272</v>
      </c>
      <c r="D167" s="56" t="s">
        <v>273</v>
      </c>
      <c r="E167" s="7">
        <v>6.0666666666666664</v>
      </c>
      <c r="F167" s="7">
        <v>225</v>
      </c>
      <c r="G167" s="7">
        <v>37.087912087912088</v>
      </c>
      <c r="H167" s="7">
        <v>139</v>
      </c>
      <c r="I167" s="7">
        <v>22.912087912087912</v>
      </c>
      <c r="J167" s="7">
        <v>420</v>
      </c>
      <c r="K167" s="8">
        <v>12.999999999999979</v>
      </c>
      <c r="L167" s="8">
        <v>26.333333333333293</v>
      </c>
      <c r="M167" s="8">
        <v>6.8333333333333206</v>
      </c>
      <c r="N167" s="8">
        <v>17.166666666666643</v>
      </c>
      <c r="O167" s="6">
        <f t="shared" si="23"/>
        <v>0.61777777777777776</v>
      </c>
    </row>
    <row r="168" spans="1:15" x14ac:dyDescent="0.25">
      <c r="A168" s="9" t="s">
        <v>274</v>
      </c>
      <c r="B168" s="13"/>
      <c r="C168" s="10"/>
      <c r="D168" s="57"/>
      <c r="E168" s="10"/>
      <c r="F168" s="10">
        <v>581</v>
      </c>
      <c r="G168" s="10">
        <v>95.769230769230774</v>
      </c>
      <c r="H168" s="10">
        <v>484</v>
      </c>
      <c r="I168" s="10">
        <v>79.780219780219781</v>
      </c>
      <c r="J168" s="10">
        <v>673</v>
      </c>
      <c r="K168" s="11">
        <v>34.666666666666615</v>
      </c>
      <c r="L168" s="11">
        <v>67.166666666666558</v>
      </c>
      <c r="M168" s="11">
        <v>47.333333333333293</v>
      </c>
      <c r="N168" s="11">
        <v>46.333333333333286</v>
      </c>
      <c r="O168" s="14">
        <f t="shared" si="23"/>
        <v>0.83304647160068845</v>
      </c>
    </row>
    <row r="169" spans="1:15" ht="30" x14ac:dyDescent="0.25">
      <c r="A169" s="4" t="s">
        <v>275</v>
      </c>
      <c r="B169" s="4" t="s">
        <v>5</v>
      </c>
      <c r="C169" s="7" t="s">
        <v>276</v>
      </c>
      <c r="D169" s="56" t="s">
        <v>277</v>
      </c>
      <c r="E169" s="7">
        <v>6.0666666666666664</v>
      </c>
      <c r="F169" s="7">
        <v>196</v>
      </c>
      <c r="G169" s="7">
        <v>32.307692307692307</v>
      </c>
      <c r="H169" s="7">
        <v>152</v>
      </c>
      <c r="I169" s="7">
        <v>25.054945054945055</v>
      </c>
      <c r="J169" s="7">
        <v>26</v>
      </c>
      <c r="K169" s="8">
        <v>11.999999999999977</v>
      </c>
      <c r="L169" s="8">
        <v>24.3333333333333</v>
      </c>
      <c r="M169" s="8">
        <v>10.166666666666643</v>
      </c>
      <c r="N169" s="8">
        <v>17.499999999999975</v>
      </c>
      <c r="O169" s="6">
        <f t="shared" si="23"/>
        <v>0.77551020408163263</v>
      </c>
    </row>
    <row r="170" spans="1:15" ht="30" x14ac:dyDescent="0.25">
      <c r="A170" s="20" t="str">
        <f t="shared" ref="A170:B172" si="28">A169</f>
        <v>Popayán</v>
      </c>
      <c r="B170" s="20" t="str">
        <f t="shared" si="28"/>
        <v>Penal</v>
      </c>
      <c r="C170" s="7" t="s">
        <v>278</v>
      </c>
      <c r="D170" s="56" t="s">
        <v>279</v>
      </c>
      <c r="E170" s="7">
        <v>6.0666666666666664</v>
      </c>
      <c r="F170" s="7">
        <v>143</v>
      </c>
      <c r="G170" s="7">
        <v>23.571428571428573</v>
      </c>
      <c r="H170" s="7">
        <v>126</v>
      </c>
      <c r="I170" s="7">
        <v>20.76923076923077</v>
      </c>
      <c r="J170" s="7">
        <v>24</v>
      </c>
      <c r="K170" s="8">
        <v>11.999999999999979</v>
      </c>
      <c r="L170" s="8">
        <v>15.333333333333311</v>
      </c>
      <c r="M170" s="8">
        <v>13.833333333333311</v>
      </c>
      <c r="N170" s="8">
        <v>10.833333333333313</v>
      </c>
      <c r="O170" s="6">
        <f t="shared" si="23"/>
        <v>0.88111888111888115</v>
      </c>
    </row>
    <row r="171" spans="1:15" ht="30" x14ac:dyDescent="0.25">
      <c r="A171" s="20" t="str">
        <f t="shared" si="28"/>
        <v>Popayán</v>
      </c>
      <c r="B171" s="20" t="str">
        <f t="shared" si="28"/>
        <v>Penal</v>
      </c>
      <c r="C171" s="7" t="s">
        <v>280</v>
      </c>
      <c r="D171" s="56" t="s">
        <v>281</v>
      </c>
      <c r="E171" s="7">
        <v>6.0666666666666664</v>
      </c>
      <c r="F171" s="7">
        <v>190</v>
      </c>
      <c r="G171" s="7">
        <v>31.318681318681321</v>
      </c>
      <c r="H171" s="7">
        <v>149</v>
      </c>
      <c r="I171" s="7">
        <v>24.560439560439562</v>
      </c>
      <c r="J171" s="7">
        <v>18</v>
      </c>
      <c r="K171" s="8">
        <v>10.499999999999988</v>
      </c>
      <c r="L171" s="8">
        <v>22.8333333333333</v>
      </c>
      <c r="M171" s="8">
        <v>10.166666666666641</v>
      </c>
      <c r="N171" s="8">
        <v>16.166666666666643</v>
      </c>
      <c r="O171" s="6">
        <f t="shared" si="23"/>
        <v>0.78421052631578947</v>
      </c>
    </row>
    <row r="172" spans="1:15" ht="30" x14ac:dyDescent="0.25">
      <c r="A172" s="20" t="str">
        <f t="shared" si="28"/>
        <v>Popayán</v>
      </c>
      <c r="B172" s="20" t="str">
        <f t="shared" si="28"/>
        <v>Penal</v>
      </c>
      <c r="C172" s="7" t="s">
        <v>282</v>
      </c>
      <c r="D172" s="56" t="s">
        <v>283</v>
      </c>
      <c r="E172" s="7">
        <v>6.0666666666666664</v>
      </c>
      <c r="F172" s="7">
        <v>171</v>
      </c>
      <c r="G172" s="7">
        <v>28.186813186813186</v>
      </c>
      <c r="H172" s="7">
        <v>104</v>
      </c>
      <c r="I172" s="7">
        <v>17.142857142857142</v>
      </c>
      <c r="J172" s="7">
        <v>37</v>
      </c>
      <c r="K172" s="8">
        <v>11.499999999999982</v>
      </c>
      <c r="L172" s="8">
        <v>19.666666666666639</v>
      </c>
      <c r="M172" s="8">
        <v>9.1666666666666572</v>
      </c>
      <c r="N172" s="8">
        <v>9.9999999999999876</v>
      </c>
      <c r="O172" s="6">
        <f t="shared" si="23"/>
        <v>0.60818713450292394</v>
      </c>
    </row>
    <row r="173" spans="1:15" x14ac:dyDescent="0.25">
      <c r="A173" s="9" t="s">
        <v>284</v>
      </c>
      <c r="B173" s="13"/>
      <c r="C173" s="10"/>
      <c r="D173" s="57"/>
      <c r="E173" s="10"/>
      <c r="F173" s="10">
        <v>700</v>
      </c>
      <c r="G173" s="10">
        <v>115.38461538461537</v>
      </c>
      <c r="H173" s="10">
        <v>531</v>
      </c>
      <c r="I173" s="10">
        <v>87.527472527472526</v>
      </c>
      <c r="J173" s="10">
        <v>105</v>
      </c>
      <c r="K173" s="11">
        <v>45.999999999999929</v>
      </c>
      <c r="L173" s="11">
        <v>82.166666666666558</v>
      </c>
      <c r="M173" s="11">
        <v>43.33333333333325</v>
      </c>
      <c r="N173" s="11">
        <v>54.499999999999915</v>
      </c>
      <c r="O173" s="14">
        <f t="shared" si="23"/>
        <v>0.75857142857142856</v>
      </c>
    </row>
    <row r="174" spans="1:15" ht="30" x14ac:dyDescent="0.25">
      <c r="A174" s="4" t="s">
        <v>285</v>
      </c>
      <c r="B174" s="4" t="s">
        <v>5</v>
      </c>
      <c r="C174" s="7" t="s">
        <v>286</v>
      </c>
      <c r="D174" s="56" t="s">
        <v>287</v>
      </c>
      <c r="E174" s="7">
        <v>6.0666666666666664</v>
      </c>
      <c r="F174" s="7">
        <v>47</v>
      </c>
      <c r="G174" s="7">
        <v>7.7472527472527473</v>
      </c>
      <c r="H174" s="7">
        <v>32</v>
      </c>
      <c r="I174" s="7">
        <v>5.2747252747252746</v>
      </c>
      <c r="J174" s="7">
        <v>24</v>
      </c>
      <c r="K174" s="8">
        <v>4.4999999999999893</v>
      </c>
      <c r="L174" s="8">
        <v>5.8333333333333268</v>
      </c>
      <c r="M174" s="8">
        <v>2.3333333333333282</v>
      </c>
      <c r="N174" s="8">
        <v>4.8333333333333277</v>
      </c>
      <c r="O174" s="6">
        <f t="shared" si="23"/>
        <v>0.68085106382978722</v>
      </c>
    </row>
    <row r="175" spans="1:15" ht="30" x14ac:dyDescent="0.25">
      <c r="A175" s="20" t="str">
        <f>A174</f>
        <v>Riohacha</v>
      </c>
      <c r="B175" s="20" t="str">
        <f>B174</f>
        <v>Penal</v>
      </c>
      <c r="C175" s="7" t="s">
        <v>288</v>
      </c>
      <c r="D175" s="56" t="s">
        <v>289</v>
      </c>
      <c r="E175" s="7">
        <v>6.0666666666666664</v>
      </c>
      <c r="F175" s="7">
        <v>56</v>
      </c>
      <c r="G175" s="7">
        <v>9.2307692307692317</v>
      </c>
      <c r="H175" s="7">
        <v>44</v>
      </c>
      <c r="I175" s="7">
        <v>7.2527472527472527</v>
      </c>
      <c r="J175" s="7">
        <v>12</v>
      </c>
      <c r="K175" s="8">
        <v>5.1666666666666616</v>
      </c>
      <c r="L175" s="8">
        <v>5.8333333333333286</v>
      </c>
      <c r="M175" s="8">
        <v>3.833333333333329</v>
      </c>
      <c r="N175" s="8">
        <v>4.8333333333333242</v>
      </c>
      <c r="O175" s="6">
        <f t="shared" si="23"/>
        <v>0.7857142857142857</v>
      </c>
    </row>
    <row r="176" spans="1:15" x14ac:dyDescent="0.25">
      <c r="A176" s="9" t="s">
        <v>290</v>
      </c>
      <c r="B176" s="13"/>
      <c r="C176" s="10"/>
      <c r="D176" s="57"/>
      <c r="E176" s="10"/>
      <c r="F176" s="10">
        <v>103</v>
      </c>
      <c r="G176" s="10">
        <v>16.978021978021978</v>
      </c>
      <c r="H176" s="10">
        <v>76</v>
      </c>
      <c r="I176" s="10">
        <v>12.527472527472527</v>
      </c>
      <c r="J176" s="10">
        <v>36</v>
      </c>
      <c r="K176" s="11">
        <v>9.6666666666666501</v>
      </c>
      <c r="L176" s="11">
        <v>11.666666666666655</v>
      </c>
      <c r="M176" s="11">
        <v>6.1666666666666572</v>
      </c>
      <c r="N176" s="11">
        <v>9.6666666666666519</v>
      </c>
      <c r="O176" s="14">
        <f t="shared" si="23"/>
        <v>0.73786407766990292</v>
      </c>
    </row>
    <row r="177" spans="1:15" ht="30" x14ac:dyDescent="0.25">
      <c r="A177" s="4" t="s">
        <v>291</v>
      </c>
      <c r="B177" s="4" t="s">
        <v>5</v>
      </c>
      <c r="C177" s="7" t="s">
        <v>292</v>
      </c>
      <c r="D177" s="56" t="s">
        <v>293</v>
      </c>
      <c r="E177" s="7">
        <v>6.0666666666666664</v>
      </c>
      <c r="F177" s="7">
        <v>59</v>
      </c>
      <c r="G177" s="7">
        <v>9.7252747252747263</v>
      </c>
      <c r="H177" s="7">
        <v>55</v>
      </c>
      <c r="I177" s="7">
        <v>9.0659340659340657</v>
      </c>
      <c r="J177" s="7">
        <v>10</v>
      </c>
      <c r="K177" s="8">
        <v>5.0938375350140035</v>
      </c>
      <c r="L177" s="8">
        <v>7.6277741865977049</v>
      </c>
      <c r="M177" s="8">
        <v>5.819327731092435</v>
      </c>
      <c r="N177" s="8">
        <v>5.4441930618401173</v>
      </c>
      <c r="O177" s="6">
        <f t="shared" si="23"/>
        <v>0.93220338983050843</v>
      </c>
    </row>
    <row r="178" spans="1:15" ht="30" x14ac:dyDescent="0.25">
      <c r="A178" s="20" t="str">
        <f>A177</f>
        <v>San Gil</v>
      </c>
      <c r="B178" s="20" t="str">
        <f>B177</f>
        <v>Penal</v>
      </c>
      <c r="C178" s="7" t="s">
        <v>294</v>
      </c>
      <c r="D178" s="56" t="s">
        <v>295</v>
      </c>
      <c r="E178" s="7">
        <v>6.0666666666666664</v>
      </c>
      <c r="F178" s="7">
        <v>63</v>
      </c>
      <c r="G178" s="7">
        <v>10.384615384615385</v>
      </c>
      <c r="H178" s="7">
        <v>58</v>
      </c>
      <c r="I178" s="7">
        <v>9.5604395604395602</v>
      </c>
      <c r="J178" s="7">
        <v>118</v>
      </c>
      <c r="K178" s="8">
        <v>3.8333333333333273</v>
      </c>
      <c r="L178" s="8">
        <v>8.4999999999999947</v>
      </c>
      <c r="M178" s="8">
        <v>5.3333333333333277</v>
      </c>
      <c r="N178" s="8">
        <v>5.8333333333333242</v>
      </c>
      <c r="O178" s="6">
        <f t="shared" si="23"/>
        <v>0.92063492063492058</v>
      </c>
    </row>
    <row r="179" spans="1:15" ht="30" x14ac:dyDescent="0.25">
      <c r="A179" s="20" t="str">
        <f>A178</f>
        <v>San Gil</v>
      </c>
      <c r="B179" s="20" t="str">
        <f>B178</f>
        <v>Penal</v>
      </c>
      <c r="C179" s="7" t="s">
        <v>296</v>
      </c>
      <c r="D179" s="56" t="s">
        <v>297</v>
      </c>
      <c r="E179" s="7">
        <v>6.0666666666666664</v>
      </c>
      <c r="F179" s="7">
        <v>64</v>
      </c>
      <c r="G179" s="7">
        <v>10.549450549450549</v>
      </c>
      <c r="H179" s="7">
        <v>50</v>
      </c>
      <c r="I179" s="7">
        <v>8.2417582417582427</v>
      </c>
      <c r="J179" s="7">
        <v>8</v>
      </c>
      <c r="K179" s="8">
        <v>6.4999999999999885</v>
      </c>
      <c r="L179" s="8">
        <v>7.1666666666666625</v>
      </c>
      <c r="M179" s="8">
        <v>5.3333333333333215</v>
      </c>
      <c r="N179" s="8">
        <v>4.9999999999999964</v>
      </c>
      <c r="O179" s="6">
        <f t="shared" si="23"/>
        <v>0.78125</v>
      </c>
    </row>
    <row r="180" spans="1:15" x14ac:dyDescent="0.25">
      <c r="A180" s="9" t="s">
        <v>298</v>
      </c>
      <c r="B180" s="13"/>
      <c r="C180" s="10"/>
      <c r="D180" s="57"/>
      <c r="E180" s="10"/>
      <c r="F180" s="10">
        <v>186</v>
      </c>
      <c r="G180" s="10">
        <v>30.659340659340657</v>
      </c>
      <c r="H180" s="10">
        <v>163</v>
      </c>
      <c r="I180" s="10">
        <v>26.868131868131869</v>
      </c>
      <c r="J180" s="10">
        <v>136</v>
      </c>
      <c r="K180" s="11">
        <v>15.427170868347318</v>
      </c>
      <c r="L180" s="11">
        <v>23.294440853264362</v>
      </c>
      <c r="M180" s="11">
        <v>16.485994397759086</v>
      </c>
      <c r="N180" s="11">
        <v>16.277526395173439</v>
      </c>
      <c r="O180" s="14">
        <f t="shared" si="23"/>
        <v>0.87634408602150538</v>
      </c>
    </row>
    <row r="181" spans="1:15" ht="30" x14ac:dyDescent="0.25">
      <c r="A181" s="4" t="s">
        <v>299</v>
      </c>
      <c r="B181" s="4" t="s">
        <v>5</v>
      </c>
      <c r="C181" s="7" t="s">
        <v>300</v>
      </c>
      <c r="D181" s="56" t="s">
        <v>301</v>
      </c>
      <c r="E181" s="7">
        <v>6.0666666666666664</v>
      </c>
      <c r="F181" s="7">
        <v>121</v>
      </c>
      <c r="G181" s="7">
        <v>19.945054945054945</v>
      </c>
      <c r="H181" s="7">
        <v>103</v>
      </c>
      <c r="I181" s="7">
        <v>16.978021978021978</v>
      </c>
      <c r="J181" s="7">
        <v>40</v>
      </c>
      <c r="K181" s="8">
        <v>6.4999999999999938</v>
      </c>
      <c r="L181" s="8">
        <v>15.166666666666654</v>
      </c>
      <c r="M181" s="8">
        <v>7.8333333333333242</v>
      </c>
      <c r="N181" s="8">
        <v>11.66666666666665</v>
      </c>
      <c r="O181" s="6">
        <f t="shared" si="23"/>
        <v>0.85123966942148765</v>
      </c>
    </row>
    <row r="182" spans="1:15" ht="30" x14ac:dyDescent="0.25">
      <c r="A182" s="20" t="str">
        <f>A181</f>
        <v>Santa Marta</v>
      </c>
      <c r="B182" s="20" t="str">
        <f>B181</f>
        <v>Penal</v>
      </c>
      <c r="C182" s="7" t="s">
        <v>302</v>
      </c>
      <c r="D182" s="56" t="s">
        <v>303</v>
      </c>
      <c r="E182" s="7">
        <v>6.0666666666666664</v>
      </c>
      <c r="F182" s="7">
        <v>156</v>
      </c>
      <c r="G182" s="7">
        <v>25.714285714285715</v>
      </c>
      <c r="H182" s="7">
        <v>150</v>
      </c>
      <c r="I182" s="7">
        <v>24.725274725274726</v>
      </c>
      <c r="J182" s="7">
        <v>79</v>
      </c>
      <c r="K182" s="8">
        <v>9.8333333333333108</v>
      </c>
      <c r="L182" s="8">
        <v>17.999999999999979</v>
      </c>
      <c r="M182" s="8">
        <v>11.999999999999973</v>
      </c>
      <c r="N182" s="8">
        <v>14.999999999999984</v>
      </c>
      <c r="O182" s="6">
        <f t="shared" si="23"/>
        <v>0.96153846153846156</v>
      </c>
    </row>
    <row r="183" spans="1:15" ht="30" x14ac:dyDescent="0.25">
      <c r="A183" s="20" t="str">
        <f>A182</f>
        <v>Santa Marta</v>
      </c>
      <c r="B183" s="20" t="str">
        <f>B182</f>
        <v>Penal</v>
      </c>
      <c r="C183" s="7" t="s">
        <v>304</v>
      </c>
      <c r="D183" s="56" t="s">
        <v>305</v>
      </c>
      <c r="E183" s="7">
        <v>6.0666666666666664</v>
      </c>
      <c r="F183" s="7">
        <v>61</v>
      </c>
      <c r="G183" s="7">
        <v>10.054945054945055</v>
      </c>
      <c r="H183" s="7">
        <v>30</v>
      </c>
      <c r="I183" s="7">
        <v>4.9450549450549453</v>
      </c>
      <c r="J183" s="7">
        <v>58</v>
      </c>
      <c r="K183" s="8">
        <v>11.166666666666657</v>
      </c>
      <c r="L183" s="8"/>
      <c r="M183" s="8">
        <v>5.8333333333333268</v>
      </c>
      <c r="N183" s="8"/>
      <c r="O183" s="6">
        <f t="shared" si="23"/>
        <v>0.49180327868852458</v>
      </c>
    </row>
    <row r="184" spans="1:15" x14ac:dyDescent="0.25">
      <c r="A184" s="9" t="s">
        <v>306</v>
      </c>
      <c r="B184" s="13"/>
      <c r="C184" s="10"/>
      <c r="D184" s="57"/>
      <c r="E184" s="10"/>
      <c r="F184" s="10">
        <v>338</v>
      </c>
      <c r="G184" s="10">
        <v>55.714285714285708</v>
      </c>
      <c r="H184" s="10">
        <v>283</v>
      </c>
      <c r="I184" s="10">
        <v>46.64835164835165</v>
      </c>
      <c r="J184" s="10">
        <v>177</v>
      </c>
      <c r="K184" s="11">
        <v>27.499999999999961</v>
      </c>
      <c r="L184" s="11">
        <v>33.166666666666629</v>
      </c>
      <c r="M184" s="11">
        <v>25.666666666666622</v>
      </c>
      <c r="N184" s="11">
        <v>26.666666666666636</v>
      </c>
      <c r="O184" s="14">
        <f t="shared" si="23"/>
        <v>0.83727810650887569</v>
      </c>
    </row>
    <row r="185" spans="1:15" ht="30" x14ac:dyDescent="0.25">
      <c r="A185" s="4" t="s">
        <v>307</v>
      </c>
      <c r="B185" s="4" t="s">
        <v>5</v>
      </c>
      <c r="C185" s="7" t="s">
        <v>308</v>
      </c>
      <c r="D185" s="56" t="s">
        <v>309</v>
      </c>
      <c r="E185" s="7">
        <v>6.0666666666666664</v>
      </c>
      <c r="F185" s="7">
        <v>93</v>
      </c>
      <c r="G185" s="7">
        <v>15.32967032967033</v>
      </c>
      <c r="H185" s="7">
        <v>66</v>
      </c>
      <c r="I185" s="7">
        <v>10.87912087912088</v>
      </c>
      <c r="J185" s="7">
        <v>8</v>
      </c>
      <c r="K185" s="8">
        <v>6.6666666666666554</v>
      </c>
      <c r="L185" s="8">
        <v>11.333333333333318</v>
      </c>
      <c r="M185" s="8">
        <v>4.6666666666666634</v>
      </c>
      <c r="N185" s="8">
        <v>7.8333333333333197</v>
      </c>
      <c r="O185" s="6">
        <f t="shared" si="23"/>
        <v>0.70967741935483875</v>
      </c>
    </row>
    <row r="186" spans="1:15" ht="30" x14ac:dyDescent="0.25">
      <c r="A186" s="20" t="str">
        <f>A185</f>
        <v>Sincelejo</v>
      </c>
      <c r="B186" s="20" t="str">
        <f>B185</f>
        <v>Penal</v>
      </c>
      <c r="C186" s="7" t="s">
        <v>310</v>
      </c>
      <c r="D186" s="56" t="s">
        <v>311</v>
      </c>
      <c r="E186" s="7">
        <v>6.0666666666666664</v>
      </c>
      <c r="F186" s="7">
        <v>123</v>
      </c>
      <c r="G186" s="7">
        <v>20.274725274725274</v>
      </c>
      <c r="H186" s="7">
        <v>100</v>
      </c>
      <c r="I186" s="7">
        <v>16.483516483516485</v>
      </c>
      <c r="J186" s="7">
        <v>43</v>
      </c>
      <c r="K186" s="8">
        <v>8.9999999999999751</v>
      </c>
      <c r="L186" s="8">
        <v>12.666666666666654</v>
      </c>
      <c r="M186" s="8">
        <v>7.1666666666666536</v>
      </c>
      <c r="N186" s="8">
        <v>10.833333333333321</v>
      </c>
      <c r="O186" s="6">
        <f t="shared" si="23"/>
        <v>0.81300813008130079</v>
      </c>
    </row>
    <row r="187" spans="1:15" x14ac:dyDescent="0.25">
      <c r="A187" s="9" t="s">
        <v>312</v>
      </c>
      <c r="B187" s="13"/>
      <c r="C187" s="10"/>
      <c r="D187" s="57"/>
      <c r="E187" s="10"/>
      <c r="F187" s="10">
        <v>216</v>
      </c>
      <c r="G187" s="10">
        <v>35.604395604395606</v>
      </c>
      <c r="H187" s="10">
        <v>166</v>
      </c>
      <c r="I187" s="10">
        <v>27.362637362637365</v>
      </c>
      <c r="J187" s="10">
        <v>51</v>
      </c>
      <c r="K187" s="11">
        <v>15.666666666666631</v>
      </c>
      <c r="L187" s="11">
        <v>23.999999999999972</v>
      </c>
      <c r="M187" s="11">
        <v>11.833333333333318</v>
      </c>
      <c r="N187" s="11">
        <v>18.666666666666643</v>
      </c>
      <c r="O187" s="14">
        <f t="shared" si="23"/>
        <v>0.76851851851851849</v>
      </c>
    </row>
    <row r="188" spans="1:15" ht="30" x14ac:dyDescent="0.25">
      <c r="A188" s="4" t="s">
        <v>313</v>
      </c>
      <c r="B188" s="4" t="s">
        <v>5</v>
      </c>
      <c r="C188" s="7" t="s">
        <v>314</v>
      </c>
      <c r="D188" s="56" t="s">
        <v>315</v>
      </c>
      <c r="E188" s="7">
        <v>6.0666666666666664</v>
      </c>
      <c r="F188" s="7">
        <v>102</v>
      </c>
      <c r="G188" s="7">
        <v>16.813186813186814</v>
      </c>
      <c r="H188" s="7">
        <v>83</v>
      </c>
      <c r="I188" s="7">
        <v>13.681318681318682</v>
      </c>
      <c r="J188" s="7">
        <v>45</v>
      </c>
      <c r="K188" s="8">
        <v>8.8333333333333268</v>
      </c>
      <c r="L188" s="8">
        <v>10.499999999999982</v>
      </c>
      <c r="M188" s="8">
        <v>7.1666666666666607</v>
      </c>
      <c r="N188" s="8">
        <v>8.3333333333333162</v>
      </c>
      <c r="O188" s="6">
        <f t="shared" si="23"/>
        <v>0.81372549019607843</v>
      </c>
    </row>
    <row r="189" spans="1:15" ht="30" x14ac:dyDescent="0.25">
      <c r="A189" s="20" t="str">
        <f t="shared" ref="A189:B191" si="29">A188</f>
        <v>Tunja</v>
      </c>
      <c r="B189" s="20" t="str">
        <f t="shared" si="29"/>
        <v>Penal</v>
      </c>
      <c r="C189" s="7" t="s">
        <v>316</v>
      </c>
      <c r="D189" s="56" t="s">
        <v>317</v>
      </c>
      <c r="E189" s="7">
        <v>6.0666666666666664</v>
      </c>
      <c r="F189" s="7">
        <v>85</v>
      </c>
      <c r="G189" s="7">
        <v>14.010989010989011</v>
      </c>
      <c r="H189" s="7">
        <v>79</v>
      </c>
      <c r="I189" s="7">
        <v>13.021978021978022</v>
      </c>
      <c r="J189" s="7">
        <v>27</v>
      </c>
      <c r="K189" s="8">
        <v>6.3333333333333268</v>
      </c>
      <c r="L189" s="8">
        <v>10.333333333333327</v>
      </c>
      <c r="M189" s="8">
        <v>5.3333333333333286</v>
      </c>
      <c r="N189" s="8">
        <v>10.333333333333327</v>
      </c>
      <c r="O189" s="6">
        <f t="shared" si="23"/>
        <v>0.92941176470588238</v>
      </c>
    </row>
    <row r="190" spans="1:15" ht="30" x14ac:dyDescent="0.25">
      <c r="A190" s="20" t="str">
        <f t="shared" si="29"/>
        <v>Tunja</v>
      </c>
      <c r="B190" s="20" t="str">
        <f t="shared" si="29"/>
        <v>Penal</v>
      </c>
      <c r="C190" s="7" t="s">
        <v>318</v>
      </c>
      <c r="D190" s="56" t="s">
        <v>319</v>
      </c>
      <c r="E190" s="7">
        <v>6.0666666666666664</v>
      </c>
      <c r="F190" s="7">
        <v>103</v>
      </c>
      <c r="G190" s="7">
        <v>16.978021978021978</v>
      </c>
      <c r="H190" s="7">
        <v>90</v>
      </c>
      <c r="I190" s="7">
        <v>14.835164835164836</v>
      </c>
      <c r="J190" s="7">
        <v>70</v>
      </c>
      <c r="K190" s="8">
        <v>7.6666666666666607</v>
      </c>
      <c r="L190" s="8">
        <v>11.499999999999982</v>
      </c>
      <c r="M190" s="8">
        <v>8.6666666666666536</v>
      </c>
      <c r="N190" s="8">
        <v>8.1666666666666625</v>
      </c>
      <c r="O190" s="6">
        <f t="shared" si="23"/>
        <v>0.87378640776699024</v>
      </c>
    </row>
    <row r="191" spans="1:15" ht="30" x14ac:dyDescent="0.25">
      <c r="A191" s="20" t="str">
        <f t="shared" si="29"/>
        <v>Tunja</v>
      </c>
      <c r="B191" s="20" t="str">
        <f t="shared" si="29"/>
        <v>Penal</v>
      </c>
      <c r="C191" s="7" t="s">
        <v>320</v>
      </c>
      <c r="D191" s="56" t="s">
        <v>321</v>
      </c>
      <c r="E191" s="7">
        <v>6.0666666666666664</v>
      </c>
      <c r="F191" s="7">
        <v>91</v>
      </c>
      <c r="G191" s="7">
        <v>15</v>
      </c>
      <c r="H191" s="7">
        <v>79</v>
      </c>
      <c r="I191" s="7">
        <v>13.021978021978022</v>
      </c>
      <c r="J191" s="7">
        <v>67</v>
      </c>
      <c r="K191" s="8">
        <v>6.3333333333333215</v>
      </c>
      <c r="L191" s="8">
        <v>10.666666666666648</v>
      </c>
      <c r="M191" s="8">
        <v>6.9999999999999947</v>
      </c>
      <c r="N191" s="8">
        <v>7.3333333333333197</v>
      </c>
      <c r="O191" s="6">
        <f t="shared" si="23"/>
        <v>0.86813186813186816</v>
      </c>
    </row>
    <row r="192" spans="1:15" x14ac:dyDescent="0.25">
      <c r="A192" s="9" t="s">
        <v>322</v>
      </c>
      <c r="B192" s="13"/>
      <c r="C192" s="10"/>
      <c r="D192" s="57"/>
      <c r="E192" s="10"/>
      <c r="F192" s="10">
        <v>381</v>
      </c>
      <c r="G192" s="10">
        <v>62.802197802197803</v>
      </c>
      <c r="H192" s="10">
        <v>331</v>
      </c>
      <c r="I192" s="10">
        <v>54.560439560439562</v>
      </c>
      <c r="J192" s="10">
        <v>209</v>
      </c>
      <c r="K192" s="11">
        <v>29.166666666666636</v>
      </c>
      <c r="L192" s="11">
        <v>42.999999999999936</v>
      </c>
      <c r="M192" s="11">
        <v>28.166666666666636</v>
      </c>
      <c r="N192" s="11">
        <v>34.166666666666629</v>
      </c>
      <c r="O192" s="14">
        <f t="shared" si="23"/>
        <v>0.86876640419947504</v>
      </c>
    </row>
    <row r="193" spans="1:15" ht="30" x14ac:dyDescent="0.25">
      <c r="A193" s="4" t="s">
        <v>323</v>
      </c>
      <c r="B193" s="4" t="s">
        <v>5</v>
      </c>
      <c r="C193" s="7" t="s">
        <v>324</v>
      </c>
      <c r="D193" s="56" t="s">
        <v>325</v>
      </c>
      <c r="E193" s="7">
        <v>6.0666666666666664</v>
      </c>
      <c r="F193" s="7">
        <v>163</v>
      </c>
      <c r="G193" s="7">
        <v>26.868131868131869</v>
      </c>
      <c r="H193" s="7">
        <v>125</v>
      </c>
      <c r="I193" s="7">
        <v>20.604395604395606</v>
      </c>
      <c r="J193" s="7">
        <v>16</v>
      </c>
      <c r="K193" s="8">
        <v>9.999999999999984</v>
      </c>
      <c r="L193" s="8">
        <v>20.999999999999979</v>
      </c>
      <c r="M193" s="8">
        <v>7.9999999999999938</v>
      </c>
      <c r="N193" s="8">
        <v>15.833333333333325</v>
      </c>
      <c r="O193" s="6">
        <f t="shared" si="23"/>
        <v>0.76687116564417179</v>
      </c>
    </row>
    <row r="194" spans="1:15" ht="30" x14ac:dyDescent="0.25">
      <c r="A194" s="20" t="str">
        <f>A193</f>
        <v>Valledupar</v>
      </c>
      <c r="B194" s="20" t="str">
        <f>B193</f>
        <v>Penal</v>
      </c>
      <c r="C194" s="7" t="s">
        <v>326</v>
      </c>
      <c r="D194" s="56" t="s">
        <v>327</v>
      </c>
      <c r="E194" s="7">
        <v>6.0666666666666664</v>
      </c>
      <c r="F194" s="7">
        <v>156</v>
      </c>
      <c r="G194" s="7">
        <v>25.714285714285715</v>
      </c>
      <c r="H194" s="7">
        <v>128</v>
      </c>
      <c r="I194" s="7">
        <v>21.098901098901099</v>
      </c>
      <c r="J194" s="7">
        <v>25</v>
      </c>
      <c r="K194" s="8">
        <v>10.166666666666663</v>
      </c>
      <c r="L194" s="8">
        <v>19.833333333333311</v>
      </c>
      <c r="M194" s="8">
        <v>7.6666666666666616</v>
      </c>
      <c r="N194" s="8">
        <v>16.333333333333307</v>
      </c>
      <c r="O194" s="6">
        <f t="shared" si="23"/>
        <v>0.82051282051282048</v>
      </c>
    </row>
    <row r="195" spans="1:15" ht="30" x14ac:dyDescent="0.25">
      <c r="A195" s="20" t="str">
        <f>A194</f>
        <v>Valledupar</v>
      </c>
      <c r="B195" s="20" t="str">
        <f>B194</f>
        <v>Penal</v>
      </c>
      <c r="C195" s="7" t="s">
        <v>328</v>
      </c>
      <c r="D195" s="56" t="s">
        <v>329</v>
      </c>
      <c r="E195" s="7">
        <v>6.0666666666666664</v>
      </c>
      <c r="F195" s="7">
        <v>102</v>
      </c>
      <c r="G195" s="7">
        <v>16.813186813186814</v>
      </c>
      <c r="H195" s="7">
        <v>74</v>
      </c>
      <c r="I195" s="7">
        <v>12.197802197802199</v>
      </c>
      <c r="J195" s="7">
        <v>34</v>
      </c>
      <c r="K195" s="8">
        <v>8.9999999999999893</v>
      </c>
      <c r="L195" s="8">
        <v>19.999999999999964</v>
      </c>
      <c r="M195" s="8">
        <v>7.1666666666666607</v>
      </c>
      <c r="N195" s="8">
        <v>12.66666666666665</v>
      </c>
      <c r="O195" s="6">
        <f t="shared" si="23"/>
        <v>0.72549019607843135</v>
      </c>
    </row>
    <row r="196" spans="1:15" x14ac:dyDescent="0.25">
      <c r="A196" s="9"/>
      <c r="B196" s="13"/>
      <c r="C196" s="10"/>
      <c r="D196" s="57"/>
      <c r="E196" s="10"/>
      <c r="F196" s="10">
        <v>421</v>
      </c>
      <c r="G196" s="10">
        <v>69.395604395604394</v>
      </c>
      <c r="H196" s="10">
        <v>327</v>
      </c>
      <c r="I196" s="10">
        <v>53.901098901098898</v>
      </c>
      <c r="J196" s="10">
        <v>75</v>
      </c>
      <c r="K196" s="11">
        <v>29.166666666666636</v>
      </c>
      <c r="L196" s="11">
        <v>60.83333333333325</v>
      </c>
      <c r="M196" s="11">
        <v>22.833333333333314</v>
      </c>
      <c r="N196" s="11">
        <v>44.833333333333279</v>
      </c>
      <c r="O196" s="14">
        <f t="shared" si="23"/>
        <v>0.77672209026128269</v>
      </c>
    </row>
    <row r="197" spans="1:15" ht="30" x14ac:dyDescent="0.25">
      <c r="A197" s="4" t="s">
        <v>331</v>
      </c>
      <c r="B197" s="4" t="s">
        <v>5</v>
      </c>
      <c r="C197" s="7" t="s">
        <v>332</v>
      </c>
      <c r="D197" s="56" t="s">
        <v>333</v>
      </c>
      <c r="E197" s="7">
        <v>6.0666666666666664</v>
      </c>
      <c r="F197" s="7">
        <v>244</v>
      </c>
      <c r="G197" s="7">
        <v>40.219780219780219</v>
      </c>
      <c r="H197" s="7">
        <v>183</v>
      </c>
      <c r="I197" s="7">
        <v>30.164835164835164</v>
      </c>
      <c r="J197" s="7">
        <v>372</v>
      </c>
      <c r="K197" s="8">
        <v>19.666666666666636</v>
      </c>
      <c r="L197" s="8">
        <v>42.333333333333307</v>
      </c>
      <c r="M197" s="8">
        <v>15.999999999999947</v>
      </c>
      <c r="N197" s="8">
        <v>29.333333333333307</v>
      </c>
      <c r="O197" s="6">
        <f t="shared" si="23"/>
        <v>0.75</v>
      </c>
    </row>
    <row r="198" spans="1:15" ht="30" x14ac:dyDescent="0.25">
      <c r="A198" s="20" t="str">
        <f>A197</f>
        <v>Villavicencio</v>
      </c>
      <c r="B198" s="38" t="str">
        <f>B197</f>
        <v>Penal</v>
      </c>
      <c r="C198" s="39" t="s">
        <v>334</v>
      </c>
      <c r="D198" s="59" t="s">
        <v>335</v>
      </c>
      <c r="E198" s="39">
        <v>6.0666666666666664</v>
      </c>
      <c r="F198" s="39">
        <v>213</v>
      </c>
      <c r="G198" s="39">
        <v>35.109890109890109</v>
      </c>
      <c r="H198" s="39">
        <v>161</v>
      </c>
      <c r="I198" s="39">
        <v>26.53846153846154</v>
      </c>
      <c r="J198" s="39">
        <v>256</v>
      </c>
      <c r="K198" s="40">
        <v>20.833333333333304</v>
      </c>
      <c r="L198" s="40">
        <v>30.333333333333314</v>
      </c>
      <c r="M198" s="40">
        <v>16.499999999999964</v>
      </c>
      <c r="N198" s="40">
        <v>21.999999999999972</v>
      </c>
      <c r="O198" s="41">
        <f>H198/F198</f>
        <v>0.755868544600939</v>
      </c>
    </row>
    <row r="199" spans="1:15" ht="30" x14ac:dyDescent="0.25">
      <c r="A199" s="20" t="str">
        <f>A198</f>
        <v>Villavicencio</v>
      </c>
      <c r="B199" s="38" t="str">
        <f>B198</f>
        <v>Penal</v>
      </c>
      <c r="C199" s="39" t="s">
        <v>336</v>
      </c>
      <c r="D199" s="59" t="s">
        <v>337</v>
      </c>
      <c r="E199" s="39">
        <v>6.0666666666666664</v>
      </c>
      <c r="F199" s="39">
        <v>227</v>
      </c>
      <c r="G199" s="39">
        <v>37.417582417582416</v>
      </c>
      <c r="H199" s="39">
        <v>213</v>
      </c>
      <c r="I199" s="39">
        <v>35.109890109890109</v>
      </c>
      <c r="J199" s="39">
        <v>337</v>
      </c>
      <c r="K199" s="40">
        <v>22.333333333333282</v>
      </c>
      <c r="L199" s="40">
        <v>32.999999999999979</v>
      </c>
      <c r="M199" s="40">
        <v>23.833333333333293</v>
      </c>
      <c r="N199" s="40">
        <v>25.666666666666639</v>
      </c>
      <c r="O199" s="41">
        <f>H199/F199</f>
        <v>0.93832599118942728</v>
      </c>
    </row>
    <row r="200" spans="1:15" x14ac:dyDescent="0.25">
      <c r="A200" s="9" t="s">
        <v>338</v>
      </c>
      <c r="B200" s="9"/>
      <c r="C200" s="10"/>
      <c r="D200" s="57"/>
      <c r="E200" s="10"/>
      <c r="F200" s="10">
        <v>684</v>
      </c>
      <c r="G200" s="10">
        <v>112.74725274725276</v>
      </c>
      <c r="H200" s="10">
        <v>557</v>
      </c>
      <c r="I200" s="10">
        <v>91.813186813186803</v>
      </c>
      <c r="J200" s="10">
        <v>965</v>
      </c>
      <c r="K200" s="11">
        <v>62.833333333333229</v>
      </c>
      <c r="L200" s="11">
        <v>105.6666666666666</v>
      </c>
      <c r="M200" s="11">
        <v>56.333333333333208</v>
      </c>
      <c r="N200" s="11">
        <v>76.999999999999915</v>
      </c>
      <c r="O200" s="14">
        <f>H200/F200</f>
        <v>0.81432748538011701</v>
      </c>
    </row>
    <row r="201" spans="1:15" x14ac:dyDescent="0.25">
      <c r="A201" s="15" t="s">
        <v>339</v>
      </c>
      <c r="B201" s="15"/>
      <c r="C201" s="16"/>
      <c r="D201" s="60"/>
      <c r="E201" s="16"/>
      <c r="F201" s="16">
        <v>23188</v>
      </c>
      <c r="G201" s="16">
        <v>3856.957096310688</v>
      </c>
      <c r="H201" s="16">
        <v>18493</v>
      </c>
      <c r="I201" s="16">
        <v>3078.4661323943114</v>
      </c>
      <c r="J201" s="16">
        <v>8861</v>
      </c>
      <c r="K201" s="16">
        <v>1649.4556228306571</v>
      </c>
      <c r="L201" s="16">
        <v>2799.2458575698574</v>
      </c>
      <c r="M201" s="16">
        <v>1630.7816312742295</v>
      </c>
      <c r="N201" s="16">
        <v>1957.8819123379485</v>
      </c>
      <c r="O201" s="19">
        <f>H201/F201</f>
        <v>0.79752458168017937</v>
      </c>
    </row>
    <row r="202" spans="1:15" x14ac:dyDescent="0.25">
      <c r="E202" s="34"/>
      <c r="F202" s="34"/>
      <c r="G202" s="34"/>
      <c r="H202" s="34"/>
      <c r="I202" s="34"/>
      <c r="J202" s="34"/>
    </row>
    <row r="203" spans="1:15" x14ac:dyDescent="0.25">
      <c r="A203" s="29" t="s">
        <v>357</v>
      </c>
      <c r="E203" s="34"/>
      <c r="F203" s="34"/>
      <c r="G203" s="34"/>
      <c r="H203" s="34"/>
      <c r="I203" s="34"/>
      <c r="J203" s="34"/>
    </row>
    <row r="204" spans="1:15" x14ac:dyDescent="0.25">
      <c r="A204" s="29" t="s">
        <v>358</v>
      </c>
      <c r="E204" s="34"/>
      <c r="F204" s="34"/>
      <c r="G204" s="34"/>
      <c r="H204" s="34"/>
      <c r="I204" s="34"/>
      <c r="J204" s="34"/>
    </row>
    <row r="205" spans="1:15" x14ac:dyDescent="0.25">
      <c r="A205" s="29" t="s">
        <v>359</v>
      </c>
      <c r="E205" s="34"/>
      <c r="F205" s="34"/>
      <c r="G205" s="34"/>
      <c r="H205" s="34"/>
      <c r="I205" s="34"/>
      <c r="J205" s="34"/>
    </row>
    <row r="206" spans="1:15" x14ac:dyDescent="0.25">
      <c r="A206" s="29" t="s">
        <v>360</v>
      </c>
      <c r="E206" s="34"/>
      <c r="F206" s="34"/>
      <c r="G206" s="34"/>
      <c r="H206" s="34"/>
      <c r="I206" s="34"/>
      <c r="J206" s="34"/>
    </row>
    <row r="207" spans="1:15" x14ac:dyDescent="0.25">
      <c r="E207" s="34"/>
      <c r="F207" s="34"/>
      <c r="G207" s="34"/>
      <c r="H207" s="34"/>
      <c r="I207" s="34"/>
      <c r="J207" s="34"/>
    </row>
    <row r="208" spans="1:15" x14ac:dyDescent="0.25">
      <c r="E208" s="34"/>
      <c r="F208" s="34"/>
      <c r="G208" s="34"/>
      <c r="H208" s="34"/>
      <c r="I208" s="34"/>
      <c r="J208" s="34"/>
    </row>
    <row r="209" spans="5:10" x14ac:dyDescent="0.25">
      <c r="E209" s="34"/>
      <c r="F209" s="34"/>
      <c r="G209" s="34"/>
      <c r="H209" s="34"/>
      <c r="I209" s="34"/>
      <c r="J209" s="34"/>
    </row>
    <row r="210" spans="5:10" x14ac:dyDescent="0.25">
      <c r="E210" s="34"/>
      <c r="F210" s="34"/>
      <c r="G210" s="34"/>
      <c r="H210" s="34"/>
      <c r="I210" s="34"/>
      <c r="J210" s="34"/>
    </row>
    <row r="211" spans="5:10" x14ac:dyDescent="0.25">
      <c r="E211" s="34"/>
      <c r="F211" s="34"/>
      <c r="G211" s="34"/>
      <c r="H211" s="34"/>
      <c r="I211" s="34"/>
      <c r="J211" s="34"/>
    </row>
    <row r="212" spans="5:10" x14ac:dyDescent="0.25">
      <c r="E212" s="34"/>
      <c r="F212" s="34"/>
      <c r="G212" s="34"/>
      <c r="H212" s="34"/>
      <c r="I212" s="34"/>
      <c r="J212" s="34"/>
    </row>
    <row r="213" spans="5:10" x14ac:dyDescent="0.25">
      <c r="E213" s="34"/>
      <c r="F213" s="34"/>
      <c r="G213" s="34"/>
      <c r="H213" s="34"/>
      <c r="I213" s="34"/>
      <c r="J213" s="34"/>
    </row>
    <row r="214" spans="5:10" x14ac:dyDescent="0.25">
      <c r="E214" s="34"/>
      <c r="F214" s="34"/>
      <c r="G214" s="34"/>
      <c r="H214" s="34"/>
      <c r="I214" s="34"/>
      <c r="J214" s="34"/>
    </row>
    <row r="215" spans="5:10" x14ac:dyDescent="0.25">
      <c r="E215" s="34"/>
      <c r="F215" s="34"/>
      <c r="G215" s="34"/>
      <c r="H215" s="34"/>
      <c r="I215" s="34"/>
      <c r="J215" s="34"/>
    </row>
    <row r="216" spans="5:10" x14ac:dyDescent="0.25">
      <c r="E216" s="34"/>
      <c r="F216" s="34"/>
      <c r="G216" s="34"/>
      <c r="H216" s="34"/>
      <c r="I216" s="34"/>
      <c r="J216" s="34"/>
    </row>
    <row r="217" spans="5:10" x14ac:dyDescent="0.25">
      <c r="E217" s="34"/>
      <c r="F217" s="34"/>
      <c r="G217" s="34"/>
      <c r="H217" s="34"/>
      <c r="I217" s="34"/>
      <c r="J217" s="34"/>
    </row>
    <row r="218" spans="5:10" x14ac:dyDescent="0.25">
      <c r="E218" s="34"/>
      <c r="F218" s="34"/>
      <c r="G218" s="34"/>
      <c r="H218" s="34"/>
      <c r="I218" s="34"/>
      <c r="J218" s="34"/>
    </row>
    <row r="219" spans="5:10" x14ac:dyDescent="0.25">
      <c r="E219" s="34"/>
      <c r="F219" s="34"/>
      <c r="G219" s="34"/>
      <c r="H219" s="34"/>
      <c r="I219" s="34"/>
      <c r="J219" s="34"/>
    </row>
    <row r="220" spans="5:10" x14ac:dyDescent="0.25">
      <c r="E220" s="34"/>
      <c r="F220" s="34"/>
      <c r="G220" s="34"/>
      <c r="H220" s="34"/>
      <c r="I220" s="34"/>
      <c r="J220" s="34"/>
    </row>
    <row r="221" spans="5:10" x14ac:dyDescent="0.25">
      <c r="E221" s="34"/>
      <c r="F221" s="34"/>
      <c r="G221" s="34"/>
      <c r="H221" s="34"/>
      <c r="I221" s="34"/>
      <c r="J221" s="34"/>
    </row>
    <row r="222" spans="5:10" x14ac:dyDescent="0.25">
      <c r="E222" s="34"/>
      <c r="F222" s="34"/>
      <c r="G222" s="34"/>
      <c r="H222" s="34"/>
      <c r="I222" s="34"/>
      <c r="J222" s="34"/>
    </row>
    <row r="223" spans="5:10" x14ac:dyDescent="0.25">
      <c r="E223" s="34"/>
      <c r="F223" s="34"/>
      <c r="G223" s="34"/>
      <c r="H223" s="34"/>
      <c r="I223" s="34"/>
      <c r="J223" s="34"/>
    </row>
    <row r="224" spans="5:10" x14ac:dyDescent="0.25">
      <c r="E224" s="34"/>
      <c r="F224" s="34"/>
      <c r="G224" s="34"/>
      <c r="H224" s="34"/>
      <c r="I224" s="34"/>
      <c r="J224" s="34"/>
    </row>
    <row r="225" spans="5:10" x14ac:dyDescent="0.25">
      <c r="E225" s="34"/>
      <c r="F225" s="34"/>
      <c r="G225" s="34"/>
      <c r="H225" s="34"/>
      <c r="I225" s="34"/>
      <c r="J225" s="34"/>
    </row>
    <row r="226" spans="5:10" x14ac:dyDescent="0.25">
      <c r="E226" s="34"/>
      <c r="F226" s="34"/>
      <c r="G226" s="34"/>
      <c r="H226" s="34"/>
      <c r="I226" s="34"/>
      <c r="J226" s="34"/>
    </row>
    <row r="227" spans="5:10" x14ac:dyDescent="0.25">
      <c r="E227" s="34"/>
      <c r="F227" s="34"/>
      <c r="G227" s="34"/>
      <c r="H227" s="34"/>
      <c r="I227" s="34"/>
      <c r="J227" s="34"/>
    </row>
    <row r="228" spans="5:10" x14ac:dyDescent="0.25">
      <c r="E228" s="34"/>
      <c r="F228" s="34"/>
      <c r="G228" s="34"/>
      <c r="H228" s="34"/>
      <c r="I228" s="34"/>
      <c r="J228" s="34"/>
    </row>
    <row r="229" spans="5:10" x14ac:dyDescent="0.25">
      <c r="E229" s="34"/>
      <c r="F229" s="34"/>
      <c r="G229" s="34"/>
      <c r="H229" s="34"/>
      <c r="I229" s="34"/>
      <c r="J229" s="34"/>
    </row>
    <row r="230" spans="5:10" x14ac:dyDescent="0.25">
      <c r="E230" s="34"/>
      <c r="F230" s="34"/>
      <c r="G230" s="34"/>
      <c r="H230" s="34"/>
      <c r="I230" s="34"/>
      <c r="J230" s="34"/>
    </row>
    <row r="231" spans="5:10" x14ac:dyDescent="0.25">
      <c r="E231" s="34"/>
      <c r="F231" s="34"/>
      <c r="G231" s="34"/>
      <c r="H231" s="34"/>
      <c r="I231" s="34"/>
      <c r="J231" s="34"/>
    </row>
    <row r="232" spans="5:10" x14ac:dyDescent="0.25">
      <c r="E232" s="34"/>
      <c r="F232" s="34"/>
      <c r="G232" s="34"/>
      <c r="H232" s="34"/>
      <c r="I232" s="34"/>
      <c r="J232" s="34"/>
    </row>
    <row r="233" spans="5:10" x14ac:dyDescent="0.25">
      <c r="E233" s="34"/>
      <c r="F233" s="34"/>
      <c r="G233" s="34"/>
      <c r="H233" s="34"/>
      <c r="I233" s="34"/>
      <c r="J233" s="34"/>
    </row>
    <row r="234" spans="5:10" x14ac:dyDescent="0.25">
      <c r="E234" s="34"/>
      <c r="F234" s="34"/>
      <c r="G234" s="34"/>
      <c r="H234" s="34"/>
      <c r="I234" s="34"/>
      <c r="J234" s="34"/>
    </row>
    <row r="235" spans="5:10" x14ac:dyDescent="0.25">
      <c r="E235" s="34"/>
      <c r="F235" s="34"/>
      <c r="G235" s="34"/>
      <c r="H235" s="34"/>
      <c r="I235" s="34"/>
      <c r="J235" s="34"/>
    </row>
    <row r="236" spans="5:10" x14ac:dyDescent="0.25">
      <c r="E236" s="34"/>
      <c r="F236" s="34"/>
      <c r="G236" s="34"/>
      <c r="H236" s="34"/>
      <c r="I236" s="34"/>
      <c r="J236" s="34"/>
    </row>
    <row r="237" spans="5:10" x14ac:dyDescent="0.25">
      <c r="E237" s="35"/>
      <c r="F237" s="35"/>
      <c r="G237" s="35"/>
      <c r="H237" s="35"/>
      <c r="I237" s="35"/>
      <c r="J237" s="35"/>
    </row>
    <row r="238" spans="5:10" x14ac:dyDescent="0.25">
      <c r="E238" s="34"/>
      <c r="F238" s="34"/>
      <c r="G238" s="34"/>
      <c r="H238" s="34"/>
      <c r="I238" s="34"/>
      <c r="J238" s="34"/>
    </row>
    <row r="239" spans="5:10" x14ac:dyDescent="0.25">
      <c r="E239" s="34"/>
      <c r="F239" s="34"/>
      <c r="G239" s="34"/>
      <c r="H239" s="34"/>
      <c r="I239" s="34"/>
      <c r="J239" s="34"/>
    </row>
    <row r="240" spans="5:10" x14ac:dyDescent="0.25">
      <c r="E240" s="34"/>
      <c r="F240" s="34"/>
      <c r="G240" s="34"/>
      <c r="H240" s="34"/>
      <c r="I240" s="34"/>
      <c r="J240" s="34"/>
    </row>
    <row r="241" spans="5:11" x14ac:dyDescent="0.25">
      <c r="E241" s="34"/>
      <c r="F241" s="34"/>
      <c r="G241" s="34"/>
      <c r="H241" s="34"/>
      <c r="I241" s="34"/>
      <c r="J241" s="34"/>
    </row>
    <row r="242" spans="5:11" x14ac:dyDescent="0.25">
      <c r="E242" s="34"/>
      <c r="F242" s="34"/>
      <c r="G242" s="34"/>
      <c r="H242" s="34"/>
      <c r="I242" s="34"/>
      <c r="J242" s="34"/>
    </row>
    <row r="243" spans="5:11" x14ac:dyDescent="0.25">
      <c r="E243" s="44"/>
      <c r="F243" s="44"/>
      <c r="G243" s="44"/>
      <c r="H243" s="44"/>
      <c r="I243" s="44"/>
      <c r="J243" s="44"/>
      <c r="K243" s="43"/>
    </row>
    <row r="244" spans="5:11" x14ac:dyDescent="0.25">
      <c r="E244" s="44"/>
      <c r="F244" s="44"/>
      <c r="G244" s="44"/>
      <c r="H244" s="44"/>
      <c r="I244" s="44"/>
      <c r="J244" s="44"/>
      <c r="K244" s="43"/>
    </row>
    <row r="245" spans="5:11" x14ac:dyDescent="0.25">
      <c r="E245" s="45"/>
      <c r="F245" s="45"/>
      <c r="G245" s="45"/>
      <c r="H245" s="45"/>
      <c r="I245" s="45"/>
      <c r="J245" s="45"/>
      <c r="K245" s="43"/>
    </row>
    <row r="246" spans="5:11" x14ac:dyDescent="0.25">
      <c r="E246" s="45"/>
      <c r="F246" s="45"/>
      <c r="G246" s="45"/>
      <c r="H246" s="45"/>
      <c r="I246" s="45"/>
      <c r="J246" s="45"/>
      <c r="K246" s="43"/>
    </row>
    <row r="247" spans="5:11" x14ac:dyDescent="0.25">
      <c r="E247" s="45"/>
      <c r="F247" s="45"/>
      <c r="G247" s="45"/>
      <c r="H247" s="45"/>
      <c r="I247" s="45"/>
      <c r="J247" s="45"/>
      <c r="K247" s="43"/>
    </row>
    <row r="248" spans="5:11" x14ac:dyDescent="0.25">
      <c r="E248" s="45"/>
      <c r="F248" s="45"/>
      <c r="G248" s="45"/>
      <c r="H248" s="45"/>
      <c r="I248" s="45"/>
      <c r="J248" s="45"/>
      <c r="K248" s="43"/>
    </row>
    <row r="249" spans="5:11" x14ac:dyDescent="0.25">
      <c r="E249" s="44"/>
      <c r="F249" s="44"/>
      <c r="G249" s="44"/>
      <c r="H249" s="44"/>
      <c r="I249" s="44"/>
      <c r="J249" s="44"/>
      <c r="K249" s="43"/>
    </row>
    <row r="250" spans="5:11" x14ac:dyDescent="0.25">
      <c r="E250" s="44"/>
      <c r="F250" s="44"/>
      <c r="G250" s="44"/>
      <c r="H250" s="44"/>
      <c r="I250" s="44"/>
      <c r="J250" s="44"/>
      <c r="K250" s="43"/>
    </row>
    <row r="251" spans="5:11" x14ac:dyDescent="0.25">
      <c r="E251" s="45"/>
      <c r="F251" s="45"/>
      <c r="G251" s="45"/>
      <c r="H251" s="45"/>
      <c r="I251" s="45"/>
      <c r="J251" s="45"/>
      <c r="K251" s="43"/>
    </row>
    <row r="252" spans="5:11" x14ac:dyDescent="0.25">
      <c r="E252" s="34"/>
      <c r="F252" s="34"/>
      <c r="G252" s="34"/>
      <c r="H252" s="34"/>
      <c r="I252" s="34"/>
      <c r="J252" s="34"/>
    </row>
    <row r="253" spans="5:11" x14ac:dyDescent="0.25">
      <c r="E253" s="34"/>
      <c r="F253" s="34"/>
      <c r="G253" s="34"/>
      <c r="H253" s="34"/>
      <c r="I253" s="34"/>
      <c r="J253" s="34"/>
    </row>
    <row r="254" spans="5:11" x14ac:dyDescent="0.25">
      <c r="E254" s="34"/>
      <c r="F254" s="34"/>
      <c r="G254" s="34"/>
      <c r="H254" s="34"/>
      <c r="I254" s="34"/>
      <c r="J254" s="34"/>
    </row>
    <row r="255" spans="5:11" x14ac:dyDescent="0.25">
      <c r="E255" s="34"/>
      <c r="F255" s="34"/>
      <c r="G255" s="34"/>
      <c r="H255" s="34"/>
      <c r="I255" s="34"/>
      <c r="J255" s="34"/>
    </row>
    <row r="256" spans="5:11" x14ac:dyDescent="0.25">
      <c r="E256" s="34"/>
      <c r="F256" s="34"/>
      <c r="G256" s="34"/>
      <c r="H256" s="34"/>
      <c r="I256" s="34"/>
      <c r="J256" s="34"/>
    </row>
    <row r="257" spans="4:11" x14ac:dyDescent="0.25">
      <c r="E257" s="34"/>
      <c r="F257" s="34"/>
      <c r="G257" s="34"/>
      <c r="H257" s="34"/>
      <c r="I257" s="34"/>
      <c r="J257" s="34"/>
    </row>
    <row r="258" spans="4:11" x14ac:dyDescent="0.25">
      <c r="E258" s="34"/>
      <c r="F258" s="34"/>
      <c r="G258" s="34"/>
      <c r="H258" s="34"/>
      <c r="I258" s="34"/>
      <c r="J258" s="34"/>
    </row>
    <row r="259" spans="4:11" x14ac:dyDescent="0.25">
      <c r="D259" s="61"/>
      <c r="E259" s="44"/>
      <c r="F259" s="44"/>
      <c r="G259" s="44"/>
      <c r="H259" s="44"/>
      <c r="I259" s="44"/>
      <c r="J259" s="44"/>
      <c r="K259" s="43"/>
    </row>
    <row r="260" spans="4:11" x14ac:dyDescent="0.25">
      <c r="D260" s="61"/>
      <c r="E260" s="44"/>
      <c r="F260" s="44"/>
      <c r="G260" s="44"/>
      <c r="H260" s="44"/>
      <c r="I260" s="44"/>
      <c r="J260" s="44"/>
      <c r="K260" s="43"/>
    </row>
    <row r="261" spans="4:11" x14ac:dyDescent="0.25">
      <c r="D261" s="61"/>
      <c r="E261" s="45"/>
      <c r="F261" s="45"/>
      <c r="G261" s="45"/>
      <c r="H261" s="45"/>
      <c r="I261" s="45"/>
      <c r="J261" s="45"/>
      <c r="K261" s="43"/>
    </row>
    <row r="262" spans="4:11" x14ac:dyDescent="0.25">
      <c r="D262" s="61"/>
      <c r="E262" s="45"/>
      <c r="F262" s="45"/>
      <c r="G262" s="45"/>
      <c r="H262" s="45"/>
      <c r="I262" s="45"/>
      <c r="J262" s="45"/>
      <c r="K262" s="43"/>
    </row>
    <row r="263" spans="4:11" x14ac:dyDescent="0.25">
      <c r="D263" s="61"/>
      <c r="E263" s="45"/>
      <c r="F263" s="45"/>
      <c r="G263" s="45"/>
      <c r="H263" s="45"/>
      <c r="I263" s="45"/>
      <c r="J263" s="45"/>
      <c r="K263" s="43"/>
    </row>
    <row r="264" spans="4:11" x14ac:dyDescent="0.25">
      <c r="D264" s="61"/>
      <c r="E264" s="45"/>
      <c r="F264" s="45"/>
      <c r="G264" s="45"/>
      <c r="H264" s="45"/>
      <c r="I264" s="45"/>
      <c r="J264" s="45"/>
      <c r="K264" s="43"/>
    </row>
    <row r="265" spans="4:11" x14ac:dyDescent="0.25">
      <c r="D265" s="61"/>
      <c r="E265" s="45"/>
      <c r="F265" s="45"/>
      <c r="G265" s="45"/>
      <c r="H265" s="45"/>
      <c r="I265" s="45"/>
      <c r="J265" s="45"/>
      <c r="K265" s="43"/>
    </row>
    <row r="266" spans="4:11" x14ac:dyDescent="0.25">
      <c r="D266" s="61"/>
      <c r="E266" s="45"/>
      <c r="F266" s="45"/>
      <c r="G266" s="45"/>
      <c r="H266" s="45"/>
      <c r="I266" s="45"/>
      <c r="J266" s="45"/>
      <c r="K266" s="43"/>
    </row>
    <row r="267" spans="4:11" x14ac:dyDescent="0.25">
      <c r="D267" s="61"/>
      <c r="E267" s="44"/>
      <c r="F267" s="44"/>
      <c r="G267" s="44"/>
      <c r="H267" s="44"/>
      <c r="I267" s="44"/>
      <c r="J267" s="44"/>
      <c r="K267" s="43"/>
    </row>
    <row r="268" spans="4:11" x14ac:dyDescent="0.25">
      <c r="D268" s="61"/>
      <c r="E268" s="44"/>
      <c r="F268" s="44"/>
      <c r="G268" s="44"/>
      <c r="H268" s="44"/>
      <c r="I268" s="44"/>
      <c r="J268" s="44"/>
      <c r="K268" s="43"/>
    </row>
    <row r="269" spans="4:11" x14ac:dyDescent="0.25">
      <c r="D269" s="61"/>
      <c r="E269" s="45"/>
      <c r="F269" s="45"/>
      <c r="G269" s="45"/>
      <c r="H269" s="45"/>
      <c r="I269" s="45"/>
      <c r="J269" s="45"/>
      <c r="K269" s="43"/>
    </row>
    <row r="270" spans="4:11" x14ac:dyDescent="0.25">
      <c r="D270" s="61"/>
      <c r="E270" s="45"/>
      <c r="F270" s="45"/>
      <c r="G270" s="45"/>
      <c r="H270" s="45"/>
      <c r="I270" s="45"/>
      <c r="J270" s="45"/>
      <c r="K270" s="43"/>
    </row>
    <row r="271" spans="4:11" x14ac:dyDescent="0.25">
      <c r="D271" s="61"/>
      <c r="E271" s="45"/>
      <c r="F271" s="45"/>
      <c r="G271" s="45"/>
      <c r="H271" s="45"/>
      <c r="I271" s="45"/>
      <c r="J271" s="45"/>
      <c r="K271" s="43"/>
    </row>
    <row r="272" spans="4:11" x14ac:dyDescent="0.25">
      <c r="D272" s="61"/>
      <c r="E272" s="45"/>
      <c r="F272" s="45"/>
      <c r="G272" s="45"/>
      <c r="H272" s="45"/>
      <c r="I272" s="45"/>
      <c r="J272" s="45"/>
      <c r="K272" s="43"/>
    </row>
    <row r="273" spans="4:11" x14ac:dyDescent="0.25">
      <c r="D273" s="61"/>
      <c r="E273" s="45"/>
      <c r="F273" s="45"/>
      <c r="G273" s="45"/>
      <c r="H273" s="45"/>
      <c r="I273" s="45"/>
      <c r="J273" s="45"/>
      <c r="K273" s="43"/>
    </row>
    <row r="274" spans="4:11" x14ac:dyDescent="0.25">
      <c r="D274" s="61"/>
      <c r="E274" s="45"/>
      <c r="F274" s="45"/>
      <c r="G274" s="45"/>
      <c r="H274" s="45"/>
      <c r="I274" s="45"/>
      <c r="J274" s="45"/>
      <c r="K274" s="43"/>
    </row>
    <row r="275" spans="4:11" x14ac:dyDescent="0.25">
      <c r="D275" s="61"/>
      <c r="E275" s="44"/>
      <c r="F275" s="44"/>
      <c r="G275" s="44"/>
      <c r="H275" s="44"/>
      <c r="I275" s="44"/>
      <c r="J275" s="44"/>
      <c r="K275" s="43"/>
    </row>
    <row r="276" spans="4:11" x14ac:dyDescent="0.25">
      <c r="D276" s="61"/>
      <c r="E276" s="44"/>
      <c r="F276" s="44"/>
      <c r="G276" s="44"/>
      <c r="H276" s="44"/>
      <c r="I276" s="44"/>
      <c r="J276" s="44"/>
      <c r="K276" s="43"/>
    </row>
    <row r="277" spans="4:11" x14ac:dyDescent="0.25">
      <c r="E277" s="42"/>
      <c r="F277" s="42"/>
      <c r="G277" s="42"/>
      <c r="H277" s="42"/>
      <c r="I277" s="42"/>
      <c r="J277" s="42"/>
    </row>
  </sheetData>
  <mergeCells count="14">
    <mergeCell ref="A15:A16"/>
    <mergeCell ref="A13:O13"/>
    <mergeCell ref="A12:O12"/>
    <mergeCell ref="F15:F16"/>
    <mergeCell ref="E15:E16"/>
    <mergeCell ref="D15:D16"/>
    <mergeCell ref="C15:C16"/>
    <mergeCell ref="B15:B16"/>
    <mergeCell ref="G15:G16"/>
    <mergeCell ref="M14:N15"/>
    <mergeCell ref="K14:L15"/>
    <mergeCell ref="J15:J16"/>
    <mergeCell ref="I15:I16"/>
    <mergeCell ref="H15:H16"/>
  </mergeCells>
  <pageMargins left="0.25" right="0.25" top="0.75" bottom="0.75" header="0.3" footer="0.3"/>
  <pageSetup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6"/>
  <sheetViews>
    <sheetView showGridLines="0" zoomScale="80" zoomScaleNormal="80" workbookViewId="0">
      <selection activeCell="A17" sqref="A17"/>
    </sheetView>
  </sheetViews>
  <sheetFormatPr baseColWidth="10" defaultRowHeight="15" x14ac:dyDescent="0.25"/>
  <cols>
    <col min="2" max="2" width="15.7109375" customWidth="1"/>
    <col min="3" max="3" width="15.28515625" customWidth="1"/>
    <col min="4" max="4" width="66.5703125" customWidth="1"/>
    <col min="7" max="7" width="13.5703125" customWidth="1"/>
    <col min="9" max="9" width="16.7109375" customWidth="1"/>
    <col min="15" max="15" width="15.7109375" bestFit="1" customWidth="1"/>
  </cols>
  <sheetData>
    <row r="1" spans="1:15" x14ac:dyDescent="0.25">
      <c r="A1" s="21"/>
      <c r="B1" s="22"/>
      <c r="C1" s="22"/>
      <c r="D1" s="22"/>
      <c r="E1" s="23"/>
    </row>
    <row r="2" spans="1:15" x14ac:dyDescent="0.25">
      <c r="E2" s="115" t="s">
        <v>350</v>
      </c>
      <c r="F2" s="115"/>
      <c r="G2" s="115"/>
      <c r="H2" s="115"/>
    </row>
    <row r="3" spans="1:15" x14ac:dyDescent="0.25">
      <c r="E3" s="116" t="s">
        <v>351</v>
      </c>
      <c r="F3" s="116"/>
      <c r="G3" s="116"/>
      <c r="H3" s="116"/>
    </row>
    <row r="4" spans="1:15" x14ac:dyDescent="0.25">
      <c r="A4" s="24"/>
      <c r="B4" s="22"/>
      <c r="C4" s="22"/>
      <c r="D4" s="22"/>
      <c r="E4" s="23"/>
    </row>
    <row r="5" spans="1:15" x14ac:dyDescent="0.25">
      <c r="A5" s="21"/>
      <c r="B5" s="22"/>
      <c r="C5" s="22"/>
      <c r="D5" s="22"/>
      <c r="E5" s="23"/>
    </row>
    <row r="6" spans="1:15" x14ac:dyDescent="0.25">
      <c r="A6" s="25" t="s">
        <v>352</v>
      </c>
      <c r="B6" s="22"/>
      <c r="C6" s="22"/>
      <c r="D6" s="22"/>
      <c r="E6" s="23"/>
    </row>
    <row r="7" spans="1:15" x14ac:dyDescent="0.25">
      <c r="A7" s="26" t="s">
        <v>353</v>
      </c>
      <c r="B7" s="22"/>
      <c r="C7" s="22"/>
      <c r="D7" s="22"/>
      <c r="E7" s="23"/>
    </row>
    <row r="8" spans="1:15" ht="18" x14ac:dyDescent="0.25">
      <c r="A8" s="26" t="s">
        <v>1769</v>
      </c>
      <c r="B8" s="22"/>
      <c r="C8" s="22"/>
      <c r="D8" s="22"/>
      <c r="E8" s="23"/>
    </row>
    <row r="9" spans="1:15" ht="18" x14ac:dyDescent="0.25">
      <c r="A9" s="26" t="s">
        <v>1770</v>
      </c>
      <c r="B9" s="22"/>
      <c r="C9" s="22"/>
      <c r="D9" s="22"/>
      <c r="E9" s="23"/>
    </row>
    <row r="10" spans="1:15" x14ac:dyDescent="0.25">
      <c r="A10" s="26" t="s">
        <v>354</v>
      </c>
      <c r="B10" s="27"/>
      <c r="C10" s="27"/>
      <c r="D10" s="27"/>
      <c r="E10" s="28"/>
    </row>
    <row r="11" spans="1:15" x14ac:dyDescent="0.25">
      <c r="A11" s="26"/>
      <c r="B11" s="27"/>
      <c r="C11" s="27"/>
      <c r="D11" s="27"/>
      <c r="E11" s="28"/>
    </row>
    <row r="12" spans="1:15" ht="51.75" customHeight="1" x14ac:dyDescent="0.25">
      <c r="A12" s="108" t="s">
        <v>355</v>
      </c>
      <c r="B12" s="108"/>
      <c r="C12" s="108"/>
      <c r="D12" s="108"/>
      <c r="E12" s="108"/>
      <c r="F12" s="108"/>
      <c r="G12" s="108"/>
      <c r="H12" s="108"/>
      <c r="I12" s="108"/>
      <c r="J12" s="108"/>
      <c r="K12" s="108"/>
      <c r="L12" s="108"/>
      <c r="M12" s="108"/>
      <c r="N12" s="108"/>
      <c r="O12" s="108"/>
    </row>
    <row r="13" spans="1:15" ht="62.25" customHeight="1" x14ac:dyDescent="0.25">
      <c r="A13" s="107" t="s">
        <v>356</v>
      </c>
      <c r="B13" s="107"/>
      <c r="C13" s="107"/>
      <c r="D13" s="107"/>
      <c r="E13" s="107"/>
      <c r="F13" s="107"/>
      <c r="G13" s="107"/>
      <c r="H13" s="107"/>
      <c r="I13" s="107"/>
      <c r="J13" s="107"/>
      <c r="K13" s="107"/>
      <c r="L13" s="107"/>
      <c r="M13" s="107"/>
      <c r="N13" s="107"/>
      <c r="O13" s="107"/>
    </row>
    <row r="14" spans="1:15" ht="43.5" customHeight="1" x14ac:dyDescent="0.25">
      <c r="D14" s="87"/>
      <c r="K14" s="110" t="s">
        <v>345</v>
      </c>
      <c r="L14" s="111"/>
      <c r="M14" s="110" t="s">
        <v>1193</v>
      </c>
      <c r="N14" s="111"/>
    </row>
    <row r="15" spans="1:15" ht="120" hidden="1" customHeight="1" x14ac:dyDescent="0.25">
      <c r="A15" s="105" t="s">
        <v>0</v>
      </c>
      <c r="B15" s="105" t="s">
        <v>1</v>
      </c>
      <c r="C15" s="105" t="s">
        <v>2</v>
      </c>
      <c r="D15" s="105" t="s">
        <v>3</v>
      </c>
      <c r="E15" s="105" t="s">
        <v>343</v>
      </c>
      <c r="F15" s="105" t="s">
        <v>344</v>
      </c>
      <c r="G15" s="105" t="s">
        <v>345</v>
      </c>
      <c r="H15" s="105" t="s">
        <v>1191</v>
      </c>
      <c r="I15" s="105" t="s">
        <v>349</v>
      </c>
      <c r="J15" s="105" t="s">
        <v>1192</v>
      </c>
      <c r="K15" s="114"/>
      <c r="L15" s="113"/>
      <c r="M15" s="112"/>
      <c r="N15" s="113"/>
    </row>
    <row r="16" spans="1:15" ht="60" customHeight="1" x14ac:dyDescent="0.25">
      <c r="A16" s="106"/>
      <c r="B16" s="106"/>
      <c r="C16" s="106"/>
      <c r="D16" s="106"/>
      <c r="E16" s="106"/>
      <c r="F16" s="106"/>
      <c r="G16" s="106"/>
      <c r="H16" s="106"/>
      <c r="I16" s="106"/>
      <c r="J16" s="106"/>
      <c r="K16" s="2" t="s">
        <v>340</v>
      </c>
      <c r="L16" s="2" t="s">
        <v>341</v>
      </c>
      <c r="M16" s="2" t="s">
        <v>340</v>
      </c>
      <c r="N16" s="2" t="s">
        <v>341</v>
      </c>
      <c r="O16" s="1" t="s">
        <v>342</v>
      </c>
    </row>
    <row r="17" spans="1:15" x14ac:dyDescent="0.25">
      <c r="A17" s="5" t="s">
        <v>361</v>
      </c>
      <c r="B17" s="4" t="s">
        <v>5</v>
      </c>
      <c r="C17" s="5" t="s">
        <v>365</v>
      </c>
      <c r="D17" s="62" t="s">
        <v>366</v>
      </c>
      <c r="E17" s="7">
        <v>6.0666666666666664</v>
      </c>
      <c r="F17" s="7">
        <v>295</v>
      </c>
      <c r="G17" s="7">
        <v>48.626373626373628</v>
      </c>
      <c r="H17" s="7">
        <v>265</v>
      </c>
      <c r="I17" s="7">
        <v>43.681318681318686</v>
      </c>
      <c r="J17" s="7">
        <v>231</v>
      </c>
      <c r="K17" s="30">
        <v>10.833333333333325</v>
      </c>
      <c r="L17" s="30">
        <v>39.833333333333293</v>
      </c>
      <c r="M17" s="30">
        <v>6.8333333333333304</v>
      </c>
      <c r="N17" s="30">
        <v>37.666666666666657</v>
      </c>
      <c r="O17" s="6">
        <f t="shared" ref="O17:O42" si="0">H17/F17</f>
        <v>0.89830508474576276</v>
      </c>
    </row>
    <row r="18" spans="1:15" x14ac:dyDescent="0.25">
      <c r="A18" s="20" t="str">
        <f t="shared" ref="A18:A31" si="1">A17</f>
        <v>Antioquia</v>
      </c>
      <c r="B18" s="20" t="str">
        <f t="shared" ref="B18:B31" si="2">B17</f>
        <v>Penal</v>
      </c>
      <c r="C18" s="5" t="s">
        <v>367</v>
      </c>
      <c r="D18" s="62" t="s">
        <v>368</v>
      </c>
      <c r="E18" s="7">
        <v>6.0666666666666664</v>
      </c>
      <c r="F18" s="7">
        <v>67</v>
      </c>
      <c r="G18" s="7">
        <v>11.043956043956044</v>
      </c>
      <c r="H18" s="7">
        <v>59</v>
      </c>
      <c r="I18" s="7">
        <v>9.7252747252747263</v>
      </c>
      <c r="J18" s="7">
        <v>82</v>
      </c>
      <c r="K18" s="30">
        <v>11.666666666666657</v>
      </c>
      <c r="L18" s="30"/>
      <c r="M18" s="30">
        <v>9.9999999999999947</v>
      </c>
      <c r="N18" s="30"/>
      <c r="O18" s="6">
        <f t="shared" si="0"/>
        <v>0.88059701492537312</v>
      </c>
    </row>
    <row r="19" spans="1:15" x14ac:dyDescent="0.25">
      <c r="A19" s="20" t="str">
        <f t="shared" si="1"/>
        <v>Antioquia</v>
      </c>
      <c r="B19" s="20" t="str">
        <f t="shared" si="2"/>
        <v>Penal</v>
      </c>
      <c r="C19" s="5" t="s">
        <v>369</v>
      </c>
      <c r="D19" s="62" t="s">
        <v>370</v>
      </c>
      <c r="E19" s="7">
        <v>6.0666666666666664</v>
      </c>
      <c r="F19" s="7">
        <v>1280</v>
      </c>
      <c r="G19" s="7">
        <v>210.98901098901101</v>
      </c>
      <c r="H19" s="7">
        <v>1261</v>
      </c>
      <c r="I19" s="7">
        <v>207.85714285714286</v>
      </c>
      <c r="J19" s="7">
        <v>262</v>
      </c>
      <c r="K19" s="30">
        <v>12.333333333333314</v>
      </c>
      <c r="L19" s="30">
        <v>202.49999999999994</v>
      </c>
      <c r="M19" s="30">
        <v>11.499999999999973</v>
      </c>
      <c r="N19" s="30">
        <v>199.66666666666626</v>
      </c>
      <c r="O19" s="6">
        <f t="shared" si="0"/>
        <v>0.98515624999999996</v>
      </c>
    </row>
    <row r="20" spans="1:15" x14ac:dyDescent="0.25">
      <c r="A20" s="20" t="str">
        <f t="shared" si="1"/>
        <v>Antioquia</v>
      </c>
      <c r="B20" s="20" t="str">
        <f t="shared" si="2"/>
        <v>Penal</v>
      </c>
      <c r="C20" s="5" t="s">
        <v>371</v>
      </c>
      <c r="D20" s="62" t="s">
        <v>372</v>
      </c>
      <c r="E20" s="7">
        <v>6.0666666666666664</v>
      </c>
      <c r="F20" s="7">
        <v>96</v>
      </c>
      <c r="G20" s="7">
        <v>15.824175824175825</v>
      </c>
      <c r="H20" s="7">
        <v>90</v>
      </c>
      <c r="I20" s="7">
        <v>14.835164835164836</v>
      </c>
      <c r="J20" s="7">
        <v>28</v>
      </c>
      <c r="K20" s="30">
        <v>7.3333333333333206</v>
      </c>
      <c r="L20" s="30">
        <v>10.333333333333325</v>
      </c>
      <c r="M20" s="30">
        <v>8.166666666666659</v>
      </c>
      <c r="N20" s="30">
        <v>8.3333333333333321</v>
      </c>
      <c r="O20" s="6">
        <f t="shared" si="0"/>
        <v>0.9375</v>
      </c>
    </row>
    <row r="21" spans="1:15" x14ac:dyDescent="0.25">
      <c r="A21" s="20" t="str">
        <f t="shared" si="1"/>
        <v>Antioquia</v>
      </c>
      <c r="B21" s="20" t="str">
        <f t="shared" si="2"/>
        <v>Penal</v>
      </c>
      <c r="C21" s="5" t="s">
        <v>373</v>
      </c>
      <c r="D21" s="62" t="s">
        <v>374</v>
      </c>
      <c r="E21" s="7">
        <v>6.0666666666666664</v>
      </c>
      <c r="F21" s="7">
        <v>121</v>
      </c>
      <c r="G21" s="7">
        <v>19.945054945054945</v>
      </c>
      <c r="H21" s="7">
        <v>92</v>
      </c>
      <c r="I21" s="7">
        <v>15.164835164835166</v>
      </c>
      <c r="J21" s="7">
        <v>81</v>
      </c>
      <c r="K21" s="30">
        <v>10.999999999999975</v>
      </c>
      <c r="L21" s="30">
        <v>10.999999999999988</v>
      </c>
      <c r="M21" s="30">
        <v>6.9999999999999849</v>
      </c>
      <c r="N21" s="30">
        <v>9.166666666666659</v>
      </c>
      <c r="O21" s="6">
        <f t="shared" si="0"/>
        <v>0.76033057851239672</v>
      </c>
    </row>
    <row r="22" spans="1:15" x14ac:dyDescent="0.25">
      <c r="A22" s="20" t="str">
        <f t="shared" si="1"/>
        <v>Antioquia</v>
      </c>
      <c r="B22" s="20" t="str">
        <f t="shared" si="2"/>
        <v>Penal</v>
      </c>
      <c r="C22" s="5" t="s">
        <v>375</v>
      </c>
      <c r="D22" s="62" t="s">
        <v>376</v>
      </c>
      <c r="E22" s="7">
        <v>6.0666666666666664</v>
      </c>
      <c r="F22" s="7">
        <v>83</v>
      </c>
      <c r="G22" s="7">
        <v>13.681318681318682</v>
      </c>
      <c r="H22" s="7">
        <v>77</v>
      </c>
      <c r="I22" s="7">
        <v>12.692307692307693</v>
      </c>
      <c r="J22" s="7">
        <v>21</v>
      </c>
      <c r="K22" s="30">
        <v>4.9999999999999938</v>
      </c>
      <c r="L22" s="30">
        <v>9.8333333333333268</v>
      </c>
      <c r="M22" s="30">
        <v>5.3333333333333286</v>
      </c>
      <c r="N22" s="30">
        <v>8.3333333333333215</v>
      </c>
      <c r="O22" s="6">
        <f t="shared" si="0"/>
        <v>0.92771084337349397</v>
      </c>
    </row>
    <row r="23" spans="1:15" x14ac:dyDescent="0.25">
      <c r="A23" s="20" t="str">
        <f t="shared" si="1"/>
        <v>Antioquia</v>
      </c>
      <c r="B23" s="20" t="str">
        <f t="shared" si="2"/>
        <v>Penal</v>
      </c>
      <c r="C23" s="5" t="s">
        <v>377</v>
      </c>
      <c r="D23" s="62" t="s">
        <v>378</v>
      </c>
      <c r="E23" s="7">
        <v>6.0666666666666664</v>
      </c>
      <c r="F23" s="7">
        <v>229</v>
      </c>
      <c r="G23" s="7">
        <v>37.747252747252752</v>
      </c>
      <c r="H23" s="7">
        <v>207</v>
      </c>
      <c r="I23" s="7">
        <v>34.120879120879124</v>
      </c>
      <c r="J23" s="7">
        <v>125</v>
      </c>
      <c r="K23" s="30">
        <v>15.666666666666643</v>
      </c>
      <c r="L23" s="30">
        <v>23.499999999999993</v>
      </c>
      <c r="M23" s="30">
        <v>15.999999999999982</v>
      </c>
      <c r="N23" s="30">
        <v>19.833333333333261</v>
      </c>
      <c r="O23" s="6">
        <f t="shared" si="0"/>
        <v>0.90393013100436681</v>
      </c>
    </row>
    <row r="24" spans="1:15" x14ac:dyDescent="0.25">
      <c r="A24" s="20" t="str">
        <f t="shared" si="1"/>
        <v>Antioquia</v>
      </c>
      <c r="B24" s="20" t="str">
        <f t="shared" si="2"/>
        <v>Penal</v>
      </c>
      <c r="C24" s="5" t="s">
        <v>379</v>
      </c>
      <c r="D24" s="62" t="s">
        <v>380</v>
      </c>
      <c r="E24" s="7">
        <v>6.0666666666666664</v>
      </c>
      <c r="F24" s="7">
        <v>588</v>
      </c>
      <c r="G24" s="7">
        <v>96.92307692307692</v>
      </c>
      <c r="H24" s="7">
        <v>545</v>
      </c>
      <c r="I24" s="7">
        <v>89.835164835164832</v>
      </c>
      <c r="J24" s="7">
        <v>107</v>
      </c>
      <c r="K24" s="30">
        <v>14.499999999999973</v>
      </c>
      <c r="L24" s="30">
        <v>97.833333333333215</v>
      </c>
      <c r="M24" s="30">
        <v>11.833333333333325</v>
      </c>
      <c r="N24" s="30">
        <v>90.666666666666586</v>
      </c>
      <c r="O24" s="6">
        <f t="shared" si="0"/>
        <v>0.9268707482993197</v>
      </c>
    </row>
    <row r="25" spans="1:15" x14ac:dyDescent="0.25">
      <c r="A25" s="20" t="str">
        <f t="shared" si="1"/>
        <v>Antioquia</v>
      </c>
      <c r="B25" s="20" t="str">
        <f t="shared" si="2"/>
        <v>Penal</v>
      </c>
      <c r="C25" s="5" t="s">
        <v>381</v>
      </c>
      <c r="D25" s="62" t="s">
        <v>382</v>
      </c>
      <c r="E25" s="7">
        <v>6.0666666666666664</v>
      </c>
      <c r="F25" s="7">
        <v>115</v>
      </c>
      <c r="G25" s="7">
        <v>18.956043956043956</v>
      </c>
      <c r="H25" s="7">
        <v>89</v>
      </c>
      <c r="I25" s="7">
        <v>14.670329670329672</v>
      </c>
      <c r="J25" s="7">
        <v>208</v>
      </c>
      <c r="K25" s="30">
        <v>14.333333333333311</v>
      </c>
      <c r="L25" s="30">
        <v>8.1666666666666519</v>
      </c>
      <c r="M25" s="30">
        <v>9.9999999999999805</v>
      </c>
      <c r="N25" s="30">
        <v>7.1666666666666519</v>
      </c>
      <c r="O25" s="6">
        <f t="shared" si="0"/>
        <v>0.77391304347826084</v>
      </c>
    </row>
    <row r="26" spans="1:15" x14ac:dyDescent="0.25">
      <c r="A26" s="20" t="str">
        <f t="shared" si="1"/>
        <v>Antioquia</v>
      </c>
      <c r="B26" s="20" t="str">
        <f t="shared" si="2"/>
        <v>Penal</v>
      </c>
      <c r="C26" s="5" t="s">
        <v>383</v>
      </c>
      <c r="D26" s="62" t="s">
        <v>384</v>
      </c>
      <c r="E26" s="7">
        <v>6.0666666666666664</v>
      </c>
      <c r="F26" s="7">
        <v>258</v>
      </c>
      <c r="G26" s="7">
        <v>42.527472527472526</v>
      </c>
      <c r="H26" s="7">
        <v>257</v>
      </c>
      <c r="I26" s="7">
        <v>42.362637362637365</v>
      </c>
      <c r="J26" s="7">
        <v>133</v>
      </c>
      <c r="K26" s="30">
        <v>18.465262542050567</v>
      </c>
      <c r="L26" s="30">
        <v>27.864341085271295</v>
      </c>
      <c r="M26" s="30">
        <v>21.110691823899348</v>
      </c>
      <c r="N26" s="30">
        <v>24.031007751937967</v>
      </c>
      <c r="O26" s="6">
        <f t="shared" si="0"/>
        <v>0.99612403100775193</v>
      </c>
    </row>
    <row r="27" spans="1:15" x14ac:dyDescent="0.25">
      <c r="A27" s="20" t="str">
        <f t="shared" si="1"/>
        <v>Antioquia</v>
      </c>
      <c r="B27" s="20" t="str">
        <f t="shared" si="2"/>
        <v>Penal</v>
      </c>
      <c r="C27" s="5" t="s">
        <v>385</v>
      </c>
      <c r="D27" s="62" t="s">
        <v>386</v>
      </c>
      <c r="E27" s="7">
        <v>6.0666666666666664</v>
      </c>
      <c r="F27" s="7">
        <v>733</v>
      </c>
      <c r="G27" s="7">
        <v>120.82417582417582</v>
      </c>
      <c r="H27" s="7">
        <v>678</v>
      </c>
      <c r="I27" s="7">
        <v>111.75824175824177</v>
      </c>
      <c r="J27" s="7">
        <v>199</v>
      </c>
      <c r="K27" s="30">
        <v>20.166666666666625</v>
      </c>
      <c r="L27" s="30">
        <v>104.68518518518516</v>
      </c>
      <c r="M27" s="30">
        <v>16.333333333333311</v>
      </c>
      <c r="N27" s="30">
        <v>98.499999999999886</v>
      </c>
      <c r="O27" s="6">
        <f t="shared" si="0"/>
        <v>0.92496589358799453</v>
      </c>
    </row>
    <row r="28" spans="1:15" x14ac:dyDescent="0.25">
      <c r="A28" s="20" t="str">
        <f t="shared" si="1"/>
        <v>Antioquia</v>
      </c>
      <c r="B28" s="20" t="str">
        <f t="shared" si="2"/>
        <v>Penal</v>
      </c>
      <c r="C28" s="5" t="s">
        <v>387</v>
      </c>
      <c r="D28" s="62" t="s">
        <v>388</v>
      </c>
      <c r="E28" s="7">
        <v>6.0666666666666664</v>
      </c>
      <c r="F28" s="7">
        <v>150</v>
      </c>
      <c r="G28" s="7">
        <v>24.725274725274726</v>
      </c>
      <c r="H28" s="7">
        <v>105</v>
      </c>
      <c r="I28" s="7">
        <v>17.307692307692307</v>
      </c>
      <c r="J28" s="7">
        <v>78</v>
      </c>
      <c r="K28" s="30">
        <v>12.333333333333304</v>
      </c>
      <c r="L28" s="30">
        <v>13.833333333333327</v>
      </c>
      <c r="M28" s="30">
        <v>7.3333333333333215</v>
      </c>
      <c r="N28" s="30">
        <v>10.666666666666655</v>
      </c>
      <c r="O28" s="6">
        <f t="shared" si="0"/>
        <v>0.7</v>
      </c>
    </row>
    <row r="29" spans="1:15" x14ac:dyDescent="0.25">
      <c r="A29" s="20" t="str">
        <f t="shared" si="1"/>
        <v>Antioquia</v>
      </c>
      <c r="B29" s="20" t="str">
        <f t="shared" si="2"/>
        <v>Penal</v>
      </c>
      <c r="C29" s="5" t="s">
        <v>389</v>
      </c>
      <c r="D29" s="62" t="s">
        <v>390</v>
      </c>
      <c r="E29" s="7">
        <v>6.0666666666666664</v>
      </c>
      <c r="F29" s="7">
        <v>983</v>
      </c>
      <c r="G29" s="7">
        <v>162.03296703296704</v>
      </c>
      <c r="H29" s="7">
        <v>962</v>
      </c>
      <c r="I29" s="7">
        <v>158.57142857142858</v>
      </c>
      <c r="J29" s="7">
        <v>99</v>
      </c>
      <c r="K29" s="30">
        <v>11.499999999999982</v>
      </c>
      <c r="L29" s="30">
        <v>155.33333333333337</v>
      </c>
      <c r="M29" s="30">
        <v>9.3333333333333144</v>
      </c>
      <c r="N29" s="30">
        <v>154.16666666666671</v>
      </c>
      <c r="O29" s="6">
        <f t="shared" si="0"/>
        <v>0.97863682604272639</v>
      </c>
    </row>
    <row r="30" spans="1:15" x14ac:dyDescent="0.25">
      <c r="A30" s="20" t="str">
        <f t="shared" si="1"/>
        <v>Antioquia</v>
      </c>
      <c r="B30" s="20" t="str">
        <f t="shared" si="2"/>
        <v>Penal</v>
      </c>
      <c r="C30" s="5" t="s">
        <v>391</v>
      </c>
      <c r="D30" s="62" t="s">
        <v>392</v>
      </c>
      <c r="E30" s="7">
        <v>6.0666666666666664</v>
      </c>
      <c r="F30" s="7">
        <v>661</v>
      </c>
      <c r="G30" s="7">
        <v>108.95604395604396</v>
      </c>
      <c r="H30" s="7">
        <v>724</v>
      </c>
      <c r="I30" s="7">
        <v>119.34065934065934</v>
      </c>
      <c r="J30" s="7">
        <v>219</v>
      </c>
      <c r="K30" s="30">
        <v>10.833333333333306</v>
      </c>
      <c r="L30" s="30">
        <v>199.99999999999991</v>
      </c>
      <c r="M30" s="30">
        <v>71.499999999999957</v>
      </c>
      <c r="N30" s="30">
        <v>162.99999999999994</v>
      </c>
      <c r="O30" s="6">
        <f t="shared" si="0"/>
        <v>1.0953101361573374</v>
      </c>
    </row>
    <row r="31" spans="1:15" x14ac:dyDescent="0.25">
      <c r="A31" s="20" t="str">
        <f t="shared" si="1"/>
        <v>Antioquia</v>
      </c>
      <c r="B31" s="20" t="str">
        <f t="shared" si="2"/>
        <v>Penal</v>
      </c>
      <c r="C31" s="5" t="s">
        <v>393</v>
      </c>
      <c r="D31" s="62" t="s">
        <v>394</v>
      </c>
      <c r="E31" s="7">
        <v>6.0666666666666664</v>
      </c>
      <c r="F31" s="7">
        <v>111</v>
      </c>
      <c r="G31" s="7">
        <v>18.296703296703296</v>
      </c>
      <c r="H31" s="7">
        <v>95</v>
      </c>
      <c r="I31" s="7">
        <v>15.659340659340661</v>
      </c>
      <c r="J31" s="7">
        <v>251</v>
      </c>
      <c r="K31" s="30">
        <v>7.4999999999999929</v>
      </c>
      <c r="L31" s="30">
        <v>12.166666666666659</v>
      </c>
      <c r="M31" s="30">
        <v>6.8333333333333242</v>
      </c>
      <c r="N31" s="30">
        <v>10.166666666666659</v>
      </c>
      <c r="O31" s="6">
        <f t="shared" si="0"/>
        <v>0.85585585585585588</v>
      </c>
    </row>
    <row r="32" spans="1:15" x14ac:dyDescent="0.25">
      <c r="A32" s="9" t="s">
        <v>395</v>
      </c>
      <c r="B32" s="13"/>
      <c r="C32" s="9"/>
      <c r="D32" s="63"/>
      <c r="E32" s="10"/>
      <c r="F32" s="10">
        <f t="shared" ref="F32:N32" si="3">SUM(F17:F31)</f>
        <v>5770</v>
      </c>
      <c r="G32" s="10">
        <f t="shared" si="3"/>
        <v>951.09890109890114</v>
      </c>
      <c r="H32" s="10">
        <f t="shared" si="3"/>
        <v>5506</v>
      </c>
      <c r="I32" s="10">
        <f t="shared" si="3"/>
        <v>907.58241758241763</v>
      </c>
      <c r="J32" s="10">
        <f t="shared" si="3"/>
        <v>2124</v>
      </c>
      <c r="K32" s="33">
        <f t="shared" si="3"/>
        <v>183.46526254205031</v>
      </c>
      <c r="L32" s="33">
        <f t="shared" si="3"/>
        <v>916.88285960378937</v>
      </c>
      <c r="M32" s="33">
        <f t="shared" si="3"/>
        <v>219.11069182389912</v>
      </c>
      <c r="N32" s="33">
        <f t="shared" si="3"/>
        <v>841.36434108527044</v>
      </c>
      <c r="O32" s="14">
        <f t="shared" si="0"/>
        <v>0.95424610051993064</v>
      </c>
    </row>
    <row r="33" spans="1:15" x14ac:dyDescent="0.25">
      <c r="A33" s="5" t="s">
        <v>396</v>
      </c>
      <c r="B33" s="4" t="s">
        <v>5</v>
      </c>
      <c r="C33" s="5" t="s">
        <v>399</v>
      </c>
      <c r="D33" s="62" t="s">
        <v>400</v>
      </c>
      <c r="E33" s="7">
        <v>6.0666666666666664</v>
      </c>
      <c r="F33" s="7">
        <v>99</v>
      </c>
      <c r="G33" s="7">
        <v>16.318681318681318</v>
      </c>
      <c r="H33" s="7">
        <v>91</v>
      </c>
      <c r="I33" s="7">
        <v>15</v>
      </c>
      <c r="J33" s="7">
        <v>234</v>
      </c>
      <c r="K33" s="30">
        <v>14.499999999999979</v>
      </c>
      <c r="L33" s="30">
        <v>6.9999999999999893</v>
      </c>
      <c r="M33" s="30">
        <v>12.49999999999998</v>
      </c>
      <c r="N33" s="30">
        <v>6.3333333333333233</v>
      </c>
      <c r="O33" s="6">
        <f t="shared" si="0"/>
        <v>0.91919191919191923</v>
      </c>
    </row>
    <row r="34" spans="1:15" x14ac:dyDescent="0.25">
      <c r="A34" s="20" t="str">
        <f>A33</f>
        <v>Arauca</v>
      </c>
      <c r="B34" s="20" t="str">
        <f>B33</f>
        <v>Penal</v>
      </c>
      <c r="C34" s="5" t="s">
        <v>401</v>
      </c>
      <c r="D34" s="62" t="s">
        <v>402</v>
      </c>
      <c r="E34" s="7">
        <v>6.0666666666666664</v>
      </c>
      <c r="F34" s="7">
        <v>106</v>
      </c>
      <c r="G34" s="7">
        <v>17.472527472527474</v>
      </c>
      <c r="H34" s="7">
        <v>105</v>
      </c>
      <c r="I34" s="7">
        <v>17.307692307692307</v>
      </c>
      <c r="J34" s="7">
        <v>164</v>
      </c>
      <c r="K34" s="30">
        <v>12.069727891156445</v>
      </c>
      <c r="L34" s="30">
        <v>8.7052154195011191</v>
      </c>
      <c r="M34" s="30">
        <v>14.370748299319697</v>
      </c>
      <c r="N34" s="30">
        <v>5.9455782312925134</v>
      </c>
      <c r="O34" s="6">
        <f t="shared" si="0"/>
        <v>0.99056603773584906</v>
      </c>
    </row>
    <row r="35" spans="1:15" x14ac:dyDescent="0.25">
      <c r="A35" s="20" t="str">
        <f>A34</f>
        <v>Arauca</v>
      </c>
      <c r="B35" s="20" t="str">
        <f>B34</f>
        <v>Penal</v>
      </c>
      <c r="C35" s="5" t="s">
        <v>403</v>
      </c>
      <c r="D35" s="62" t="s">
        <v>404</v>
      </c>
      <c r="E35" s="7">
        <v>6.0666666666666664</v>
      </c>
      <c r="F35" s="7">
        <v>126</v>
      </c>
      <c r="G35" s="7">
        <v>20.76923076923077</v>
      </c>
      <c r="H35" s="7">
        <v>134</v>
      </c>
      <c r="I35" s="7">
        <v>22.087912087912088</v>
      </c>
      <c r="J35" s="7">
        <v>209</v>
      </c>
      <c r="K35" s="30">
        <v>21.49999999999995</v>
      </c>
      <c r="L35" s="30"/>
      <c r="M35" s="30">
        <v>23.666666666666639</v>
      </c>
      <c r="N35" s="30"/>
      <c r="O35" s="6">
        <f t="shared" si="0"/>
        <v>1.0634920634920635</v>
      </c>
    </row>
    <row r="36" spans="1:15" x14ac:dyDescent="0.25">
      <c r="A36" s="9" t="s">
        <v>408</v>
      </c>
      <c r="B36" s="13"/>
      <c r="C36" s="9"/>
      <c r="D36" s="63"/>
      <c r="E36" s="10"/>
      <c r="F36" s="10">
        <f t="shared" ref="F36:N36" si="4">SUM(F33:F35)</f>
        <v>331</v>
      </c>
      <c r="G36" s="10">
        <f t="shared" si="4"/>
        <v>54.560439560439562</v>
      </c>
      <c r="H36" s="10">
        <f t="shared" si="4"/>
        <v>330</v>
      </c>
      <c r="I36" s="10">
        <f t="shared" si="4"/>
        <v>54.395604395604394</v>
      </c>
      <c r="J36" s="10">
        <f t="shared" si="4"/>
        <v>607</v>
      </c>
      <c r="K36" s="33">
        <f t="shared" si="4"/>
        <v>48.069727891156376</v>
      </c>
      <c r="L36" s="33">
        <f t="shared" si="4"/>
        <v>15.705215419501108</v>
      </c>
      <c r="M36" s="33">
        <f t="shared" si="4"/>
        <v>50.537414965986315</v>
      </c>
      <c r="N36" s="33">
        <f t="shared" si="4"/>
        <v>12.278911564625837</v>
      </c>
      <c r="O36" s="14">
        <f>H36/F36</f>
        <v>0.99697885196374625</v>
      </c>
    </row>
    <row r="37" spans="1:15" ht="30" x14ac:dyDescent="0.25">
      <c r="A37" s="4" t="s">
        <v>409</v>
      </c>
      <c r="B37" s="4" t="s">
        <v>5</v>
      </c>
      <c r="C37" s="5" t="s">
        <v>412</v>
      </c>
      <c r="D37" s="62" t="s">
        <v>413</v>
      </c>
      <c r="E37" s="7">
        <v>6.0666666666666664</v>
      </c>
      <c r="F37" s="7">
        <v>89</v>
      </c>
      <c r="G37" s="7">
        <v>14.670329670329672</v>
      </c>
      <c r="H37" s="7">
        <v>71</v>
      </c>
      <c r="I37" s="7">
        <v>11.703296703296704</v>
      </c>
      <c r="J37" s="7">
        <v>65</v>
      </c>
      <c r="K37" s="30">
        <v>8.8333333333333126</v>
      </c>
      <c r="L37" s="30">
        <v>10.666666666666655</v>
      </c>
      <c r="M37" s="30">
        <v>6.4999999999999911</v>
      </c>
      <c r="N37" s="30">
        <v>9.1666666666666519</v>
      </c>
      <c r="O37" s="6">
        <f t="shared" si="0"/>
        <v>0.797752808988764</v>
      </c>
    </row>
    <row r="38" spans="1:15" ht="30" x14ac:dyDescent="0.25">
      <c r="A38" s="20" t="str">
        <f>A37</f>
        <v>Arch. de San Andrés</v>
      </c>
      <c r="B38" s="20" t="str">
        <f>B37</f>
        <v>Penal</v>
      </c>
      <c r="C38" s="5" t="s">
        <v>414</v>
      </c>
      <c r="D38" s="62" t="s">
        <v>415</v>
      </c>
      <c r="E38" s="7">
        <v>6.0666666666666664</v>
      </c>
      <c r="F38" s="7">
        <v>22</v>
      </c>
      <c r="G38" s="7">
        <v>3.6263736263736264</v>
      </c>
      <c r="H38" s="7">
        <v>11</v>
      </c>
      <c r="I38" s="7">
        <v>1.8131868131868132</v>
      </c>
      <c r="J38" s="7">
        <v>109</v>
      </c>
      <c r="K38" s="30">
        <v>3.9999999999999902</v>
      </c>
      <c r="L38" s="30"/>
      <c r="M38" s="30">
        <v>2.1666666666666639</v>
      </c>
      <c r="N38" s="30"/>
      <c r="O38" s="6">
        <f t="shared" si="0"/>
        <v>0.5</v>
      </c>
    </row>
    <row r="39" spans="1:15" x14ac:dyDescent="0.25">
      <c r="A39" s="9" t="s">
        <v>418</v>
      </c>
      <c r="B39" s="13"/>
      <c r="C39" s="9"/>
      <c r="D39" s="63"/>
      <c r="E39" s="10"/>
      <c r="F39" s="10">
        <f t="shared" ref="F39:N39" si="5">SUM(F37:F38)</f>
        <v>111</v>
      </c>
      <c r="G39" s="10">
        <f t="shared" si="5"/>
        <v>18.296703296703299</v>
      </c>
      <c r="H39" s="10">
        <f t="shared" si="5"/>
        <v>82</v>
      </c>
      <c r="I39" s="10">
        <f t="shared" si="5"/>
        <v>13.516483516483518</v>
      </c>
      <c r="J39" s="10">
        <f t="shared" si="5"/>
        <v>174</v>
      </c>
      <c r="K39" s="33">
        <f t="shared" si="5"/>
        <v>12.833333333333304</v>
      </c>
      <c r="L39" s="33">
        <f t="shared" si="5"/>
        <v>10.666666666666655</v>
      </c>
      <c r="M39" s="33">
        <f t="shared" si="5"/>
        <v>8.6666666666666554</v>
      </c>
      <c r="N39" s="33">
        <f t="shared" si="5"/>
        <v>9.1666666666666519</v>
      </c>
      <c r="O39" s="14">
        <f>H39/F39</f>
        <v>0.73873873873873874</v>
      </c>
    </row>
    <row r="40" spans="1:15" x14ac:dyDescent="0.25">
      <c r="A40" s="5" t="s">
        <v>4</v>
      </c>
      <c r="B40" s="4" t="s">
        <v>5</v>
      </c>
      <c r="C40" s="5" t="s">
        <v>425</v>
      </c>
      <c r="D40" s="62" t="s">
        <v>426</v>
      </c>
      <c r="E40" s="7">
        <v>6.0666666666666664</v>
      </c>
      <c r="F40" s="7">
        <v>252</v>
      </c>
      <c r="G40" s="7">
        <v>41.53846153846154</v>
      </c>
      <c r="H40" s="7">
        <v>199</v>
      </c>
      <c r="I40" s="7">
        <v>32.802197802197803</v>
      </c>
      <c r="J40" s="7">
        <v>198</v>
      </c>
      <c r="K40" s="30">
        <v>24.166666666666618</v>
      </c>
      <c r="L40" s="30">
        <v>20.666666666666654</v>
      </c>
      <c r="M40" s="30">
        <v>20.999999999999957</v>
      </c>
      <c r="N40" s="30">
        <v>14.833333333333323</v>
      </c>
      <c r="O40" s="6">
        <f t="shared" si="0"/>
        <v>0.78968253968253965</v>
      </c>
    </row>
    <row r="41" spans="1:15" x14ac:dyDescent="0.25">
      <c r="A41" s="9" t="s">
        <v>7</v>
      </c>
      <c r="B41" s="13"/>
      <c r="C41" s="9"/>
      <c r="D41" s="63"/>
      <c r="E41" s="10"/>
      <c r="F41" s="10">
        <v>252</v>
      </c>
      <c r="G41" s="10">
        <v>42</v>
      </c>
      <c r="H41" s="10">
        <v>199</v>
      </c>
      <c r="I41" s="10">
        <v>33</v>
      </c>
      <c r="J41" s="10">
        <v>198</v>
      </c>
      <c r="K41" s="33">
        <v>24</v>
      </c>
      <c r="L41" s="33">
        <v>21</v>
      </c>
      <c r="M41" s="33">
        <v>21</v>
      </c>
      <c r="N41" s="33">
        <v>15</v>
      </c>
      <c r="O41" s="14">
        <f>H41/F41</f>
        <v>0.78968253968253965</v>
      </c>
    </row>
    <row r="42" spans="1:15" x14ac:dyDescent="0.25">
      <c r="A42" s="5" t="s">
        <v>8</v>
      </c>
      <c r="B42" s="4" t="s">
        <v>5</v>
      </c>
      <c r="C42" s="5" t="s">
        <v>439</v>
      </c>
      <c r="D42" s="62" t="s">
        <v>440</v>
      </c>
      <c r="E42" s="7">
        <v>6.0666666666666664</v>
      </c>
      <c r="F42" s="7">
        <v>311</v>
      </c>
      <c r="G42" s="7">
        <v>51.263736263736263</v>
      </c>
      <c r="H42" s="7">
        <v>306</v>
      </c>
      <c r="I42" s="7">
        <v>50.439560439560438</v>
      </c>
      <c r="J42" s="7">
        <v>1239</v>
      </c>
      <c r="K42" s="30">
        <v>36</v>
      </c>
      <c r="L42" s="30">
        <v>22.617753623188364</v>
      </c>
      <c r="M42" s="30">
        <v>38.33333333333325</v>
      </c>
      <c r="N42" s="30">
        <v>17.637681159420254</v>
      </c>
      <c r="O42" s="6">
        <f t="shared" si="0"/>
        <v>0.98392282958199362</v>
      </c>
    </row>
    <row r="43" spans="1:15" x14ac:dyDescent="0.25">
      <c r="A43" s="20" t="str">
        <f>A42</f>
        <v>Barranquilla</v>
      </c>
      <c r="B43" s="20" t="str">
        <f>B42</f>
        <v>Penal</v>
      </c>
      <c r="C43" s="5" t="s">
        <v>441</v>
      </c>
      <c r="D43" s="62" t="s">
        <v>442</v>
      </c>
      <c r="E43" s="7">
        <v>6.0666666666666664</v>
      </c>
      <c r="F43" s="7">
        <v>88</v>
      </c>
      <c r="G43" s="7">
        <v>14.505494505494505</v>
      </c>
      <c r="H43" s="7">
        <v>184</v>
      </c>
      <c r="I43" s="7">
        <v>30.329670329670332</v>
      </c>
      <c r="J43" s="7">
        <v>486</v>
      </c>
      <c r="K43" s="30">
        <v>6.4999999999999858</v>
      </c>
      <c r="L43" s="30">
        <v>16.333333333333311</v>
      </c>
      <c r="M43" s="30">
        <v>24.166666666666632</v>
      </c>
      <c r="N43" s="30">
        <v>12.999999999999977</v>
      </c>
      <c r="O43" s="6">
        <f t="shared" ref="O43:O49" si="6">H43/F43</f>
        <v>2.0909090909090908</v>
      </c>
    </row>
    <row r="44" spans="1:15" x14ac:dyDescent="0.25">
      <c r="A44" s="20" t="str">
        <f>A43</f>
        <v>Barranquilla</v>
      </c>
      <c r="B44" s="20" t="str">
        <f>B43</f>
        <v>Penal</v>
      </c>
      <c r="C44" s="5" t="s">
        <v>443</v>
      </c>
      <c r="D44" s="62" t="s">
        <v>444</v>
      </c>
      <c r="E44" s="7">
        <v>3</v>
      </c>
      <c r="F44" s="7">
        <v>38</v>
      </c>
      <c r="G44" s="7">
        <v>12.666666666666666</v>
      </c>
      <c r="H44" s="7">
        <v>11</v>
      </c>
      <c r="I44" s="7">
        <v>3.6666666666666665</v>
      </c>
      <c r="J44" s="7">
        <v>974</v>
      </c>
      <c r="K44" s="30">
        <v>12.666666666666638</v>
      </c>
      <c r="L44" s="30"/>
      <c r="M44" s="30">
        <v>3.6666666666666612</v>
      </c>
      <c r="N44" s="30"/>
      <c r="O44" s="6">
        <f t="shared" si="6"/>
        <v>0.28947368421052633</v>
      </c>
    </row>
    <row r="45" spans="1:15" x14ac:dyDescent="0.25">
      <c r="A45" s="9" t="s">
        <v>24</v>
      </c>
      <c r="B45" s="13"/>
      <c r="C45" s="9"/>
      <c r="D45" s="63"/>
      <c r="E45" s="10"/>
      <c r="F45" s="10">
        <f t="shared" ref="F45:N45" si="7">SUM(F42:F44)</f>
        <v>437</v>
      </c>
      <c r="G45" s="10">
        <f t="shared" si="7"/>
        <v>78.435897435897445</v>
      </c>
      <c r="H45" s="10">
        <f t="shared" si="7"/>
        <v>501</v>
      </c>
      <c r="I45" s="10">
        <f t="shared" si="7"/>
        <v>84.435897435897445</v>
      </c>
      <c r="J45" s="10">
        <f t="shared" si="7"/>
        <v>2699</v>
      </c>
      <c r="K45" s="33">
        <f t="shared" si="7"/>
        <v>55.166666666666622</v>
      </c>
      <c r="L45" s="33">
        <f t="shared" si="7"/>
        <v>38.951086956521678</v>
      </c>
      <c r="M45" s="33">
        <f t="shared" si="7"/>
        <v>66.166666666666544</v>
      </c>
      <c r="N45" s="33">
        <f t="shared" si="7"/>
        <v>30.637681159420232</v>
      </c>
      <c r="O45" s="14">
        <f>H45/F45</f>
        <v>1.1464530892448512</v>
      </c>
    </row>
    <row r="46" spans="1:15" x14ac:dyDescent="0.25">
      <c r="A46" s="5" t="s">
        <v>25</v>
      </c>
      <c r="B46" s="4" t="s">
        <v>5</v>
      </c>
      <c r="C46" s="5" t="s">
        <v>506</v>
      </c>
      <c r="D46" s="62" t="s">
        <v>507</v>
      </c>
      <c r="E46" s="7">
        <v>6.0666666666666664</v>
      </c>
      <c r="F46" s="7">
        <v>23</v>
      </c>
      <c r="G46" s="7">
        <v>3.7912087912087915</v>
      </c>
      <c r="H46" s="7">
        <v>9</v>
      </c>
      <c r="I46" s="7">
        <v>1.4835164835164836</v>
      </c>
      <c r="J46" s="7">
        <v>262</v>
      </c>
      <c r="K46" s="30">
        <v>3.8333333333333321</v>
      </c>
      <c r="L46" s="30"/>
      <c r="M46" s="30">
        <v>1.499999999999996</v>
      </c>
      <c r="N46" s="30"/>
      <c r="O46" s="6">
        <f t="shared" si="6"/>
        <v>0.39130434782608697</v>
      </c>
    </row>
    <row r="47" spans="1:15" x14ac:dyDescent="0.25">
      <c r="A47" s="20" t="str">
        <f t="shared" ref="A47:B49" si="8">A46</f>
        <v>Bogotá</v>
      </c>
      <c r="B47" s="20" t="str">
        <f t="shared" si="8"/>
        <v>Penal</v>
      </c>
      <c r="C47" s="5" t="s">
        <v>508</v>
      </c>
      <c r="D47" s="62" t="s">
        <v>509</v>
      </c>
      <c r="E47" s="7">
        <v>3.0333333333333332</v>
      </c>
      <c r="F47" s="7">
        <v>233</v>
      </c>
      <c r="G47" s="7">
        <v>76.813186813186817</v>
      </c>
      <c r="H47" s="7">
        <v>63</v>
      </c>
      <c r="I47" s="7">
        <v>20.76923076923077</v>
      </c>
      <c r="J47" s="7">
        <v>267</v>
      </c>
      <c r="K47" s="30">
        <v>42.666666666666607</v>
      </c>
      <c r="L47" s="30">
        <v>34.999999999999957</v>
      </c>
      <c r="M47" s="30">
        <v>0.99999999999999889</v>
      </c>
      <c r="N47" s="30">
        <v>19.999999999999979</v>
      </c>
      <c r="O47" s="6">
        <f t="shared" si="6"/>
        <v>0.27038626609442062</v>
      </c>
    </row>
    <row r="48" spans="1:15" x14ac:dyDescent="0.25">
      <c r="A48" s="20" t="str">
        <f t="shared" si="8"/>
        <v>Bogotá</v>
      </c>
      <c r="B48" s="20" t="str">
        <f t="shared" si="8"/>
        <v>Penal</v>
      </c>
      <c r="C48" s="5" t="s">
        <v>510</v>
      </c>
      <c r="D48" s="62" t="s">
        <v>511</v>
      </c>
      <c r="E48" s="7">
        <v>6.0666666666666664</v>
      </c>
      <c r="F48" s="7">
        <v>219</v>
      </c>
      <c r="G48" s="7">
        <v>36.098901098901102</v>
      </c>
      <c r="H48" s="7">
        <v>166</v>
      </c>
      <c r="I48" s="7">
        <v>27.362637362637365</v>
      </c>
      <c r="J48" s="7">
        <v>257</v>
      </c>
      <c r="K48" s="30">
        <v>9.6666666666666483</v>
      </c>
      <c r="L48" s="30">
        <v>29.1666666666666</v>
      </c>
      <c r="M48" s="30">
        <v>3.6666666666666625</v>
      </c>
      <c r="N48" s="30">
        <v>25.999999999999972</v>
      </c>
      <c r="O48" s="6">
        <f t="shared" si="6"/>
        <v>0.75799086757990863</v>
      </c>
    </row>
    <row r="49" spans="1:15" x14ac:dyDescent="0.25">
      <c r="A49" s="20" t="str">
        <f t="shared" si="8"/>
        <v>Bogotá</v>
      </c>
      <c r="B49" s="20" t="str">
        <f t="shared" si="8"/>
        <v>Penal</v>
      </c>
      <c r="C49" s="5" t="s">
        <v>512</v>
      </c>
      <c r="D49" s="62" t="s">
        <v>513</v>
      </c>
      <c r="E49" s="7">
        <v>3.0333333333333332</v>
      </c>
      <c r="F49" s="7">
        <v>4</v>
      </c>
      <c r="G49" s="7">
        <v>1.3186813186813187</v>
      </c>
      <c r="H49" s="7">
        <v>7</v>
      </c>
      <c r="I49" s="7">
        <v>2.3076923076923079</v>
      </c>
      <c r="J49" s="7">
        <v>17</v>
      </c>
      <c r="K49" s="30">
        <v>1.3333333333333319</v>
      </c>
      <c r="L49" s="30"/>
      <c r="M49" s="30">
        <v>2.3333333333333321</v>
      </c>
      <c r="N49" s="30"/>
      <c r="O49" s="6">
        <f t="shared" si="6"/>
        <v>1.75</v>
      </c>
    </row>
    <row r="50" spans="1:15" x14ac:dyDescent="0.25">
      <c r="A50" s="9" t="s">
        <v>98</v>
      </c>
      <c r="B50" s="13"/>
      <c r="C50" s="9"/>
      <c r="D50" s="63"/>
      <c r="E50" s="10">
        <v>6.0666666666666664</v>
      </c>
      <c r="F50" s="10">
        <f t="shared" ref="F50:N50" si="9">SUM(F46:F49)</f>
        <v>479</v>
      </c>
      <c r="G50" s="10">
        <f t="shared" si="9"/>
        <v>118.02197802197801</v>
      </c>
      <c r="H50" s="10">
        <f t="shared" si="9"/>
        <v>245</v>
      </c>
      <c r="I50" s="10">
        <f t="shared" si="9"/>
        <v>51.923076923076927</v>
      </c>
      <c r="J50" s="10">
        <f t="shared" si="9"/>
        <v>803</v>
      </c>
      <c r="K50" s="33">
        <f t="shared" si="9"/>
        <v>57.499999999999922</v>
      </c>
      <c r="L50" s="33">
        <f t="shared" si="9"/>
        <v>64.166666666666558</v>
      </c>
      <c r="M50" s="33">
        <f t="shared" si="9"/>
        <v>8.4999999999999893</v>
      </c>
      <c r="N50" s="33">
        <f t="shared" si="9"/>
        <v>45.99999999999995</v>
      </c>
      <c r="O50" s="14">
        <f>H50/F50</f>
        <v>0.51148225469728603</v>
      </c>
    </row>
    <row r="51" spans="1:15" x14ac:dyDescent="0.25">
      <c r="A51" s="5" t="s">
        <v>99</v>
      </c>
      <c r="B51" s="4" t="s">
        <v>5</v>
      </c>
      <c r="C51" s="5" t="s">
        <v>548</v>
      </c>
      <c r="D51" s="62" t="s">
        <v>549</v>
      </c>
      <c r="E51" s="7">
        <v>3.0333333333333332</v>
      </c>
      <c r="F51" s="7">
        <v>135</v>
      </c>
      <c r="G51" s="7">
        <v>44.505494505494504</v>
      </c>
      <c r="H51" s="7">
        <v>177</v>
      </c>
      <c r="I51" s="7">
        <v>58.35164835164835</v>
      </c>
      <c r="J51" s="7">
        <v>384</v>
      </c>
      <c r="K51" s="30">
        <v>18.3333333333333</v>
      </c>
      <c r="L51" s="30">
        <v>26.666666666666636</v>
      </c>
      <c r="M51" s="30">
        <v>37.666666666666565</v>
      </c>
      <c r="N51" s="30">
        <v>21.333333333333311</v>
      </c>
      <c r="O51" s="6">
        <f t="shared" ref="O51:O77" si="10">H51/F51</f>
        <v>1.3111111111111111</v>
      </c>
    </row>
    <row r="52" spans="1:15" x14ac:dyDescent="0.25">
      <c r="A52" s="20" t="str">
        <f t="shared" ref="A52:A60" si="11">A51</f>
        <v>Bucaramanga</v>
      </c>
      <c r="B52" s="20" t="str">
        <f t="shared" ref="B52:B58" si="12">B51</f>
        <v>Penal</v>
      </c>
      <c r="C52" s="5" t="s">
        <v>550</v>
      </c>
      <c r="D52" s="62" t="s">
        <v>551</v>
      </c>
      <c r="E52" s="7">
        <v>6.0666666666666664</v>
      </c>
      <c r="F52" s="7">
        <v>123</v>
      </c>
      <c r="G52" s="7">
        <v>20.274725274725274</v>
      </c>
      <c r="H52" s="7">
        <v>117</v>
      </c>
      <c r="I52" s="7">
        <v>19.285714285714285</v>
      </c>
      <c r="J52" s="7">
        <v>32</v>
      </c>
      <c r="K52" s="30">
        <v>1.9999999999999962</v>
      </c>
      <c r="L52" s="30">
        <v>20.166666666666647</v>
      </c>
      <c r="M52" s="30">
        <v>2.4999999999999973</v>
      </c>
      <c r="N52" s="30">
        <v>18.666666666666647</v>
      </c>
      <c r="O52" s="6">
        <f t="shared" si="10"/>
        <v>0.95121951219512191</v>
      </c>
    </row>
    <row r="53" spans="1:15" x14ac:dyDescent="0.25">
      <c r="A53" s="20" t="str">
        <f t="shared" si="11"/>
        <v>Bucaramanga</v>
      </c>
      <c r="B53" s="20" t="str">
        <f t="shared" si="12"/>
        <v>Penal</v>
      </c>
      <c r="C53" s="5" t="s">
        <v>552</v>
      </c>
      <c r="D53" s="62" t="s">
        <v>553</v>
      </c>
      <c r="E53" s="7">
        <v>6.0666666666666664</v>
      </c>
      <c r="F53" s="7">
        <v>224</v>
      </c>
      <c r="G53" s="7">
        <v>36.923076923076927</v>
      </c>
      <c r="H53" s="7">
        <v>146</v>
      </c>
      <c r="I53" s="7">
        <v>24.065934065934066</v>
      </c>
      <c r="J53" s="7">
        <v>889</v>
      </c>
      <c r="K53" s="30">
        <v>15.696969696969669</v>
      </c>
      <c r="L53" s="30">
        <v>21.757575757575744</v>
      </c>
      <c r="M53" s="30">
        <v>13.848484848484837</v>
      </c>
      <c r="N53" s="30">
        <v>11.560606060606041</v>
      </c>
      <c r="O53" s="6">
        <f t="shared" si="10"/>
        <v>0.6517857142857143</v>
      </c>
    </row>
    <row r="54" spans="1:15" x14ac:dyDescent="0.25">
      <c r="A54" s="20" t="str">
        <f t="shared" si="11"/>
        <v>Bucaramanga</v>
      </c>
      <c r="B54" s="20" t="str">
        <f t="shared" si="12"/>
        <v>Penal</v>
      </c>
      <c r="C54" s="5" t="s">
        <v>554</v>
      </c>
      <c r="D54" s="62" t="s">
        <v>555</v>
      </c>
      <c r="E54" s="7">
        <v>6.0666666666666664</v>
      </c>
      <c r="F54" s="7">
        <v>259</v>
      </c>
      <c r="G54" s="7">
        <v>42.692307692307693</v>
      </c>
      <c r="H54" s="7">
        <v>331</v>
      </c>
      <c r="I54" s="7">
        <v>54.560439560439562</v>
      </c>
      <c r="J54" s="7">
        <v>547</v>
      </c>
      <c r="K54" s="30">
        <v>16.999999999999961</v>
      </c>
      <c r="L54" s="30">
        <v>30.499999999999975</v>
      </c>
      <c r="M54" s="30">
        <v>29.166666666666607</v>
      </c>
      <c r="N54" s="30">
        <v>30.333333333333304</v>
      </c>
      <c r="O54" s="6">
        <f t="shared" si="10"/>
        <v>1.2779922779922781</v>
      </c>
    </row>
    <row r="55" spans="1:15" x14ac:dyDescent="0.25">
      <c r="A55" s="20" t="str">
        <f t="shared" si="11"/>
        <v>Bucaramanga</v>
      </c>
      <c r="B55" s="20" t="str">
        <f t="shared" si="12"/>
        <v>Penal</v>
      </c>
      <c r="C55" s="5" t="s">
        <v>556</v>
      </c>
      <c r="D55" s="62" t="s">
        <v>557</v>
      </c>
      <c r="E55" s="7">
        <v>6.0666666666666664</v>
      </c>
      <c r="F55" s="7">
        <v>253</v>
      </c>
      <c r="G55" s="7">
        <v>41.703296703296708</v>
      </c>
      <c r="H55" s="7">
        <v>263</v>
      </c>
      <c r="I55" s="7">
        <v>43.35164835164835</v>
      </c>
      <c r="J55" s="7">
        <v>471</v>
      </c>
      <c r="K55" s="30">
        <v>19.499999999999961</v>
      </c>
      <c r="L55" s="30">
        <v>25.166666666666647</v>
      </c>
      <c r="M55" s="30">
        <v>24.999999999999961</v>
      </c>
      <c r="N55" s="30">
        <v>20.333333333333307</v>
      </c>
      <c r="O55" s="6">
        <f t="shared" si="10"/>
        <v>1.0395256916996047</v>
      </c>
    </row>
    <row r="56" spans="1:15" x14ac:dyDescent="0.25">
      <c r="A56" s="20" t="str">
        <f t="shared" si="11"/>
        <v>Bucaramanga</v>
      </c>
      <c r="B56" s="20" t="str">
        <f t="shared" si="12"/>
        <v>Penal</v>
      </c>
      <c r="C56" s="5" t="s">
        <v>558</v>
      </c>
      <c r="D56" s="62" t="s">
        <v>559</v>
      </c>
      <c r="E56" s="7">
        <v>3.0333333333333332</v>
      </c>
      <c r="F56" s="7">
        <v>133</v>
      </c>
      <c r="G56" s="7">
        <v>43.846153846153847</v>
      </c>
      <c r="H56" s="7">
        <v>119</v>
      </c>
      <c r="I56" s="7">
        <v>39.230769230769234</v>
      </c>
      <c r="J56" s="7">
        <v>602</v>
      </c>
      <c r="K56" s="30">
        <v>16.333333333333314</v>
      </c>
      <c r="L56" s="30">
        <v>27.999999999999961</v>
      </c>
      <c r="M56" s="30">
        <v>13.333333333333314</v>
      </c>
      <c r="N56" s="30">
        <v>26.3333333333333</v>
      </c>
      <c r="O56" s="6">
        <f t="shared" si="10"/>
        <v>0.89473684210526316</v>
      </c>
    </row>
    <row r="57" spans="1:15" x14ac:dyDescent="0.25">
      <c r="A57" s="20" t="str">
        <f t="shared" si="11"/>
        <v>Bucaramanga</v>
      </c>
      <c r="B57" s="20" t="str">
        <f t="shared" si="12"/>
        <v>Penal</v>
      </c>
      <c r="C57" s="5" t="s">
        <v>560</v>
      </c>
      <c r="D57" s="62" t="s">
        <v>561</v>
      </c>
      <c r="E57" s="7">
        <v>6.0666666666666664</v>
      </c>
      <c r="F57" s="7">
        <v>109</v>
      </c>
      <c r="G57" s="7">
        <v>17.967032967032967</v>
      </c>
      <c r="H57" s="7">
        <v>88</v>
      </c>
      <c r="I57" s="7">
        <v>14.505494505494505</v>
      </c>
      <c r="J57" s="7">
        <v>598</v>
      </c>
      <c r="K57" s="30">
        <v>18.499999999999964</v>
      </c>
      <c r="L57" s="30"/>
      <c r="M57" s="30">
        <v>14.833333333333306</v>
      </c>
      <c r="N57" s="30"/>
      <c r="O57" s="6">
        <f t="shared" si="10"/>
        <v>0.80733944954128445</v>
      </c>
    </row>
    <row r="58" spans="1:15" x14ac:dyDescent="0.25">
      <c r="A58" s="20" t="str">
        <f t="shared" si="11"/>
        <v>Bucaramanga</v>
      </c>
      <c r="B58" s="20" t="str">
        <f t="shared" si="12"/>
        <v>Penal</v>
      </c>
      <c r="C58" s="5" t="s">
        <v>562</v>
      </c>
      <c r="D58" s="62" t="s">
        <v>563</v>
      </c>
      <c r="E58" s="7">
        <v>6.0666666666666664</v>
      </c>
      <c r="F58" s="7">
        <v>257</v>
      </c>
      <c r="G58" s="7">
        <v>42.362637362637365</v>
      </c>
      <c r="H58" s="7">
        <v>221</v>
      </c>
      <c r="I58" s="7">
        <v>36.428571428571431</v>
      </c>
      <c r="J58" s="7">
        <v>674</v>
      </c>
      <c r="K58" s="30">
        <v>19.666666666666607</v>
      </c>
      <c r="L58" s="30">
        <v>46.999999999999986</v>
      </c>
      <c r="M58" s="30">
        <v>16.999999999999968</v>
      </c>
      <c r="N58" s="30">
        <v>39.6666666666666</v>
      </c>
      <c r="O58" s="6">
        <f t="shared" si="10"/>
        <v>0.8599221789883269</v>
      </c>
    </row>
    <row r="59" spans="1:15" x14ac:dyDescent="0.25">
      <c r="A59" s="20" t="str">
        <f t="shared" si="11"/>
        <v>Bucaramanga</v>
      </c>
      <c r="B59" s="20" t="str">
        <f>B58</f>
        <v>Penal</v>
      </c>
      <c r="C59" s="5" t="s">
        <v>564</v>
      </c>
      <c r="D59" s="62" t="s">
        <v>565</v>
      </c>
      <c r="E59" s="7">
        <v>5.7</v>
      </c>
      <c r="F59" s="7">
        <v>221</v>
      </c>
      <c r="G59" s="7">
        <v>38.771929824561404</v>
      </c>
      <c r="H59" s="7">
        <v>241</v>
      </c>
      <c r="I59" s="7">
        <v>42.280701754385966</v>
      </c>
      <c r="J59" s="7">
        <v>789</v>
      </c>
      <c r="K59" s="30">
        <v>15.855600539811032</v>
      </c>
      <c r="L59" s="30">
        <v>23.859649122806978</v>
      </c>
      <c r="M59" s="30">
        <v>21.520917678812371</v>
      </c>
      <c r="N59" s="30">
        <v>21.754385964912249</v>
      </c>
      <c r="O59" s="6">
        <f t="shared" si="10"/>
        <v>1.090497737556561</v>
      </c>
    </row>
    <row r="60" spans="1:15" x14ac:dyDescent="0.25">
      <c r="A60" s="20" t="str">
        <f t="shared" si="11"/>
        <v>Bucaramanga</v>
      </c>
      <c r="B60" s="20" t="str">
        <f>B59</f>
        <v>Penal</v>
      </c>
      <c r="C60" s="5" t="s">
        <v>1719</v>
      </c>
      <c r="D60" s="62" t="s">
        <v>1720</v>
      </c>
      <c r="E60" s="47" t="s">
        <v>1716</v>
      </c>
      <c r="F60" s="47" t="s">
        <v>1716</v>
      </c>
      <c r="G60" s="47" t="s">
        <v>1716</v>
      </c>
      <c r="H60" s="47" t="s">
        <v>1716</v>
      </c>
      <c r="I60" s="47" t="s">
        <v>1716</v>
      </c>
      <c r="J60" s="47" t="s">
        <v>1716</v>
      </c>
      <c r="K60" s="47" t="s">
        <v>1716</v>
      </c>
      <c r="L60" s="47" t="s">
        <v>1716</v>
      </c>
      <c r="M60" s="47" t="s">
        <v>1716</v>
      </c>
      <c r="N60" s="47" t="s">
        <v>1716</v>
      </c>
      <c r="O60" s="47" t="s">
        <v>1716</v>
      </c>
    </row>
    <row r="61" spans="1:15" x14ac:dyDescent="0.25">
      <c r="A61" s="20" t="str">
        <f>A59</f>
        <v>Bucaramanga</v>
      </c>
      <c r="B61" s="20" t="str">
        <f>B59</f>
        <v>Penal</v>
      </c>
      <c r="C61" s="5" t="s">
        <v>566</v>
      </c>
      <c r="D61" s="62" t="s">
        <v>567</v>
      </c>
      <c r="E61" s="7">
        <v>6.0666666666666664</v>
      </c>
      <c r="F61" s="7">
        <v>252</v>
      </c>
      <c r="G61" s="7">
        <v>41.53846153846154</v>
      </c>
      <c r="H61" s="7">
        <v>254</v>
      </c>
      <c r="I61" s="7">
        <v>41.868131868131869</v>
      </c>
      <c r="J61" s="7">
        <v>418</v>
      </c>
      <c r="K61" s="30">
        <v>22.166666666666611</v>
      </c>
      <c r="L61" s="30">
        <v>25.166666666666618</v>
      </c>
      <c r="M61" s="30">
        <v>31.333333333333286</v>
      </c>
      <c r="N61" s="30">
        <v>14.999999999999984</v>
      </c>
      <c r="O61" s="6">
        <f t="shared" si="10"/>
        <v>1.0079365079365079</v>
      </c>
    </row>
    <row r="62" spans="1:15" x14ac:dyDescent="0.25">
      <c r="A62" s="9" t="s">
        <v>114</v>
      </c>
      <c r="B62" s="13"/>
      <c r="C62" s="9"/>
      <c r="D62" s="63"/>
      <c r="E62" s="10"/>
      <c r="F62" s="10">
        <f t="shared" ref="F62:N62" si="13">SUM(F51:F61)</f>
        <v>1966</v>
      </c>
      <c r="G62" s="10">
        <f t="shared" si="13"/>
        <v>370.58511663774823</v>
      </c>
      <c r="H62" s="10">
        <f t="shared" si="13"/>
        <v>1957</v>
      </c>
      <c r="I62" s="10">
        <f t="shared" si="13"/>
        <v>373.92905340273762</v>
      </c>
      <c r="J62" s="10">
        <f t="shared" si="13"/>
        <v>5404</v>
      </c>
      <c r="K62" s="33">
        <f t="shared" si="13"/>
        <v>165.05257023678041</v>
      </c>
      <c r="L62" s="33">
        <f t="shared" si="13"/>
        <v>248.28389154704919</v>
      </c>
      <c r="M62" s="33">
        <f t="shared" si="13"/>
        <v>206.20273586063021</v>
      </c>
      <c r="N62" s="33">
        <f t="shared" si="13"/>
        <v>204.98165869218471</v>
      </c>
      <c r="O62" s="14">
        <f>H62/F62</f>
        <v>0.9954221770091557</v>
      </c>
    </row>
    <row r="63" spans="1:15" x14ac:dyDescent="0.25">
      <c r="A63" s="5" t="s">
        <v>115</v>
      </c>
      <c r="B63" s="4" t="s">
        <v>5</v>
      </c>
      <c r="C63" s="5" t="s">
        <v>586</v>
      </c>
      <c r="D63" s="62" t="s">
        <v>587</v>
      </c>
      <c r="E63" s="7">
        <v>6.0666666666666664</v>
      </c>
      <c r="F63" s="7">
        <v>96</v>
      </c>
      <c r="G63" s="7">
        <v>15.824175824175825</v>
      </c>
      <c r="H63" s="7">
        <v>103</v>
      </c>
      <c r="I63" s="7">
        <v>16.978021978021978</v>
      </c>
      <c r="J63" s="7">
        <v>301</v>
      </c>
      <c r="K63" s="30">
        <v>7.6666666666666519</v>
      </c>
      <c r="L63" s="30">
        <v>10.499999999999977</v>
      </c>
      <c r="M63" s="30">
        <v>9.1666666666666501</v>
      </c>
      <c r="N63" s="30">
        <v>9.499999999999984</v>
      </c>
      <c r="O63" s="6">
        <f t="shared" si="10"/>
        <v>1.0729166666666667</v>
      </c>
    </row>
    <row r="64" spans="1:15" x14ac:dyDescent="0.25">
      <c r="A64" s="20" t="str">
        <f t="shared" ref="A64:A77" si="14">A63</f>
        <v>Buga</v>
      </c>
      <c r="B64" s="20" t="str">
        <f t="shared" ref="B64:B77" si="15">B63</f>
        <v>Penal</v>
      </c>
      <c r="C64" s="5" t="s">
        <v>588</v>
      </c>
      <c r="D64" s="62" t="s">
        <v>589</v>
      </c>
      <c r="E64" s="7">
        <v>6.0666666666666664</v>
      </c>
      <c r="F64" s="7">
        <v>109</v>
      </c>
      <c r="G64" s="7">
        <v>17.967032967032967</v>
      </c>
      <c r="H64" s="7">
        <v>113</v>
      </c>
      <c r="I64" s="7">
        <v>18.626373626373628</v>
      </c>
      <c r="J64" s="7">
        <v>213</v>
      </c>
      <c r="K64" s="30">
        <v>6.333333333333325</v>
      </c>
      <c r="L64" s="30">
        <v>24.999999999999964</v>
      </c>
      <c r="M64" s="30">
        <v>10.49999999999998</v>
      </c>
      <c r="N64" s="30">
        <v>16.999999999999972</v>
      </c>
      <c r="O64" s="6">
        <f t="shared" si="10"/>
        <v>1.036697247706422</v>
      </c>
    </row>
    <row r="65" spans="1:15" x14ac:dyDescent="0.25">
      <c r="A65" s="20" t="str">
        <f t="shared" si="14"/>
        <v>Buga</v>
      </c>
      <c r="B65" s="20" t="str">
        <f t="shared" si="15"/>
        <v>Penal</v>
      </c>
      <c r="C65" s="5" t="s">
        <v>590</v>
      </c>
      <c r="D65" s="62" t="s">
        <v>591</v>
      </c>
      <c r="E65" s="7">
        <v>6.0666666666666664</v>
      </c>
      <c r="F65" s="7">
        <v>74</v>
      </c>
      <c r="G65" s="7">
        <v>12.197802197802199</v>
      </c>
      <c r="H65" s="7">
        <v>85</v>
      </c>
      <c r="I65" s="7">
        <v>14.010989010989011</v>
      </c>
      <c r="J65" s="7">
        <v>170</v>
      </c>
      <c r="K65" s="30">
        <v>7.1666666666666528</v>
      </c>
      <c r="L65" s="30">
        <v>11.333333333333313</v>
      </c>
      <c r="M65" s="30">
        <v>9.4999999999999822</v>
      </c>
      <c r="N65" s="30">
        <v>9.9999999999999858</v>
      </c>
      <c r="O65" s="6">
        <f t="shared" si="10"/>
        <v>1.1486486486486487</v>
      </c>
    </row>
    <row r="66" spans="1:15" x14ac:dyDescent="0.25">
      <c r="A66" s="20" t="str">
        <f t="shared" si="14"/>
        <v>Buga</v>
      </c>
      <c r="B66" s="20" t="str">
        <f t="shared" si="15"/>
        <v>Penal</v>
      </c>
      <c r="C66" s="5" t="s">
        <v>1721</v>
      </c>
      <c r="D66" s="62" t="s">
        <v>1722</v>
      </c>
      <c r="E66" s="47" t="s">
        <v>1716</v>
      </c>
      <c r="F66" s="47" t="s">
        <v>1716</v>
      </c>
      <c r="G66" s="47" t="s">
        <v>1716</v>
      </c>
      <c r="H66" s="47" t="s">
        <v>1716</v>
      </c>
      <c r="I66" s="47" t="s">
        <v>1716</v>
      </c>
      <c r="J66" s="47" t="s">
        <v>1716</v>
      </c>
      <c r="K66" s="47" t="s">
        <v>1716</v>
      </c>
      <c r="L66" s="47" t="s">
        <v>1716</v>
      </c>
      <c r="M66" s="47" t="s">
        <v>1716</v>
      </c>
      <c r="N66" s="47" t="s">
        <v>1716</v>
      </c>
      <c r="O66" s="47" t="s">
        <v>1716</v>
      </c>
    </row>
    <row r="67" spans="1:15" x14ac:dyDescent="0.25">
      <c r="A67" s="20" t="str">
        <f t="shared" si="14"/>
        <v>Buga</v>
      </c>
      <c r="B67" s="20" t="str">
        <f t="shared" si="15"/>
        <v>Penal</v>
      </c>
      <c r="C67" s="5" t="s">
        <v>1723</v>
      </c>
      <c r="D67" s="62" t="s">
        <v>1724</v>
      </c>
      <c r="E67" s="47" t="s">
        <v>1716</v>
      </c>
      <c r="F67" s="47" t="s">
        <v>1716</v>
      </c>
      <c r="G67" s="47" t="s">
        <v>1716</v>
      </c>
      <c r="H67" s="47" t="s">
        <v>1716</v>
      </c>
      <c r="I67" s="47" t="s">
        <v>1716</v>
      </c>
      <c r="J67" s="47" t="s">
        <v>1716</v>
      </c>
      <c r="K67" s="47" t="s">
        <v>1716</v>
      </c>
      <c r="L67" s="47" t="s">
        <v>1716</v>
      </c>
      <c r="M67" s="47" t="s">
        <v>1716</v>
      </c>
      <c r="N67" s="47" t="s">
        <v>1716</v>
      </c>
      <c r="O67" s="47" t="s">
        <v>1716</v>
      </c>
    </row>
    <row r="68" spans="1:15" x14ac:dyDescent="0.25">
      <c r="A68" s="20" t="str">
        <f>A65</f>
        <v>Buga</v>
      </c>
      <c r="B68" s="20" t="str">
        <f>B65</f>
        <v>Penal</v>
      </c>
      <c r="C68" s="5" t="s">
        <v>592</v>
      </c>
      <c r="D68" s="62" t="s">
        <v>593</v>
      </c>
      <c r="E68" s="7">
        <v>0.9</v>
      </c>
      <c r="F68" s="7">
        <v>135</v>
      </c>
      <c r="G68" s="7">
        <v>135</v>
      </c>
      <c r="H68" s="7">
        <v>5</v>
      </c>
      <c r="I68" s="7">
        <v>5</v>
      </c>
      <c r="J68" s="7">
        <v>0</v>
      </c>
      <c r="K68" s="30">
        <v>135</v>
      </c>
      <c r="L68" s="30"/>
      <c r="M68" s="30">
        <v>5</v>
      </c>
      <c r="N68" s="30"/>
      <c r="O68" s="6">
        <f t="shared" si="10"/>
        <v>3.7037037037037035E-2</v>
      </c>
    </row>
    <row r="69" spans="1:15" x14ac:dyDescent="0.25">
      <c r="A69" s="20" t="str">
        <f>A66</f>
        <v>Buga</v>
      </c>
      <c r="B69" s="20" t="str">
        <f>B66</f>
        <v>Penal</v>
      </c>
      <c r="C69" s="5" t="s">
        <v>1725</v>
      </c>
      <c r="D69" s="62" t="s">
        <v>1726</v>
      </c>
      <c r="E69" s="47" t="s">
        <v>1716</v>
      </c>
      <c r="F69" s="47" t="s">
        <v>1716</v>
      </c>
      <c r="G69" s="47" t="s">
        <v>1716</v>
      </c>
      <c r="H69" s="47" t="s">
        <v>1716</v>
      </c>
      <c r="I69" s="47" t="s">
        <v>1716</v>
      </c>
      <c r="J69" s="47" t="s">
        <v>1716</v>
      </c>
      <c r="K69" s="47" t="s">
        <v>1716</v>
      </c>
      <c r="L69" s="47" t="s">
        <v>1716</v>
      </c>
      <c r="M69" s="47" t="s">
        <v>1716</v>
      </c>
      <c r="N69" s="47" t="s">
        <v>1716</v>
      </c>
      <c r="O69" s="47" t="s">
        <v>1716</v>
      </c>
    </row>
    <row r="70" spans="1:15" x14ac:dyDescent="0.25">
      <c r="A70" s="20" t="str">
        <f>A68</f>
        <v>Buga</v>
      </c>
      <c r="B70" s="20" t="str">
        <f>B68</f>
        <v>Penal</v>
      </c>
      <c r="C70" s="5" t="s">
        <v>594</v>
      </c>
      <c r="D70" s="62" t="s">
        <v>595</v>
      </c>
      <c r="E70" s="7">
        <v>6.0666666666666664</v>
      </c>
      <c r="F70" s="7">
        <v>151</v>
      </c>
      <c r="G70" s="7">
        <v>24.890109890109891</v>
      </c>
      <c r="H70" s="7">
        <v>142</v>
      </c>
      <c r="I70" s="7">
        <v>23.406593406593409</v>
      </c>
      <c r="J70" s="7">
        <v>101</v>
      </c>
      <c r="K70" s="30">
        <v>10.33893557422968</v>
      </c>
      <c r="L70" s="30">
        <v>38.93529277739799</v>
      </c>
      <c r="M70" s="30">
        <v>11.123249299719879</v>
      </c>
      <c r="N70" s="30">
        <v>31.856345408976946</v>
      </c>
      <c r="O70" s="6">
        <f t="shared" si="10"/>
        <v>0.94039735099337751</v>
      </c>
    </row>
    <row r="71" spans="1:15" x14ac:dyDescent="0.25">
      <c r="A71" s="20" t="str">
        <f t="shared" si="14"/>
        <v>Buga</v>
      </c>
      <c r="B71" s="20" t="str">
        <f t="shared" si="15"/>
        <v>Penal</v>
      </c>
      <c r="C71" s="5" t="s">
        <v>596</v>
      </c>
      <c r="D71" s="62" t="s">
        <v>597</v>
      </c>
      <c r="E71" s="7">
        <v>6.0666666666666664</v>
      </c>
      <c r="F71" s="7">
        <v>133</v>
      </c>
      <c r="G71" s="7">
        <v>21.923076923076923</v>
      </c>
      <c r="H71" s="7">
        <v>99</v>
      </c>
      <c r="I71" s="7">
        <v>16.318681318681318</v>
      </c>
      <c r="J71" s="7">
        <v>69</v>
      </c>
      <c r="K71" s="30">
        <v>8.3333333333333179</v>
      </c>
      <c r="L71" s="30">
        <v>19.22144522144518</v>
      </c>
      <c r="M71" s="30">
        <v>5.3333333333333233</v>
      </c>
      <c r="N71" s="30">
        <v>15.759906759906723</v>
      </c>
      <c r="O71" s="6">
        <f t="shared" si="10"/>
        <v>0.74436090225563911</v>
      </c>
    </row>
    <row r="72" spans="1:15" x14ac:dyDescent="0.25">
      <c r="A72" s="20" t="str">
        <f t="shared" si="14"/>
        <v>Buga</v>
      </c>
      <c r="B72" s="20" t="str">
        <f t="shared" si="15"/>
        <v>Penal</v>
      </c>
      <c r="C72" s="5" t="s">
        <v>598</v>
      </c>
      <c r="D72" s="62" t="s">
        <v>599</v>
      </c>
      <c r="E72" s="7">
        <v>6.0666666666666664</v>
      </c>
      <c r="F72" s="7">
        <v>192</v>
      </c>
      <c r="G72" s="7">
        <v>31.64835164835165</v>
      </c>
      <c r="H72" s="7">
        <v>191</v>
      </c>
      <c r="I72" s="7">
        <v>31.483516483516485</v>
      </c>
      <c r="J72" s="7">
        <v>74</v>
      </c>
      <c r="K72" s="30">
        <v>10.999999999999993</v>
      </c>
      <c r="L72" s="30">
        <v>24.3333333333333</v>
      </c>
      <c r="M72" s="30">
        <v>13.666666666666655</v>
      </c>
      <c r="N72" s="30">
        <v>20.8333333333333</v>
      </c>
      <c r="O72" s="6">
        <f t="shared" si="10"/>
        <v>0.99479166666666663</v>
      </c>
    </row>
    <row r="73" spans="1:15" x14ac:dyDescent="0.25">
      <c r="A73" s="20" t="str">
        <f t="shared" si="14"/>
        <v>Buga</v>
      </c>
      <c r="B73" s="20" t="str">
        <f t="shared" si="15"/>
        <v>Penal</v>
      </c>
      <c r="C73" s="5" t="s">
        <v>600</v>
      </c>
      <c r="D73" s="62" t="s">
        <v>601</v>
      </c>
      <c r="E73" s="7">
        <v>6.0666666666666664</v>
      </c>
      <c r="F73" s="7">
        <v>231</v>
      </c>
      <c r="G73" s="7">
        <v>38.07692307692308</v>
      </c>
      <c r="H73" s="7">
        <v>231</v>
      </c>
      <c r="I73" s="7">
        <v>38.07692307692308</v>
      </c>
      <c r="J73" s="7">
        <v>364</v>
      </c>
      <c r="K73" s="30">
        <v>26.166666666666618</v>
      </c>
      <c r="L73" s="30">
        <v>13.166666666666664</v>
      </c>
      <c r="M73" s="30">
        <v>35.83333333333325</v>
      </c>
      <c r="N73" s="30">
        <v>10.166666666666663</v>
      </c>
      <c r="O73" s="6">
        <f t="shared" si="10"/>
        <v>1</v>
      </c>
    </row>
    <row r="74" spans="1:15" x14ac:dyDescent="0.25">
      <c r="A74" s="20" t="str">
        <f t="shared" si="14"/>
        <v>Buga</v>
      </c>
      <c r="B74" s="20" t="str">
        <f t="shared" si="15"/>
        <v>Penal</v>
      </c>
      <c r="C74" s="5" t="s">
        <v>1727</v>
      </c>
      <c r="D74" s="62" t="s">
        <v>1728</v>
      </c>
      <c r="E74" s="47" t="s">
        <v>1716</v>
      </c>
      <c r="F74" s="47" t="s">
        <v>1716</v>
      </c>
      <c r="G74" s="47" t="s">
        <v>1716</v>
      </c>
      <c r="H74" s="47" t="s">
        <v>1716</v>
      </c>
      <c r="I74" s="47" t="s">
        <v>1716</v>
      </c>
      <c r="J74" s="47" t="s">
        <v>1716</v>
      </c>
      <c r="K74" s="47" t="s">
        <v>1716</v>
      </c>
      <c r="L74" s="47" t="s">
        <v>1716</v>
      </c>
      <c r="M74" s="47" t="s">
        <v>1716</v>
      </c>
      <c r="N74" s="47" t="s">
        <v>1716</v>
      </c>
      <c r="O74" s="47" t="s">
        <v>1716</v>
      </c>
    </row>
    <row r="75" spans="1:15" x14ac:dyDescent="0.25">
      <c r="A75" s="20" t="str">
        <f>A73</f>
        <v>Buga</v>
      </c>
      <c r="B75" s="20" t="str">
        <f>B73</f>
        <v>Penal</v>
      </c>
      <c r="C75" s="5" t="s">
        <v>602</v>
      </c>
      <c r="D75" s="62" t="s">
        <v>603</v>
      </c>
      <c r="E75" s="7">
        <v>3.0333333333333332</v>
      </c>
      <c r="F75" s="7">
        <v>88</v>
      </c>
      <c r="G75" s="7">
        <v>29.010989010989011</v>
      </c>
      <c r="H75" s="7">
        <v>44</v>
      </c>
      <c r="I75" s="7">
        <v>14.505494505494505</v>
      </c>
      <c r="J75" s="7">
        <v>128</v>
      </c>
      <c r="K75" s="30">
        <v>29.33333333333329</v>
      </c>
      <c r="L75" s="30"/>
      <c r="M75" s="30">
        <v>14.666666666666655</v>
      </c>
      <c r="N75" s="30"/>
      <c r="O75" s="6">
        <f t="shared" si="10"/>
        <v>0.5</v>
      </c>
    </row>
    <row r="76" spans="1:15" x14ac:dyDescent="0.25">
      <c r="A76" s="20" t="str">
        <f t="shared" si="14"/>
        <v>Buga</v>
      </c>
      <c r="B76" s="20" t="str">
        <f t="shared" si="15"/>
        <v>Penal</v>
      </c>
      <c r="C76" s="5" t="s">
        <v>604</v>
      </c>
      <c r="D76" s="62" t="s">
        <v>605</v>
      </c>
      <c r="E76" s="7">
        <v>6.0666666666666664</v>
      </c>
      <c r="F76" s="7">
        <v>136</v>
      </c>
      <c r="G76" s="7">
        <v>22.41758241758242</v>
      </c>
      <c r="H76" s="7">
        <v>175</v>
      </c>
      <c r="I76" s="7">
        <v>28.846153846153847</v>
      </c>
      <c r="J76" s="7">
        <v>72</v>
      </c>
      <c r="K76" s="30">
        <v>7.4999999999999858</v>
      </c>
      <c r="L76" s="30">
        <v>16.166666666666647</v>
      </c>
      <c r="M76" s="30">
        <v>17.999999999999979</v>
      </c>
      <c r="N76" s="30">
        <v>11.833333333333318</v>
      </c>
      <c r="O76" s="6">
        <f t="shared" si="10"/>
        <v>1.286764705882353</v>
      </c>
    </row>
    <row r="77" spans="1:15" x14ac:dyDescent="0.25">
      <c r="A77" s="20" t="str">
        <f t="shared" si="14"/>
        <v>Buga</v>
      </c>
      <c r="B77" s="20" t="str">
        <f t="shared" si="15"/>
        <v>Penal</v>
      </c>
      <c r="C77" s="5" t="s">
        <v>606</v>
      </c>
      <c r="D77" s="62" t="s">
        <v>607</v>
      </c>
      <c r="E77" s="7">
        <v>6.0666666666666664</v>
      </c>
      <c r="F77" s="7">
        <v>152</v>
      </c>
      <c r="G77" s="7">
        <v>25.054945054945055</v>
      </c>
      <c r="H77" s="7">
        <v>154</v>
      </c>
      <c r="I77" s="7">
        <v>25.384615384615387</v>
      </c>
      <c r="J77" s="7">
        <v>56</v>
      </c>
      <c r="K77" s="30">
        <v>14.892156862745075</v>
      </c>
      <c r="L77" s="30">
        <v>27.429029304029282</v>
      </c>
      <c r="M77" s="30">
        <v>17.558823529411747</v>
      </c>
      <c r="N77" s="30">
        <v>20.303571428571395</v>
      </c>
      <c r="O77" s="6">
        <f t="shared" si="10"/>
        <v>1.013157894736842</v>
      </c>
    </row>
    <row r="78" spans="1:15" x14ac:dyDescent="0.25">
      <c r="A78" s="9" t="s">
        <v>126</v>
      </c>
      <c r="B78" s="13"/>
      <c r="C78" s="9"/>
      <c r="D78" s="63"/>
      <c r="E78" s="10"/>
      <c r="F78" s="10">
        <f t="shared" ref="F78:N78" si="16">SUM(F63:F77)</f>
        <v>1497</v>
      </c>
      <c r="G78" s="10">
        <f t="shared" si="16"/>
        <v>374.01098901098908</v>
      </c>
      <c r="H78" s="10">
        <f t="shared" si="16"/>
        <v>1342</v>
      </c>
      <c r="I78" s="10">
        <f t="shared" si="16"/>
        <v>232.63736263736263</v>
      </c>
      <c r="J78" s="10">
        <f t="shared" si="16"/>
        <v>1548</v>
      </c>
      <c r="K78" s="33">
        <f t="shared" si="16"/>
        <v>263.73109243697462</v>
      </c>
      <c r="L78" s="33">
        <f t="shared" si="16"/>
        <v>186.08576730287231</v>
      </c>
      <c r="M78" s="33">
        <f t="shared" si="16"/>
        <v>150.3487394957981</v>
      </c>
      <c r="N78" s="33">
        <f t="shared" si="16"/>
        <v>147.25315693078829</v>
      </c>
      <c r="O78" s="14">
        <f>H78/F78</f>
        <v>0.8964595858383434</v>
      </c>
    </row>
    <row r="79" spans="1:15" x14ac:dyDescent="0.25">
      <c r="A79" s="5" t="s">
        <v>127</v>
      </c>
      <c r="B79" s="4" t="s">
        <v>5</v>
      </c>
      <c r="C79" s="5" t="s">
        <v>626</v>
      </c>
      <c r="D79" s="62" t="s">
        <v>627</v>
      </c>
      <c r="E79" s="7">
        <v>6.0666666666666664</v>
      </c>
      <c r="F79" s="7">
        <v>111</v>
      </c>
      <c r="G79" s="7">
        <v>18.296703296703296</v>
      </c>
      <c r="H79" s="7">
        <v>82</v>
      </c>
      <c r="I79" s="7">
        <v>13.516483516483516</v>
      </c>
      <c r="J79" s="7">
        <v>30</v>
      </c>
      <c r="K79" s="30">
        <v>11.833333333333309</v>
      </c>
      <c r="L79" s="30">
        <v>8.4999999999999893</v>
      </c>
      <c r="M79" s="30">
        <v>8.6666666666666554</v>
      </c>
      <c r="N79" s="30">
        <v>6.8333333333333188</v>
      </c>
      <c r="O79" s="6">
        <f t="shared" ref="O79:O86" si="17">H79/F79</f>
        <v>0.73873873873873874</v>
      </c>
    </row>
    <row r="80" spans="1:15" x14ac:dyDescent="0.25">
      <c r="A80" s="9" t="s">
        <v>142</v>
      </c>
      <c r="B80" s="13"/>
      <c r="C80" s="9"/>
      <c r="D80" s="63"/>
      <c r="E80" s="10"/>
      <c r="F80" s="10">
        <v>111</v>
      </c>
      <c r="G80" s="10">
        <v>18</v>
      </c>
      <c r="H80" s="10">
        <v>82</v>
      </c>
      <c r="I80" s="10">
        <v>14</v>
      </c>
      <c r="J80" s="10">
        <v>30</v>
      </c>
      <c r="K80" s="33">
        <v>12</v>
      </c>
      <c r="L80" s="33">
        <v>8</v>
      </c>
      <c r="M80" s="33">
        <v>3</v>
      </c>
      <c r="N80" s="33">
        <v>7</v>
      </c>
      <c r="O80" s="14">
        <f>H80/F80</f>
        <v>0.73873873873873874</v>
      </c>
    </row>
    <row r="81" spans="1:15" x14ac:dyDescent="0.25">
      <c r="A81" s="5" t="s">
        <v>143</v>
      </c>
      <c r="B81" s="4" t="s">
        <v>5</v>
      </c>
      <c r="C81" s="5" t="s">
        <v>1729</v>
      </c>
      <c r="D81" s="66" t="s">
        <v>1730</v>
      </c>
      <c r="E81" s="48" t="s">
        <v>1716</v>
      </c>
      <c r="F81" s="47" t="s">
        <v>1716</v>
      </c>
      <c r="G81" s="47" t="s">
        <v>1716</v>
      </c>
      <c r="H81" s="47" t="s">
        <v>1716</v>
      </c>
      <c r="I81" s="47" t="s">
        <v>1716</v>
      </c>
      <c r="J81" s="47" t="s">
        <v>1716</v>
      </c>
      <c r="K81" s="47" t="s">
        <v>1716</v>
      </c>
      <c r="L81" s="47" t="s">
        <v>1716</v>
      </c>
      <c r="M81" s="47" t="s">
        <v>1716</v>
      </c>
      <c r="N81" s="47" t="s">
        <v>1716</v>
      </c>
      <c r="O81" s="47" t="s">
        <v>1716</v>
      </c>
    </row>
    <row r="82" spans="1:15" x14ac:dyDescent="0.25">
      <c r="A82" s="5" t="s">
        <v>143</v>
      </c>
      <c r="B82" s="4" t="s">
        <v>5</v>
      </c>
      <c r="C82" s="5" t="s">
        <v>644</v>
      </c>
      <c r="D82" s="62" t="s">
        <v>645</v>
      </c>
      <c r="E82" s="7">
        <v>3.0333333333333332</v>
      </c>
      <c r="F82" s="7">
        <v>77</v>
      </c>
      <c r="G82" s="7">
        <v>25.384615384615387</v>
      </c>
      <c r="H82" s="7">
        <v>67</v>
      </c>
      <c r="I82" s="7">
        <v>22.087912087912088</v>
      </c>
      <c r="J82" s="7">
        <v>8</v>
      </c>
      <c r="K82" s="30"/>
      <c r="L82" s="30">
        <v>25.666666666666643</v>
      </c>
      <c r="M82" s="30"/>
      <c r="N82" s="30">
        <v>22.333333333333321</v>
      </c>
      <c r="O82" s="6">
        <f t="shared" si="17"/>
        <v>0.87012987012987009</v>
      </c>
    </row>
    <row r="83" spans="1:15" x14ac:dyDescent="0.25">
      <c r="A83" s="5" t="s">
        <v>143</v>
      </c>
      <c r="B83" s="20" t="str">
        <f>B82</f>
        <v>Penal</v>
      </c>
      <c r="C83" s="5" t="s">
        <v>646</v>
      </c>
      <c r="D83" s="62" t="s">
        <v>647</v>
      </c>
      <c r="E83" s="7">
        <v>3.0333333333333332</v>
      </c>
      <c r="F83" s="7">
        <v>6</v>
      </c>
      <c r="G83" s="7">
        <v>1.9780219780219781</v>
      </c>
      <c r="H83" s="7">
        <v>16</v>
      </c>
      <c r="I83" s="7">
        <v>5.2747252747252746</v>
      </c>
      <c r="J83" s="7">
        <v>68</v>
      </c>
      <c r="K83" s="30">
        <v>1.999999999999998</v>
      </c>
      <c r="L83" s="30"/>
      <c r="M83" s="30">
        <v>5.3333333333333277</v>
      </c>
      <c r="N83" s="30"/>
      <c r="O83" s="6">
        <f t="shared" si="17"/>
        <v>2.6666666666666665</v>
      </c>
    </row>
    <row r="84" spans="1:15" x14ac:dyDescent="0.25">
      <c r="A84" s="5" t="s">
        <v>143</v>
      </c>
      <c r="B84" s="20" t="str">
        <f>B83</f>
        <v>Penal</v>
      </c>
      <c r="C84" s="5" t="s">
        <v>648</v>
      </c>
      <c r="D84" s="62" t="s">
        <v>649</v>
      </c>
      <c r="E84" s="7">
        <v>6.0666666666666664</v>
      </c>
      <c r="F84" s="7">
        <v>195</v>
      </c>
      <c r="G84" s="7">
        <v>32.142857142857146</v>
      </c>
      <c r="H84" s="7">
        <v>172</v>
      </c>
      <c r="I84" s="7">
        <v>28.351648351648354</v>
      </c>
      <c r="J84" s="7">
        <v>497</v>
      </c>
      <c r="K84" s="30">
        <v>18.833333333333314</v>
      </c>
      <c r="L84" s="30">
        <v>16.999999999999982</v>
      </c>
      <c r="M84" s="30">
        <v>18.499999999999975</v>
      </c>
      <c r="N84" s="30">
        <v>12.666666666666639</v>
      </c>
      <c r="O84" s="6">
        <f t="shared" si="17"/>
        <v>0.88205128205128203</v>
      </c>
    </row>
    <row r="85" spans="1:15" x14ac:dyDescent="0.25">
      <c r="A85" s="5" t="s">
        <v>143</v>
      </c>
      <c r="B85" s="20" t="str">
        <f>B84</f>
        <v>Penal</v>
      </c>
      <c r="C85" s="5" t="s">
        <v>650</v>
      </c>
      <c r="D85" s="62" t="s">
        <v>651</v>
      </c>
      <c r="E85" s="7">
        <v>6.0666666666666664</v>
      </c>
      <c r="F85" s="7">
        <v>247</v>
      </c>
      <c r="G85" s="7">
        <v>40.714285714285715</v>
      </c>
      <c r="H85" s="7">
        <v>210</v>
      </c>
      <c r="I85" s="7">
        <v>34.615384615384613</v>
      </c>
      <c r="J85" s="7">
        <v>374</v>
      </c>
      <c r="K85" s="30">
        <v>22.83333333333329</v>
      </c>
      <c r="L85" s="30">
        <v>21.666666666666632</v>
      </c>
      <c r="M85" s="30">
        <v>18.499999999999964</v>
      </c>
      <c r="N85" s="30">
        <v>18.333333333333314</v>
      </c>
      <c r="O85" s="6">
        <f t="shared" si="17"/>
        <v>0.8502024291497976</v>
      </c>
    </row>
    <row r="86" spans="1:15" x14ac:dyDescent="0.25">
      <c r="A86" s="5" t="s">
        <v>143</v>
      </c>
      <c r="B86" s="20" t="str">
        <f>B85</f>
        <v>Penal</v>
      </c>
      <c r="C86" s="5" t="s">
        <v>652</v>
      </c>
      <c r="D86" s="62" t="s">
        <v>653</v>
      </c>
      <c r="E86" s="7">
        <v>6.0666666666666664</v>
      </c>
      <c r="F86" s="7">
        <v>106</v>
      </c>
      <c r="G86" s="7">
        <v>17.472527472527474</v>
      </c>
      <c r="H86" s="7">
        <v>84</v>
      </c>
      <c r="I86" s="7">
        <v>13.846153846153847</v>
      </c>
      <c r="J86" s="7">
        <v>84</v>
      </c>
      <c r="K86" s="30">
        <v>15.666666666666648</v>
      </c>
      <c r="L86" s="30">
        <v>3.833333333333325</v>
      </c>
      <c r="M86" s="30">
        <v>12.833333333333307</v>
      </c>
      <c r="N86" s="30">
        <v>2.6666666666666652</v>
      </c>
      <c r="O86" s="6">
        <f t="shared" si="17"/>
        <v>0.79245283018867929</v>
      </c>
    </row>
    <row r="87" spans="1:15" x14ac:dyDescent="0.25">
      <c r="A87" s="9" t="s">
        <v>148</v>
      </c>
      <c r="B87" s="13"/>
      <c r="C87" s="9"/>
      <c r="D87" s="63"/>
      <c r="E87" s="10"/>
      <c r="F87" s="10">
        <f>SUM(F82:F86)</f>
        <v>631</v>
      </c>
      <c r="G87" s="10">
        <f>SUM(G82:G86)</f>
        <v>117.69230769230771</v>
      </c>
      <c r="H87" s="10">
        <f>SUM(H82:H86)</f>
        <v>549</v>
      </c>
      <c r="I87" s="10">
        <f>SUM(I82:I86)</f>
        <v>104.17582417582418</v>
      </c>
      <c r="J87" s="10">
        <f>SUM(J82:J86)</f>
        <v>1031</v>
      </c>
      <c r="K87" s="33">
        <f>SUM(K83:K86)</f>
        <v>59.33333333333325</v>
      </c>
      <c r="L87" s="33">
        <f>SUM(L82:L86)</f>
        <v>68.166666666666586</v>
      </c>
      <c r="M87" s="33">
        <f>SUM(M83:M86)</f>
        <v>55.166666666666579</v>
      </c>
      <c r="N87" s="33">
        <f>SUM(N82:N86)</f>
        <v>55.999999999999936</v>
      </c>
      <c r="O87" s="14">
        <f>H87/F87</f>
        <v>0.87004754358161651</v>
      </c>
    </row>
    <row r="88" spans="1:15" x14ac:dyDescent="0.25">
      <c r="A88" s="5" t="s">
        <v>149</v>
      </c>
      <c r="B88" s="4" t="s">
        <v>5</v>
      </c>
      <c r="C88" s="5" t="s">
        <v>668</v>
      </c>
      <c r="D88" s="62" t="s">
        <v>669</v>
      </c>
      <c r="E88" s="7">
        <v>6.0666666666666664</v>
      </c>
      <c r="F88" s="7">
        <v>181</v>
      </c>
      <c r="G88" s="7">
        <v>29.835164835164836</v>
      </c>
      <c r="H88" s="7">
        <v>173</v>
      </c>
      <c r="I88" s="7">
        <v>28.516483516483518</v>
      </c>
      <c r="J88" s="7">
        <v>230</v>
      </c>
      <c r="K88" s="30">
        <v>31.166666666666558</v>
      </c>
      <c r="L88" s="30"/>
      <c r="M88" s="30">
        <v>29.333333333333297</v>
      </c>
      <c r="N88" s="30"/>
      <c r="O88" s="6">
        <f t="shared" ref="O88:O108" si="18">H88/F88</f>
        <v>0.95580110497237569</v>
      </c>
    </row>
    <row r="89" spans="1:15" x14ac:dyDescent="0.25">
      <c r="A89" s="20" t="str">
        <f t="shared" ref="A89:B92" si="19">A88</f>
        <v>Cúcuta</v>
      </c>
      <c r="B89" s="20" t="str">
        <f t="shared" si="19"/>
        <v>Penal</v>
      </c>
      <c r="C89" s="46">
        <v>540013104002</v>
      </c>
      <c r="D89" s="62" t="s">
        <v>670</v>
      </c>
      <c r="E89" s="7">
        <v>6.0666666666666664</v>
      </c>
      <c r="F89" s="7">
        <v>346</v>
      </c>
      <c r="G89" s="7">
        <v>57.032967032967036</v>
      </c>
      <c r="H89" s="7">
        <v>285</v>
      </c>
      <c r="I89" s="7">
        <v>46.978021978021978</v>
      </c>
      <c r="J89" s="7">
        <v>311</v>
      </c>
      <c r="K89" s="30">
        <v>28.583622850228995</v>
      </c>
      <c r="L89" s="30">
        <v>32.854887218045093</v>
      </c>
      <c r="M89" s="30">
        <v>23.004640912626346</v>
      </c>
      <c r="N89" s="30">
        <v>28.804312505401398</v>
      </c>
      <c r="O89" s="6">
        <f t="shared" si="18"/>
        <v>0.82369942196531787</v>
      </c>
    </row>
    <row r="90" spans="1:15" x14ac:dyDescent="0.25">
      <c r="A90" s="20" t="str">
        <f t="shared" si="19"/>
        <v>Cúcuta</v>
      </c>
      <c r="B90" s="20" t="str">
        <f t="shared" si="19"/>
        <v>Penal</v>
      </c>
      <c r="C90" s="5" t="s">
        <v>671</v>
      </c>
      <c r="D90" s="62" t="s">
        <v>672</v>
      </c>
      <c r="E90" s="7">
        <v>6.0666666666666664</v>
      </c>
      <c r="F90" s="7">
        <v>202</v>
      </c>
      <c r="G90" s="7">
        <v>33.296703296703299</v>
      </c>
      <c r="H90" s="7">
        <v>164</v>
      </c>
      <c r="I90" s="7">
        <v>27.032967032967033</v>
      </c>
      <c r="J90" s="7">
        <v>334</v>
      </c>
      <c r="K90" s="30">
        <v>6.1666666666666554</v>
      </c>
      <c r="L90" s="30">
        <v>30.333333333333297</v>
      </c>
      <c r="M90" s="30">
        <v>4.1666666666666634</v>
      </c>
      <c r="N90" s="30">
        <v>25.333333333333311</v>
      </c>
      <c r="O90" s="6">
        <f t="shared" si="18"/>
        <v>0.81188118811881194</v>
      </c>
    </row>
    <row r="91" spans="1:15" x14ac:dyDescent="0.25">
      <c r="A91" s="20" t="str">
        <f t="shared" si="19"/>
        <v>Cúcuta</v>
      </c>
      <c r="B91" s="20" t="str">
        <f t="shared" si="19"/>
        <v>Penal</v>
      </c>
      <c r="C91" s="5" t="s">
        <v>673</v>
      </c>
      <c r="D91" s="62" t="s">
        <v>674</v>
      </c>
      <c r="E91" s="7">
        <v>6.0666666666666664</v>
      </c>
      <c r="F91" s="7">
        <v>148</v>
      </c>
      <c r="G91" s="7">
        <v>24.395604395604398</v>
      </c>
      <c r="H91" s="7">
        <v>195</v>
      </c>
      <c r="I91" s="7">
        <v>32.142857142857146</v>
      </c>
      <c r="J91" s="7">
        <v>171</v>
      </c>
      <c r="K91" s="30">
        <v>14.999999999999986</v>
      </c>
      <c r="L91" s="30">
        <v>11.499999999999988</v>
      </c>
      <c r="M91" s="30">
        <v>24.999999999999954</v>
      </c>
      <c r="N91" s="30">
        <v>9.333333333333325</v>
      </c>
      <c r="O91" s="6">
        <f t="shared" si="18"/>
        <v>1.3175675675675675</v>
      </c>
    </row>
    <row r="92" spans="1:15" x14ac:dyDescent="0.25">
      <c r="A92" s="20" t="str">
        <f t="shared" si="19"/>
        <v>Cúcuta</v>
      </c>
      <c r="B92" s="20" t="str">
        <f t="shared" si="19"/>
        <v>Penal</v>
      </c>
      <c r="C92" s="5" t="s">
        <v>675</v>
      </c>
      <c r="D92" s="62" t="s">
        <v>676</v>
      </c>
      <c r="E92" s="7">
        <v>6.0666666666666664</v>
      </c>
      <c r="F92" s="7">
        <v>214</v>
      </c>
      <c r="G92" s="7">
        <v>35.274725274725277</v>
      </c>
      <c r="H92" s="7">
        <v>187</v>
      </c>
      <c r="I92" s="7">
        <v>30.824175824175825</v>
      </c>
      <c r="J92" s="7">
        <v>392</v>
      </c>
      <c r="K92" s="30">
        <v>14.666666666666647</v>
      </c>
      <c r="L92" s="30">
        <v>22.333333333333332</v>
      </c>
      <c r="M92" s="30">
        <v>12.999999999999979</v>
      </c>
      <c r="N92" s="30">
        <v>19.333333333333321</v>
      </c>
      <c r="O92" s="6">
        <f t="shared" si="18"/>
        <v>0.87383177570093462</v>
      </c>
    </row>
    <row r="93" spans="1:15" x14ac:dyDescent="0.25">
      <c r="A93" s="9" t="s">
        <v>156</v>
      </c>
      <c r="B93" s="13"/>
      <c r="C93" s="9"/>
      <c r="D93" s="63"/>
      <c r="E93" s="10"/>
      <c r="F93" s="10">
        <f t="shared" ref="F93:N93" si="20">SUM(F88:F92)</f>
        <v>1091</v>
      </c>
      <c r="G93" s="10">
        <f t="shared" si="20"/>
        <v>179.83516483516485</v>
      </c>
      <c r="H93" s="10">
        <f t="shared" si="20"/>
        <v>1004</v>
      </c>
      <c r="I93" s="10">
        <f t="shared" si="20"/>
        <v>165.49450549450549</v>
      </c>
      <c r="J93" s="10">
        <f t="shared" si="20"/>
        <v>1438</v>
      </c>
      <c r="K93" s="33">
        <f t="shared" si="20"/>
        <v>95.583622850228835</v>
      </c>
      <c r="L93" s="33">
        <f t="shared" si="20"/>
        <v>97.021553884711707</v>
      </c>
      <c r="M93" s="33">
        <f t="shared" si="20"/>
        <v>94.504640912626229</v>
      </c>
      <c r="N93" s="33">
        <f t="shared" si="20"/>
        <v>82.804312505401356</v>
      </c>
      <c r="O93" s="14">
        <f>H93/F93</f>
        <v>0.92025664527956008</v>
      </c>
    </row>
    <row r="94" spans="1:15" x14ac:dyDescent="0.25">
      <c r="A94" s="5" t="s">
        <v>157</v>
      </c>
      <c r="B94" s="4" t="s">
        <v>5</v>
      </c>
      <c r="C94" s="5" t="s">
        <v>701</v>
      </c>
      <c r="D94" s="62" t="s">
        <v>702</v>
      </c>
      <c r="E94" s="7">
        <v>6.0666666666666664</v>
      </c>
      <c r="F94" s="7">
        <v>70</v>
      </c>
      <c r="G94" s="7">
        <v>11.538461538461538</v>
      </c>
      <c r="H94" s="7">
        <v>47</v>
      </c>
      <c r="I94" s="7">
        <v>7.7472527472527473</v>
      </c>
      <c r="J94" s="7">
        <v>57</v>
      </c>
      <c r="K94" s="30">
        <v>12.499999999999986</v>
      </c>
      <c r="L94" s="30"/>
      <c r="M94" s="30">
        <v>7.8333333333333215</v>
      </c>
      <c r="N94" s="30"/>
      <c r="O94" s="6">
        <f t="shared" si="18"/>
        <v>0.67142857142857137</v>
      </c>
    </row>
    <row r="95" spans="1:15" x14ac:dyDescent="0.25">
      <c r="A95" s="20" t="str">
        <f t="shared" ref="A95:A108" si="21">A94</f>
        <v>Cundinamarca</v>
      </c>
      <c r="B95" s="20" t="str">
        <f t="shared" ref="B95:B108" si="22">B94</f>
        <v>Penal</v>
      </c>
      <c r="C95" s="5" t="s">
        <v>703</v>
      </c>
      <c r="D95" s="62" t="s">
        <v>704</v>
      </c>
      <c r="E95" s="7">
        <v>6.0666666666666664</v>
      </c>
      <c r="F95" s="7">
        <v>86</v>
      </c>
      <c r="G95" s="7">
        <v>14.175824175824177</v>
      </c>
      <c r="H95" s="7">
        <v>73</v>
      </c>
      <c r="I95" s="7">
        <v>12.032967032967033</v>
      </c>
      <c r="J95" s="7">
        <v>115</v>
      </c>
      <c r="K95" s="30">
        <v>9.4999999999999911</v>
      </c>
      <c r="L95" s="30">
        <v>6.8333333333333304</v>
      </c>
      <c r="M95" s="30">
        <v>8.3333333333333162</v>
      </c>
      <c r="N95" s="30">
        <v>4.9999999999999947</v>
      </c>
      <c r="O95" s="6">
        <f t="shared" si="18"/>
        <v>0.84883720930232553</v>
      </c>
    </row>
    <row r="96" spans="1:15" x14ac:dyDescent="0.25">
      <c r="A96" s="20" t="str">
        <f t="shared" si="21"/>
        <v>Cundinamarca</v>
      </c>
      <c r="B96" s="20" t="str">
        <f t="shared" si="22"/>
        <v>Penal</v>
      </c>
      <c r="C96" s="5" t="s">
        <v>705</v>
      </c>
      <c r="D96" s="62" t="s">
        <v>706</v>
      </c>
      <c r="E96" s="7">
        <v>6.0666666666666664</v>
      </c>
      <c r="F96" s="7">
        <v>95</v>
      </c>
      <c r="G96" s="7">
        <v>15.659340659340661</v>
      </c>
      <c r="H96" s="7">
        <v>99</v>
      </c>
      <c r="I96" s="7">
        <v>16.318681318681318</v>
      </c>
      <c r="J96" s="7">
        <v>16</v>
      </c>
      <c r="K96" s="30">
        <v>14.333333333333307</v>
      </c>
      <c r="L96" s="30">
        <v>4.9999999999999947</v>
      </c>
      <c r="M96" s="30">
        <v>14.666666666666643</v>
      </c>
      <c r="N96" s="30">
        <v>4.4999999999999947</v>
      </c>
      <c r="O96" s="6">
        <f t="shared" si="18"/>
        <v>1.0421052631578946</v>
      </c>
    </row>
    <row r="97" spans="1:15" x14ac:dyDescent="0.25">
      <c r="A97" s="20" t="str">
        <f t="shared" si="21"/>
        <v>Cundinamarca</v>
      </c>
      <c r="B97" s="20" t="str">
        <f t="shared" si="22"/>
        <v>Penal</v>
      </c>
      <c r="C97" s="5" t="s">
        <v>707</v>
      </c>
      <c r="D97" s="62" t="s">
        <v>708</v>
      </c>
      <c r="E97" s="7">
        <v>6.0666666666666664</v>
      </c>
      <c r="F97" s="7">
        <v>96</v>
      </c>
      <c r="G97" s="7">
        <v>15.824175824175825</v>
      </c>
      <c r="H97" s="7">
        <v>103</v>
      </c>
      <c r="I97" s="7">
        <v>16.978021978021978</v>
      </c>
      <c r="J97" s="7">
        <v>73</v>
      </c>
      <c r="K97" s="30">
        <v>12.666666666666643</v>
      </c>
      <c r="L97" s="30">
        <v>6.3333333333333259</v>
      </c>
      <c r="M97" s="30">
        <v>15.499999999999979</v>
      </c>
      <c r="N97" s="30">
        <v>4.5333333333333332</v>
      </c>
      <c r="O97" s="6">
        <f t="shared" si="18"/>
        <v>1.0729166666666667</v>
      </c>
    </row>
    <row r="98" spans="1:15" x14ac:dyDescent="0.25">
      <c r="A98" s="20" t="str">
        <f t="shared" si="21"/>
        <v>Cundinamarca</v>
      </c>
      <c r="B98" s="20" t="str">
        <f t="shared" si="22"/>
        <v>Penal</v>
      </c>
      <c r="C98" s="5" t="s">
        <v>709</v>
      </c>
      <c r="D98" s="62" t="s">
        <v>710</v>
      </c>
      <c r="E98" s="7">
        <v>3.0333333333333332</v>
      </c>
      <c r="F98" s="7">
        <v>94</v>
      </c>
      <c r="G98" s="7">
        <v>30.989010989010989</v>
      </c>
      <c r="H98" s="7">
        <v>89</v>
      </c>
      <c r="I98" s="7">
        <v>29.340659340659343</v>
      </c>
      <c r="J98" s="7">
        <v>304</v>
      </c>
      <c r="K98" s="30">
        <v>31.333333333333297</v>
      </c>
      <c r="L98" s="30"/>
      <c r="M98" s="30">
        <v>30.333333333333297</v>
      </c>
      <c r="N98" s="30"/>
      <c r="O98" s="6">
        <f t="shared" si="18"/>
        <v>0.94680851063829785</v>
      </c>
    </row>
    <row r="99" spans="1:15" x14ac:dyDescent="0.25">
      <c r="A99" s="20" t="str">
        <f t="shared" si="21"/>
        <v>Cundinamarca</v>
      </c>
      <c r="B99" s="20" t="str">
        <f t="shared" si="22"/>
        <v>Penal</v>
      </c>
      <c r="C99" s="5" t="s">
        <v>711</v>
      </c>
      <c r="D99" s="62" t="s">
        <v>712</v>
      </c>
      <c r="E99" s="7">
        <v>3.0333333333333332</v>
      </c>
      <c r="F99" s="7">
        <v>124</v>
      </c>
      <c r="G99" s="7">
        <v>40.879120879120883</v>
      </c>
      <c r="H99" s="7">
        <v>147</v>
      </c>
      <c r="I99" s="7">
        <v>48.46153846153846</v>
      </c>
      <c r="J99" s="7">
        <v>473</v>
      </c>
      <c r="K99" s="30">
        <v>25.999999999999964</v>
      </c>
      <c r="L99" s="30">
        <v>15.3333333333333</v>
      </c>
      <c r="M99" s="30">
        <v>35.666666666666607</v>
      </c>
      <c r="N99" s="30">
        <v>13.333333333333332</v>
      </c>
      <c r="O99" s="6">
        <f t="shared" si="18"/>
        <v>1.185483870967742</v>
      </c>
    </row>
    <row r="100" spans="1:15" x14ac:dyDescent="0.25">
      <c r="A100" s="20" t="str">
        <f t="shared" si="21"/>
        <v>Cundinamarca</v>
      </c>
      <c r="B100" s="20" t="str">
        <f t="shared" si="22"/>
        <v>Penal</v>
      </c>
      <c r="C100" s="5" t="s">
        <v>713</v>
      </c>
      <c r="D100" s="62" t="s">
        <v>714</v>
      </c>
      <c r="E100" s="7">
        <v>6.0666666666666664</v>
      </c>
      <c r="F100" s="7">
        <v>33</v>
      </c>
      <c r="G100" s="7">
        <v>5.4395604395604398</v>
      </c>
      <c r="H100" s="7">
        <v>19</v>
      </c>
      <c r="I100" s="7">
        <v>3.1318681318681318</v>
      </c>
      <c r="J100" s="7">
        <v>25</v>
      </c>
      <c r="K100" s="30">
        <v>5.499999999999992</v>
      </c>
      <c r="L100" s="30">
        <v>1.999999999999996</v>
      </c>
      <c r="M100" s="30">
        <v>2.9999999999999951</v>
      </c>
      <c r="N100" s="30">
        <v>1.833333333333329</v>
      </c>
      <c r="O100" s="6">
        <f t="shared" si="18"/>
        <v>0.5757575757575758</v>
      </c>
    </row>
    <row r="101" spans="1:15" x14ac:dyDescent="0.25">
      <c r="A101" s="20" t="str">
        <f t="shared" si="21"/>
        <v>Cundinamarca</v>
      </c>
      <c r="B101" s="20" t="str">
        <f t="shared" si="22"/>
        <v>Penal</v>
      </c>
      <c r="C101" s="5" t="s">
        <v>715</v>
      </c>
      <c r="D101" s="62" t="s">
        <v>716</v>
      </c>
      <c r="E101" s="7">
        <v>6.0666666666666664</v>
      </c>
      <c r="F101" s="7">
        <v>193</v>
      </c>
      <c r="G101" s="7">
        <v>31.813186813186814</v>
      </c>
      <c r="H101" s="7">
        <v>125</v>
      </c>
      <c r="I101" s="7">
        <v>20.604395604395606</v>
      </c>
      <c r="J101" s="7">
        <v>266</v>
      </c>
      <c r="K101" s="30">
        <v>18.666666666666643</v>
      </c>
      <c r="L101" s="30">
        <v>16.499999999999964</v>
      </c>
      <c r="M101" s="30">
        <v>10.833333333333321</v>
      </c>
      <c r="N101" s="30">
        <v>11.833333333333306</v>
      </c>
      <c r="O101" s="6">
        <f t="shared" si="18"/>
        <v>0.64766839378238339</v>
      </c>
    </row>
    <row r="102" spans="1:15" x14ac:dyDescent="0.25">
      <c r="A102" s="20" t="str">
        <f t="shared" si="21"/>
        <v>Cundinamarca</v>
      </c>
      <c r="B102" s="20" t="str">
        <f t="shared" si="22"/>
        <v>Penal</v>
      </c>
      <c r="C102" s="5" t="s">
        <v>717</v>
      </c>
      <c r="D102" s="62" t="s">
        <v>718</v>
      </c>
      <c r="E102" s="7">
        <v>6.0666666666666664</v>
      </c>
      <c r="F102" s="7">
        <v>178</v>
      </c>
      <c r="G102" s="7">
        <v>29.340659340659343</v>
      </c>
      <c r="H102" s="7">
        <v>115</v>
      </c>
      <c r="I102" s="7">
        <v>18.956043956043956</v>
      </c>
      <c r="J102" s="7">
        <v>199</v>
      </c>
      <c r="K102" s="30">
        <v>16.333333333333321</v>
      </c>
      <c r="L102" s="30">
        <v>13.999999999999982</v>
      </c>
      <c r="M102" s="30">
        <v>8.6666666666666501</v>
      </c>
      <c r="N102" s="30">
        <v>10.666666666666659</v>
      </c>
      <c r="O102" s="6">
        <f t="shared" si="18"/>
        <v>0.6460674157303371</v>
      </c>
    </row>
    <row r="103" spans="1:15" x14ac:dyDescent="0.25">
      <c r="A103" s="20" t="str">
        <f t="shared" si="21"/>
        <v>Cundinamarca</v>
      </c>
      <c r="B103" s="20" t="str">
        <f t="shared" si="22"/>
        <v>Penal</v>
      </c>
      <c r="C103" s="5" t="s">
        <v>719</v>
      </c>
      <c r="D103" s="62" t="s">
        <v>720</v>
      </c>
      <c r="E103" s="7">
        <v>6.0666666666666664</v>
      </c>
      <c r="F103" s="7">
        <v>72</v>
      </c>
      <c r="G103" s="7">
        <v>11.868131868131869</v>
      </c>
      <c r="H103" s="7">
        <v>73</v>
      </c>
      <c r="I103" s="7">
        <v>12.032967032967033</v>
      </c>
      <c r="J103" s="7">
        <v>65</v>
      </c>
      <c r="K103" s="30">
        <v>8.3333333333333162</v>
      </c>
      <c r="L103" s="30">
        <v>6.4999999999999973</v>
      </c>
      <c r="M103" s="30">
        <v>8.8333333333333108</v>
      </c>
      <c r="N103" s="30">
        <v>5.4999999999999964</v>
      </c>
      <c r="O103" s="6">
        <f t="shared" si="18"/>
        <v>1.0138888888888888</v>
      </c>
    </row>
    <row r="104" spans="1:15" x14ac:dyDescent="0.25">
      <c r="A104" s="20" t="str">
        <f t="shared" si="21"/>
        <v>Cundinamarca</v>
      </c>
      <c r="B104" s="20" t="str">
        <f t="shared" si="22"/>
        <v>Penal</v>
      </c>
      <c r="C104" s="5" t="s">
        <v>721</v>
      </c>
      <c r="D104" s="62" t="s">
        <v>722</v>
      </c>
      <c r="E104" s="7">
        <v>6.0666666666666664</v>
      </c>
      <c r="F104" s="7">
        <v>233</v>
      </c>
      <c r="G104" s="7">
        <v>38.406593406593409</v>
      </c>
      <c r="H104" s="7">
        <v>163</v>
      </c>
      <c r="I104" s="7">
        <v>26.868131868131869</v>
      </c>
      <c r="J104" s="7">
        <v>387</v>
      </c>
      <c r="K104" s="30">
        <v>36.333333333333286</v>
      </c>
      <c r="L104" s="30">
        <v>8.3333333333333321</v>
      </c>
      <c r="M104" s="30">
        <v>25.499999999999947</v>
      </c>
      <c r="N104" s="30">
        <v>7.3333333333333321</v>
      </c>
      <c r="O104" s="6">
        <f t="shared" si="18"/>
        <v>0.69957081545064381</v>
      </c>
    </row>
    <row r="105" spans="1:15" x14ac:dyDescent="0.25">
      <c r="A105" s="20" t="str">
        <f t="shared" si="21"/>
        <v>Cundinamarca</v>
      </c>
      <c r="B105" s="20" t="str">
        <f t="shared" si="22"/>
        <v>Penal</v>
      </c>
      <c r="C105" s="5" t="s">
        <v>723</v>
      </c>
      <c r="D105" s="62" t="s">
        <v>724</v>
      </c>
      <c r="E105" s="7">
        <v>5.7</v>
      </c>
      <c r="F105" s="7">
        <v>96</v>
      </c>
      <c r="G105" s="7">
        <v>16.842105263157894</v>
      </c>
      <c r="H105" s="7">
        <v>122</v>
      </c>
      <c r="I105" s="7">
        <v>21.403508771929825</v>
      </c>
      <c r="J105" s="7">
        <v>342</v>
      </c>
      <c r="K105" s="30">
        <v>25.999999999999957</v>
      </c>
      <c r="L105" s="30">
        <v>4.0499325236167234</v>
      </c>
      <c r="M105" s="30">
        <v>36.666666666666636</v>
      </c>
      <c r="N105" s="30">
        <v>2.5236167341430491</v>
      </c>
      <c r="O105" s="6">
        <f t="shared" si="18"/>
        <v>1.2708333333333333</v>
      </c>
    </row>
    <row r="106" spans="1:15" x14ac:dyDescent="0.25">
      <c r="A106" s="20" t="str">
        <f t="shared" si="21"/>
        <v>Cundinamarca</v>
      </c>
      <c r="B106" s="20" t="str">
        <f t="shared" si="22"/>
        <v>Penal</v>
      </c>
      <c r="C106" s="5" t="s">
        <v>725</v>
      </c>
      <c r="D106" s="62" t="s">
        <v>726</v>
      </c>
      <c r="E106" s="7">
        <v>6.0666666666666664</v>
      </c>
      <c r="F106" s="7">
        <v>85</v>
      </c>
      <c r="G106" s="7">
        <v>14.010989010989011</v>
      </c>
      <c r="H106" s="7">
        <v>85</v>
      </c>
      <c r="I106" s="7">
        <v>14.010989010989011</v>
      </c>
      <c r="J106" s="7">
        <v>167</v>
      </c>
      <c r="K106" s="30">
        <v>14.333333333333313</v>
      </c>
      <c r="L106" s="30"/>
      <c r="M106" s="30">
        <v>15.166666666666643</v>
      </c>
      <c r="N106" s="30"/>
      <c r="O106" s="6">
        <f t="shared" si="18"/>
        <v>1</v>
      </c>
    </row>
    <row r="107" spans="1:15" x14ac:dyDescent="0.25">
      <c r="A107" s="20" t="str">
        <f t="shared" si="21"/>
        <v>Cundinamarca</v>
      </c>
      <c r="B107" s="20" t="str">
        <f t="shared" si="22"/>
        <v>Penal</v>
      </c>
      <c r="C107" s="5" t="s">
        <v>727</v>
      </c>
      <c r="D107" s="62" t="s">
        <v>728</v>
      </c>
      <c r="E107" s="7">
        <v>3.0333333333333332</v>
      </c>
      <c r="F107" s="7">
        <v>10</v>
      </c>
      <c r="G107" s="7">
        <v>3.296703296703297</v>
      </c>
      <c r="H107" s="7">
        <v>8</v>
      </c>
      <c r="I107" s="7">
        <v>2.6373626373626373</v>
      </c>
      <c r="J107" s="7">
        <v>1</v>
      </c>
      <c r="K107" s="30"/>
      <c r="L107" s="30">
        <v>3.3333333333333308</v>
      </c>
      <c r="M107" s="30"/>
      <c r="N107" s="30">
        <v>2.6666666666666639</v>
      </c>
      <c r="O107" s="6">
        <f t="shared" si="18"/>
        <v>0.8</v>
      </c>
    </row>
    <row r="108" spans="1:15" x14ac:dyDescent="0.25">
      <c r="A108" s="20" t="str">
        <f t="shared" si="21"/>
        <v>Cundinamarca</v>
      </c>
      <c r="B108" s="20" t="str">
        <f t="shared" si="22"/>
        <v>Penal</v>
      </c>
      <c r="C108" s="5" t="s">
        <v>729</v>
      </c>
      <c r="D108" s="62" t="s">
        <v>730</v>
      </c>
      <c r="E108" s="7">
        <v>6.0666666666666664</v>
      </c>
      <c r="F108" s="7">
        <v>247</v>
      </c>
      <c r="G108" s="7">
        <v>40.714285714285715</v>
      </c>
      <c r="H108" s="7">
        <v>189</v>
      </c>
      <c r="I108" s="7">
        <v>31.153846153846153</v>
      </c>
      <c r="J108" s="7">
        <v>358</v>
      </c>
      <c r="K108" s="30">
        <v>26.49999999999995</v>
      </c>
      <c r="L108" s="30">
        <v>16.666666666666636</v>
      </c>
      <c r="M108" s="30">
        <v>19.999999999999968</v>
      </c>
      <c r="N108" s="30">
        <v>12.999999999999984</v>
      </c>
      <c r="O108" s="6">
        <f t="shared" si="18"/>
        <v>0.76518218623481782</v>
      </c>
    </row>
    <row r="109" spans="1:15" x14ac:dyDescent="0.25">
      <c r="A109" s="9" t="s">
        <v>168</v>
      </c>
      <c r="B109" s="13"/>
      <c r="C109" s="9"/>
      <c r="D109" s="63"/>
      <c r="E109" s="10"/>
      <c r="F109" s="10">
        <f t="shared" ref="F109:N109" si="23">SUM(F94:F108)</f>
        <v>1712</v>
      </c>
      <c r="G109" s="10">
        <f t="shared" si="23"/>
        <v>320.79814921920189</v>
      </c>
      <c r="H109" s="10">
        <f t="shared" si="23"/>
        <v>1457</v>
      </c>
      <c r="I109" s="10">
        <f t="shared" si="23"/>
        <v>281.67823404665518</v>
      </c>
      <c r="J109" s="10">
        <f t="shared" si="23"/>
        <v>2848</v>
      </c>
      <c r="K109" s="33">
        <f t="shared" si="23"/>
        <v>258.33333333333297</v>
      </c>
      <c r="L109" s="33">
        <f t="shared" si="23"/>
        <v>104.88326585694989</v>
      </c>
      <c r="M109" s="33">
        <f t="shared" si="23"/>
        <v>240.99999999999963</v>
      </c>
      <c r="N109" s="33">
        <f t="shared" si="23"/>
        <v>82.723616734142965</v>
      </c>
      <c r="O109" s="14">
        <f>H109/F109</f>
        <v>0.85105140186915884</v>
      </c>
    </row>
    <row r="110" spans="1:15" x14ac:dyDescent="0.25">
      <c r="A110" s="5" t="s">
        <v>735</v>
      </c>
      <c r="B110" s="4" t="s">
        <v>5</v>
      </c>
      <c r="C110" s="5" t="s">
        <v>742</v>
      </c>
      <c r="D110" s="62" t="s">
        <v>743</v>
      </c>
      <c r="E110" s="7">
        <v>6.0666666666666664</v>
      </c>
      <c r="F110" s="7">
        <v>557</v>
      </c>
      <c r="G110" s="7">
        <v>91.813186813186817</v>
      </c>
      <c r="H110" s="7">
        <v>495</v>
      </c>
      <c r="I110" s="7">
        <v>81.593406593406598</v>
      </c>
      <c r="J110" s="7">
        <v>283</v>
      </c>
      <c r="K110" s="30">
        <v>21.999999999999957</v>
      </c>
      <c r="L110" s="30">
        <v>75.166666666666615</v>
      </c>
      <c r="M110" s="30">
        <v>17.499999999999972</v>
      </c>
      <c r="N110" s="30">
        <v>68.999999999999901</v>
      </c>
      <c r="O110" s="6">
        <f t="shared" ref="O110:O135" si="24">H110/F110</f>
        <v>0.88868940754039494</v>
      </c>
    </row>
    <row r="111" spans="1:15" x14ac:dyDescent="0.25">
      <c r="A111" s="20" t="str">
        <f>A110</f>
        <v>Florencia</v>
      </c>
      <c r="B111" s="20" t="str">
        <f>B110</f>
        <v>Penal</v>
      </c>
      <c r="C111" s="5" t="s">
        <v>744</v>
      </c>
      <c r="D111" s="62" t="s">
        <v>745</v>
      </c>
      <c r="E111" s="7">
        <v>6.0666666666666664</v>
      </c>
      <c r="F111" s="7">
        <v>576</v>
      </c>
      <c r="G111" s="7">
        <v>94.945054945054949</v>
      </c>
      <c r="H111" s="7">
        <v>555</v>
      </c>
      <c r="I111" s="7">
        <v>91.483516483516482</v>
      </c>
      <c r="J111" s="7">
        <v>224</v>
      </c>
      <c r="K111" s="30">
        <v>25.333333333333272</v>
      </c>
      <c r="L111" s="30">
        <v>72.166666666666586</v>
      </c>
      <c r="M111" s="30">
        <v>29.666666666666593</v>
      </c>
      <c r="N111" s="30">
        <v>63.999999999999986</v>
      </c>
      <c r="O111" s="6">
        <f t="shared" si="24"/>
        <v>0.96354166666666663</v>
      </c>
    </row>
    <row r="112" spans="1:15" x14ac:dyDescent="0.25">
      <c r="A112" s="20" t="str">
        <f>A111</f>
        <v>Florencia</v>
      </c>
      <c r="B112" s="20" t="str">
        <f>B111</f>
        <v>Penal</v>
      </c>
      <c r="C112" s="5" t="s">
        <v>746</v>
      </c>
      <c r="D112" s="62" t="s">
        <v>747</v>
      </c>
      <c r="E112" s="7">
        <v>6.0666666666666664</v>
      </c>
      <c r="F112" s="7">
        <v>582</v>
      </c>
      <c r="G112" s="7">
        <v>95.934065934065941</v>
      </c>
      <c r="H112" s="7">
        <v>479</v>
      </c>
      <c r="I112" s="7">
        <v>78.956043956043956</v>
      </c>
      <c r="J112" s="7">
        <v>298</v>
      </c>
      <c r="K112" s="30">
        <v>28.99999999999994</v>
      </c>
      <c r="L112" s="30">
        <v>72.1666666666666</v>
      </c>
      <c r="M112" s="30">
        <v>15.333333333333311</v>
      </c>
      <c r="N112" s="30">
        <v>67.499999999999957</v>
      </c>
      <c r="O112" s="6">
        <f t="shared" si="24"/>
        <v>0.82302405498281783</v>
      </c>
    </row>
    <row r="113" spans="1:15" x14ac:dyDescent="0.25">
      <c r="A113" s="9" t="s">
        <v>752</v>
      </c>
      <c r="B113" s="13"/>
      <c r="C113" s="9"/>
      <c r="D113" s="63"/>
      <c r="E113" s="10"/>
      <c r="F113" s="10">
        <f t="shared" ref="F113:N113" si="25">SUM(F110:F112)</f>
        <v>1715</v>
      </c>
      <c r="G113" s="10">
        <f t="shared" si="25"/>
        <v>282.69230769230768</v>
      </c>
      <c r="H113" s="10">
        <f t="shared" si="25"/>
        <v>1529</v>
      </c>
      <c r="I113" s="10">
        <f t="shared" si="25"/>
        <v>252.03296703296706</v>
      </c>
      <c r="J113" s="10">
        <f t="shared" si="25"/>
        <v>805</v>
      </c>
      <c r="K113" s="33">
        <f t="shared" si="25"/>
        <v>76.333333333333172</v>
      </c>
      <c r="L113" s="33">
        <f t="shared" si="25"/>
        <v>219.4999999999998</v>
      </c>
      <c r="M113" s="33">
        <f t="shared" si="25"/>
        <v>62.499999999999872</v>
      </c>
      <c r="N113" s="33">
        <f t="shared" si="25"/>
        <v>200.49999999999983</v>
      </c>
      <c r="O113" s="14">
        <f t="shared" si="24"/>
        <v>0.89154518950437323</v>
      </c>
    </row>
    <row r="114" spans="1:15" x14ac:dyDescent="0.25">
      <c r="A114" s="5" t="s">
        <v>169</v>
      </c>
      <c r="B114" s="4" t="s">
        <v>5</v>
      </c>
      <c r="C114" s="5" t="s">
        <v>765</v>
      </c>
      <c r="D114" s="62" t="s">
        <v>766</v>
      </c>
      <c r="E114" s="7">
        <v>6.0666666666666664</v>
      </c>
      <c r="F114" s="7">
        <v>349</v>
      </c>
      <c r="G114" s="7">
        <v>57.527472527472533</v>
      </c>
      <c r="H114" s="7">
        <v>254</v>
      </c>
      <c r="I114" s="7">
        <v>41.868131868131869</v>
      </c>
      <c r="J114" s="7">
        <v>337</v>
      </c>
      <c r="K114" s="30">
        <v>32.166666666666629</v>
      </c>
      <c r="L114" s="30">
        <v>29.833333333333247</v>
      </c>
      <c r="M114" s="30">
        <v>16.999999999999972</v>
      </c>
      <c r="N114" s="30">
        <v>27.833333333333247</v>
      </c>
      <c r="O114" s="6">
        <f t="shared" si="24"/>
        <v>0.72779369627507162</v>
      </c>
    </row>
    <row r="115" spans="1:15" x14ac:dyDescent="0.25">
      <c r="A115" s="20" t="str">
        <f t="shared" ref="A115:A126" si="26">A114</f>
        <v>Ibagué</v>
      </c>
      <c r="B115" s="20" t="str">
        <f t="shared" ref="B115:B126" si="27">B114</f>
        <v>Penal</v>
      </c>
      <c r="C115" s="5" t="s">
        <v>767</v>
      </c>
      <c r="D115" s="62" t="s">
        <v>768</v>
      </c>
      <c r="E115" s="7">
        <v>6.0666666666666664</v>
      </c>
      <c r="F115" s="7">
        <v>145</v>
      </c>
      <c r="G115" s="7">
        <v>23.901098901098901</v>
      </c>
      <c r="H115" s="7">
        <v>109</v>
      </c>
      <c r="I115" s="7">
        <v>17.967032967032967</v>
      </c>
      <c r="J115" s="7">
        <v>147</v>
      </c>
      <c r="K115" s="30">
        <v>2.3333333333333299</v>
      </c>
      <c r="L115" s="30">
        <v>23.499999999999918</v>
      </c>
      <c r="M115" s="30">
        <v>1.833333333333331</v>
      </c>
      <c r="N115" s="30">
        <v>17.999999999999979</v>
      </c>
      <c r="O115" s="6">
        <f t="shared" si="24"/>
        <v>0.75172413793103443</v>
      </c>
    </row>
    <row r="116" spans="1:15" x14ac:dyDescent="0.25">
      <c r="A116" s="20" t="str">
        <f t="shared" si="26"/>
        <v>Ibagué</v>
      </c>
      <c r="B116" s="20" t="str">
        <f t="shared" si="27"/>
        <v>Penal</v>
      </c>
      <c r="C116" s="5" t="s">
        <v>769</v>
      </c>
      <c r="D116" s="62" t="s">
        <v>770</v>
      </c>
      <c r="E116" s="7">
        <v>3.0333333333333332</v>
      </c>
      <c r="F116" s="7">
        <v>146</v>
      </c>
      <c r="G116" s="7">
        <v>48.131868131868131</v>
      </c>
      <c r="H116" s="7">
        <v>90</v>
      </c>
      <c r="I116" s="7">
        <v>29.670329670329672</v>
      </c>
      <c r="J116" s="7">
        <v>301</v>
      </c>
      <c r="K116" s="30">
        <v>21.333333333333304</v>
      </c>
      <c r="L116" s="30">
        <v>27.333333333333329</v>
      </c>
      <c r="M116" s="30">
        <v>10.333333333333321</v>
      </c>
      <c r="N116" s="30">
        <v>19.666666666666664</v>
      </c>
      <c r="O116" s="6">
        <f t="shared" si="24"/>
        <v>0.61643835616438358</v>
      </c>
    </row>
    <row r="117" spans="1:15" x14ac:dyDescent="0.25">
      <c r="A117" s="20" t="str">
        <f t="shared" si="26"/>
        <v>Ibagué</v>
      </c>
      <c r="B117" s="20" t="str">
        <f t="shared" si="27"/>
        <v>Penal</v>
      </c>
      <c r="C117" s="5" t="s">
        <v>771</v>
      </c>
      <c r="D117" s="62" t="s">
        <v>772</v>
      </c>
      <c r="E117" s="7">
        <v>6.0666666666666664</v>
      </c>
      <c r="F117" s="7">
        <v>104</v>
      </c>
      <c r="G117" s="7">
        <v>17.142857142857142</v>
      </c>
      <c r="H117" s="7">
        <v>115</v>
      </c>
      <c r="I117" s="7">
        <v>18.956043956043956</v>
      </c>
      <c r="J117" s="7">
        <v>120</v>
      </c>
      <c r="K117" s="30">
        <v>11.299999999999983</v>
      </c>
      <c r="L117" s="30">
        <v>7.8999999999999924</v>
      </c>
      <c r="M117" s="30">
        <v>15.233333333333306</v>
      </c>
      <c r="N117" s="30">
        <v>5.6999999999999922</v>
      </c>
      <c r="O117" s="6">
        <f t="shared" si="24"/>
        <v>1.1057692307692308</v>
      </c>
    </row>
    <row r="118" spans="1:15" x14ac:dyDescent="0.25">
      <c r="A118" s="20" t="str">
        <f t="shared" si="26"/>
        <v>Ibagué</v>
      </c>
      <c r="B118" s="20" t="str">
        <f t="shared" si="27"/>
        <v>Penal</v>
      </c>
      <c r="C118" s="5" t="s">
        <v>773</v>
      </c>
      <c r="D118" s="62" t="s">
        <v>774</v>
      </c>
      <c r="E118" s="7">
        <v>6.0666666666666664</v>
      </c>
      <c r="F118" s="7">
        <v>187</v>
      </c>
      <c r="G118" s="7">
        <v>30.824175824175825</v>
      </c>
      <c r="H118" s="7">
        <v>159</v>
      </c>
      <c r="I118" s="7">
        <v>26.208791208791208</v>
      </c>
      <c r="J118" s="7">
        <v>119</v>
      </c>
      <c r="K118" s="30">
        <v>20.666666666666643</v>
      </c>
      <c r="L118" s="30">
        <v>12.666666666666655</v>
      </c>
      <c r="M118" s="30">
        <v>16.666666666666639</v>
      </c>
      <c r="N118" s="30">
        <v>11.499999999999995</v>
      </c>
      <c r="O118" s="6">
        <f t="shared" si="24"/>
        <v>0.85026737967914434</v>
      </c>
    </row>
    <row r="119" spans="1:15" x14ac:dyDescent="0.25">
      <c r="A119" s="20" t="str">
        <f t="shared" si="26"/>
        <v>Ibagué</v>
      </c>
      <c r="B119" s="20" t="str">
        <f t="shared" si="27"/>
        <v>Penal</v>
      </c>
      <c r="C119" s="5" t="s">
        <v>775</v>
      </c>
      <c r="D119" s="62" t="s">
        <v>776</v>
      </c>
      <c r="E119" s="7">
        <v>6.0666666666666664</v>
      </c>
      <c r="F119" s="7">
        <v>188</v>
      </c>
      <c r="G119" s="7">
        <v>30.989010989010989</v>
      </c>
      <c r="H119" s="7">
        <v>138</v>
      </c>
      <c r="I119" s="7">
        <v>22.747252747252748</v>
      </c>
      <c r="J119" s="7">
        <v>161</v>
      </c>
      <c r="K119" s="30">
        <v>18.985507246376777</v>
      </c>
      <c r="L119" s="30">
        <v>15.142316017315997</v>
      </c>
      <c r="M119" s="30">
        <v>14.24430641821945</v>
      </c>
      <c r="N119" s="30">
        <v>12.627164502164488</v>
      </c>
      <c r="O119" s="6">
        <f t="shared" si="24"/>
        <v>0.73404255319148937</v>
      </c>
    </row>
    <row r="120" spans="1:15" x14ac:dyDescent="0.25">
      <c r="A120" s="20" t="str">
        <f t="shared" si="26"/>
        <v>Ibagué</v>
      </c>
      <c r="B120" s="20" t="str">
        <f t="shared" si="27"/>
        <v>Penal</v>
      </c>
      <c r="C120" s="5" t="s">
        <v>777</v>
      </c>
      <c r="D120" s="62" t="s">
        <v>778</v>
      </c>
      <c r="E120" s="7">
        <v>6.0666666666666664</v>
      </c>
      <c r="F120" s="7">
        <v>112</v>
      </c>
      <c r="G120" s="7">
        <v>18.461538461538463</v>
      </c>
      <c r="H120" s="7">
        <v>94</v>
      </c>
      <c r="I120" s="7">
        <v>15.494505494505495</v>
      </c>
      <c r="J120" s="7">
        <v>80</v>
      </c>
      <c r="K120" s="30">
        <v>10.666666666666661</v>
      </c>
      <c r="L120" s="30">
        <v>17.547619047619037</v>
      </c>
      <c r="M120" s="30">
        <v>8.9999999999999734</v>
      </c>
      <c r="N120" s="30">
        <v>14.809523809523796</v>
      </c>
      <c r="O120" s="6">
        <f t="shared" si="24"/>
        <v>0.8392857142857143</v>
      </c>
    </row>
    <row r="121" spans="1:15" x14ac:dyDescent="0.25">
      <c r="A121" s="20" t="str">
        <f t="shared" si="26"/>
        <v>Ibagué</v>
      </c>
      <c r="B121" s="20" t="str">
        <f t="shared" si="27"/>
        <v>Penal</v>
      </c>
      <c r="C121" s="5" t="s">
        <v>779</v>
      </c>
      <c r="D121" s="62" t="s">
        <v>780</v>
      </c>
      <c r="E121" s="7">
        <v>6.0666666666666664</v>
      </c>
      <c r="F121" s="7">
        <v>118</v>
      </c>
      <c r="G121" s="7">
        <v>19.450549450549453</v>
      </c>
      <c r="H121" s="7">
        <v>87</v>
      </c>
      <c r="I121" s="7">
        <v>14.340659340659341</v>
      </c>
      <c r="J121" s="7">
        <v>210</v>
      </c>
      <c r="K121" s="30">
        <v>20.166666666666647</v>
      </c>
      <c r="L121" s="30"/>
      <c r="M121" s="30">
        <v>14.499999999999972</v>
      </c>
      <c r="N121" s="30"/>
      <c r="O121" s="6">
        <f t="shared" si="24"/>
        <v>0.73728813559322037</v>
      </c>
    </row>
    <row r="122" spans="1:15" x14ac:dyDescent="0.25">
      <c r="A122" s="20" t="str">
        <f t="shared" si="26"/>
        <v>Ibagué</v>
      </c>
      <c r="B122" s="20" t="str">
        <f t="shared" si="27"/>
        <v>Penal</v>
      </c>
      <c r="C122" s="5" t="s">
        <v>781</v>
      </c>
      <c r="D122" s="62" t="s">
        <v>782</v>
      </c>
      <c r="E122" s="7">
        <v>6.0666666666666664</v>
      </c>
      <c r="F122" s="7">
        <v>91</v>
      </c>
      <c r="G122" s="7">
        <v>15</v>
      </c>
      <c r="H122" s="7">
        <v>59</v>
      </c>
      <c r="I122" s="7">
        <v>9.7252747252747263</v>
      </c>
      <c r="J122" s="7">
        <v>206</v>
      </c>
      <c r="K122" s="30">
        <v>6.4999999999999911</v>
      </c>
      <c r="L122" s="30">
        <v>10.333333333333311</v>
      </c>
      <c r="M122" s="30">
        <v>3.4999999999999902</v>
      </c>
      <c r="N122" s="30">
        <v>6.8333333333333242</v>
      </c>
      <c r="O122" s="6">
        <f t="shared" si="24"/>
        <v>0.64835164835164838</v>
      </c>
    </row>
    <row r="123" spans="1:15" x14ac:dyDescent="0.25">
      <c r="A123" s="20" t="str">
        <f t="shared" si="26"/>
        <v>Ibagué</v>
      </c>
      <c r="B123" s="20" t="str">
        <f t="shared" si="27"/>
        <v>Penal</v>
      </c>
      <c r="C123" s="5" t="s">
        <v>783</v>
      </c>
      <c r="D123" s="62" t="s">
        <v>784</v>
      </c>
      <c r="E123" s="7">
        <v>6.0666666666666664</v>
      </c>
      <c r="F123" s="7">
        <v>82</v>
      </c>
      <c r="G123" s="7">
        <v>13.516483516483516</v>
      </c>
      <c r="H123" s="7">
        <v>61</v>
      </c>
      <c r="I123" s="7">
        <v>10.054945054945055</v>
      </c>
      <c r="J123" s="7">
        <v>180</v>
      </c>
      <c r="K123" s="30">
        <v>11.908163265306104</v>
      </c>
      <c r="L123" s="30">
        <v>7.5438596491227941</v>
      </c>
      <c r="M123" s="30">
        <v>8.704081632653045</v>
      </c>
      <c r="N123" s="30">
        <v>6.3508771929824546</v>
      </c>
      <c r="O123" s="6">
        <f t="shared" si="24"/>
        <v>0.74390243902439024</v>
      </c>
    </row>
    <row r="124" spans="1:15" x14ac:dyDescent="0.25">
      <c r="A124" s="20" t="str">
        <f t="shared" si="26"/>
        <v>Ibagué</v>
      </c>
      <c r="B124" s="20" t="str">
        <f t="shared" si="27"/>
        <v>Penal</v>
      </c>
      <c r="C124" s="5" t="s">
        <v>785</v>
      </c>
      <c r="D124" s="62" t="s">
        <v>786</v>
      </c>
      <c r="E124" s="7">
        <v>6.0666666666666664</v>
      </c>
      <c r="F124" s="7">
        <v>126</v>
      </c>
      <c r="G124" s="7">
        <v>20.76923076923077</v>
      </c>
      <c r="H124" s="7">
        <v>134</v>
      </c>
      <c r="I124" s="7">
        <v>22.087912087912088</v>
      </c>
      <c r="J124" s="7">
        <v>22</v>
      </c>
      <c r="K124" s="30">
        <v>7.1754385964912153</v>
      </c>
      <c r="L124" s="30">
        <v>16.908906882591083</v>
      </c>
      <c r="M124" s="30">
        <v>9.7192982456140182</v>
      </c>
      <c r="N124" s="30">
        <v>14.59311740890687</v>
      </c>
      <c r="O124" s="6">
        <f t="shared" si="24"/>
        <v>1.0634920634920635</v>
      </c>
    </row>
    <row r="125" spans="1:15" x14ac:dyDescent="0.25">
      <c r="A125" s="20" t="str">
        <f t="shared" si="26"/>
        <v>Ibagué</v>
      </c>
      <c r="B125" s="20" t="str">
        <f t="shared" si="27"/>
        <v>Penal</v>
      </c>
      <c r="C125" s="5" t="s">
        <v>787</v>
      </c>
      <c r="D125" s="62" t="s">
        <v>788</v>
      </c>
      <c r="E125" s="7">
        <v>6.0666666666666664</v>
      </c>
      <c r="F125" s="7">
        <v>116</v>
      </c>
      <c r="G125" s="7">
        <v>19.12087912087912</v>
      </c>
      <c r="H125" s="7">
        <v>89</v>
      </c>
      <c r="I125" s="7">
        <v>14.670329670329672</v>
      </c>
      <c r="J125" s="7">
        <v>108</v>
      </c>
      <c r="K125" s="30">
        <v>10.99456521739129</v>
      </c>
      <c r="L125" s="30">
        <v>25.994394134465349</v>
      </c>
      <c r="M125" s="30">
        <v>6.4438405797101304</v>
      </c>
      <c r="N125" s="30">
        <v>24.218883930383711</v>
      </c>
      <c r="O125" s="6">
        <f t="shared" si="24"/>
        <v>0.76724137931034486</v>
      </c>
    </row>
    <row r="126" spans="1:15" x14ac:dyDescent="0.25">
      <c r="A126" s="20" t="str">
        <f t="shared" si="26"/>
        <v>Ibagué</v>
      </c>
      <c r="B126" s="20" t="str">
        <f t="shared" si="27"/>
        <v>Penal</v>
      </c>
      <c r="C126" s="5" t="s">
        <v>789</v>
      </c>
      <c r="D126" s="62" t="s">
        <v>790</v>
      </c>
      <c r="E126" s="7">
        <v>6.0666666666666664</v>
      </c>
      <c r="F126" s="7">
        <v>62</v>
      </c>
      <c r="G126" s="7">
        <v>10.219780219780221</v>
      </c>
      <c r="H126" s="7">
        <v>54</v>
      </c>
      <c r="I126" s="7">
        <v>8.9010989010989015</v>
      </c>
      <c r="J126" s="7">
        <v>19</v>
      </c>
      <c r="K126" s="30">
        <v>9.3333333333333268</v>
      </c>
      <c r="L126" s="30">
        <v>4.9999999999999893</v>
      </c>
      <c r="M126" s="30">
        <v>7.8333333333333268</v>
      </c>
      <c r="N126" s="30">
        <v>4.666666666666659</v>
      </c>
      <c r="O126" s="6">
        <f t="shared" si="24"/>
        <v>0.87096774193548387</v>
      </c>
    </row>
    <row r="127" spans="1:15" x14ac:dyDescent="0.25">
      <c r="A127" s="9" t="s">
        <v>182</v>
      </c>
      <c r="B127" s="13"/>
      <c r="C127" s="9"/>
      <c r="D127" s="63"/>
      <c r="E127" s="10"/>
      <c r="F127" s="10">
        <f t="shared" ref="F127:N127" si="28">SUM(F114:F126)</f>
        <v>1826</v>
      </c>
      <c r="G127" s="10">
        <f t="shared" si="28"/>
        <v>325.05494505494505</v>
      </c>
      <c r="H127" s="10">
        <f t="shared" si="28"/>
        <v>1443</v>
      </c>
      <c r="I127" s="10">
        <f t="shared" si="28"/>
        <v>252.69230769230765</v>
      </c>
      <c r="J127" s="10">
        <f t="shared" si="28"/>
        <v>2010</v>
      </c>
      <c r="K127" s="33">
        <f t="shared" si="28"/>
        <v>183.53034099223188</v>
      </c>
      <c r="L127" s="33">
        <f t="shared" si="28"/>
        <v>199.70376239778071</v>
      </c>
      <c r="M127" s="33">
        <f t="shared" si="28"/>
        <v>135.01152687619646</v>
      </c>
      <c r="N127" s="33">
        <f t="shared" si="28"/>
        <v>166.79956684396117</v>
      </c>
      <c r="O127" s="14">
        <f t="shared" si="24"/>
        <v>0.79025191675794082</v>
      </c>
    </row>
    <row r="128" spans="1:15" x14ac:dyDescent="0.25">
      <c r="A128" s="5" t="s">
        <v>183</v>
      </c>
      <c r="B128" s="4" t="s">
        <v>5</v>
      </c>
      <c r="C128" s="5" t="s">
        <v>805</v>
      </c>
      <c r="D128" s="62" t="s">
        <v>806</v>
      </c>
      <c r="E128" s="7">
        <v>6.0666666666666664</v>
      </c>
      <c r="F128" s="7">
        <v>64</v>
      </c>
      <c r="G128" s="7">
        <v>10.549450549450549</v>
      </c>
      <c r="H128" s="7">
        <v>86</v>
      </c>
      <c r="I128" s="7">
        <v>14.175824175824177</v>
      </c>
      <c r="J128" s="7">
        <v>95</v>
      </c>
      <c r="K128" s="30">
        <v>3.3333333333333313</v>
      </c>
      <c r="L128" s="30">
        <v>24.818181818181792</v>
      </c>
      <c r="M128" s="30">
        <v>8.3846153846153726</v>
      </c>
      <c r="N128" s="30">
        <v>14.36363636363634</v>
      </c>
      <c r="O128" s="6">
        <f t="shared" si="24"/>
        <v>1.34375</v>
      </c>
    </row>
    <row r="129" spans="1:15" x14ac:dyDescent="0.25">
      <c r="A129" s="20" t="str">
        <f t="shared" ref="A129:A141" si="29">A128</f>
        <v>Manizales</v>
      </c>
      <c r="B129" s="20" t="str">
        <f t="shared" ref="B129:B141" si="30">B128</f>
        <v>Penal</v>
      </c>
      <c r="C129" s="5" t="s">
        <v>807</v>
      </c>
      <c r="D129" s="62" t="s">
        <v>808</v>
      </c>
      <c r="E129" s="7">
        <v>6.0666666666666664</v>
      </c>
      <c r="F129" s="7">
        <v>152</v>
      </c>
      <c r="G129" s="7">
        <v>25.054945054945055</v>
      </c>
      <c r="H129" s="7">
        <v>128</v>
      </c>
      <c r="I129" s="7">
        <v>21.098901098901099</v>
      </c>
      <c r="J129" s="7">
        <v>65</v>
      </c>
      <c r="K129" s="30">
        <v>14.833333333333316</v>
      </c>
      <c r="L129" s="30">
        <v>21.666666666666639</v>
      </c>
      <c r="M129" s="30">
        <v>13.99999999999998</v>
      </c>
      <c r="N129" s="30">
        <v>15.333333333333327</v>
      </c>
      <c r="O129" s="6">
        <f t="shared" si="24"/>
        <v>0.84210526315789469</v>
      </c>
    </row>
    <row r="130" spans="1:15" x14ac:dyDescent="0.25">
      <c r="A130" s="20" t="str">
        <f t="shared" si="29"/>
        <v>Manizales</v>
      </c>
      <c r="B130" s="20" t="str">
        <f t="shared" si="30"/>
        <v>Penal</v>
      </c>
      <c r="C130" s="5" t="s">
        <v>809</v>
      </c>
      <c r="D130" s="62" t="s">
        <v>810</v>
      </c>
      <c r="E130" s="7">
        <v>6.0666666666666664</v>
      </c>
      <c r="F130" s="7">
        <v>156</v>
      </c>
      <c r="G130" s="7">
        <v>25.714285714285715</v>
      </c>
      <c r="H130" s="7">
        <v>124</v>
      </c>
      <c r="I130" s="7">
        <v>20.439560439560442</v>
      </c>
      <c r="J130" s="7">
        <v>74</v>
      </c>
      <c r="K130" s="30">
        <v>19.499999999999961</v>
      </c>
      <c r="L130" s="30">
        <v>19.333333333333318</v>
      </c>
      <c r="M130" s="30">
        <v>14.499999999999977</v>
      </c>
      <c r="N130" s="30">
        <v>15.33333333333332</v>
      </c>
      <c r="O130" s="6">
        <f t="shared" si="24"/>
        <v>0.79487179487179482</v>
      </c>
    </row>
    <row r="131" spans="1:15" x14ac:dyDescent="0.25">
      <c r="A131" s="20" t="str">
        <f t="shared" si="29"/>
        <v>Manizales</v>
      </c>
      <c r="B131" s="20" t="str">
        <f t="shared" si="30"/>
        <v>Penal</v>
      </c>
      <c r="C131" s="5" t="s">
        <v>811</v>
      </c>
      <c r="D131" s="62" t="s">
        <v>812</v>
      </c>
      <c r="E131" s="7">
        <v>6.0666666666666664</v>
      </c>
      <c r="F131" s="7">
        <v>147</v>
      </c>
      <c r="G131" s="7">
        <v>24.23076923076923</v>
      </c>
      <c r="H131" s="7">
        <v>115</v>
      </c>
      <c r="I131" s="7">
        <v>18.956043956043956</v>
      </c>
      <c r="J131" s="7">
        <v>110</v>
      </c>
      <c r="K131" s="30">
        <v>15.499999999999972</v>
      </c>
      <c r="L131" s="30">
        <v>18.999999999999982</v>
      </c>
      <c r="M131" s="30">
        <v>11.999999999999986</v>
      </c>
      <c r="N131" s="30">
        <v>14.666666666666657</v>
      </c>
      <c r="O131" s="6">
        <f t="shared" si="24"/>
        <v>0.78231292517006801</v>
      </c>
    </row>
    <row r="132" spans="1:15" x14ac:dyDescent="0.25">
      <c r="A132" s="20" t="str">
        <f t="shared" si="29"/>
        <v>Manizales</v>
      </c>
      <c r="B132" s="20" t="str">
        <f t="shared" si="30"/>
        <v>Penal</v>
      </c>
      <c r="C132" s="5" t="s">
        <v>813</v>
      </c>
      <c r="D132" s="62" t="s">
        <v>814</v>
      </c>
      <c r="E132" s="7">
        <v>6.0666666666666664</v>
      </c>
      <c r="F132" s="7">
        <v>157</v>
      </c>
      <c r="G132" s="7">
        <v>25.87912087912088</v>
      </c>
      <c r="H132" s="7">
        <v>118</v>
      </c>
      <c r="I132" s="7">
        <v>19.450549450549453</v>
      </c>
      <c r="J132" s="7">
        <v>65</v>
      </c>
      <c r="K132" s="30">
        <v>16.8333333333333</v>
      </c>
      <c r="L132" s="30">
        <v>20.333333333333311</v>
      </c>
      <c r="M132" s="30">
        <v>13.499999999999986</v>
      </c>
      <c r="N132" s="30">
        <v>12.999999999999988</v>
      </c>
      <c r="O132" s="6">
        <f t="shared" si="24"/>
        <v>0.75159235668789814</v>
      </c>
    </row>
    <row r="133" spans="1:15" x14ac:dyDescent="0.25">
      <c r="A133" s="20" t="str">
        <f t="shared" si="29"/>
        <v>Manizales</v>
      </c>
      <c r="B133" s="20" t="str">
        <f t="shared" si="30"/>
        <v>Penal</v>
      </c>
      <c r="C133" s="5" t="s">
        <v>815</v>
      </c>
      <c r="D133" s="62" t="s">
        <v>816</v>
      </c>
      <c r="E133" s="7">
        <v>6.0666666666666664</v>
      </c>
      <c r="F133" s="7">
        <v>156</v>
      </c>
      <c r="G133" s="7">
        <v>25.714285714285715</v>
      </c>
      <c r="H133" s="7">
        <v>112</v>
      </c>
      <c r="I133" s="7">
        <v>18.461538461538463</v>
      </c>
      <c r="J133" s="7">
        <v>90</v>
      </c>
      <c r="K133" s="30">
        <v>16.264285714285688</v>
      </c>
      <c r="L133" s="30">
        <v>22.333333333333311</v>
      </c>
      <c r="M133" s="30">
        <v>11.371428571428561</v>
      </c>
      <c r="N133" s="30">
        <v>15.666666666666639</v>
      </c>
      <c r="O133" s="6">
        <f t="shared" si="24"/>
        <v>0.71794871794871795</v>
      </c>
    </row>
    <row r="134" spans="1:15" x14ac:dyDescent="0.25">
      <c r="A134" s="20" t="str">
        <f t="shared" si="29"/>
        <v>Manizales</v>
      </c>
      <c r="B134" s="20" t="str">
        <f t="shared" si="30"/>
        <v>Penal</v>
      </c>
      <c r="C134" s="5" t="s">
        <v>817</v>
      </c>
      <c r="D134" s="62" t="s">
        <v>818</v>
      </c>
      <c r="E134" s="7">
        <v>6.0666666666666664</v>
      </c>
      <c r="F134" s="7">
        <v>158</v>
      </c>
      <c r="G134" s="7">
        <v>26.043956043956044</v>
      </c>
      <c r="H134" s="7">
        <v>120</v>
      </c>
      <c r="I134" s="7">
        <v>19.780219780219781</v>
      </c>
      <c r="J134" s="7">
        <v>76</v>
      </c>
      <c r="K134" s="30">
        <v>17.499999999999975</v>
      </c>
      <c r="L134" s="30">
        <v>19.666666666666636</v>
      </c>
      <c r="M134" s="30">
        <v>13.666666666666652</v>
      </c>
      <c r="N134" s="30">
        <v>14.333333333333306</v>
      </c>
      <c r="O134" s="6">
        <f t="shared" si="24"/>
        <v>0.759493670886076</v>
      </c>
    </row>
    <row r="135" spans="1:15" x14ac:dyDescent="0.25">
      <c r="A135" s="20" t="str">
        <f t="shared" si="29"/>
        <v>Manizales</v>
      </c>
      <c r="B135" s="20" t="str">
        <f t="shared" si="30"/>
        <v>Penal</v>
      </c>
      <c r="C135" s="5" t="s">
        <v>819</v>
      </c>
      <c r="D135" s="62" t="s">
        <v>820</v>
      </c>
      <c r="E135" s="7">
        <v>6.0666666666666664</v>
      </c>
      <c r="F135" s="7">
        <v>101</v>
      </c>
      <c r="G135" s="7">
        <v>16.64835164835165</v>
      </c>
      <c r="H135" s="7">
        <v>78</v>
      </c>
      <c r="I135" s="7">
        <v>12.857142857142858</v>
      </c>
      <c r="J135" s="7">
        <v>73</v>
      </c>
      <c r="K135" s="30">
        <v>17.333333333333311</v>
      </c>
      <c r="L135" s="30">
        <v>3.6666666666666652</v>
      </c>
      <c r="M135" s="30">
        <v>12.666666666666652</v>
      </c>
      <c r="N135" s="30">
        <v>2.6666666666666652</v>
      </c>
      <c r="O135" s="6">
        <f t="shared" si="24"/>
        <v>0.7722772277227723</v>
      </c>
    </row>
    <row r="136" spans="1:15" x14ac:dyDescent="0.25">
      <c r="A136" s="20" t="str">
        <f t="shared" si="29"/>
        <v>Manizales</v>
      </c>
      <c r="B136" s="20" t="str">
        <f t="shared" si="30"/>
        <v>Penal</v>
      </c>
      <c r="C136" s="5" t="s">
        <v>821</v>
      </c>
      <c r="D136" s="62" t="s">
        <v>822</v>
      </c>
      <c r="E136" s="7">
        <v>6.0666666666666664</v>
      </c>
      <c r="F136" s="7">
        <v>120</v>
      </c>
      <c r="G136" s="7">
        <v>19.780219780219781</v>
      </c>
      <c r="H136" s="7">
        <v>188</v>
      </c>
      <c r="I136" s="7">
        <v>30.989010989010989</v>
      </c>
      <c r="J136" s="7">
        <v>70</v>
      </c>
      <c r="K136" s="30">
        <v>16.499999999999979</v>
      </c>
      <c r="L136" s="30">
        <v>7.9999999999999858</v>
      </c>
      <c r="M136" s="30">
        <v>30.499999999999904</v>
      </c>
      <c r="N136" s="30">
        <v>3.6666666666666652</v>
      </c>
      <c r="O136" s="6">
        <f t="shared" ref="O136:O148" si="31">H136/F136</f>
        <v>1.5666666666666667</v>
      </c>
    </row>
    <row r="137" spans="1:15" x14ac:dyDescent="0.25">
      <c r="A137" s="20" t="str">
        <f t="shared" si="29"/>
        <v>Manizales</v>
      </c>
      <c r="B137" s="20" t="str">
        <f t="shared" si="30"/>
        <v>Penal</v>
      </c>
      <c r="C137" s="5" t="s">
        <v>823</v>
      </c>
      <c r="D137" s="62" t="s">
        <v>824</v>
      </c>
      <c r="E137" s="7">
        <v>6.0666666666666664</v>
      </c>
      <c r="F137" s="7">
        <v>120</v>
      </c>
      <c r="G137" s="7">
        <v>19.780219780219781</v>
      </c>
      <c r="H137" s="7">
        <v>122</v>
      </c>
      <c r="I137" s="7">
        <v>20.109890109890109</v>
      </c>
      <c r="J137" s="7">
        <v>31</v>
      </c>
      <c r="K137" s="30">
        <v>17.833333333333307</v>
      </c>
      <c r="L137" s="30">
        <v>5.6666666666666581</v>
      </c>
      <c r="M137" s="30">
        <v>19.499999999999972</v>
      </c>
      <c r="N137" s="30">
        <v>2.9999999999999982</v>
      </c>
      <c r="O137" s="6">
        <f t="shared" si="31"/>
        <v>1.0166666666666666</v>
      </c>
    </row>
    <row r="138" spans="1:15" x14ac:dyDescent="0.25">
      <c r="A138" s="20" t="str">
        <f t="shared" si="29"/>
        <v>Manizales</v>
      </c>
      <c r="B138" s="20" t="str">
        <f t="shared" si="30"/>
        <v>Penal</v>
      </c>
      <c r="C138" s="5" t="s">
        <v>825</v>
      </c>
      <c r="D138" s="62" t="s">
        <v>826</v>
      </c>
      <c r="E138" s="7">
        <v>6.0666666666666664</v>
      </c>
      <c r="F138" s="7">
        <v>124</v>
      </c>
      <c r="G138" s="7">
        <v>20.439560439560442</v>
      </c>
      <c r="H138" s="7">
        <v>132</v>
      </c>
      <c r="I138" s="7">
        <v>21.758241758241759</v>
      </c>
      <c r="J138" s="7">
        <v>35</v>
      </c>
      <c r="K138" s="30">
        <v>23.170300174099093</v>
      </c>
      <c r="L138" s="30">
        <v>6.9232456140350829</v>
      </c>
      <c r="M138" s="30">
        <v>23.566174955420987</v>
      </c>
      <c r="N138" s="30">
        <v>3.9571150097465804</v>
      </c>
      <c r="O138" s="6">
        <f t="shared" si="31"/>
        <v>1.064516129032258</v>
      </c>
    </row>
    <row r="139" spans="1:15" x14ac:dyDescent="0.25">
      <c r="A139" s="20" t="str">
        <f t="shared" si="29"/>
        <v>Manizales</v>
      </c>
      <c r="B139" s="20" t="str">
        <f t="shared" si="30"/>
        <v>Penal</v>
      </c>
      <c r="C139" s="5" t="s">
        <v>827</v>
      </c>
      <c r="D139" s="62" t="s">
        <v>828</v>
      </c>
      <c r="E139" s="7">
        <v>6.0666666666666664</v>
      </c>
      <c r="F139" s="7">
        <v>209</v>
      </c>
      <c r="G139" s="7">
        <v>34.450549450549453</v>
      </c>
      <c r="H139" s="7">
        <v>150</v>
      </c>
      <c r="I139" s="7">
        <v>24.725274725274726</v>
      </c>
      <c r="J139" s="7">
        <v>217</v>
      </c>
      <c r="K139" s="30">
        <v>20.666666666666639</v>
      </c>
      <c r="L139" s="30">
        <v>28.666666666666639</v>
      </c>
      <c r="M139" s="30">
        <v>13.833333333333323</v>
      </c>
      <c r="N139" s="30">
        <v>22.333333333333318</v>
      </c>
      <c r="O139" s="6">
        <f t="shared" si="31"/>
        <v>0.71770334928229662</v>
      </c>
    </row>
    <row r="140" spans="1:15" x14ac:dyDescent="0.25">
      <c r="A140" s="20" t="str">
        <f t="shared" si="29"/>
        <v>Manizales</v>
      </c>
      <c r="B140" s="20" t="str">
        <f t="shared" si="30"/>
        <v>Penal</v>
      </c>
      <c r="C140" s="5" t="s">
        <v>829</v>
      </c>
      <c r="D140" s="62" t="s">
        <v>830</v>
      </c>
      <c r="E140" s="7">
        <v>6.0666666666666664</v>
      </c>
      <c r="F140" s="7">
        <v>142</v>
      </c>
      <c r="G140" s="7">
        <v>23.406593406593409</v>
      </c>
      <c r="H140" s="7">
        <v>107</v>
      </c>
      <c r="I140" s="7">
        <v>17.637362637362639</v>
      </c>
      <c r="J140" s="7">
        <v>71</v>
      </c>
      <c r="K140" s="30">
        <v>18.999999999999968</v>
      </c>
      <c r="L140" s="30">
        <v>11.333333333333321</v>
      </c>
      <c r="M140" s="30">
        <v>14.999999999999972</v>
      </c>
      <c r="N140" s="30">
        <v>7.3333333333333242</v>
      </c>
      <c r="O140" s="6">
        <f t="shared" si="31"/>
        <v>0.75352112676056338</v>
      </c>
    </row>
    <row r="141" spans="1:15" x14ac:dyDescent="0.25">
      <c r="A141" s="20" t="str">
        <f t="shared" si="29"/>
        <v>Manizales</v>
      </c>
      <c r="B141" s="20" t="str">
        <f t="shared" si="30"/>
        <v>Penal</v>
      </c>
      <c r="C141" s="5" t="s">
        <v>831</v>
      </c>
      <c r="D141" s="62" t="s">
        <v>832</v>
      </c>
      <c r="E141" s="7">
        <v>6.0666666666666664</v>
      </c>
      <c r="F141" s="7">
        <v>75</v>
      </c>
      <c r="G141" s="7">
        <v>12.362637362637363</v>
      </c>
      <c r="H141" s="7">
        <v>68</v>
      </c>
      <c r="I141" s="7">
        <v>11.20879120879121</v>
      </c>
      <c r="J141" s="7">
        <v>36</v>
      </c>
      <c r="K141" s="30">
        <v>6.8333333333333215</v>
      </c>
      <c r="L141" s="30">
        <v>11.666666666666657</v>
      </c>
      <c r="M141" s="30">
        <v>6.833333333333325</v>
      </c>
      <c r="N141" s="30">
        <v>9.333333333333325</v>
      </c>
      <c r="O141" s="6">
        <f t="shared" si="31"/>
        <v>0.90666666666666662</v>
      </c>
    </row>
    <row r="142" spans="1:15" x14ac:dyDescent="0.25">
      <c r="A142" s="9" t="s">
        <v>192</v>
      </c>
      <c r="B142" s="13"/>
      <c r="C142" s="9"/>
      <c r="D142" s="63"/>
      <c r="E142" s="10"/>
      <c r="F142" s="10">
        <f t="shared" ref="F142:N142" si="32">SUM(F128:F141)</f>
        <v>1881</v>
      </c>
      <c r="G142" s="10">
        <f t="shared" si="32"/>
        <v>310.05494505494511</v>
      </c>
      <c r="H142" s="10">
        <f t="shared" si="32"/>
        <v>1648</v>
      </c>
      <c r="I142" s="10">
        <f t="shared" si="32"/>
        <v>271.64835164835159</v>
      </c>
      <c r="J142" s="10">
        <f t="shared" si="32"/>
        <v>1108</v>
      </c>
      <c r="K142" s="33">
        <f t="shared" si="32"/>
        <v>225.10125255505116</v>
      </c>
      <c r="L142" s="33">
        <f t="shared" si="32"/>
        <v>223.07476076555</v>
      </c>
      <c r="M142" s="33">
        <f t="shared" si="32"/>
        <v>209.32221891146466</v>
      </c>
      <c r="N142" s="33">
        <f t="shared" si="32"/>
        <v>154.98741804004945</v>
      </c>
      <c r="O142" s="14">
        <f t="shared" si="31"/>
        <v>0.87612971823498142</v>
      </c>
    </row>
    <row r="143" spans="1:15" x14ac:dyDescent="0.25">
      <c r="A143" s="5" t="s">
        <v>193</v>
      </c>
      <c r="B143" s="4" t="s">
        <v>5</v>
      </c>
      <c r="C143" s="5" t="s">
        <v>857</v>
      </c>
      <c r="D143" s="62" t="s">
        <v>858</v>
      </c>
      <c r="E143" s="7">
        <v>6.0666666666666664</v>
      </c>
      <c r="F143" s="7">
        <v>807</v>
      </c>
      <c r="G143" s="7">
        <v>133.02197802197801</v>
      </c>
      <c r="H143" s="7">
        <v>705</v>
      </c>
      <c r="I143" s="7">
        <v>116.20879120879121</v>
      </c>
      <c r="J143" s="7">
        <v>56</v>
      </c>
      <c r="K143" s="30">
        <v>48.666666666666664</v>
      </c>
      <c r="L143" s="30">
        <v>87.333333333333286</v>
      </c>
      <c r="M143" s="30">
        <v>53.499999999999964</v>
      </c>
      <c r="N143" s="30">
        <v>65.5</v>
      </c>
      <c r="O143" s="6">
        <f t="shared" si="31"/>
        <v>0.87360594795539037</v>
      </c>
    </row>
    <row r="144" spans="1:15" x14ac:dyDescent="0.25">
      <c r="A144" s="20" t="s">
        <v>193</v>
      </c>
      <c r="B144" s="20" t="s">
        <v>5</v>
      </c>
      <c r="C144" s="5" t="s">
        <v>1731</v>
      </c>
      <c r="D144" s="62" t="s">
        <v>1732</v>
      </c>
      <c r="E144" s="47" t="s">
        <v>1716</v>
      </c>
      <c r="F144" s="47" t="s">
        <v>1716</v>
      </c>
      <c r="G144" s="47" t="s">
        <v>1716</v>
      </c>
      <c r="H144" s="47" t="s">
        <v>1716</v>
      </c>
      <c r="I144" s="47" t="s">
        <v>1716</v>
      </c>
      <c r="J144" s="47" t="s">
        <v>1716</v>
      </c>
      <c r="K144" s="47" t="s">
        <v>1716</v>
      </c>
      <c r="L144" s="47" t="s">
        <v>1716</v>
      </c>
      <c r="M144" s="47" t="s">
        <v>1716</v>
      </c>
      <c r="N144" s="47" t="s">
        <v>1716</v>
      </c>
      <c r="O144" s="47" t="s">
        <v>1716</v>
      </c>
    </row>
    <row r="145" spans="1:15" x14ac:dyDescent="0.25">
      <c r="A145" s="20" t="str">
        <f>A143</f>
        <v>Medellín</v>
      </c>
      <c r="B145" s="20" t="str">
        <f>B143</f>
        <v>Penal</v>
      </c>
      <c r="C145" s="5" t="s">
        <v>859</v>
      </c>
      <c r="D145" s="62" t="s">
        <v>860</v>
      </c>
      <c r="E145" s="7">
        <v>6.0666666666666664</v>
      </c>
      <c r="F145" s="7">
        <v>124</v>
      </c>
      <c r="G145" s="7">
        <v>20.439560439560442</v>
      </c>
      <c r="H145" s="7">
        <v>74</v>
      </c>
      <c r="I145" s="7">
        <v>12.197802197802199</v>
      </c>
      <c r="J145" s="7">
        <v>398</v>
      </c>
      <c r="K145" s="30">
        <v>21.33333333333325</v>
      </c>
      <c r="L145" s="30"/>
      <c r="M145" s="30">
        <v>12.833333333333318</v>
      </c>
      <c r="N145" s="30"/>
      <c r="O145" s="6">
        <f t="shared" si="31"/>
        <v>0.59677419354838712</v>
      </c>
    </row>
    <row r="146" spans="1:15" x14ac:dyDescent="0.25">
      <c r="A146" s="20" t="str">
        <f t="shared" ref="A146:B148" si="33">A145</f>
        <v>Medellín</v>
      </c>
      <c r="B146" s="20" t="str">
        <f t="shared" si="33"/>
        <v>Penal</v>
      </c>
      <c r="C146" s="5" t="s">
        <v>861</v>
      </c>
      <c r="D146" s="62" t="s">
        <v>862</v>
      </c>
      <c r="E146" s="7">
        <v>3.0333333333333332</v>
      </c>
      <c r="F146" s="7">
        <v>143</v>
      </c>
      <c r="G146" s="7">
        <v>47.142857142857146</v>
      </c>
      <c r="H146" s="7">
        <v>126</v>
      </c>
      <c r="I146" s="7">
        <v>41.53846153846154</v>
      </c>
      <c r="J146" s="7">
        <v>99</v>
      </c>
      <c r="K146" s="30">
        <v>9.9999999999999929</v>
      </c>
      <c r="L146" s="30">
        <v>37.666666666666664</v>
      </c>
      <c r="M146" s="30">
        <v>10.33333333333332</v>
      </c>
      <c r="N146" s="30">
        <v>31.666666666666661</v>
      </c>
      <c r="O146" s="6">
        <f t="shared" si="31"/>
        <v>0.88111888111888115</v>
      </c>
    </row>
    <row r="147" spans="1:15" x14ac:dyDescent="0.25">
      <c r="A147" s="20" t="str">
        <f t="shared" si="33"/>
        <v>Medellín</v>
      </c>
      <c r="B147" s="20" t="str">
        <f t="shared" si="33"/>
        <v>Penal</v>
      </c>
      <c r="C147" s="5" t="s">
        <v>863</v>
      </c>
      <c r="D147" s="62" t="s">
        <v>864</v>
      </c>
      <c r="E147" s="7">
        <v>3.0333333333333332</v>
      </c>
      <c r="F147" s="7">
        <v>179</v>
      </c>
      <c r="G147" s="7">
        <v>59.010989010989015</v>
      </c>
      <c r="H147" s="7">
        <v>74</v>
      </c>
      <c r="I147" s="7">
        <v>24.395604395604398</v>
      </c>
      <c r="J147" s="7">
        <v>459</v>
      </c>
      <c r="K147" s="30">
        <v>59.666666666666522</v>
      </c>
      <c r="L147" s="30"/>
      <c r="M147" s="30">
        <v>24.666666666666629</v>
      </c>
      <c r="N147" s="30"/>
      <c r="O147" s="6">
        <f t="shared" si="31"/>
        <v>0.41340782122905029</v>
      </c>
    </row>
    <row r="148" spans="1:15" x14ac:dyDescent="0.25">
      <c r="A148" s="20" t="str">
        <f t="shared" si="33"/>
        <v>Medellín</v>
      </c>
      <c r="B148" s="20" t="str">
        <f t="shared" si="33"/>
        <v>Penal</v>
      </c>
      <c r="C148" s="5" t="s">
        <v>865</v>
      </c>
      <c r="D148" s="62" t="s">
        <v>866</v>
      </c>
      <c r="E148" s="7">
        <v>3.0333333333333332</v>
      </c>
      <c r="F148" s="7">
        <v>378</v>
      </c>
      <c r="G148" s="7">
        <v>124.61538461538461</v>
      </c>
      <c r="H148" s="7">
        <v>182</v>
      </c>
      <c r="I148" s="7">
        <v>60</v>
      </c>
      <c r="J148" s="7">
        <v>582</v>
      </c>
      <c r="K148" s="30">
        <v>71.666666666666558</v>
      </c>
      <c r="L148" s="30">
        <v>54.333333333333186</v>
      </c>
      <c r="M148" s="30">
        <v>17.999999999999986</v>
      </c>
      <c r="N148" s="30">
        <v>42.666666666666622</v>
      </c>
      <c r="O148" s="6">
        <f t="shared" si="31"/>
        <v>0.48148148148148145</v>
      </c>
    </row>
    <row r="149" spans="1:15" x14ac:dyDescent="0.25">
      <c r="A149" s="9" t="s">
        <v>238</v>
      </c>
      <c r="B149" s="13"/>
      <c r="C149" s="9"/>
      <c r="D149" s="63"/>
      <c r="E149" s="10"/>
      <c r="F149" s="10">
        <f t="shared" ref="F149:N149" si="34">SUM(F143:F148)</f>
        <v>1631</v>
      </c>
      <c r="G149" s="10">
        <f t="shared" si="34"/>
        <v>384.23076923076917</v>
      </c>
      <c r="H149" s="10">
        <f t="shared" si="34"/>
        <v>1161</v>
      </c>
      <c r="I149" s="10">
        <f t="shared" si="34"/>
        <v>254.34065934065936</v>
      </c>
      <c r="J149" s="10">
        <f t="shared" si="34"/>
        <v>1594</v>
      </c>
      <c r="K149" s="33">
        <f t="shared" si="34"/>
        <v>211.33333333333297</v>
      </c>
      <c r="L149" s="33">
        <f t="shared" si="34"/>
        <v>179.33333333333314</v>
      </c>
      <c r="M149" s="33">
        <f t="shared" si="34"/>
        <v>119.33333333333321</v>
      </c>
      <c r="N149" s="33">
        <f t="shared" si="34"/>
        <v>139.83333333333329</v>
      </c>
      <c r="O149" s="14">
        <f t="shared" ref="O149:O163" si="35">H149/F149</f>
        <v>0.71183323114653585</v>
      </c>
    </row>
    <row r="150" spans="1:15" x14ac:dyDescent="0.25">
      <c r="A150" s="5" t="s">
        <v>883</v>
      </c>
      <c r="B150" s="4" t="s">
        <v>5</v>
      </c>
      <c r="C150" s="5" t="s">
        <v>888</v>
      </c>
      <c r="D150" s="62" t="s">
        <v>889</v>
      </c>
      <c r="E150" s="7">
        <v>6.0666666666666664</v>
      </c>
      <c r="F150" s="7">
        <v>303</v>
      </c>
      <c r="G150" s="7">
        <v>49.945054945054949</v>
      </c>
      <c r="H150" s="7">
        <v>279</v>
      </c>
      <c r="I150" s="7">
        <v>45.989010989010993</v>
      </c>
      <c r="J150" s="7">
        <v>113</v>
      </c>
      <c r="K150" s="30">
        <v>28.999999999999982</v>
      </c>
      <c r="L150" s="30">
        <v>23.833333333333297</v>
      </c>
      <c r="M150" s="30">
        <v>25.666666666666647</v>
      </c>
      <c r="N150" s="30">
        <v>22.166666666666629</v>
      </c>
      <c r="O150" s="6">
        <f t="shared" si="35"/>
        <v>0.92079207920792083</v>
      </c>
    </row>
    <row r="151" spans="1:15" x14ac:dyDescent="0.25">
      <c r="A151" s="20" t="str">
        <f>A150</f>
        <v>Mocoa</v>
      </c>
      <c r="B151" s="20" t="str">
        <f>B150</f>
        <v>Penal</v>
      </c>
      <c r="C151" s="5" t="s">
        <v>890</v>
      </c>
      <c r="D151" s="62" t="s">
        <v>891</v>
      </c>
      <c r="E151" s="7">
        <v>6.0666666666666664</v>
      </c>
      <c r="F151" s="7">
        <v>63</v>
      </c>
      <c r="G151" s="7">
        <v>10.384615384615385</v>
      </c>
      <c r="H151" s="7">
        <v>34</v>
      </c>
      <c r="I151" s="7">
        <v>5.6043956043956049</v>
      </c>
      <c r="J151" s="7">
        <v>91</v>
      </c>
      <c r="K151" s="30">
        <v>11.499999999999979</v>
      </c>
      <c r="L151" s="30"/>
      <c r="M151" s="30">
        <v>5.833333333333325</v>
      </c>
      <c r="N151" s="30"/>
      <c r="O151" s="6">
        <f t="shared" si="35"/>
        <v>0.53968253968253965</v>
      </c>
    </row>
    <row r="152" spans="1:15" x14ac:dyDescent="0.25">
      <c r="A152" s="9" t="s">
        <v>896</v>
      </c>
      <c r="B152" s="13"/>
      <c r="C152" s="9"/>
      <c r="D152" s="63"/>
      <c r="E152" s="10"/>
      <c r="F152" s="10">
        <f t="shared" ref="F152:N152" si="36">SUM(F150:F151)</f>
        <v>366</v>
      </c>
      <c r="G152" s="10">
        <f t="shared" si="36"/>
        <v>60.329670329670336</v>
      </c>
      <c r="H152" s="10">
        <f t="shared" si="36"/>
        <v>313</v>
      </c>
      <c r="I152" s="10">
        <f t="shared" si="36"/>
        <v>51.593406593406598</v>
      </c>
      <c r="J152" s="10">
        <f t="shared" si="36"/>
        <v>204</v>
      </c>
      <c r="K152" s="33">
        <f t="shared" si="36"/>
        <v>40.499999999999957</v>
      </c>
      <c r="L152" s="33">
        <f t="shared" si="36"/>
        <v>23.833333333333297</v>
      </c>
      <c r="M152" s="33">
        <f t="shared" si="36"/>
        <v>31.499999999999972</v>
      </c>
      <c r="N152" s="33">
        <f t="shared" si="36"/>
        <v>22.166666666666629</v>
      </c>
      <c r="O152" s="14">
        <f t="shared" si="35"/>
        <v>0.85519125683060104</v>
      </c>
    </row>
    <row r="153" spans="1:15" x14ac:dyDescent="0.25">
      <c r="A153" s="5" t="s">
        <v>239</v>
      </c>
      <c r="B153" s="4" t="s">
        <v>5</v>
      </c>
      <c r="C153" s="5" t="s">
        <v>901</v>
      </c>
      <c r="D153" s="62" t="s">
        <v>902</v>
      </c>
      <c r="E153" s="7">
        <v>6.0666666666666664</v>
      </c>
      <c r="F153" s="7">
        <v>234</v>
      </c>
      <c r="G153" s="7">
        <v>38.571428571428569</v>
      </c>
      <c r="H153" s="7">
        <v>143</v>
      </c>
      <c r="I153" s="7">
        <v>23.571428571428573</v>
      </c>
      <c r="J153" s="7">
        <v>232</v>
      </c>
      <c r="K153" s="30">
        <v>16.666666666666629</v>
      </c>
      <c r="L153" s="30">
        <v>37.833333333333258</v>
      </c>
      <c r="M153" s="30">
        <v>3.3333333333333255</v>
      </c>
      <c r="N153" s="30">
        <v>33.666666666666657</v>
      </c>
      <c r="O153" s="6">
        <f t="shared" si="35"/>
        <v>0.61111111111111116</v>
      </c>
    </row>
    <row r="154" spans="1:15" x14ac:dyDescent="0.25">
      <c r="A154" s="20" t="str">
        <f t="shared" ref="A154:A159" si="37">A153</f>
        <v>Montería</v>
      </c>
      <c r="B154" s="20" t="str">
        <f t="shared" ref="B154:B159" si="38">B153</f>
        <v>Penal</v>
      </c>
      <c r="C154" s="5" t="s">
        <v>903</v>
      </c>
      <c r="D154" s="62" t="s">
        <v>904</v>
      </c>
      <c r="E154" s="7">
        <v>6.0666666666666664</v>
      </c>
      <c r="F154" s="7">
        <v>217</v>
      </c>
      <c r="G154" s="7">
        <v>35.769230769230774</v>
      </c>
      <c r="H154" s="7">
        <v>176</v>
      </c>
      <c r="I154" s="7">
        <v>29.010989010989011</v>
      </c>
      <c r="J154" s="7">
        <v>172</v>
      </c>
      <c r="K154" s="30">
        <v>12.833333333333302</v>
      </c>
      <c r="L154" s="30">
        <v>26.833333333333311</v>
      </c>
      <c r="M154" s="30">
        <v>8.999999999999984</v>
      </c>
      <c r="N154" s="30">
        <v>23.833333333333311</v>
      </c>
      <c r="O154" s="6">
        <f t="shared" si="35"/>
        <v>0.81105990783410142</v>
      </c>
    </row>
    <row r="155" spans="1:15" x14ac:dyDescent="0.25">
      <c r="A155" s="20" t="str">
        <f t="shared" si="37"/>
        <v>Montería</v>
      </c>
      <c r="B155" s="20" t="str">
        <f t="shared" si="38"/>
        <v>Penal</v>
      </c>
      <c r="C155" s="5" t="s">
        <v>905</v>
      </c>
      <c r="D155" s="62" t="s">
        <v>906</v>
      </c>
      <c r="E155" s="7">
        <v>6.0666666666666664</v>
      </c>
      <c r="F155" s="7">
        <v>246</v>
      </c>
      <c r="G155" s="7">
        <v>40.549450549450547</v>
      </c>
      <c r="H155" s="7">
        <v>166</v>
      </c>
      <c r="I155" s="7">
        <v>27.362637362637365</v>
      </c>
      <c r="J155" s="7">
        <v>167</v>
      </c>
      <c r="K155" s="30">
        <v>19.166666666666629</v>
      </c>
      <c r="L155" s="30">
        <v>25.83333333333329</v>
      </c>
      <c r="M155" s="30">
        <v>9.8333333333333197</v>
      </c>
      <c r="N155" s="30">
        <v>20.66666666666665</v>
      </c>
      <c r="O155" s="6">
        <f t="shared" si="35"/>
        <v>0.67479674796747968</v>
      </c>
    </row>
    <row r="156" spans="1:15" x14ac:dyDescent="0.25">
      <c r="A156" s="20" t="str">
        <f t="shared" si="37"/>
        <v>Montería</v>
      </c>
      <c r="B156" s="20" t="str">
        <f t="shared" si="38"/>
        <v>Penal</v>
      </c>
      <c r="C156" s="5" t="s">
        <v>907</v>
      </c>
      <c r="D156" s="62" t="s">
        <v>908</v>
      </c>
      <c r="E156" s="7">
        <v>6.0666666666666664</v>
      </c>
      <c r="F156" s="7">
        <v>223</v>
      </c>
      <c r="G156" s="7">
        <v>36.758241758241759</v>
      </c>
      <c r="H156" s="7">
        <v>183</v>
      </c>
      <c r="I156" s="7">
        <v>30.164835164835164</v>
      </c>
      <c r="J156" s="7">
        <v>263</v>
      </c>
      <c r="K156" s="30">
        <v>11.333333333333318</v>
      </c>
      <c r="L156" s="30">
        <v>29.999999999999972</v>
      </c>
      <c r="M156" s="30">
        <v>6.1666666666666634</v>
      </c>
      <c r="N156" s="30">
        <v>27.166666666666632</v>
      </c>
      <c r="O156" s="6">
        <f t="shared" si="35"/>
        <v>0.820627802690583</v>
      </c>
    </row>
    <row r="157" spans="1:15" x14ac:dyDescent="0.25">
      <c r="A157" s="20" t="str">
        <f t="shared" si="37"/>
        <v>Montería</v>
      </c>
      <c r="B157" s="20" t="str">
        <f t="shared" si="38"/>
        <v>Penal</v>
      </c>
      <c r="C157" s="5" t="s">
        <v>909</v>
      </c>
      <c r="D157" s="62" t="s">
        <v>910</v>
      </c>
      <c r="E157" s="7">
        <v>6.0666666666666664</v>
      </c>
      <c r="F157" s="7">
        <v>135</v>
      </c>
      <c r="G157" s="7">
        <v>22.252747252747252</v>
      </c>
      <c r="H157" s="7">
        <v>110</v>
      </c>
      <c r="I157" s="7">
        <v>18.131868131868131</v>
      </c>
      <c r="J157" s="7">
        <v>184</v>
      </c>
      <c r="K157" s="30">
        <v>16.249999999999972</v>
      </c>
      <c r="L157" s="30">
        <v>9.3611111111111001</v>
      </c>
      <c r="M157" s="30">
        <v>12.49999999999998</v>
      </c>
      <c r="N157" s="30">
        <v>7.8055555555555429</v>
      </c>
      <c r="O157" s="6">
        <f t="shared" si="35"/>
        <v>0.81481481481481477</v>
      </c>
    </row>
    <row r="158" spans="1:15" x14ac:dyDescent="0.25">
      <c r="A158" s="20" t="str">
        <f t="shared" si="37"/>
        <v>Montería</v>
      </c>
      <c r="B158" s="20" t="str">
        <f t="shared" si="38"/>
        <v>Penal</v>
      </c>
      <c r="C158" s="5" t="s">
        <v>911</v>
      </c>
      <c r="D158" s="62" t="s">
        <v>912</v>
      </c>
      <c r="E158" s="7">
        <v>6.0666666666666664</v>
      </c>
      <c r="F158" s="7">
        <v>46</v>
      </c>
      <c r="G158" s="7">
        <v>7.582417582417583</v>
      </c>
      <c r="H158" s="7">
        <v>14</v>
      </c>
      <c r="I158" s="7">
        <v>2.3076923076923079</v>
      </c>
      <c r="J158" s="7">
        <v>103</v>
      </c>
      <c r="K158" s="30">
        <v>10.333333333333321</v>
      </c>
      <c r="L158" s="30"/>
      <c r="M158" s="30">
        <v>2.9999999999999964</v>
      </c>
      <c r="N158" s="30"/>
      <c r="O158" s="6">
        <f t="shared" si="35"/>
        <v>0.30434782608695654</v>
      </c>
    </row>
    <row r="159" spans="1:15" x14ac:dyDescent="0.25">
      <c r="A159" s="20" t="str">
        <f t="shared" si="37"/>
        <v>Montería</v>
      </c>
      <c r="B159" s="20" t="str">
        <f t="shared" si="38"/>
        <v>Penal</v>
      </c>
      <c r="C159" s="5" t="s">
        <v>913</v>
      </c>
      <c r="D159" s="62" t="s">
        <v>914</v>
      </c>
      <c r="E159" s="7">
        <v>6.0666666666666664</v>
      </c>
      <c r="F159" s="7">
        <v>66</v>
      </c>
      <c r="G159" s="7">
        <v>10.87912087912088</v>
      </c>
      <c r="H159" s="7">
        <v>41</v>
      </c>
      <c r="I159" s="7">
        <v>6.7582417582417582</v>
      </c>
      <c r="J159" s="7">
        <v>117</v>
      </c>
      <c r="K159" s="30">
        <v>6.4999999999999858</v>
      </c>
      <c r="L159" s="30">
        <v>7.6666666666666607</v>
      </c>
      <c r="M159" s="30">
        <v>4.3333333333333277</v>
      </c>
      <c r="N159" s="30">
        <v>3.999999999999996</v>
      </c>
      <c r="O159" s="6">
        <f t="shared" si="35"/>
        <v>0.62121212121212122</v>
      </c>
    </row>
    <row r="160" spans="1:15" x14ac:dyDescent="0.25">
      <c r="A160" s="9" t="s">
        <v>246</v>
      </c>
      <c r="B160" s="13"/>
      <c r="C160" s="9"/>
      <c r="D160" s="63"/>
      <c r="E160" s="10"/>
      <c r="F160" s="10">
        <f t="shared" ref="F160:N160" si="39">SUM(F153:F159)</f>
        <v>1167</v>
      </c>
      <c r="G160" s="10">
        <f t="shared" si="39"/>
        <v>192.36263736263734</v>
      </c>
      <c r="H160" s="10">
        <f t="shared" si="39"/>
        <v>833</v>
      </c>
      <c r="I160" s="10">
        <f t="shared" si="39"/>
        <v>137.30769230769232</v>
      </c>
      <c r="J160" s="10">
        <f t="shared" si="39"/>
        <v>1238</v>
      </c>
      <c r="K160" s="33">
        <f t="shared" si="39"/>
        <v>93.083333333333158</v>
      </c>
      <c r="L160" s="33">
        <f t="shared" si="39"/>
        <v>137.52777777777757</v>
      </c>
      <c r="M160" s="33">
        <f t="shared" si="39"/>
        <v>48.1666666666666</v>
      </c>
      <c r="N160" s="33">
        <f t="shared" si="39"/>
        <v>117.1388888888888</v>
      </c>
      <c r="O160" s="14">
        <f t="shared" si="35"/>
        <v>0.713796058269066</v>
      </c>
    </row>
    <row r="161" spans="1:15" x14ac:dyDescent="0.25">
      <c r="A161" s="5" t="s">
        <v>247</v>
      </c>
      <c r="B161" s="4" t="s">
        <v>5</v>
      </c>
      <c r="C161" s="5" t="s">
        <v>925</v>
      </c>
      <c r="D161" s="62" t="s">
        <v>926</v>
      </c>
      <c r="E161" s="7">
        <v>6.0666666666666664</v>
      </c>
      <c r="F161" s="7">
        <v>178</v>
      </c>
      <c r="G161" s="7">
        <v>29.340659340659343</v>
      </c>
      <c r="H161" s="7">
        <v>129</v>
      </c>
      <c r="I161" s="7">
        <v>21.263736263736263</v>
      </c>
      <c r="J161" s="7">
        <v>111</v>
      </c>
      <c r="K161" s="30">
        <v>12.899999999999988</v>
      </c>
      <c r="L161" s="30">
        <v>22.899999999999967</v>
      </c>
      <c r="M161" s="30">
        <v>5.6499999999999941</v>
      </c>
      <c r="N161" s="30">
        <v>17.533333333333314</v>
      </c>
      <c r="O161" s="6">
        <f t="shared" si="35"/>
        <v>0.7247191011235955</v>
      </c>
    </row>
    <row r="162" spans="1:15" x14ac:dyDescent="0.25">
      <c r="A162" s="20" t="str">
        <f>A161</f>
        <v>Neiva</v>
      </c>
      <c r="B162" s="20" t="str">
        <f>B161</f>
        <v>Penal</v>
      </c>
      <c r="C162" s="5" t="s">
        <v>927</v>
      </c>
      <c r="D162" s="62" t="s">
        <v>928</v>
      </c>
      <c r="E162" s="7">
        <v>6.0666666666666664</v>
      </c>
      <c r="F162" s="7">
        <v>194</v>
      </c>
      <c r="G162" s="7">
        <v>31.978021978021978</v>
      </c>
      <c r="H162" s="7">
        <v>102</v>
      </c>
      <c r="I162" s="7">
        <v>16.813186813186814</v>
      </c>
      <c r="J162" s="7">
        <v>227</v>
      </c>
      <c r="K162" s="30">
        <v>26.33333333333329</v>
      </c>
      <c r="L162" s="30">
        <v>8.1666666666666501</v>
      </c>
      <c r="M162" s="30">
        <v>12.999999999999973</v>
      </c>
      <c r="N162" s="30">
        <v>5.8333333333333268</v>
      </c>
      <c r="O162" s="6">
        <f t="shared" si="35"/>
        <v>0.52577319587628868</v>
      </c>
    </row>
    <row r="163" spans="1:15" x14ac:dyDescent="0.25">
      <c r="A163" s="20" t="str">
        <f>A162</f>
        <v>Neiva</v>
      </c>
      <c r="B163" s="20" t="str">
        <f>B162</f>
        <v>Penal</v>
      </c>
      <c r="C163" s="5" t="s">
        <v>929</v>
      </c>
      <c r="D163" s="62" t="s">
        <v>930</v>
      </c>
      <c r="E163" s="7">
        <v>6.0666666666666664</v>
      </c>
      <c r="F163" s="7">
        <v>155</v>
      </c>
      <c r="G163" s="7">
        <v>25.549450549450551</v>
      </c>
      <c r="H163" s="7">
        <v>124</v>
      </c>
      <c r="I163" s="7">
        <v>20.439560439560442</v>
      </c>
      <c r="J163" s="7">
        <v>173</v>
      </c>
      <c r="K163" s="30">
        <v>19.499999999999957</v>
      </c>
      <c r="L163" s="30">
        <v>8.8333333333333126</v>
      </c>
      <c r="M163" s="30">
        <v>15.999999999999982</v>
      </c>
      <c r="N163" s="30">
        <v>5.999999999999992</v>
      </c>
      <c r="O163" s="6">
        <f t="shared" si="35"/>
        <v>0.8</v>
      </c>
    </row>
    <row r="164" spans="1:15" x14ac:dyDescent="0.25">
      <c r="A164" s="9" t="s">
        <v>256</v>
      </c>
      <c r="B164" s="13"/>
      <c r="C164" s="9"/>
      <c r="D164" s="63"/>
      <c r="E164" s="10"/>
      <c r="F164" s="10">
        <f t="shared" ref="F164:N164" si="40">SUM(F161:F163)</f>
        <v>527</v>
      </c>
      <c r="G164" s="10">
        <f t="shared" si="40"/>
        <v>86.868131868131869</v>
      </c>
      <c r="H164" s="10">
        <f t="shared" si="40"/>
        <v>355</v>
      </c>
      <c r="I164" s="10">
        <f t="shared" si="40"/>
        <v>58.516483516483518</v>
      </c>
      <c r="J164" s="10">
        <f t="shared" si="40"/>
        <v>511</v>
      </c>
      <c r="K164" s="33">
        <f t="shared" si="40"/>
        <v>58.733333333333235</v>
      </c>
      <c r="L164" s="33">
        <f t="shared" si="40"/>
        <v>39.899999999999928</v>
      </c>
      <c r="M164" s="33">
        <f t="shared" si="40"/>
        <v>34.649999999999949</v>
      </c>
      <c r="N164" s="33">
        <f t="shared" si="40"/>
        <v>29.366666666666632</v>
      </c>
      <c r="O164" s="14">
        <f t="shared" ref="O164:O184" si="41">H164/F164</f>
        <v>0.6736242884250474</v>
      </c>
    </row>
    <row r="165" spans="1:15" x14ac:dyDescent="0.25">
      <c r="A165" s="5" t="s">
        <v>937</v>
      </c>
      <c r="B165" s="4" t="s">
        <v>5</v>
      </c>
      <c r="C165" s="5" t="s">
        <v>940</v>
      </c>
      <c r="D165" s="62" t="s">
        <v>941</v>
      </c>
      <c r="E165" s="7">
        <v>6.0666666666666664</v>
      </c>
      <c r="F165" s="7">
        <v>189</v>
      </c>
      <c r="G165" s="7">
        <v>31.153846153846153</v>
      </c>
      <c r="H165" s="7">
        <v>148</v>
      </c>
      <c r="I165" s="7">
        <v>24.395604395604398</v>
      </c>
      <c r="J165" s="7">
        <v>291</v>
      </c>
      <c r="K165" s="30">
        <v>30.231200437517046</v>
      </c>
      <c r="L165" s="30">
        <v>8.4769979319706952</v>
      </c>
      <c r="M165" s="30">
        <v>24.875854525567373</v>
      </c>
      <c r="N165" s="30">
        <v>6.7181326837437512</v>
      </c>
      <c r="O165" s="6">
        <f t="shared" si="41"/>
        <v>0.78306878306878303</v>
      </c>
    </row>
    <row r="166" spans="1:15" x14ac:dyDescent="0.25">
      <c r="A166" s="9" t="s">
        <v>942</v>
      </c>
      <c r="B166" s="13"/>
      <c r="C166" s="9"/>
      <c r="D166" s="63"/>
      <c r="E166" s="10"/>
      <c r="F166" s="10">
        <v>189</v>
      </c>
      <c r="G166" s="10">
        <v>31</v>
      </c>
      <c r="H166" s="10">
        <v>148</v>
      </c>
      <c r="I166" s="10">
        <v>24</v>
      </c>
      <c r="J166" s="10">
        <v>291</v>
      </c>
      <c r="K166" s="33">
        <v>30</v>
      </c>
      <c r="L166" s="33">
        <v>8</v>
      </c>
      <c r="M166" s="33">
        <v>25</v>
      </c>
      <c r="N166" s="33">
        <v>7</v>
      </c>
      <c r="O166" s="14">
        <f t="shared" si="41"/>
        <v>0.78306878306878303</v>
      </c>
    </row>
    <row r="167" spans="1:15" x14ac:dyDescent="0.25">
      <c r="A167" s="5" t="s">
        <v>257</v>
      </c>
      <c r="B167" s="4" t="s">
        <v>5</v>
      </c>
      <c r="C167" s="5" t="s">
        <v>1733</v>
      </c>
      <c r="D167" s="62" t="s">
        <v>1734</v>
      </c>
      <c r="E167" s="49" t="s">
        <v>1716</v>
      </c>
      <c r="F167" s="49" t="s">
        <v>1716</v>
      </c>
      <c r="G167" s="49" t="s">
        <v>1716</v>
      </c>
      <c r="H167" s="49" t="s">
        <v>1716</v>
      </c>
      <c r="I167" s="49" t="s">
        <v>1716</v>
      </c>
      <c r="J167" s="49" t="s">
        <v>1716</v>
      </c>
      <c r="K167" s="49" t="s">
        <v>1716</v>
      </c>
      <c r="L167" s="49" t="s">
        <v>1716</v>
      </c>
      <c r="M167" s="49" t="s">
        <v>1716</v>
      </c>
      <c r="N167" s="49" t="s">
        <v>1716</v>
      </c>
      <c r="O167" s="49" t="s">
        <v>1716</v>
      </c>
    </row>
    <row r="168" spans="1:15" x14ac:dyDescent="0.25">
      <c r="A168" s="5" t="s">
        <v>257</v>
      </c>
      <c r="B168" s="4" t="s">
        <v>5</v>
      </c>
      <c r="C168" s="5" t="s">
        <v>951</v>
      </c>
      <c r="D168" s="62" t="s">
        <v>952</v>
      </c>
      <c r="E168" s="7">
        <v>6.0666666666666664</v>
      </c>
      <c r="F168" s="7">
        <v>264</v>
      </c>
      <c r="G168" s="7">
        <v>43.516483516483518</v>
      </c>
      <c r="H168" s="7">
        <v>226</v>
      </c>
      <c r="I168" s="7">
        <v>37.252747252747255</v>
      </c>
      <c r="J168" s="7">
        <v>189</v>
      </c>
      <c r="K168" s="30">
        <v>31.833333333333272</v>
      </c>
      <c r="L168" s="30">
        <v>14.999999999999989</v>
      </c>
      <c r="M168" s="30">
        <v>26.166666666666604</v>
      </c>
      <c r="N168" s="30">
        <v>12.499999999999986</v>
      </c>
      <c r="O168" s="6">
        <f t="shared" si="41"/>
        <v>0.85606060606060608</v>
      </c>
    </row>
    <row r="169" spans="1:15" x14ac:dyDescent="0.25">
      <c r="A169" s="20" t="str">
        <f t="shared" ref="A169:A176" si="42">A168</f>
        <v>Pasto</v>
      </c>
      <c r="B169" s="20" t="str">
        <f t="shared" ref="B169:B176" si="43">B168</f>
        <v>Penal</v>
      </c>
      <c r="C169" s="5" t="s">
        <v>953</v>
      </c>
      <c r="D169" s="62" t="s">
        <v>954</v>
      </c>
      <c r="E169" s="7">
        <v>6.0666666666666664</v>
      </c>
      <c r="F169" s="7">
        <v>258</v>
      </c>
      <c r="G169" s="7">
        <v>42.527472527472526</v>
      </c>
      <c r="H169" s="7">
        <v>188</v>
      </c>
      <c r="I169" s="7">
        <v>30.989010989010989</v>
      </c>
      <c r="J169" s="7">
        <v>354</v>
      </c>
      <c r="K169" s="30">
        <v>29.333333333333286</v>
      </c>
      <c r="L169" s="30">
        <v>16.166666666666643</v>
      </c>
      <c r="M169" s="30">
        <v>20.166666666666625</v>
      </c>
      <c r="N169" s="30">
        <v>12.666666666666663</v>
      </c>
      <c r="O169" s="6">
        <f t="shared" si="41"/>
        <v>0.72868217054263562</v>
      </c>
    </row>
    <row r="170" spans="1:15" x14ac:dyDescent="0.25">
      <c r="A170" s="20" t="str">
        <f t="shared" si="42"/>
        <v>Pasto</v>
      </c>
      <c r="B170" s="20" t="str">
        <f t="shared" si="43"/>
        <v>Penal</v>
      </c>
      <c r="C170" s="5" t="s">
        <v>955</v>
      </c>
      <c r="D170" s="62" t="s">
        <v>956</v>
      </c>
      <c r="E170" s="7">
        <v>6.0666666666666664</v>
      </c>
      <c r="F170" s="7">
        <v>239</v>
      </c>
      <c r="G170" s="7">
        <v>39.395604395604394</v>
      </c>
      <c r="H170" s="7">
        <v>153</v>
      </c>
      <c r="I170" s="7">
        <v>25.219780219780219</v>
      </c>
      <c r="J170" s="7">
        <v>327</v>
      </c>
      <c r="K170" s="30">
        <v>29.1666666666666</v>
      </c>
      <c r="L170" s="30">
        <v>12.499999999999966</v>
      </c>
      <c r="M170" s="30">
        <v>17.333333333333314</v>
      </c>
      <c r="N170" s="30">
        <v>9.6666666666666377</v>
      </c>
      <c r="O170" s="6">
        <f t="shared" si="41"/>
        <v>0.64016736401673635</v>
      </c>
    </row>
    <row r="171" spans="1:15" x14ac:dyDescent="0.25">
      <c r="A171" s="20" t="str">
        <f t="shared" si="42"/>
        <v>Pasto</v>
      </c>
      <c r="B171" s="20" t="str">
        <f t="shared" si="43"/>
        <v>Penal</v>
      </c>
      <c r="C171" s="5" t="s">
        <v>957</v>
      </c>
      <c r="D171" s="62" t="s">
        <v>958</v>
      </c>
      <c r="E171" s="7">
        <v>6.0666666666666664</v>
      </c>
      <c r="F171" s="7">
        <v>237</v>
      </c>
      <c r="G171" s="7">
        <v>39.065934065934066</v>
      </c>
      <c r="H171" s="7">
        <v>204</v>
      </c>
      <c r="I171" s="7">
        <v>33.626373626373628</v>
      </c>
      <c r="J171" s="7">
        <v>254</v>
      </c>
      <c r="K171" s="30">
        <v>25.166666666666622</v>
      </c>
      <c r="L171" s="30">
        <v>15.166666666666655</v>
      </c>
      <c r="M171" s="30">
        <v>21.666666666666636</v>
      </c>
      <c r="N171" s="30">
        <v>14.499999999999986</v>
      </c>
      <c r="O171" s="6">
        <f t="shared" si="41"/>
        <v>0.86075949367088611</v>
      </c>
    </row>
    <row r="172" spans="1:15" x14ac:dyDescent="0.25">
      <c r="A172" s="20" t="str">
        <f t="shared" si="42"/>
        <v>Pasto</v>
      </c>
      <c r="B172" s="20" t="str">
        <f t="shared" si="43"/>
        <v>Penal</v>
      </c>
      <c r="C172" s="5" t="s">
        <v>959</v>
      </c>
      <c r="D172" s="62" t="s">
        <v>960</v>
      </c>
      <c r="E172" s="7">
        <v>6.0666666666666664</v>
      </c>
      <c r="F172" s="7">
        <v>99</v>
      </c>
      <c r="G172" s="7">
        <v>16.318681318681318</v>
      </c>
      <c r="H172" s="7">
        <v>79</v>
      </c>
      <c r="I172" s="7">
        <v>13.021978021978022</v>
      </c>
      <c r="J172" s="7">
        <v>215</v>
      </c>
      <c r="K172" s="30">
        <v>15.499999999999975</v>
      </c>
      <c r="L172" s="30">
        <v>2.333333333333329</v>
      </c>
      <c r="M172" s="30">
        <v>12.499999999999973</v>
      </c>
      <c r="N172" s="30">
        <v>1.6666666666666661</v>
      </c>
      <c r="O172" s="6">
        <f t="shared" si="41"/>
        <v>0.79797979797979801</v>
      </c>
    </row>
    <row r="173" spans="1:15" x14ac:dyDescent="0.25">
      <c r="A173" s="20" t="str">
        <f t="shared" si="42"/>
        <v>Pasto</v>
      </c>
      <c r="B173" s="20" t="str">
        <f t="shared" si="43"/>
        <v>Penal</v>
      </c>
      <c r="C173" s="5" t="s">
        <v>961</v>
      </c>
      <c r="D173" s="62" t="s">
        <v>962</v>
      </c>
      <c r="E173" s="7">
        <v>6.0666666666666664</v>
      </c>
      <c r="F173" s="7">
        <v>89</v>
      </c>
      <c r="G173" s="7">
        <v>14.670329670329672</v>
      </c>
      <c r="H173" s="7">
        <v>65</v>
      </c>
      <c r="I173" s="7">
        <v>10.714285714285715</v>
      </c>
      <c r="J173" s="7">
        <v>169</v>
      </c>
      <c r="K173" s="30">
        <v>15.166666666666641</v>
      </c>
      <c r="L173" s="30"/>
      <c r="M173" s="30">
        <v>10.999999999999988</v>
      </c>
      <c r="N173" s="30"/>
      <c r="O173" s="6">
        <f t="shared" si="41"/>
        <v>0.7303370786516854</v>
      </c>
    </row>
    <row r="174" spans="1:15" x14ac:dyDescent="0.25">
      <c r="A174" s="20" t="str">
        <f t="shared" si="42"/>
        <v>Pasto</v>
      </c>
      <c r="B174" s="20" t="str">
        <f t="shared" si="43"/>
        <v>Penal</v>
      </c>
      <c r="C174" s="5" t="s">
        <v>963</v>
      </c>
      <c r="D174" s="62" t="s">
        <v>964</v>
      </c>
      <c r="E174" s="7">
        <v>6.0666666666666664</v>
      </c>
      <c r="F174" s="7">
        <v>68</v>
      </c>
      <c r="G174" s="7">
        <v>11.20879120879121</v>
      </c>
      <c r="H174" s="7">
        <v>77</v>
      </c>
      <c r="I174" s="7">
        <v>12.692307692307693</v>
      </c>
      <c r="J174" s="7">
        <v>6</v>
      </c>
      <c r="K174" s="30">
        <v>6.4999999999999858</v>
      </c>
      <c r="L174" s="30">
        <v>5.9999999999999885</v>
      </c>
      <c r="M174" s="30">
        <v>9.3333333333333091</v>
      </c>
      <c r="N174" s="30">
        <v>4.6666666666666616</v>
      </c>
      <c r="O174" s="6">
        <f t="shared" si="41"/>
        <v>1.1323529411764706</v>
      </c>
    </row>
    <row r="175" spans="1:15" x14ac:dyDescent="0.25">
      <c r="A175" s="20" t="str">
        <f t="shared" si="42"/>
        <v>Pasto</v>
      </c>
      <c r="B175" s="20" t="str">
        <f t="shared" si="43"/>
        <v>Penal</v>
      </c>
      <c r="C175" s="5" t="s">
        <v>965</v>
      </c>
      <c r="D175" s="62" t="s">
        <v>966</v>
      </c>
      <c r="E175" s="7">
        <v>6.0666666666666664</v>
      </c>
      <c r="F175" s="7">
        <v>122</v>
      </c>
      <c r="G175" s="7">
        <v>20.109890109890109</v>
      </c>
      <c r="H175" s="7">
        <v>63</v>
      </c>
      <c r="I175" s="7">
        <v>10.384615384615385</v>
      </c>
      <c r="J175" s="7">
        <v>232</v>
      </c>
      <c r="K175" s="30">
        <v>13.999999999999991</v>
      </c>
      <c r="L175" s="30">
        <v>7.8333333333333179</v>
      </c>
      <c r="M175" s="30">
        <v>5.9999999999999885</v>
      </c>
      <c r="N175" s="30">
        <v>5.6666666666666625</v>
      </c>
      <c r="O175" s="6">
        <f t="shared" si="41"/>
        <v>0.51639344262295084</v>
      </c>
    </row>
    <row r="176" spans="1:15" x14ac:dyDescent="0.25">
      <c r="A176" s="20" t="str">
        <f t="shared" si="42"/>
        <v>Pasto</v>
      </c>
      <c r="B176" s="20" t="str">
        <f t="shared" si="43"/>
        <v>Penal</v>
      </c>
      <c r="C176" s="5" t="s">
        <v>1735</v>
      </c>
      <c r="D176" s="66" t="s">
        <v>1736</v>
      </c>
      <c r="E176" s="50" t="s">
        <v>1716</v>
      </c>
      <c r="F176" s="49" t="s">
        <v>1716</v>
      </c>
      <c r="G176" s="49" t="s">
        <v>1716</v>
      </c>
      <c r="H176" s="49" t="s">
        <v>1716</v>
      </c>
      <c r="I176" s="49" t="s">
        <v>1716</v>
      </c>
      <c r="J176" s="49" t="s">
        <v>1716</v>
      </c>
      <c r="K176" s="49" t="s">
        <v>1716</v>
      </c>
      <c r="L176" s="49" t="s">
        <v>1716</v>
      </c>
      <c r="M176" s="49" t="s">
        <v>1716</v>
      </c>
      <c r="N176" s="49" t="s">
        <v>1716</v>
      </c>
      <c r="O176" s="49" t="s">
        <v>1716</v>
      </c>
    </row>
    <row r="177" spans="1:15" x14ac:dyDescent="0.25">
      <c r="A177" s="20" t="str">
        <f>A175</f>
        <v>Pasto</v>
      </c>
      <c r="B177" s="20" t="str">
        <f>B175</f>
        <v>Penal</v>
      </c>
      <c r="C177" s="5" t="s">
        <v>967</v>
      </c>
      <c r="D177" s="62" t="s">
        <v>968</v>
      </c>
      <c r="E177" s="7">
        <v>6.0666666666666664</v>
      </c>
      <c r="F177" s="7">
        <v>128</v>
      </c>
      <c r="G177" s="7">
        <v>21.098901098901099</v>
      </c>
      <c r="H177" s="7">
        <v>72</v>
      </c>
      <c r="I177" s="7">
        <v>11.868131868131869</v>
      </c>
      <c r="J177" s="7">
        <v>151</v>
      </c>
      <c r="K177" s="30">
        <v>19.166666666666647</v>
      </c>
      <c r="L177" s="30">
        <v>3.9999999999999982</v>
      </c>
      <c r="M177" s="30">
        <v>9.6666666666666536</v>
      </c>
      <c r="N177" s="30">
        <v>3.333333333333325</v>
      </c>
      <c r="O177" s="6">
        <f t="shared" si="41"/>
        <v>0.5625</v>
      </c>
    </row>
    <row r="178" spans="1:15" x14ac:dyDescent="0.25">
      <c r="A178" s="9" t="s">
        <v>266</v>
      </c>
      <c r="B178" s="13"/>
      <c r="C178" s="9"/>
      <c r="D178" s="63"/>
      <c r="E178" s="10"/>
      <c r="F178" s="10">
        <f t="shared" ref="F178:N178" si="44">SUM(F168:F177)</f>
        <v>1504</v>
      </c>
      <c r="G178" s="10">
        <f t="shared" si="44"/>
        <v>247.91208791208791</v>
      </c>
      <c r="H178" s="10">
        <f t="shared" si="44"/>
        <v>1127</v>
      </c>
      <c r="I178" s="10">
        <f t="shared" si="44"/>
        <v>185.76923076923077</v>
      </c>
      <c r="J178" s="10">
        <f t="shared" si="44"/>
        <v>1897</v>
      </c>
      <c r="K178" s="33">
        <f t="shared" si="44"/>
        <v>185.833333333333</v>
      </c>
      <c r="L178" s="33">
        <f t="shared" si="44"/>
        <v>78.999999999999886</v>
      </c>
      <c r="M178" s="33">
        <f t="shared" si="44"/>
        <v>133.83333333333309</v>
      </c>
      <c r="N178" s="33">
        <f t="shared" si="44"/>
        <v>64.666666666666586</v>
      </c>
      <c r="O178" s="14">
        <f t="shared" si="41"/>
        <v>0.74933510638297873</v>
      </c>
    </row>
    <row r="179" spans="1:15" x14ac:dyDescent="0.25">
      <c r="A179" s="5" t="s">
        <v>267</v>
      </c>
      <c r="B179" s="4" t="s">
        <v>5</v>
      </c>
      <c r="C179" s="5" t="s">
        <v>983</v>
      </c>
      <c r="D179" s="62" t="s">
        <v>984</v>
      </c>
      <c r="E179" s="7">
        <v>6.0666666666666664</v>
      </c>
      <c r="F179" s="7">
        <v>241</v>
      </c>
      <c r="G179" s="7">
        <v>39.72527472527473</v>
      </c>
      <c r="H179" s="7">
        <v>248</v>
      </c>
      <c r="I179" s="7">
        <v>40.879120879120883</v>
      </c>
      <c r="J179" s="7">
        <v>94</v>
      </c>
      <c r="K179" s="30">
        <v>15.999999999999977</v>
      </c>
      <c r="L179" s="30">
        <v>30.666666666666647</v>
      </c>
      <c r="M179" s="30">
        <v>19.8333333333333</v>
      </c>
      <c r="N179" s="30">
        <v>27.999999999999982</v>
      </c>
      <c r="O179" s="6">
        <f t="shared" si="41"/>
        <v>1.0290456431535269</v>
      </c>
    </row>
    <row r="180" spans="1:15" x14ac:dyDescent="0.25">
      <c r="A180" s="20" t="str">
        <f>A179</f>
        <v>Pereira</v>
      </c>
      <c r="B180" s="20" t="str">
        <f>B179</f>
        <v>Penal</v>
      </c>
      <c r="C180" s="5" t="s">
        <v>985</v>
      </c>
      <c r="D180" s="62" t="s">
        <v>986</v>
      </c>
      <c r="E180" s="7">
        <v>6.0666666666666664</v>
      </c>
      <c r="F180" s="7">
        <v>237</v>
      </c>
      <c r="G180" s="7">
        <v>39.065934065934066</v>
      </c>
      <c r="H180" s="7">
        <v>196</v>
      </c>
      <c r="I180" s="7">
        <v>32.307692307692307</v>
      </c>
      <c r="J180" s="7">
        <v>152</v>
      </c>
      <c r="K180" s="30">
        <v>22.999999999999975</v>
      </c>
      <c r="L180" s="30">
        <v>17.166666666666615</v>
      </c>
      <c r="M180" s="30">
        <v>19.16666666666665</v>
      </c>
      <c r="N180" s="30">
        <v>14.166666666666661</v>
      </c>
      <c r="O180" s="6">
        <f t="shared" si="41"/>
        <v>0.8270042194092827</v>
      </c>
    </row>
    <row r="181" spans="1:15" x14ac:dyDescent="0.25">
      <c r="A181" s="20" t="str">
        <f>A180</f>
        <v>Pereira</v>
      </c>
      <c r="B181" s="20" t="str">
        <f>B180</f>
        <v>Penal</v>
      </c>
      <c r="C181" s="5" t="s">
        <v>987</v>
      </c>
      <c r="D181" s="62" t="s">
        <v>988</v>
      </c>
      <c r="E181" s="7">
        <v>6.0666666666666664</v>
      </c>
      <c r="F181" s="7">
        <v>141</v>
      </c>
      <c r="G181" s="7">
        <v>23.241758241758241</v>
      </c>
      <c r="H181" s="7">
        <v>146</v>
      </c>
      <c r="I181" s="7">
        <v>24.065934065934066</v>
      </c>
      <c r="J181" s="7">
        <v>68</v>
      </c>
      <c r="K181" s="30">
        <v>17.499999999999982</v>
      </c>
      <c r="L181" s="30">
        <v>8.4999999999999893</v>
      </c>
      <c r="M181" s="30">
        <v>18.499999999999986</v>
      </c>
      <c r="N181" s="30">
        <v>7.6666666666666572</v>
      </c>
      <c r="O181" s="6">
        <f t="shared" si="41"/>
        <v>1.0354609929078014</v>
      </c>
    </row>
    <row r="182" spans="1:15" x14ac:dyDescent="0.25">
      <c r="A182" s="9" t="s">
        <v>274</v>
      </c>
      <c r="B182" s="13"/>
      <c r="C182" s="9"/>
      <c r="D182" s="63"/>
      <c r="E182" s="10"/>
      <c r="F182" s="10">
        <f t="shared" ref="F182:N182" si="45">SUM(F179:F181)</f>
        <v>619</v>
      </c>
      <c r="G182" s="10">
        <f t="shared" si="45"/>
        <v>102.03296703296704</v>
      </c>
      <c r="H182" s="10">
        <f t="shared" si="45"/>
        <v>590</v>
      </c>
      <c r="I182" s="10">
        <f t="shared" si="45"/>
        <v>97.25274725274727</v>
      </c>
      <c r="J182" s="10">
        <f t="shared" si="45"/>
        <v>314</v>
      </c>
      <c r="K182" s="33">
        <f t="shared" si="45"/>
        <v>56.499999999999929</v>
      </c>
      <c r="L182" s="33">
        <f t="shared" si="45"/>
        <v>56.333333333333243</v>
      </c>
      <c r="M182" s="33">
        <f t="shared" si="45"/>
        <v>57.499999999999936</v>
      </c>
      <c r="N182" s="33">
        <f t="shared" si="45"/>
        <v>49.8333333333333</v>
      </c>
      <c r="O182" s="14">
        <f t="shared" si="41"/>
        <v>0.95315024232633283</v>
      </c>
    </row>
    <row r="183" spans="1:15" x14ac:dyDescent="0.25">
      <c r="A183" s="5" t="s">
        <v>275</v>
      </c>
      <c r="B183" s="4" t="s">
        <v>5</v>
      </c>
      <c r="C183" s="5" t="s">
        <v>1003</v>
      </c>
      <c r="D183" s="62" t="s">
        <v>1004</v>
      </c>
      <c r="E183" s="7">
        <v>6.0666666666666664</v>
      </c>
      <c r="F183" s="7">
        <v>191</v>
      </c>
      <c r="G183" s="7">
        <v>31.483516483516485</v>
      </c>
      <c r="H183" s="7">
        <v>111</v>
      </c>
      <c r="I183" s="7">
        <v>18.296703296703296</v>
      </c>
      <c r="J183" s="7">
        <v>479</v>
      </c>
      <c r="K183" s="30">
        <v>29.49999999999994</v>
      </c>
      <c r="L183" s="30">
        <v>10.666666666666657</v>
      </c>
      <c r="M183" s="30">
        <v>15.666666666666645</v>
      </c>
      <c r="N183" s="30">
        <v>6.6666666666666554</v>
      </c>
      <c r="O183" s="6">
        <f t="shared" si="41"/>
        <v>0.58115183246073299</v>
      </c>
    </row>
    <row r="184" spans="1:15" x14ac:dyDescent="0.25">
      <c r="A184" s="20" t="str">
        <f t="shared" ref="A184:B187" si="46">A183</f>
        <v>Popayán</v>
      </c>
      <c r="B184" s="20" t="str">
        <f t="shared" si="46"/>
        <v>Penal</v>
      </c>
      <c r="C184" s="5" t="s">
        <v>1005</v>
      </c>
      <c r="D184" s="62" t="s">
        <v>1006</v>
      </c>
      <c r="E184" s="7">
        <v>6.0666666666666664</v>
      </c>
      <c r="F184" s="7">
        <v>108</v>
      </c>
      <c r="G184" s="7">
        <v>17.802197802197803</v>
      </c>
      <c r="H184" s="7">
        <v>99</v>
      </c>
      <c r="I184" s="7">
        <v>16.318681318681318</v>
      </c>
      <c r="J184" s="7">
        <v>29</v>
      </c>
      <c r="K184" s="30">
        <v>15.833333333333307</v>
      </c>
      <c r="L184" s="30">
        <v>5.4999999999999893</v>
      </c>
      <c r="M184" s="30">
        <v>15.499999999999968</v>
      </c>
      <c r="N184" s="30">
        <v>3.8333333333333321</v>
      </c>
      <c r="O184" s="6">
        <f t="shared" si="41"/>
        <v>0.91666666666666663</v>
      </c>
    </row>
    <row r="185" spans="1:15" x14ac:dyDescent="0.25">
      <c r="A185" s="20" t="str">
        <f t="shared" si="46"/>
        <v>Popayán</v>
      </c>
      <c r="B185" s="20" t="str">
        <f t="shared" si="46"/>
        <v>Penal</v>
      </c>
      <c r="C185" s="5" t="s">
        <v>1007</v>
      </c>
      <c r="D185" s="62" t="s">
        <v>1008</v>
      </c>
      <c r="E185" s="7">
        <v>6.0666666666666664</v>
      </c>
      <c r="F185" s="7">
        <v>222</v>
      </c>
      <c r="G185" s="7">
        <v>36.593406593406591</v>
      </c>
      <c r="H185" s="7">
        <v>166</v>
      </c>
      <c r="I185" s="7">
        <v>27.362637362637365</v>
      </c>
      <c r="J185" s="7">
        <v>388</v>
      </c>
      <c r="K185" s="30">
        <v>32.015873015872977</v>
      </c>
      <c r="L185" s="30">
        <v>7.1439909297052058</v>
      </c>
      <c r="M185" s="30">
        <v>23.380952380952348</v>
      </c>
      <c r="N185" s="30">
        <v>5.3503401360544158</v>
      </c>
      <c r="O185" s="6">
        <f t="shared" ref="O185:O215" si="47">H185/F185</f>
        <v>0.74774774774774777</v>
      </c>
    </row>
    <row r="186" spans="1:15" x14ac:dyDescent="0.25">
      <c r="A186" s="20" t="str">
        <f t="shared" si="46"/>
        <v>Popayán</v>
      </c>
      <c r="B186" s="20" t="str">
        <f t="shared" si="46"/>
        <v>Penal</v>
      </c>
      <c r="C186" s="5" t="s">
        <v>1009</v>
      </c>
      <c r="D186" s="62" t="s">
        <v>1010</v>
      </c>
      <c r="E186" s="7">
        <v>6.0666666666666664</v>
      </c>
      <c r="F186" s="7">
        <v>182</v>
      </c>
      <c r="G186" s="7">
        <v>30</v>
      </c>
      <c r="H186" s="7">
        <v>133</v>
      </c>
      <c r="I186" s="7">
        <v>21.923076923076923</v>
      </c>
      <c r="J186" s="7">
        <v>181</v>
      </c>
      <c r="K186" s="30">
        <v>26.666666666666622</v>
      </c>
      <c r="L186" s="30">
        <v>6.6666666666666563</v>
      </c>
      <c r="M186" s="30">
        <v>19.16666666666665</v>
      </c>
      <c r="N186" s="30">
        <v>4.1666666666666625</v>
      </c>
      <c r="O186" s="6">
        <f t="shared" si="47"/>
        <v>0.73076923076923073</v>
      </c>
    </row>
    <row r="187" spans="1:15" x14ac:dyDescent="0.25">
      <c r="A187" s="20" t="str">
        <f t="shared" si="46"/>
        <v>Popayán</v>
      </c>
      <c r="B187" s="20" t="str">
        <f t="shared" si="46"/>
        <v>Penal</v>
      </c>
      <c r="C187" s="5" t="s">
        <v>1011</v>
      </c>
      <c r="D187" s="62" t="s">
        <v>1012</v>
      </c>
      <c r="E187" s="7">
        <v>6.0666666666666664</v>
      </c>
      <c r="F187" s="7">
        <v>177</v>
      </c>
      <c r="G187" s="7">
        <v>29.175824175824175</v>
      </c>
      <c r="H187" s="7">
        <v>121</v>
      </c>
      <c r="I187" s="7">
        <v>19.945054945054945</v>
      </c>
      <c r="J187" s="7">
        <v>155</v>
      </c>
      <c r="K187" s="30">
        <v>28.499999999999968</v>
      </c>
      <c r="L187" s="30">
        <v>4.4999999999999911</v>
      </c>
      <c r="M187" s="30">
        <v>17.666666666666639</v>
      </c>
      <c r="N187" s="30">
        <v>3.6666666666666612</v>
      </c>
      <c r="O187" s="6">
        <f t="shared" si="47"/>
        <v>0.68361581920903958</v>
      </c>
    </row>
    <row r="188" spans="1:15" x14ac:dyDescent="0.25">
      <c r="A188" s="9" t="s">
        <v>284</v>
      </c>
      <c r="B188" s="13"/>
      <c r="C188" s="9"/>
      <c r="D188" s="63"/>
      <c r="E188" s="10"/>
      <c r="F188" s="10">
        <f t="shared" ref="F188:N188" si="48">SUM(F183:F187)</f>
        <v>880</v>
      </c>
      <c r="G188" s="10">
        <f t="shared" si="48"/>
        <v>145.05494505494505</v>
      </c>
      <c r="H188" s="10">
        <f t="shared" si="48"/>
        <v>630</v>
      </c>
      <c r="I188" s="10">
        <f t="shared" si="48"/>
        <v>103.84615384615385</v>
      </c>
      <c r="J188" s="10">
        <f t="shared" si="48"/>
        <v>1232</v>
      </c>
      <c r="K188" s="33">
        <f t="shared" si="48"/>
        <v>132.51587301587281</v>
      </c>
      <c r="L188" s="33">
        <f t="shared" si="48"/>
        <v>34.477324263038504</v>
      </c>
      <c r="M188" s="33">
        <f t="shared" si="48"/>
        <v>91.380952380952252</v>
      </c>
      <c r="N188" s="33">
        <f t="shared" si="48"/>
        <v>23.683673469387724</v>
      </c>
      <c r="O188" s="14">
        <f t="shared" si="47"/>
        <v>0.71590909090909094</v>
      </c>
    </row>
    <row r="189" spans="1:15" x14ac:dyDescent="0.25">
      <c r="A189" s="5" t="s">
        <v>1017</v>
      </c>
      <c r="B189" s="4" t="s">
        <v>5</v>
      </c>
      <c r="C189" s="5" t="s">
        <v>1020</v>
      </c>
      <c r="D189" s="62" t="s">
        <v>1021</v>
      </c>
      <c r="E189" s="7">
        <v>6.0666666666666664</v>
      </c>
      <c r="F189" s="7">
        <v>157</v>
      </c>
      <c r="G189" s="7">
        <v>25.87912087912088</v>
      </c>
      <c r="H189" s="7">
        <v>174</v>
      </c>
      <c r="I189" s="7">
        <v>28.681318681318682</v>
      </c>
      <c r="J189" s="7">
        <v>265</v>
      </c>
      <c r="K189" s="30">
        <v>23.666666666666622</v>
      </c>
      <c r="L189" s="30">
        <v>5.8333333333333304</v>
      </c>
      <c r="M189" s="30">
        <v>32.166666666666615</v>
      </c>
      <c r="N189" s="30">
        <v>3.6666666666666621</v>
      </c>
      <c r="O189" s="6">
        <f t="shared" si="47"/>
        <v>1.10828025477707</v>
      </c>
    </row>
    <row r="190" spans="1:15" x14ac:dyDescent="0.25">
      <c r="A190" s="20" t="str">
        <f>A189</f>
        <v>Quibdó</v>
      </c>
      <c r="B190" s="20" t="str">
        <f>B189</f>
        <v>Penal</v>
      </c>
      <c r="C190" s="5" t="s">
        <v>1022</v>
      </c>
      <c r="D190" s="62" t="s">
        <v>1023</v>
      </c>
      <c r="E190" s="7">
        <v>3.0333333333333332</v>
      </c>
      <c r="F190" s="7">
        <v>80</v>
      </c>
      <c r="G190" s="7">
        <v>26.373626373626376</v>
      </c>
      <c r="H190" s="7">
        <v>56</v>
      </c>
      <c r="I190" s="7">
        <v>18.461538461538463</v>
      </c>
      <c r="J190" s="7">
        <v>310</v>
      </c>
      <c r="K190" s="30">
        <v>18.666666666666643</v>
      </c>
      <c r="L190" s="30">
        <v>7.9999999999999973</v>
      </c>
      <c r="M190" s="30">
        <v>11.999999999999972</v>
      </c>
      <c r="N190" s="30">
        <v>6.6666666666666643</v>
      </c>
      <c r="O190" s="6">
        <f t="shared" si="47"/>
        <v>0.7</v>
      </c>
    </row>
    <row r="191" spans="1:15" x14ac:dyDescent="0.25">
      <c r="A191" s="20" t="str">
        <f>A190</f>
        <v>Quibdó</v>
      </c>
      <c r="B191" s="20" t="str">
        <f>B190</f>
        <v>Penal</v>
      </c>
      <c r="C191" s="5" t="s">
        <v>1024</v>
      </c>
      <c r="D191" s="62" t="s">
        <v>1025</v>
      </c>
      <c r="E191" s="7">
        <v>6.0666666666666664</v>
      </c>
      <c r="F191" s="7">
        <v>130</v>
      </c>
      <c r="G191" s="7">
        <v>21.428571428571431</v>
      </c>
      <c r="H191" s="7">
        <v>155</v>
      </c>
      <c r="I191" s="7">
        <v>25.549450549450551</v>
      </c>
      <c r="J191" s="7">
        <v>225</v>
      </c>
      <c r="K191" s="30">
        <v>20.999999999999968</v>
      </c>
      <c r="L191" s="30">
        <v>3.3333333333333282</v>
      </c>
      <c r="M191" s="30">
        <v>28.333333333333297</v>
      </c>
      <c r="N191" s="30">
        <v>3.3333333333333282</v>
      </c>
      <c r="O191" s="6">
        <f t="shared" si="47"/>
        <v>1.1923076923076923</v>
      </c>
    </row>
    <row r="192" spans="1:15" x14ac:dyDescent="0.25">
      <c r="A192" s="9" t="s">
        <v>1028</v>
      </c>
      <c r="B192" s="13"/>
      <c r="C192" s="9"/>
      <c r="D192" s="63"/>
      <c r="E192" s="10"/>
      <c r="F192" s="10">
        <f t="shared" ref="F192:N192" si="49">SUM(F189:F191)</f>
        <v>367</v>
      </c>
      <c r="G192" s="10">
        <f t="shared" si="49"/>
        <v>73.681318681318686</v>
      </c>
      <c r="H192" s="10">
        <f t="shared" si="49"/>
        <v>385</v>
      </c>
      <c r="I192" s="10">
        <f t="shared" si="49"/>
        <v>72.692307692307693</v>
      </c>
      <c r="J192" s="10">
        <f t="shared" si="49"/>
        <v>800</v>
      </c>
      <c r="K192" s="33">
        <f t="shared" si="49"/>
        <v>63.333333333333229</v>
      </c>
      <c r="L192" s="33">
        <f t="shared" si="49"/>
        <v>17.166666666666657</v>
      </c>
      <c r="M192" s="33">
        <f t="shared" si="49"/>
        <v>72.499999999999886</v>
      </c>
      <c r="N192" s="33">
        <f t="shared" si="49"/>
        <v>13.666666666666655</v>
      </c>
      <c r="O192" s="14">
        <f>H192/F192</f>
        <v>1.0490463215258856</v>
      </c>
    </row>
    <row r="193" spans="1:15" x14ac:dyDescent="0.25">
      <c r="A193" s="5" t="s">
        <v>285</v>
      </c>
      <c r="B193" s="4" t="s">
        <v>5</v>
      </c>
      <c r="C193" s="5" t="s">
        <v>1737</v>
      </c>
      <c r="D193" s="62" t="s">
        <v>1738</v>
      </c>
      <c r="E193" s="49" t="s">
        <v>1716</v>
      </c>
      <c r="F193" s="49" t="s">
        <v>1716</v>
      </c>
      <c r="G193" s="49" t="s">
        <v>1716</v>
      </c>
      <c r="H193" s="49" t="s">
        <v>1716</v>
      </c>
      <c r="I193" s="49" t="s">
        <v>1716</v>
      </c>
      <c r="J193" s="49" t="s">
        <v>1716</v>
      </c>
      <c r="K193" s="49" t="s">
        <v>1716</v>
      </c>
      <c r="L193" s="49" t="s">
        <v>1716</v>
      </c>
      <c r="M193" s="49" t="s">
        <v>1716</v>
      </c>
      <c r="N193" s="49" t="s">
        <v>1716</v>
      </c>
      <c r="O193" s="49" t="s">
        <v>1716</v>
      </c>
    </row>
    <row r="194" spans="1:15" x14ac:dyDescent="0.25">
      <c r="A194" s="5" t="s">
        <v>285</v>
      </c>
      <c r="B194" s="4" t="s">
        <v>5</v>
      </c>
      <c r="C194" s="5" t="s">
        <v>1031</v>
      </c>
      <c r="D194" s="62" t="s">
        <v>1032</v>
      </c>
      <c r="E194" s="7">
        <v>6.0666666666666664</v>
      </c>
      <c r="F194" s="7">
        <v>115</v>
      </c>
      <c r="G194" s="7">
        <v>18.956043956043956</v>
      </c>
      <c r="H194" s="7">
        <v>87</v>
      </c>
      <c r="I194" s="7">
        <v>14.340659340659341</v>
      </c>
      <c r="J194" s="7">
        <v>315</v>
      </c>
      <c r="K194" s="30">
        <v>19.833333333333307</v>
      </c>
      <c r="L194" s="30"/>
      <c r="M194" s="30">
        <v>15.333333333333314</v>
      </c>
      <c r="N194" s="30"/>
      <c r="O194" s="6">
        <f t="shared" si="47"/>
        <v>0.75652173913043474</v>
      </c>
    </row>
    <row r="195" spans="1:15" x14ac:dyDescent="0.25">
      <c r="A195" s="9" t="s">
        <v>290</v>
      </c>
      <c r="B195" s="13" t="e">
        <f>#REF!</f>
        <v>#REF!</v>
      </c>
      <c r="C195" s="9"/>
      <c r="D195" s="63"/>
      <c r="E195" s="10"/>
      <c r="F195" s="10">
        <f t="shared" ref="F195:K195" si="50">SUM(F194)</f>
        <v>115</v>
      </c>
      <c r="G195" s="10">
        <f t="shared" si="50"/>
        <v>18.956043956043956</v>
      </c>
      <c r="H195" s="10">
        <f t="shared" si="50"/>
        <v>87</v>
      </c>
      <c r="I195" s="10">
        <f t="shared" si="50"/>
        <v>14.340659340659341</v>
      </c>
      <c r="J195" s="10">
        <f t="shared" si="50"/>
        <v>315</v>
      </c>
      <c r="K195" s="33">
        <f t="shared" si="50"/>
        <v>19.833333333333307</v>
      </c>
      <c r="L195" s="33"/>
      <c r="M195" s="33">
        <f>SUM(M194)</f>
        <v>15.333333333333314</v>
      </c>
      <c r="N195" s="33"/>
      <c r="O195" s="14">
        <f t="shared" si="47"/>
        <v>0.75652173913043474</v>
      </c>
    </row>
    <row r="196" spans="1:15" x14ac:dyDescent="0.25">
      <c r="A196" s="5" t="s">
        <v>291</v>
      </c>
      <c r="B196" s="4" t="s">
        <v>5</v>
      </c>
      <c r="C196" s="5" t="s">
        <v>1035</v>
      </c>
      <c r="D196" s="62" t="s">
        <v>1036</v>
      </c>
      <c r="E196" s="7">
        <v>6.0666666666666664</v>
      </c>
      <c r="F196" s="7">
        <v>47</v>
      </c>
      <c r="G196" s="7">
        <v>7.7472527472527473</v>
      </c>
      <c r="H196" s="7">
        <v>39</v>
      </c>
      <c r="I196" s="7">
        <v>6.4285714285714288</v>
      </c>
      <c r="J196" s="7">
        <v>87</v>
      </c>
      <c r="K196" s="30">
        <v>7.1666666666666581</v>
      </c>
      <c r="L196" s="30">
        <v>2.4999999999999978</v>
      </c>
      <c r="M196" s="30">
        <v>6.3333333333333259</v>
      </c>
      <c r="N196" s="30">
        <v>1.833333333333331</v>
      </c>
      <c r="O196" s="6">
        <f t="shared" si="47"/>
        <v>0.82978723404255317</v>
      </c>
    </row>
    <row r="197" spans="1:15" x14ac:dyDescent="0.25">
      <c r="A197" s="20" t="str">
        <f t="shared" ref="A197:A202" si="51">A196</f>
        <v>San Gil</v>
      </c>
      <c r="B197" s="20" t="str">
        <f t="shared" ref="B197:B202" si="52">B196</f>
        <v>Penal</v>
      </c>
      <c r="C197" s="5" t="s">
        <v>1037</v>
      </c>
      <c r="D197" s="62" t="s">
        <v>1038</v>
      </c>
      <c r="E197" s="7">
        <v>3.0333333333333332</v>
      </c>
      <c r="F197" s="7">
        <v>31</v>
      </c>
      <c r="G197" s="7">
        <v>10.219780219780221</v>
      </c>
      <c r="H197" s="7">
        <v>18</v>
      </c>
      <c r="I197" s="7">
        <v>5.9340659340659343</v>
      </c>
      <c r="J197" s="7">
        <v>59</v>
      </c>
      <c r="K197" s="30">
        <v>10.333333333333325</v>
      </c>
      <c r="L197" s="30"/>
      <c r="M197" s="30">
        <v>5.9999999999999876</v>
      </c>
      <c r="N197" s="30"/>
      <c r="O197" s="6">
        <f t="shared" si="47"/>
        <v>0.58064516129032262</v>
      </c>
    </row>
    <row r="198" spans="1:15" x14ac:dyDescent="0.25">
      <c r="A198" s="20" t="str">
        <f t="shared" si="51"/>
        <v>San Gil</v>
      </c>
      <c r="B198" s="20" t="str">
        <f t="shared" si="52"/>
        <v>Penal</v>
      </c>
      <c r="C198" s="5" t="s">
        <v>1739</v>
      </c>
      <c r="D198" s="62" t="s">
        <v>1740</v>
      </c>
      <c r="E198" s="49" t="s">
        <v>1716</v>
      </c>
      <c r="F198" s="49" t="s">
        <v>1716</v>
      </c>
      <c r="G198" s="49" t="s">
        <v>1716</v>
      </c>
      <c r="H198" s="49" t="s">
        <v>1716</v>
      </c>
      <c r="I198" s="49" t="s">
        <v>1716</v>
      </c>
      <c r="J198" s="49" t="s">
        <v>1716</v>
      </c>
      <c r="K198" s="49" t="s">
        <v>1716</v>
      </c>
      <c r="L198" s="49" t="s">
        <v>1716</v>
      </c>
      <c r="M198" s="49" t="s">
        <v>1716</v>
      </c>
      <c r="N198" s="49" t="s">
        <v>1716</v>
      </c>
      <c r="O198" s="49" t="s">
        <v>1716</v>
      </c>
    </row>
    <row r="199" spans="1:15" x14ac:dyDescent="0.25">
      <c r="A199" s="20" t="str">
        <f>A197</f>
        <v>San Gil</v>
      </c>
      <c r="B199" s="20" t="str">
        <f>B197</f>
        <v>Penal</v>
      </c>
      <c r="C199" s="5" t="s">
        <v>1039</v>
      </c>
      <c r="D199" s="62" t="s">
        <v>1040</v>
      </c>
      <c r="E199" s="7">
        <v>6.0666666666666664</v>
      </c>
      <c r="F199" s="7">
        <v>68</v>
      </c>
      <c r="G199" s="7">
        <v>11.20879120879121</v>
      </c>
      <c r="H199" s="7">
        <v>58</v>
      </c>
      <c r="I199" s="7">
        <v>9.5604395604395602</v>
      </c>
      <c r="J199" s="7">
        <v>30</v>
      </c>
      <c r="K199" s="30">
        <v>8.6470678444362594</v>
      </c>
      <c r="L199" s="30">
        <v>7.4283523494049728</v>
      </c>
      <c r="M199" s="30">
        <v>7.5814470617102137</v>
      </c>
      <c r="N199" s="30">
        <v>5.0801742117531576</v>
      </c>
      <c r="O199" s="6">
        <f t="shared" si="47"/>
        <v>0.8529411764705882</v>
      </c>
    </row>
    <row r="200" spans="1:15" x14ac:dyDescent="0.25">
      <c r="A200" s="20" t="str">
        <f t="shared" si="51"/>
        <v>San Gil</v>
      </c>
      <c r="B200" s="20" t="str">
        <f t="shared" si="52"/>
        <v>Penal</v>
      </c>
      <c r="C200" s="5" t="s">
        <v>1041</v>
      </c>
      <c r="D200" s="62" t="s">
        <v>1042</v>
      </c>
      <c r="E200" s="7">
        <v>6.0666666666666664</v>
      </c>
      <c r="F200" s="7">
        <v>66</v>
      </c>
      <c r="G200" s="7">
        <v>10.87912087912088</v>
      </c>
      <c r="H200" s="7">
        <v>40</v>
      </c>
      <c r="I200" s="7">
        <v>6.593406593406594</v>
      </c>
      <c r="J200" s="7">
        <v>40</v>
      </c>
      <c r="K200" s="30">
        <v>6.9999999999999822</v>
      </c>
      <c r="L200" s="30">
        <v>5.3333333333333286</v>
      </c>
      <c r="M200" s="30">
        <v>3.6666666666666643</v>
      </c>
      <c r="N200" s="30">
        <v>3.9999999999999982</v>
      </c>
      <c r="O200" s="6">
        <f t="shared" si="47"/>
        <v>0.60606060606060608</v>
      </c>
    </row>
    <row r="201" spans="1:15" x14ac:dyDescent="0.25">
      <c r="A201" s="20" t="str">
        <f t="shared" si="51"/>
        <v>San Gil</v>
      </c>
      <c r="B201" s="20" t="str">
        <f t="shared" si="52"/>
        <v>Penal</v>
      </c>
      <c r="C201" s="5" t="s">
        <v>1043</v>
      </c>
      <c r="D201" s="62" t="s">
        <v>1044</v>
      </c>
      <c r="E201" s="7">
        <v>6.0666666666666664</v>
      </c>
      <c r="F201" s="7">
        <v>62</v>
      </c>
      <c r="G201" s="7">
        <v>10.219780219780221</v>
      </c>
      <c r="H201" s="7">
        <v>36</v>
      </c>
      <c r="I201" s="7">
        <v>5.9340659340659343</v>
      </c>
      <c r="J201" s="7">
        <v>56</v>
      </c>
      <c r="K201" s="30">
        <v>6.3333333333333268</v>
      </c>
      <c r="L201" s="30">
        <v>5.4999999999999964</v>
      </c>
      <c r="M201" s="30">
        <v>3.6666666666666603</v>
      </c>
      <c r="N201" s="30">
        <v>3.6666666666666621</v>
      </c>
      <c r="O201" s="6">
        <f t="shared" si="47"/>
        <v>0.58064516129032262</v>
      </c>
    </row>
    <row r="202" spans="1:15" x14ac:dyDescent="0.25">
      <c r="A202" s="20" t="str">
        <f t="shared" si="51"/>
        <v>San Gil</v>
      </c>
      <c r="B202" s="20" t="str">
        <f t="shared" si="52"/>
        <v>Penal</v>
      </c>
      <c r="C202" s="5" t="s">
        <v>1741</v>
      </c>
      <c r="D202" s="62" t="s">
        <v>1742</v>
      </c>
      <c r="E202" s="49" t="s">
        <v>1716</v>
      </c>
      <c r="F202" s="49" t="s">
        <v>1716</v>
      </c>
      <c r="G202" s="49" t="s">
        <v>1716</v>
      </c>
      <c r="H202" s="49" t="s">
        <v>1716</v>
      </c>
      <c r="I202" s="49" t="s">
        <v>1716</v>
      </c>
      <c r="J202" s="49" t="s">
        <v>1716</v>
      </c>
      <c r="K202" s="49" t="s">
        <v>1716</v>
      </c>
      <c r="L202" s="49" t="s">
        <v>1716</v>
      </c>
      <c r="M202" s="49" t="s">
        <v>1716</v>
      </c>
      <c r="N202" s="49" t="s">
        <v>1716</v>
      </c>
      <c r="O202" s="49" t="s">
        <v>1716</v>
      </c>
    </row>
    <row r="203" spans="1:15" x14ac:dyDescent="0.25">
      <c r="A203" s="20" t="str">
        <f>A201</f>
        <v>San Gil</v>
      </c>
      <c r="B203" s="20" t="str">
        <f>B201</f>
        <v>Penal</v>
      </c>
      <c r="C203" s="5" t="s">
        <v>1045</v>
      </c>
      <c r="D203" s="62" t="s">
        <v>1046</v>
      </c>
      <c r="E203" s="7">
        <v>6.0666666666666664</v>
      </c>
      <c r="F203" s="7">
        <v>53</v>
      </c>
      <c r="G203" s="7">
        <v>8.7362637362637372</v>
      </c>
      <c r="H203" s="7">
        <v>30</v>
      </c>
      <c r="I203" s="7">
        <v>4.9450549450549453</v>
      </c>
      <c r="J203" s="7">
        <v>60</v>
      </c>
      <c r="K203" s="30">
        <v>10.833333333333316</v>
      </c>
      <c r="L203" s="30"/>
      <c r="M203" s="30">
        <v>6.3333333333333259</v>
      </c>
      <c r="N203" s="30"/>
      <c r="O203" s="6">
        <f t="shared" si="47"/>
        <v>0.56603773584905659</v>
      </c>
    </row>
    <row r="204" spans="1:15" x14ac:dyDescent="0.25">
      <c r="A204" s="9" t="s">
        <v>298</v>
      </c>
      <c r="B204" s="13"/>
      <c r="C204" s="9"/>
      <c r="D204" s="63"/>
      <c r="E204" s="10"/>
      <c r="F204" s="10">
        <f t="shared" ref="F204:N204" si="53">SUM(F196:F203)</f>
        <v>327</v>
      </c>
      <c r="G204" s="10">
        <f t="shared" si="53"/>
        <v>59.010989010989007</v>
      </c>
      <c r="H204" s="10">
        <f t="shared" si="53"/>
        <v>221</v>
      </c>
      <c r="I204" s="10">
        <f t="shared" si="53"/>
        <v>39.395604395604394</v>
      </c>
      <c r="J204" s="10">
        <f t="shared" si="53"/>
        <v>332</v>
      </c>
      <c r="K204" s="33">
        <f t="shared" si="53"/>
        <v>50.313734511102865</v>
      </c>
      <c r="L204" s="33">
        <f t="shared" si="53"/>
        <v>20.761685682738296</v>
      </c>
      <c r="M204" s="33">
        <f t="shared" si="53"/>
        <v>33.581447061710179</v>
      </c>
      <c r="N204" s="33">
        <f t="shared" si="53"/>
        <v>14.58017421175315</v>
      </c>
      <c r="O204" s="14">
        <f t="shared" si="47"/>
        <v>0.67584097859327219</v>
      </c>
    </row>
    <row r="205" spans="1:15" x14ac:dyDescent="0.25">
      <c r="A205" s="5" t="s">
        <v>299</v>
      </c>
      <c r="B205" s="4" t="s">
        <v>5</v>
      </c>
      <c r="C205" s="5" t="s">
        <v>1051</v>
      </c>
      <c r="D205" s="62" t="s">
        <v>1052</v>
      </c>
      <c r="E205" s="7">
        <v>3.0333333333333332</v>
      </c>
      <c r="F205" s="7">
        <v>10</v>
      </c>
      <c r="G205" s="7">
        <v>3.296703296703297</v>
      </c>
      <c r="H205" s="7">
        <v>22</v>
      </c>
      <c r="I205" s="7">
        <v>7.2527472527472527</v>
      </c>
      <c r="J205" s="7">
        <v>40</v>
      </c>
      <c r="K205" s="30">
        <v>3.3333333333333286</v>
      </c>
      <c r="L205" s="30"/>
      <c r="M205" s="30">
        <v>7.3333333333333268</v>
      </c>
      <c r="N205" s="30"/>
      <c r="O205" s="6">
        <f t="shared" si="47"/>
        <v>2.2000000000000002</v>
      </c>
    </row>
    <row r="206" spans="1:15" x14ac:dyDescent="0.25">
      <c r="A206" s="20" t="str">
        <f t="shared" ref="A206:A212" si="54">A205</f>
        <v>Santa Marta</v>
      </c>
      <c r="B206" s="20" t="str">
        <f t="shared" ref="B206:B212" si="55">B205</f>
        <v>Penal</v>
      </c>
      <c r="C206" s="5" t="s">
        <v>1053</v>
      </c>
      <c r="D206" s="62" t="s">
        <v>1054</v>
      </c>
      <c r="E206" s="7">
        <v>6.0666666666666664</v>
      </c>
      <c r="F206" s="7">
        <v>206</v>
      </c>
      <c r="G206" s="7">
        <v>33.956043956043956</v>
      </c>
      <c r="H206" s="7">
        <v>178</v>
      </c>
      <c r="I206" s="7">
        <v>29.340659340659343</v>
      </c>
      <c r="J206" s="7">
        <v>204</v>
      </c>
      <c r="K206" s="30">
        <v>19.999999999999972</v>
      </c>
      <c r="L206" s="30">
        <v>17.666666666666629</v>
      </c>
      <c r="M206" s="30">
        <v>16.333333333333311</v>
      </c>
      <c r="N206" s="30">
        <v>14.499999999999979</v>
      </c>
      <c r="O206" s="6">
        <f t="shared" si="47"/>
        <v>0.86407766990291257</v>
      </c>
    </row>
    <row r="207" spans="1:15" x14ac:dyDescent="0.25">
      <c r="A207" s="20" t="str">
        <f t="shared" si="54"/>
        <v>Santa Marta</v>
      </c>
      <c r="B207" s="20" t="str">
        <f t="shared" si="55"/>
        <v>Penal</v>
      </c>
      <c r="C207" s="5" t="s">
        <v>1055</v>
      </c>
      <c r="D207" s="62" t="s">
        <v>1056</v>
      </c>
      <c r="E207" s="7">
        <v>6.0666666666666664</v>
      </c>
      <c r="F207" s="7">
        <v>227</v>
      </c>
      <c r="G207" s="7">
        <v>37.417582417582416</v>
      </c>
      <c r="H207" s="7">
        <v>195</v>
      </c>
      <c r="I207" s="7">
        <v>32.142857142857146</v>
      </c>
      <c r="J207" s="7">
        <v>198</v>
      </c>
      <c r="K207" s="30">
        <v>18.999999999999979</v>
      </c>
      <c r="L207" s="30">
        <v>20.16666666666665</v>
      </c>
      <c r="M207" s="30">
        <v>15.166666666666657</v>
      </c>
      <c r="N207" s="30">
        <v>18.166666666666654</v>
      </c>
      <c r="O207" s="6">
        <f t="shared" si="47"/>
        <v>0.8590308370044053</v>
      </c>
    </row>
    <row r="208" spans="1:15" x14ac:dyDescent="0.25">
      <c r="A208" s="20" t="str">
        <f t="shared" si="54"/>
        <v>Santa Marta</v>
      </c>
      <c r="B208" s="20" t="str">
        <f t="shared" si="55"/>
        <v>Penal</v>
      </c>
      <c r="C208" s="5" t="s">
        <v>1057</v>
      </c>
      <c r="D208" s="62" t="s">
        <v>1058</v>
      </c>
      <c r="E208" s="7">
        <v>2.0333333333333332</v>
      </c>
      <c r="F208" s="7">
        <v>106</v>
      </c>
      <c r="G208" s="7">
        <v>52.131147540983612</v>
      </c>
      <c r="H208" s="7">
        <v>110</v>
      </c>
      <c r="I208" s="7">
        <v>54.098360655737707</v>
      </c>
      <c r="J208" s="7">
        <v>190</v>
      </c>
      <c r="K208" s="30">
        <v>53</v>
      </c>
      <c r="L208" s="30"/>
      <c r="M208" s="30">
        <v>55</v>
      </c>
      <c r="N208" s="30"/>
      <c r="O208" s="6">
        <f t="shared" si="47"/>
        <v>1.0377358490566038</v>
      </c>
    </row>
    <row r="209" spans="1:15" x14ac:dyDescent="0.25">
      <c r="A209" s="20" t="str">
        <f t="shared" si="54"/>
        <v>Santa Marta</v>
      </c>
      <c r="B209" s="20" t="str">
        <f t="shared" si="55"/>
        <v>Penal</v>
      </c>
      <c r="C209" s="5" t="s">
        <v>1059</v>
      </c>
      <c r="D209" s="62" t="s">
        <v>1060</v>
      </c>
      <c r="E209" s="7">
        <v>6.0666666666666664</v>
      </c>
      <c r="F209" s="7">
        <v>207</v>
      </c>
      <c r="G209" s="7">
        <v>34.120879120879124</v>
      </c>
      <c r="H209" s="7">
        <v>112</v>
      </c>
      <c r="I209" s="7">
        <v>18.461538461538463</v>
      </c>
      <c r="J209" s="7">
        <v>232</v>
      </c>
      <c r="K209" s="30">
        <v>19.833333333333314</v>
      </c>
      <c r="L209" s="30">
        <v>15.833333333333313</v>
      </c>
      <c r="M209" s="30">
        <v>6.8333333333333224</v>
      </c>
      <c r="N209" s="30">
        <v>12.333333333333307</v>
      </c>
      <c r="O209" s="6">
        <f t="shared" si="47"/>
        <v>0.54106280193236711</v>
      </c>
    </row>
    <row r="210" spans="1:15" x14ac:dyDescent="0.25">
      <c r="A210" s="20" t="str">
        <f t="shared" si="54"/>
        <v>Santa Marta</v>
      </c>
      <c r="B210" s="20" t="str">
        <f t="shared" si="55"/>
        <v>Penal</v>
      </c>
      <c r="C210" s="5" t="s">
        <v>1061</v>
      </c>
      <c r="D210" s="62" t="s">
        <v>1062</v>
      </c>
      <c r="E210" s="7">
        <v>6.0666666666666664</v>
      </c>
      <c r="F210" s="7">
        <v>122</v>
      </c>
      <c r="G210" s="7">
        <v>20.109890109890109</v>
      </c>
      <c r="H210" s="7">
        <v>67</v>
      </c>
      <c r="I210" s="7">
        <v>11.043956043956044</v>
      </c>
      <c r="J210" s="7">
        <v>175</v>
      </c>
      <c r="K210" s="30">
        <v>15.166666666666643</v>
      </c>
      <c r="L210" s="30">
        <v>7.6666666666666625</v>
      </c>
      <c r="M210" s="30">
        <v>5.6666666666666554</v>
      </c>
      <c r="N210" s="30">
        <v>7.6666666666666625</v>
      </c>
      <c r="O210" s="6">
        <f t="shared" si="47"/>
        <v>0.54918032786885251</v>
      </c>
    </row>
    <row r="211" spans="1:15" x14ac:dyDescent="0.25">
      <c r="A211" s="20" t="str">
        <f t="shared" si="54"/>
        <v>Santa Marta</v>
      </c>
      <c r="B211" s="20" t="str">
        <f t="shared" si="55"/>
        <v>Penal</v>
      </c>
      <c r="C211" s="5" t="s">
        <v>1063</v>
      </c>
      <c r="D211" s="62" t="s">
        <v>1064</v>
      </c>
      <c r="E211" s="7">
        <v>3.0333333333333332</v>
      </c>
      <c r="F211" s="7">
        <v>64</v>
      </c>
      <c r="G211" s="7">
        <v>21.098901098901099</v>
      </c>
      <c r="H211" s="7">
        <v>54</v>
      </c>
      <c r="I211" s="7">
        <v>17.802197802197803</v>
      </c>
      <c r="J211" s="7">
        <v>106</v>
      </c>
      <c r="K211" s="30">
        <v>13.999999999999982</v>
      </c>
      <c r="L211" s="30">
        <v>7.3333333333333206</v>
      </c>
      <c r="M211" s="30">
        <v>12.666666666666655</v>
      </c>
      <c r="N211" s="30">
        <v>5.3333333333333321</v>
      </c>
      <c r="O211" s="6">
        <f t="shared" si="47"/>
        <v>0.84375</v>
      </c>
    </row>
    <row r="212" spans="1:15" x14ac:dyDescent="0.25">
      <c r="A212" s="20" t="str">
        <f t="shared" si="54"/>
        <v>Santa Marta</v>
      </c>
      <c r="B212" s="20" t="str">
        <f t="shared" si="55"/>
        <v>Penal</v>
      </c>
      <c r="C212" s="5" t="s">
        <v>1743</v>
      </c>
      <c r="D212" s="62" t="s">
        <v>1744</v>
      </c>
      <c r="E212" s="49" t="s">
        <v>1716</v>
      </c>
      <c r="F212" s="49" t="s">
        <v>1716</v>
      </c>
      <c r="G212" s="49" t="s">
        <v>1716</v>
      </c>
      <c r="H212" s="49" t="s">
        <v>1716</v>
      </c>
      <c r="I212" s="49" t="s">
        <v>1716</v>
      </c>
      <c r="J212" s="49" t="s">
        <v>1716</v>
      </c>
      <c r="K212" s="49" t="s">
        <v>1716</v>
      </c>
      <c r="L212" s="49" t="s">
        <v>1716</v>
      </c>
      <c r="M212" s="49" t="s">
        <v>1716</v>
      </c>
      <c r="N212" s="49" t="s">
        <v>1716</v>
      </c>
      <c r="O212" s="49" t="s">
        <v>1716</v>
      </c>
    </row>
    <row r="213" spans="1:15" x14ac:dyDescent="0.25">
      <c r="A213" s="20" t="str">
        <f>A211</f>
        <v>Santa Marta</v>
      </c>
      <c r="B213" s="20" t="str">
        <f>B211</f>
        <v>Penal</v>
      </c>
      <c r="C213" s="5" t="s">
        <v>1065</v>
      </c>
      <c r="D213" s="62" t="s">
        <v>1066</v>
      </c>
      <c r="E213" s="7">
        <v>6.0666666666666664</v>
      </c>
      <c r="F213" s="7">
        <v>154</v>
      </c>
      <c r="G213" s="7">
        <v>25.384615384615387</v>
      </c>
      <c r="H213" s="7">
        <v>126</v>
      </c>
      <c r="I213" s="7">
        <v>20.76923076923077</v>
      </c>
      <c r="J213" s="7">
        <v>85</v>
      </c>
      <c r="K213" s="30">
        <v>17.333333333333314</v>
      </c>
      <c r="L213" s="30">
        <v>11.940886699507356</v>
      </c>
      <c r="M213" s="30">
        <v>14.499999999999975</v>
      </c>
      <c r="N213" s="30">
        <v>10.228243021346449</v>
      </c>
      <c r="O213" s="6">
        <f t="shared" si="47"/>
        <v>0.81818181818181823</v>
      </c>
    </row>
    <row r="214" spans="1:15" x14ac:dyDescent="0.25">
      <c r="A214" s="9" t="s">
        <v>306</v>
      </c>
      <c r="B214" s="13"/>
      <c r="C214" s="9"/>
      <c r="D214" s="63"/>
      <c r="E214" s="10"/>
      <c r="F214" s="10">
        <f t="shared" ref="F214:N214" si="56">SUM(F205:F213)</f>
        <v>1096</v>
      </c>
      <c r="G214" s="10">
        <f t="shared" si="56"/>
        <v>227.51576292559901</v>
      </c>
      <c r="H214" s="10">
        <f t="shared" si="56"/>
        <v>864</v>
      </c>
      <c r="I214" s="10">
        <f t="shared" si="56"/>
        <v>190.91154746892451</v>
      </c>
      <c r="J214" s="10">
        <f t="shared" si="56"/>
        <v>1230</v>
      </c>
      <c r="K214" s="33">
        <f t="shared" si="56"/>
        <v>161.66666666666654</v>
      </c>
      <c r="L214" s="33">
        <f t="shared" si="56"/>
        <v>80.607553366173931</v>
      </c>
      <c r="M214" s="33">
        <f t="shared" si="56"/>
        <v>133.49999999999991</v>
      </c>
      <c r="N214" s="33">
        <f t="shared" si="56"/>
        <v>68.228243021346373</v>
      </c>
      <c r="O214" s="14">
        <f t="shared" si="47"/>
        <v>0.78832116788321172</v>
      </c>
    </row>
    <row r="215" spans="1:15" x14ac:dyDescent="0.25">
      <c r="A215" s="5" t="s">
        <v>1071</v>
      </c>
      <c r="B215" s="4" t="s">
        <v>5</v>
      </c>
      <c r="C215" s="5" t="s">
        <v>1076</v>
      </c>
      <c r="D215" s="62" t="s">
        <v>1077</v>
      </c>
      <c r="E215" s="7">
        <v>6.0666666666666664</v>
      </c>
      <c r="F215" s="7">
        <v>115</v>
      </c>
      <c r="G215" s="7">
        <v>18.956043956043956</v>
      </c>
      <c r="H215" s="7">
        <v>86</v>
      </c>
      <c r="I215" s="7">
        <v>14.175824175824177</v>
      </c>
      <c r="J215" s="7">
        <v>77</v>
      </c>
      <c r="K215" s="30">
        <v>13.499999999999979</v>
      </c>
      <c r="L215" s="30">
        <v>7.4999999999999849</v>
      </c>
      <c r="M215" s="30">
        <v>10.66666666666665</v>
      </c>
      <c r="N215" s="30">
        <v>4.6666666666666625</v>
      </c>
      <c r="O215" s="6">
        <f t="shared" si="47"/>
        <v>0.74782608695652175</v>
      </c>
    </row>
    <row r="216" spans="1:15" x14ac:dyDescent="0.25">
      <c r="A216" s="20" t="str">
        <f>A215</f>
        <v>Santa Rosa de Viterbo</v>
      </c>
      <c r="B216" s="20" t="str">
        <f>B215</f>
        <v>Penal</v>
      </c>
      <c r="C216" s="5" t="s">
        <v>1078</v>
      </c>
      <c r="D216" s="62" t="s">
        <v>1079</v>
      </c>
      <c r="E216" s="7">
        <v>6.0666666666666664</v>
      </c>
      <c r="F216" s="7">
        <v>80</v>
      </c>
      <c r="G216" s="7">
        <v>13.186813186813188</v>
      </c>
      <c r="H216" s="7">
        <v>72</v>
      </c>
      <c r="I216" s="7">
        <v>11.868131868131869</v>
      </c>
      <c r="J216" s="7">
        <v>44</v>
      </c>
      <c r="K216" s="30">
        <v>7.4999999999999929</v>
      </c>
      <c r="L216" s="30">
        <v>8.666666666666659</v>
      </c>
      <c r="M216" s="30">
        <v>8.3333333333333162</v>
      </c>
      <c r="N216" s="30">
        <v>6.3333333333333295</v>
      </c>
      <c r="O216" s="6">
        <f t="shared" ref="O216:O233" si="57">H216/F216</f>
        <v>0.9</v>
      </c>
    </row>
    <row r="217" spans="1:15" x14ac:dyDescent="0.25">
      <c r="A217" s="20" t="str">
        <f>A216</f>
        <v>Santa Rosa de Viterbo</v>
      </c>
      <c r="B217" s="20" t="str">
        <f>B216</f>
        <v>Penal</v>
      </c>
      <c r="C217" s="5" t="s">
        <v>1080</v>
      </c>
      <c r="D217" s="62" t="s">
        <v>1081</v>
      </c>
      <c r="E217" s="7">
        <v>6.0666666666666664</v>
      </c>
      <c r="F217" s="7">
        <v>83</v>
      </c>
      <c r="G217" s="7">
        <v>13.681318681318682</v>
      </c>
      <c r="H217" s="7">
        <v>86</v>
      </c>
      <c r="I217" s="7">
        <v>14.175824175824177</v>
      </c>
      <c r="J217" s="7">
        <v>30</v>
      </c>
      <c r="K217" s="30">
        <v>9.4999999999999911</v>
      </c>
      <c r="L217" s="30">
        <v>8.6666666666666519</v>
      </c>
      <c r="M217" s="30">
        <v>11.333333333333321</v>
      </c>
      <c r="N217" s="30">
        <v>5.8333333333333233</v>
      </c>
      <c r="O217" s="6">
        <f t="shared" si="57"/>
        <v>1.036144578313253</v>
      </c>
    </row>
    <row r="218" spans="1:15" x14ac:dyDescent="0.25">
      <c r="A218" s="13" t="s">
        <v>1084</v>
      </c>
      <c r="B218" s="13"/>
      <c r="C218" s="13"/>
      <c r="D218" s="67"/>
      <c r="E218" s="10"/>
      <c r="F218" s="10">
        <f t="shared" ref="F218:N218" si="58">SUM(F215:F217)</f>
        <v>278</v>
      </c>
      <c r="G218" s="10">
        <f t="shared" si="58"/>
        <v>45.824175824175825</v>
      </c>
      <c r="H218" s="10">
        <f t="shared" si="58"/>
        <v>244</v>
      </c>
      <c r="I218" s="10">
        <f t="shared" si="58"/>
        <v>40.219780219780219</v>
      </c>
      <c r="J218" s="10">
        <f t="shared" si="58"/>
        <v>151</v>
      </c>
      <c r="K218" s="33">
        <f t="shared" si="58"/>
        <v>30.499999999999964</v>
      </c>
      <c r="L218" s="33">
        <f t="shared" si="58"/>
        <v>24.833333333333293</v>
      </c>
      <c r="M218" s="33">
        <f t="shared" si="58"/>
        <v>30.333333333333286</v>
      </c>
      <c r="N218" s="33">
        <f t="shared" si="58"/>
        <v>16.833333333333314</v>
      </c>
      <c r="O218" s="14">
        <f t="shared" si="57"/>
        <v>0.87769784172661869</v>
      </c>
    </row>
    <row r="219" spans="1:15" x14ac:dyDescent="0.25">
      <c r="A219" s="5" t="s">
        <v>307</v>
      </c>
      <c r="B219" s="4" t="s">
        <v>5</v>
      </c>
      <c r="C219" s="5" t="s">
        <v>1089</v>
      </c>
      <c r="D219" s="62" t="s">
        <v>1090</v>
      </c>
      <c r="E219" s="7">
        <v>6.0666666666666664</v>
      </c>
      <c r="F219" s="7">
        <v>86</v>
      </c>
      <c r="G219" s="7">
        <v>14.175824175824177</v>
      </c>
      <c r="H219" s="7">
        <v>180</v>
      </c>
      <c r="I219" s="7">
        <v>29.670329670329672</v>
      </c>
      <c r="J219" s="7">
        <v>456</v>
      </c>
      <c r="K219" s="30">
        <v>7.6666666666666545</v>
      </c>
      <c r="L219" s="30">
        <v>8.9999999999999929</v>
      </c>
      <c r="M219" s="30">
        <v>26.833333333333268</v>
      </c>
      <c r="N219" s="30">
        <v>6.8333333333333304</v>
      </c>
      <c r="O219" s="6">
        <f t="shared" si="57"/>
        <v>2.0930232558139537</v>
      </c>
    </row>
    <row r="220" spans="1:15" x14ac:dyDescent="0.25">
      <c r="A220" s="20" t="str">
        <f t="shared" ref="A220:B222" si="59">A219</f>
        <v>Sincelejo</v>
      </c>
      <c r="B220" s="20" t="str">
        <f t="shared" si="59"/>
        <v>Penal</v>
      </c>
      <c r="C220" s="5" t="s">
        <v>1091</v>
      </c>
      <c r="D220" s="62" t="s">
        <v>1092</v>
      </c>
      <c r="E220" s="7">
        <v>6.0666666666666664</v>
      </c>
      <c r="F220" s="7">
        <v>67</v>
      </c>
      <c r="G220" s="7">
        <v>11.043956043956044</v>
      </c>
      <c r="H220" s="7">
        <v>169</v>
      </c>
      <c r="I220" s="7">
        <v>27.857142857142858</v>
      </c>
      <c r="J220" s="7">
        <v>537</v>
      </c>
      <c r="K220" s="30">
        <v>6.3333333333333259</v>
      </c>
      <c r="L220" s="30">
        <v>10.333333333333329</v>
      </c>
      <c r="M220" s="30">
        <v>24.333333333333229</v>
      </c>
      <c r="N220" s="30">
        <v>8.9999999999999858</v>
      </c>
      <c r="O220" s="6">
        <f t="shared" si="57"/>
        <v>2.5223880597014925</v>
      </c>
    </row>
    <row r="221" spans="1:15" x14ac:dyDescent="0.25">
      <c r="A221" s="20" t="str">
        <f t="shared" si="59"/>
        <v>Sincelejo</v>
      </c>
      <c r="B221" s="20" t="str">
        <f t="shared" si="59"/>
        <v>Penal</v>
      </c>
      <c r="C221" s="5" t="s">
        <v>1093</v>
      </c>
      <c r="D221" s="62" t="s">
        <v>1094</v>
      </c>
      <c r="E221" s="7">
        <v>6.0666666666666664</v>
      </c>
      <c r="F221" s="7">
        <v>186</v>
      </c>
      <c r="G221" s="7">
        <v>30.659340659340661</v>
      </c>
      <c r="H221" s="7">
        <v>75</v>
      </c>
      <c r="I221" s="7">
        <v>12.362637362637363</v>
      </c>
      <c r="J221" s="7">
        <v>88</v>
      </c>
      <c r="K221" s="30">
        <v>24.999999999999972</v>
      </c>
      <c r="L221" s="30">
        <v>9.1666666666666572</v>
      </c>
      <c r="M221" s="30">
        <v>6.9999999999999876</v>
      </c>
      <c r="N221" s="30">
        <v>7.166666666666651</v>
      </c>
      <c r="O221" s="6">
        <f t="shared" si="57"/>
        <v>0.40322580645161288</v>
      </c>
    </row>
    <row r="222" spans="1:15" x14ac:dyDescent="0.25">
      <c r="A222" s="20" t="str">
        <f t="shared" si="59"/>
        <v>Sincelejo</v>
      </c>
      <c r="B222" s="20" t="str">
        <f t="shared" si="59"/>
        <v>Penal</v>
      </c>
      <c r="C222" s="5" t="s">
        <v>1095</v>
      </c>
      <c r="D222" s="62" t="s">
        <v>1096</v>
      </c>
      <c r="E222" s="7">
        <v>6.0666666666666664</v>
      </c>
      <c r="F222" s="7">
        <v>191</v>
      </c>
      <c r="G222" s="7">
        <v>31.483516483516485</v>
      </c>
      <c r="H222" s="7">
        <v>95</v>
      </c>
      <c r="I222" s="7">
        <v>15.659340659340661</v>
      </c>
      <c r="J222" s="7">
        <v>80</v>
      </c>
      <c r="K222" s="30">
        <v>25.333333333333282</v>
      </c>
      <c r="L222" s="30">
        <v>9.6666666666666572</v>
      </c>
      <c r="M222" s="30">
        <v>9.9999999999999929</v>
      </c>
      <c r="N222" s="30">
        <v>7.3333333333333215</v>
      </c>
      <c r="O222" s="6">
        <f t="shared" si="57"/>
        <v>0.49738219895287961</v>
      </c>
    </row>
    <row r="223" spans="1:15" x14ac:dyDescent="0.25">
      <c r="A223" s="9" t="s">
        <v>312</v>
      </c>
      <c r="B223" s="13"/>
      <c r="C223" s="9"/>
      <c r="D223" s="63"/>
      <c r="E223" s="10"/>
      <c r="F223" s="10">
        <f t="shared" ref="F223:N223" si="60">SUM(F219:F222)</f>
        <v>530</v>
      </c>
      <c r="G223" s="10">
        <f t="shared" si="60"/>
        <v>87.362637362637358</v>
      </c>
      <c r="H223" s="10">
        <f t="shared" si="60"/>
        <v>519</v>
      </c>
      <c r="I223" s="10">
        <f t="shared" si="60"/>
        <v>85.54945054945054</v>
      </c>
      <c r="J223" s="10">
        <f t="shared" si="60"/>
        <v>1161</v>
      </c>
      <c r="K223" s="33">
        <f t="shared" si="60"/>
        <v>64.333333333333229</v>
      </c>
      <c r="L223" s="33">
        <f t="shared" si="60"/>
        <v>38.166666666666636</v>
      </c>
      <c r="M223" s="33">
        <f t="shared" si="60"/>
        <v>68.166666666666487</v>
      </c>
      <c r="N223" s="33">
        <f t="shared" si="60"/>
        <v>30.33333333333329</v>
      </c>
      <c r="O223" s="14">
        <f t="shared" si="57"/>
        <v>0.97924528301886793</v>
      </c>
    </row>
    <row r="224" spans="1:15" x14ac:dyDescent="0.25">
      <c r="A224" s="5" t="s">
        <v>313</v>
      </c>
      <c r="B224" s="4" t="s">
        <v>5</v>
      </c>
      <c r="C224" s="5" t="s">
        <v>1111</v>
      </c>
      <c r="D224" s="62" t="s">
        <v>1112</v>
      </c>
      <c r="E224" s="7">
        <v>6.0666666666666664</v>
      </c>
      <c r="F224" s="7">
        <v>128</v>
      </c>
      <c r="G224" s="7">
        <v>21.098901098901099</v>
      </c>
      <c r="H224" s="7">
        <v>94</v>
      </c>
      <c r="I224" s="7">
        <v>15.494505494505495</v>
      </c>
      <c r="J224" s="7">
        <v>70</v>
      </c>
      <c r="K224" s="30">
        <v>11.833333333333318</v>
      </c>
      <c r="L224" s="30">
        <v>11.499999999999984</v>
      </c>
      <c r="M224" s="30">
        <v>6.8333333333333215</v>
      </c>
      <c r="N224" s="30">
        <v>10.333333333333318</v>
      </c>
      <c r="O224" s="6">
        <f t="shared" si="57"/>
        <v>0.734375</v>
      </c>
    </row>
    <row r="225" spans="1:15" x14ac:dyDescent="0.25">
      <c r="A225" s="20" t="str">
        <f t="shared" ref="A225:A230" si="61">A224</f>
        <v>Tunja</v>
      </c>
      <c r="B225" s="20" t="str">
        <f t="shared" ref="B225:B230" si="62">B224</f>
        <v>Penal</v>
      </c>
      <c r="C225" s="5" t="s">
        <v>1113</v>
      </c>
      <c r="D225" s="62" t="s">
        <v>1114</v>
      </c>
      <c r="E225" s="7">
        <v>6.0666666666666664</v>
      </c>
      <c r="F225" s="7">
        <v>64</v>
      </c>
      <c r="G225" s="7">
        <v>10.549450549450549</v>
      </c>
      <c r="H225" s="7">
        <v>59</v>
      </c>
      <c r="I225" s="7">
        <v>9.7252747252747263</v>
      </c>
      <c r="J225" s="7">
        <v>57</v>
      </c>
      <c r="K225" s="30">
        <v>8.4999999999999947</v>
      </c>
      <c r="L225" s="30">
        <v>4.7247474747474669</v>
      </c>
      <c r="M225" s="30">
        <v>8.6666666666666519</v>
      </c>
      <c r="N225" s="30">
        <v>4.179292929292922</v>
      </c>
      <c r="O225" s="6">
        <f t="shared" si="57"/>
        <v>0.921875</v>
      </c>
    </row>
    <row r="226" spans="1:15" x14ac:dyDescent="0.25">
      <c r="A226" s="20" t="str">
        <f t="shared" si="61"/>
        <v>Tunja</v>
      </c>
      <c r="B226" s="20" t="str">
        <f t="shared" si="62"/>
        <v>Penal</v>
      </c>
      <c r="C226" s="5" t="s">
        <v>1115</v>
      </c>
      <c r="D226" s="62" t="s">
        <v>1116</v>
      </c>
      <c r="E226" s="7">
        <v>6.0666666666666664</v>
      </c>
      <c r="F226" s="7">
        <v>73</v>
      </c>
      <c r="G226" s="7">
        <v>12.032967032967033</v>
      </c>
      <c r="H226" s="7">
        <v>54</v>
      </c>
      <c r="I226" s="7">
        <v>8.9010989010989015</v>
      </c>
      <c r="J226" s="7">
        <v>54</v>
      </c>
      <c r="K226" s="30">
        <v>9.4999999999999787</v>
      </c>
      <c r="L226" s="30">
        <v>5.3333333333333233</v>
      </c>
      <c r="M226" s="30">
        <v>6.6666666666666607</v>
      </c>
      <c r="N226" s="30">
        <v>4.3333333333333286</v>
      </c>
      <c r="O226" s="6">
        <f t="shared" si="57"/>
        <v>0.73972602739726023</v>
      </c>
    </row>
    <row r="227" spans="1:15" x14ac:dyDescent="0.25">
      <c r="A227" s="20" t="str">
        <f t="shared" si="61"/>
        <v>Tunja</v>
      </c>
      <c r="B227" s="20" t="str">
        <f t="shared" si="62"/>
        <v>Penal</v>
      </c>
      <c r="C227" s="5" t="s">
        <v>1117</v>
      </c>
      <c r="D227" s="62" t="s">
        <v>1118</v>
      </c>
      <c r="E227" s="7">
        <v>6.0666666666666664</v>
      </c>
      <c r="F227" s="7">
        <v>24</v>
      </c>
      <c r="G227" s="7">
        <v>3.9560439560439562</v>
      </c>
      <c r="H227" s="7">
        <v>20</v>
      </c>
      <c r="I227" s="7">
        <v>3.296703296703297</v>
      </c>
      <c r="J227" s="7">
        <v>23</v>
      </c>
      <c r="K227" s="30">
        <v>3.8333333333333304</v>
      </c>
      <c r="L227" s="30">
        <v>1.6666666666666647</v>
      </c>
      <c r="M227" s="30">
        <v>3.3333333333333264</v>
      </c>
      <c r="N227" s="30">
        <v>0.99999999999999889</v>
      </c>
      <c r="O227" s="6">
        <f t="shared" si="57"/>
        <v>0.83333333333333337</v>
      </c>
    </row>
    <row r="228" spans="1:15" x14ac:dyDescent="0.25">
      <c r="A228" s="20" t="str">
        <f t="shared" si="61"/>
        <v>Tunja</v>
      </c>
      <c r="B228" s="20" t="str">
        <f t="shared" si="62"/>
        <v>Penal</v>
      </c>
      <c r="C228" s="5" t="s">
        <v>1119</v>
      </c>
      <c r="D228" s="62" t="s">
        <v>1120</v>
      </c>
      <c r="E228" s="7">
        <v>6.0666666666666664</v>
      </c>
      <c r="F228" s="7">
        <v>49</v>
      </c>
      <c r="G228" s="7">
        <v>8.0769230769230766</v>
      </c>
      <c r="H228" s="7">
        <v>31</v>
      </c>
      <c r="I228" s="7">
        <v>5.1098901098901104</v>
      </c>
      <c r="J228" s="7">
        <v>32</v>
      </c>
      <c r="K228" s="30">
        <v>5.6666666666666545</v>
      </c>
      <c r="L228" s="30">
        <v>4.1666666666666652</v>
      </c>
      <c r="M228" s="30">
        <v>3.1666666666666621</v>
      </c>
      <c r="N228" s="30">
        <v>3.1666666666666639</v>
      </c>
      <c r="O228" s="6">
        <f t="shared" si="57"/>
        <v>0.63265306122448983</v>
      </c>
    </row>
    <row r="229" spans="1:15" x14ac:dyDescent="0.25">
      <c r="A229" s="20" t="str">
        <f t="shared" si="61"/>
        <v>Tunja</v>
      </c>
      <c r="B229" s="20" t="str">
        <f t="shared" si="62"/>
        <v>Penal</v>
      </c>
      <c r="C229" s="5" t="s">
        <v>1121</v>
      </c>
      <c r="D229" s="62" t="s">
        <v>1122</v>
      </c>
      <c r="E229" s="7">
        <v>6.0666666666666664</v>
      </c>
      <c r="F229" s="7">
        <v>136</v>
      </c>
      <c r="G229" s="7">
        <v>22.41758241758242</v>
      </c>
      <c r="H229" s="7">
        <v>86</v>
      </c>
      <c r="I229" s="7">
        <v>14.175824175824177</v>
      </c>
      <c r="J229" s="7">
        <v>114</v>
      </c>
      <c r="K229" s="30">
        <v>20.999999999999915</v>
      </c>
      <c r="L229" s="30">
        <v>2.8333333333333313</v>
      </c>
      <c r="M229" s="30">
        <v>13.333333333333325</v>
      </c>
      <c r="N229" s="30">
        <v>1.4999999999999978</v>
      </c>
      <c r="O229" s="6">
        <f t="shared" si="57"/>
        <v>0.63235294117647056</v>
      </c>
    </row>
    <row r="230" spans="1:15" x14ac:dyDescent="0.25">
      <c r="A230" s="20" t="str">
        <f t="shared" si="61"/>
        <v>Tunja</v>
      </c>
      <c r="B230" s="20" t="str">
        <f t="shared" si="62"/>
        <v>Penal</v>
      </c>
      <c r="C230" s="5" t="s">
        <v>1123</v>
      </c>
      <c r="D230" s="62" t="s">
        <v>1124</v>
      </c>
      <c r="E230" s="7">
        <v>6.0666666666666664</v>
      </c>
      <c r="F230" s="7">
        <v>17</v>
      </c>
      <c r="G230" s="7">
        <v>2.8021978021978025</v>
      </c>
      <c r="H230" s="7">
        <v>14</v>
      </c>
      <c r="I230" s="7">
        <v>2.3076923076923079</v>
      </c>
      <c r="J230" s="7">
        <v>13</v>
      </c>
      <c r="K230" s="30">
        <v>3.9999999999999942</v>
      </c>
      <c r="L230" s="30"/>
      <c r="M230" s="30">
        <v>3.3333333333333313</v>
      </c>
      <c r="N230" s="30"/>
      <c r="O230" s="6">
        <f t="shared" si="57"/>
        <v>0.82352941176470584</v>
      </c>
    </row>
    <row r="231" spans="1:15" x14ac:dyDescent="0.25">
      <c r="A231" s="9" t="s">
        <v>322</v>
      </c>
      <c r="B231" s="13"/>
      <c r="C231" s="9"/>
      <c r="D231" s="63"/>
      <c r="E231" s="10"/>
      <c r="F231" s="10">
        <f t="shared" ref="F231:N231" si="63">SUM(F224:F230)</f>
        <v>491</v>
      </c>
      <c r="G231" s="10">
        <f t="shared" si="63"/>
        <v>80.934065934065941</v>
      </c>
      <c r="H231" s="10">
        <f t="shared" si="63"/>
        <v>358</v>
      </c>
      <c r="I231" s="10">
        <f t="shared" si="63"/>
        <v>59.010989010989015</v>
      </c>
      <c r="J231" s="10">
        <f t="shared" si="63"/>
        <v>363</v>
      </c>
      <c r="K231" s="33">
        <f t="shared" si="63"/>
        <v>64.333333333333186</v>
      </c>
      <c r="L231" s="33">
        <f t="shared" si="63"/>
        <v>30.224747474747435</v>
      </c>
      <c r="M231" s="33">
        <f t="shared" si="63"/>
        <v>45.333333333333272</v>
      </c>
      <c r="N231" s="33">
        <f t="shared" si="63"/>
        <v>24.512626262626231</v>
      </c>
      <c r="O231" s="14">
        <f t="shared" si="57"/>
        <v>0.72912423625254585</v>
      </c>
    </row>
    <row r="232" spans="1:15" x14ac:dyDescent="0.25">
      <c r="A232" s="5" t="s">
        <v>323</v>
      </c>
      <c r="B232" s="4" t="s">
        <v>5</v>
      </c>
      <c r="C232" s="5" t="s">
        <v>1135</v>
      </c>
      <c r="D232" s="62" t="s">
        <v>1136</v>
      </c>
      <c r="E232" s="7">
        <v>6.0666666666666664</v>
      </c>
      <c r="F232" s="7">
        <v>216</v>
      </c>
      <c r="G232" s="7">
        <v>35.604395604395606</v>
      </c>
      <c r="H232" s="7">
        <v>88</v>
      </c>
      <c r="I232" s="7">
        <v>14.505494505494505</v>
      </c>
      <c r="J232" s="7">
        <v>358</v>
      </c>
      <c r="K232" s="30">
        <v>26.999999999999961</v>
      </c>
      <c r="L232" s="30">
        <v>20.3333333333333</v>
      </c>
      <c r="M232" s="30">
        <v>5.9999999999999893</v>
      </c>
      <c r="N232" s="30">
        <v>18.666666666666661</v>
      </c>
      <c r="O232" s="6">
        <f t="shared" si="57"/>
        <v>0.40740740740740738</v>
      </c>
    </row>
    <row r="233" spans="1:15" x14ac:dyDescent="0.25">
      <c r="A233" s="20" t="str">
        <f>A232</f>
        <v>Valledupar</v>
      </c>
      <c r="B233" s="20" t="str">
        <f>B232</f>
        <v>Penal</v>
      </c>
      <c r="C233" s="5" t="s">
        <v>1137</v>
      </c>
      <c r="D233" s="62" t="s">
        <v>1138</v>
      </c>
      <c r="E233" s="7">
        <v>6.0666666666666664</v>
      </c>
      <c r="F233" s="7">
        <v>168</v>
      </c>
      <c r="G233" s="7">
        <v>27.692307692307693</v>
      </c>
      <c r="H233" s="7">
        <v>136</v>
      </c>
      <c r="I233" s="7">
        <v>22.41758241758242</v>
      </c>
      <c r="J233" s="7">
        <v>260</v>
      </c>
      <c r="K233" s="30">
        <v>17.166666666666618</v>
      </c>
      <c r="L233" s="30">
        <v>13.833333333333314</v>
      </c>
      <c r="M233" s="30">
        <v>14.666666666666652</v>
      </c>
      <c r="N233" s="30">
        <v>10.666666666666652</v>
      </c>
      <c r="O233" s="6">
        <f t="shared" si="57"/>
        <v>0.80952380952380953</v>
      </c>
    </row>
    <row r="234" spans="1:15" x14ac:dyDescent="0.25">
      <c r="A234" s="9" t="s">
        <v>330</v>
      </c>
      <c r="B234" s="13"/>
      <c r="C234" s="9"/>
      <c r="D234" s="63"/>
      <c r="E234" s="10"/>
      <c r="F234" s="10">
        <f t="shared" ref="F234:N234" si="64">SUM(F232:F233)</f>
        <v>384</v>
      </c>
      <c r="G234" s="10">
        <f t="shared" si="64"/>
        <v>63.296703296703299</v>
      </c>
      <c r="H234" s="10">
        <f t="shared" si="64"/>
        <v>224</v>
      </c>
      <c r="I234" s="10">
        <f t="shared" si="64"/>
        <v>36.923076923076927</v>
      </c>
      <c r="J234" s="10">
        <f t="shared" si="64"/>
        <v>618</v>
      </c>
      <c r="K234" s="33">
        <f t="shared" si="64"/>
        <v>44.166666666666579</v>
      </c>
      <c r="L234" s="33">
        <f t="shared" si="64"/>
        <v>34.166666666666615</v>
      </c>
      <c r="M234" s="33">
        <f t="shared" si="64"/>
        <v>20.666666666666643</v>
      </c>
      <c r="N234" s="33">
        <f t="shared" si="64"/>
        <v>29.333333333333314</v>
      </c>
      <c r="O234" s="14">
        <f t="shared" ref="O234:O240" si="65">H234/F234</f>
        <v>0.58333333333333337</v>
      </c>
    </row>
    <row r="235" spans="1:15" x14ac:dyDescent="0.25">
      <c r="A235" s="5" t="s">
        <v>331</v>
      </c>
      <c r="B235" s="4" t="s">
        <v>5</v>
      </c>
      <c r="C235" s="5" t="s">
        <v>1155</v>
      </c>
      <c r="D235" s="62" t="s">
        <v>1156</v>
      </c>
      <c r="E235" s="7">
        <v>6.0666666666666664</v>
      </c>
      <c r="F235" s="7">
        <v>534</v>
      </c>
      <c r="G235" s="7">
        <v>88.021978021978029</v>
      </c>
      <c r="H235" s="7">
        <v>273</v>
      </c>
      <c r="I235" s="7">
        <v>45</v>
      </c>
      <c r="J235" s="7">
        <v>454</v>
      </c>
      <c r="K235" s="30">
        <v>41.999999999999936</v>
      </c>
      <c r="L235" s="30">
        <v>48.499999999999929</v>
      </c>
      <c r="M235" s="30">
        <v>11.666666666666654</v>
      </c>
      <c r="N235" s="30">
        <v>34.166666666666664</v>
      </c>
      <c r="O235" s="6">
        <f t="shared" si="65"/>
        <v>0.5112359550561798</v>
      </c>
    </row>
    <row r="236" spans="1:15" x14ac:dyDescent="0.25">
      <c r="A236" s="20" t="str">
        <f t="shared" ref="A236:A241" si="66">A235</f>
        <v>Villavicencio</v>
      </c>
      <c r="B236" s="20" t="str">
        <f t="shared" ref="B236:B241" si="67">B235</f>
        <v>Penal</v>
      </c>
      <c r="C236" s="5" t="s">
        <v>1157</v>
      </c>
      <c r="D236" s="62" t="s">
        <v>1158</v>
      </c>
      <c r="E236" s="7">
        <v>6.0666666666666664</v>
      </c>
      <c r="F236" s="7">
        <v>399</v>
      </c>
      <c r="G236" s="7">
        <v>65.769230769230774</v>
      </c>
      <c r="H236" s="7">
        <v>284</v>
      </c>
      <c r="I236" s="7">
        <v>46.813186813186817</v>
      </c>
      <c r="J236" s="7">
        <v>422</v>
      </c>
      <c r="K236" s="30">
        <v>33.833333333333286</v>
      </c>
      <c r="L236" s="30">
        <v>32.8333333333333</v>
      </c>
      <c r="M236" s="30">
        <v>17.999999999999979</v>
      </c>
      <c r="N236" s="30">
        <v>29.3333333333333</v>
      </c>
      <c r="O236" s="6">
        <f t="shared" si="65"/>
        <v>0.71177944862155385</v>
      </c>
    </row>
    <row r="237" spans="1:15" x14ac:dyDescent="0.25">
      <c r="A237" s="20" t="str">
        <f t="shared" si="66"/>
        <v>Villavicencio</v>
      </c>
      <c r="B237" s="20" t="str">
        <f t="shared" si="67"/>
        <v>Penal</v>
      </c>
      <c r="C237" s="5" t="s">
        <v>1159</v>
      </c>
      <c r="D237" s="62" t="s">
        <v>1160</v>
      </c>
      <c r="E237" s="7">
        <v>6.0666666666666664</v>
      </c>
      <c r="F237" s="7">
        <v>21</v>
      </c>
      <c r="G237" s="7">
        <v>3.4615384615384617</v>
      </c>
      <c r="H237" s="7">
        <v>89</v>
      </c>
      <c r="I237" s="7">
        <v>14.670329670329672</v>
      </c>
      <c r="J237" s="7">
        <v>133</v>
      </c>
      <c r="K237" s="30">
        <v>4.3333333333333286</v>
      </c>
      <c r="L237" s="30"/>
      <c r="M237" s="30">
        <v>15.833333333333314</v>
      </c>
      <c r="N237" s="30"/>
      <c r="O237" s="6">
        <f t="shared" si="65"/>
        <v>4.2380952380952381</v>
      </c>
    </row>
    <row r="238" spans="1:15" x14ac:dyDescent="0.25">
      <c r="A238" s="20" t="str">
        <f t="shared" si="66"/>
        <v>Villavicencio</v>
      </c>
      <c r="B238" s="20" t="str">
        <f t="shared" si="67"/>
        <v>Penal</v>
      </c>
      <c r="C238" s="5" t="s">
        <v>1161</v>
      </c>
      <c r="D238" s="62" t="s">
        <v>1162</v>
      </c>
      <c r="E238" s="7">
        <v>6.0666666666666664</v>
      </c>
      <c r="F238" s="7">
        <v>541</v>
      </c>
      <c r="G238" s="7">
        <v>89.175824175824175</v>
      </c>
      <c r="H238" s="7">
        <v>372</v>
      </c>
      <c r="I238" s="7">
        <v>61.318681318681321</v>
      </c>
      <c r="J238" s="7">
        <v>394</v>
      </c>
      <c r="K238" s="30">
        <v>50.251822711107664</v>
      </c>
      <c r="L238" s="30">
        <v>68.348067798911799</v>
      </c>
      <c r="M238" s="30">
        <v>24.420843270892878</v>
      </c>
      <c r="N238" s="30">
        <v>64.870484952907887</v>
      </c>
      <c r="O238" s="6">
        <f t="shared" si="65"/>
        <v>0.68761552680221816</v>
      </c>
    </row>
    <row r="239" spans="1:15" x14ac:dyDescent="0.25">
      <c r="A239" s="20" t="str">
        <f t="shared" si="66"/>
        <v>Villavicencio</v>
      </c>
      <c r="B239" s="20" t="str">
        <f t="shared" si="67"/>
        <v>Penal</v>
      </c>
      <c r="C239" s="5" t="s">
        <v>1163</v>
      </c>
      <c r="D239" s="62" t="s">
        <v>1164</v>
      </c>
      <c r="E239" s="7">
        <v>3.0333333333333332</v>
      </c>
      <c r="F239" s="7">
        <v>76</v>
      </c>
      <c r="G239" s="7">
        <v>25.054945054945055</v>
      </c>
      <c r="H239" s="7">
        <v>77</v>
      </c>
      <c r="I239" s="7">
        <v>25.384615384615387</v>
      </c>
      <c r="J239" s="7">
        <v>95</v>
      </c>
      <c r="K239" s="30">
        <v>7.6666666666666643</v>
      </c>
      <c r="L239" s="30">
        <v>17.66666666666665</v>
      </c>
      <c r="M239" s="30">
        <v>11.666666666666652</v>
      </c>
      <c r="N239" s="30">
        <v>13.999999999999991</v>
      </c>
      <c r="O239" s="6">
        <f t="shared" si="65"/>
        <v>1.013157894736842</v>
      </c>
    </row>
    <row r="240" spans="1:15" x14ac:dyDescent="0.25">
      <c r="A240" s="20" t="str">
        <f t="shared" si="66"/>
        <v>Villavicencio</v>
      </c>
      <c r="B240" s="20" t="str">
        <f t="shared" si="67"/>
        <v>Penal</v>
      </c>
      <c r="C240" s="5" t="s">
        <v>1165</v>
      </c>
      <c r="D240" s="62" t="s">
        <v>1166</v>
      </c>
      <c r="E240" s="7">
        <v>3.0333333333333332</v>
      </c>
      <c r="F240" s="7">
        <v>127</v>
      </c>
      <c r="G240" s="7">
        <v>41.868131868131869</v>
      </c>
      <c r="H240" s="7">
        <v>52</v>
      </c>
      <c r="I240" s="7">
        <v>17.142857142857142</v>
      </c>
      <c r="J240" s="7">
        <v>229</v>
      </c>
      <c r="K240" s="30">
        <v>35.333333333333286</v>
      </c>
      <c r="L240" s="30">
        <v>6.9999999999999893</v>
      </c>
      <c r="M240" s="30">
        <v>11.666666666666654</v>
      </c>
      <c r="N240" s="30">
        <v>5.6666666666666599</v>
      </c>
      <c r="O240" s="6">
        <f t="shared" si="65"/>
        <v>0.40944881889763779</v>
      </c>
    </row>
    <row r="241" spans="1:15" ht="30" x14ac:dyDescent="0.25">
      <c r="A241" s="20" t="str">
        <f t="shared" si="66"/>
        <v>Villavicencio</v>
      </c>
      <c r="B241" s="20" t="str">
        <f t="shared" si="67"/>
        <v>Penal</v>
      </c>
      <c r="C241" s="5" t="s">
        <v>1167</v>
      </c>
      <c r="D241" s="62" t="s">
        <v>1168</v>
      </c>
      <c r="E241" s="7">
        <v>2.2666666666666666</v>
      </c>
      <c r="F241" s="7">
        <v>0</v>
      </c>
      <c r="G241" s="7">
        <v>0</v>
      </c>
      <c r="H241" s="7">
        <v>0</v>
      </c>
      <c r="I241" s="7">
        <v>0</v>
      </c>
      <c r="J241" s="7">
        <v>68</v>
      </c>
      <c r="K241" s="30">
        <v>0</v>
      </c>
      <c r="L241" s="30"/>
      <c r="M241" s="30">
        <v>0</v>
      </c>
      <c r="N241" s="30"/>
      <c r="O241" s="6">
        <v>0</v>
      </c>
    </row>
    <row r="242" spans="1:15" x14ac:dyDescent="0.25">
      <c r="A242" s="9" t="s">
        <v>338</v>
      </c>
      <c r="B242" s="13"/>
      <c r="C242" s="9"/>
      <c r="D242" s="63"/>
      <c r="E242" s="10"/>
      <c r="F242" s="10">
        <f t="shared" ref="F242:N242" si="68">SUM(F235:F241)</f>
        <v>1698</v>
      </c>
      <c r="G242" s="10">
        <f t="shared" si="68"/>
        <v>313.35164835164835</v>
      </c>
      <c r="H242" s="10">
        <f t="shared" si="68"/>
        <v>1147</v>
      </c>
      <c r="I242" s="10">
        <f t="shared" si="68"/>
        <v>210.32967032967034</v>
      </c>
      <c r="J242" s="10">
        <f t="shared" si="68"/>
        <v>1795</v>
      </c>
      <c r="K242" s="33">
        <f t="shared" si="68"/>
        <v>173.41848937777416</v>
      </c>
      <c r="L242" s="33">
        <f t="shared" si="68"/>
        <v>174.34806779891167</v>
      </c>
      <c r="M242" s="33">
        <f t="shared" si="68"/>
        <v>93.254176604226132</v>
      </c>
      <c r="N242" s="33">
        <f t="shared" si="68"/>
        <v>148.0371516195745</v>
      </c>
      <c r="O242" s="14">
        <f t="shared" ref="O242:O247" si="69">H242/F242</f>
        <v>0.67550058892815079</v>
      </c>
    </row>
    <row r="243" spans="1:15" x14ac:dyDescent="0.25">
      <c r="A243" s="5" t="s">
        <v>1177</v>
      </c>
      <c r="B243" s="4" t="s">
        <v>5</v>
      </c>
      <c r="C243" s="5" t="s">
        <v>1182</v>
      </c>
      <c r="D243" s="62" t="s">
        <v>1183</v>
      </c>
      <c r="E243" s="7">
        <v>6.0666666666666664</v>
      </c>
      <c r="F243" s="7">
        <v>127</v>
      </c>
      <c r="G243" s="7">
        <v>20.934065934065934</v>
      </c>
      <c r="H243" s="7">
        <v>92</v>
      </c>
      <c r="I243" s="7">
        <v>15.164835164835166</v>
      </c>
      <c r="J243" s="7">
        <v>140</v>
      </c>
      <c r="K243" s="30">
        <v>11.968021265425437</v>
      </c>
      <c r="L243" s="30">
        <v>13.844322344322325</v>
      </c>
      <c r="M243" s="30">
        <v>11.188820906036405</v>
      </c>
      <c r="N243" s="30">
        <v>7.793040293040284</v>
      </c>
      <c r="O243" s="6">
        <f t="shared" si="69"/>
        <v>0.72440944881889768</v>
      </c>
    </row>
    <row r="244" spans="1:15" x14ac:dyDescent="0.25">
      <c r="A244" s="20" t="str">
        <f>A243</f>
        <v>Yopal</v>
      </c>
      <c r="B244" s="20" t="str">
        <f>B243</f>
        <v>Penal</v>
      </c>
      <c r="C244" s="5" t="s">
        <v>1184</v>
      </c>
      <c r="D244" s="62" t="s">
        <v>1185</v>
      </c>
      <c r="E244" s="7">
        <v>3.0333333333333332</v>
      </c>
      <c r="F244" s="7">
        <v>44</v>
      </c>
      <c r="G244" s="7">
        <v>14.505494505494505</v>
      </c>
      <c r="H244" s="7">
        <v>34</v>
      </c>
      <c r="I244" s="7">
        <v>11.20879120879121</v>
      </c>
      <c r="J244" s="7">
        <v>132</v>
      </c>
      <c r="K244" s="30">
        <v>5.3333333333333259</v>
      </c>
      <c r="L244" s="30">
        <v>9.3333333333333179</v>
      </c>
      <c r="M244" s="30">
        <v>7.3333333333333206</v>
      </c>
      <c r="N244" s="30">
        <v>3.9999999999999938</v>
      </c>
      <c r="O244" s="6">
        <f t="shared" si="69"/>
        <v>0.77272727272727271</v>
      </c>
    </row>
    <row r="245" spans="1:15" x14ac:dyDescent="0.25">
      <c r="A245" s="20" t="str">
        <f>A244</f>
        <v>Yopal</v>
      </c>
      <c r="B245" s="20" t="str">
        <f>B244</f>
        <v>Penal</v>
      </c>
      <c r="C245" s="5" t="s">
        <v>1186</v>
      </c>
      <c r="D245" s="62" t="s">
        <v>1187</v>
      </c>
      <c r="E245" s="7">
        <v>3.0333333333333332</v>
      </c>
      <c r="F245" s="7">
        <v>17</v>
      </c>
      <c r="G245" s="7">
        <v>5.6043956043956049</v>
      </c>
      <c r="H245" s="7">
        <v>21</v>
      </c>
      <c r="I245" s="7">
        <v>6.9230769230769234</v>
      </c>
      <c r="J245" s="7">
        <v>136</v>
      </c>
      <c r="K245" s="30">
        <v>5.666666666666659</v>
      </c>
      <c r="L245" s="30"/>
      <c r="M245" s="30">
        <v>7.1212121212121131</v>
      </c>
      <c r="N245" s="30"/>
      <c r="O245" s="6">
        <f t="shared" si="69"/>
        <v>1.2352941176470589</v>
      </c>
    </row>
    <row r="246" spans="1:15" x14ac:dyDescent="0.25">
      <c r="A246" s="9" t="s">
        <v>1190</v>
      </c>
      <c r="B246" s="9"/>
      <c r="C246" s="9"/>
      <c r="D246" s="63"/>
      <c r="E246" s="10"/>
      <c r="F246" s="10">
        <f t="shared" ref="F246:N246" si="70">SUM(F243:F245)</f>
        <v>188</v>
      </c>
      <c r="G246" s="10">
        <f t="shared" si="70"/>
        <v>41.043956043956044</v>
      </c>
      <c r="H246" s="10">
        <f t="shared" si="70"/>
        <v>147</v>
      </c>
      <c r="I246" s="10">
        <f t="shared" si="70"/>
        <v>33.296703296703299</v>
      </c>
      <c r="J246" s="10">
        <f t="shared" si="70"/>
        <v>408</v>
      </c>
      <c r="K246" s="33">
        <f t="shared" si="70"/>
        <v>22.968021265425421</v>
      </c>
      <c r="L246" s="33">
        <f t="shared" si="70"/>
        <v>23.177655677655643</v>
      </c>
      <c r="M246" s="33">
        <f t="shared" si="70"/>
        <v>25.64336636058184</v>
      </c>
      <c r="N246" s="33">
        <f t="shared" si="70"/>
        <v>11.793040293040278</v>
      </c>
      <c r="O246" s="14">
        <f t="shared" si="69"/>
        <v>0.78191489361702127</v>
      </c>
    </row>
    <row r="247" spans="1:15" x14ac:dyDescent="0.25">
      <c r="A247" s="17" t="s">
        <v>339</v>
      </c>
      <c r="B247" s="17"/>
      <c r="C247" s="17"/>
      <c r="D247" s="68"/>
      <c r="E247" s="18"/>
      <c r="F247" s="18">
        <f>F32+F36+F39+F41+F45+F50+F62+F78+F80+F87+F93+F109+F113+F127+F142+F149+F152+F160+F164+F166+F178+F182+F188+F192+F195+F204+F214+F218+F223+F231+F234+F242+F246</f>
        <v>32167</v>
      </c>
      <c r="G247" s="18">
        <f t="shared" ref="G247:N247" si="71">G32+G36+G39+G41+G45+G50+G62+G78+G80+G87+G93+G109+G113+G127+G142+G149+G152+G160+G164+G166+G178+G182+G188+G192+G195+G204+G214+G218+G223+G231+G234+G242+G246</f>
        <v>5821.9063547898777</v>
      </c>
      <c r="H247" s="18">
        <f t="shared" si="71"/>
        <v>27227</v>
      </c>
      <c r="I247" s="18">
        <f>I32+I36+I39+I41+I45+I50+I62+I78+I80+I87+I93+I109+I113+I127+I142+I149+I152+I160+I164+I166+I178+I182+I188+I192+I195+I204+I214+I218+I223+I231+I234+I242+I246</f>
        <v>4788.4382488377323</v>
      </c>
      <c r="J247" s="18">
        <f t="shared" si="71"/>
        <v>37281</v>
      </c>
      <c r="K247" s="18">
        <f t="shared" si="71"/>
        <v>3223.3999876746457</v>
      </c>
      <c r="L247" s="18">
        <f t="shared" si="71"/>
        <v>3423.950309109101</v>
      </c>
      <c r="M247" s="18">
        <f t="shared" si="71"/>
        <v>2610.7145779207362</v>
      </c>
      <c r="N247" s="18">
        <f t="shared" si="71"/>
        <v>2868.5044613224618</v>
      </c>
      <c r="O247" s="91">
        <f t="shared" si="69"/>
        <v>0.84642646190194926</v>
      </c>
    </row>
    <row r="248" spans="1:15" x14ac:dyDescent="0.25">
      <c r="D248" s="53"/>
    </row>
    <row r="249" spans="1:15" x14ac:dyDescent="0.25">
      <c r="A249" s="29" t="s">
        <v>1704</v>
      </c>
      <c r="D249" s="53"/>
    </row>
    <row r="250" spans="1:15" x14ac:dyDescent="0.25">
      <c r="A250" s="29" t="s">
        <v>358</v>
      </c>
      <c r="D250" s="53"/>
    </row>
    <row r="251" spans="1:15" x14ac:dyDescent="0.25">
      <c r="A251" s="29" t="s">
        <v>359</v>
      </c>
      <c r="D251" s="53"/>
    </row>
    <row r="252" spans="1:15" x14ac:dyDescent="0.25">
      <c r="A252" s="29" t="s">
        <v>360</v>
      </c>
      <c r="D252" s="53"/>
    </row>
    <row r="253" spans="1:15" x14ac:dyDescent="0.25">
      <c r="D253" s="53"/>
    </row>
    <row r="254" spans="1:15" x14ac:dyDescent="0.25">
      <c r="D254" s="53"/>
    </row>
    <row r="255" spans="1:15" x14ac:dyDescent="0.25">
      <c r="D255" s="53"/>
    </row>
    <row r="256" spans="1:15" x14ac:dyDescent="0.25">
      <c r="D256" s="53"/>
    </row>
    <row r="257" spans="4:4" x14ac:dyDescent="0.25">
      <c r="D257" s="53"/>
    </row>
    <row r="258" spans="4:4" x14ac:dyDescent="0.25">
      <c r="D258" s="53"/>
    </row>
    <row r="259" spans="4:4" x14ac:dyDescent="0.25">
      <c r="D259" s="53"/>
    </row>
    <row r="260" spans="4:4" x14ac:dyDescent="0.25">
      <c r="D260" s="53"/>
    </row>
    <row r="261" spans="4:4" x14ac:dyDescent="0.25">
      <c r="D261" s="53"/>
    </row>
    <row r="262" spans="4:4" x14ac:dyDescent="0.25">
      <c r="D262" s="53"/>
    </row>
    <row r="263" spans="4:4" x14ac:dyDescent="0.25">
      <c r="D263" s="53"/>
    </row>
    <row r="264" spans="4:4" x14ac:dyDescent="0.25">
      <c r="D264" s="53"/>
    </row>
    <row r="265" spans="4:4" x14ac:dyDescent="0.25">
      <c r="D265" s="53"/>
    </row>
    <row r="266" spans="4:4" x14ac:dyDescent="0.25">
      <c r="D266" s="53"/>
    </row>
    <row r="267" spans="4:4" x14ac:dyDescent="0.25">
      <c r="D267" s="53"/>
    </row>
    <row r="268" spans="4:4" x14ac:dyDescent="0.25">
      <c r="D268" s="53"/>
    </row>
    <row r="269" spans="4:4" x14ac:dyDescent="0.25">
      <c r="D269" s="53"/>
    </row>
    <row r="270" spans="4:4" x14ac:dyDescent="0.25">
      <c r="D270" s="53"/>
    </row>
    <row r="271" spans="4:4" x14ac:dyDescent="0.25">
      <c r="D271" s="53"/>
    </row>
    <row r="272" spans="4:4" x14ac:dyDescent="0.25">
      <c r="D272" s="53"/>
    </row>
    <row r="273" spans="4:4" x14ac:dyDescent="0.25">
      <c r="D273" s="53"/>
    </row>
    <row r="274" spans="4:4" x14ac:dyDescent="0.25">
      <c r="D274" s="53"/>
    </row>
    <row r="275" spans="4:4" x14ac:dyDescent="0.25">
      <c r="D275" s="53"/>
    </row>
    <row r="276" spans="4:4" x14ac:dyDescent="0.25">
      <c r="D276" s="53"/>
    </row>
    <row r="277" spans="4:4" x14ac:dyDescent="0.25">
      <c r="D277" s="53"/>
    </row>
    <row r="278" spans="4:4" x14ac:dyDescent="0.25">
      <c r="D278" s="53"/>
    </row>
    <row r="279" spans="4:4" x14ac:dyDescent="0.25">
      <c r="D279" s="53"/>
    </row>
    <row r="280" spans="4:4" x14ac:dyDescent="0.25">
      <c r="D280" s="53"/>
    </row>
    <row r="281" spans="4:4" x14ac:dyDescent="0.25">
      <c r="D281" s="53"/>
    </row>
    <row r="282" spans="4:4" x14ac:dyDescent="0.25">
      <c r="D282" s="53"/>
    </row>
    <row r="283" spans="4:4" x14ac:dyDescent="0.25">
      <c r="D283" s="53"/>
    </row>
    <row r="284" spans="4:4" x14ac:dyDescent="0.25">
      <c r="D284" s="53"/>
    </row>
    <row r="285" spans="4:4" x14ac:dyDescent="0.25">
      <c r="D285" s="53"/>
    </row>
    <row r="286" spans="4:4" x14ac:dyDescent="0.25">
      <c r="D286" s="53"/>
    </row>
    <row r="287" spans="4:4" x14ac:dyDescent="0.25">
      <c r="D287" s="53"/>
    </row>
    <row r="288" spans="4:4" x14ac:dyDescent="0.25">
      <c r="D288" s="53"/>
    </row>
    <row r="289" spans="4:4" x14ac:dyDescent="0.25">
      <c r="D289" s="53"/>
    </row>
    <row r="290" spans="4:4" x14ac:dyDescent="0.25">
      <c r="D290" s="53"/>
    </row>
    <row r="291" spans="4:4" x14ac:dyDescent="0.25">
      <c r="D291" s="53"/>
    </row>
    <row r="292" spans="4:4" x14ac:dyDescent="0.25">
      <c r="D292" s="53"/>
    </row>
    <row r="293" spans="4:4" x14ac:dyDescent="0.25">
      <c r="D293" s="53"/>
    </row>
    <row r="294" spans="4:4" x14ac:dyDescent="0.25">
      <c r="D294" s="53"/>
    </row>
    <row r="295" spans="4:4" x14ac:dyDescent="0.25">
      <c r="D295" s="53"/>
    </row>
    <row r="296" spans="4:4" x14ac:dyDescent="0.25">
      <c r="D296" s="53"/>
    </row>
  </sheetData>
  <mergeCells count="16">
    <mergeCell ref="E2:H2"/>
    <mergeCell ref="E3:H3"/>
    <mergeCell ref="F15:F16"/>
    <mergeCell ref="E15:E16"/>
    <mergeCell ref="D15:D16"/>
    <mergeCell ref="G15:G16"/>
    <mergeCell ref="H15:H16"/>
    <mergeCell ref="C15:C16"/>
    <mergeCell ref="B15:B16"/>
    <mergeCell ref="A15:A16"/>
    <mergeCell ref="A13:O13"/>
    <mergeCell ref="A12:O12"/>
    <mergeCell ref="M14:N15"/>
    <mergeCell ref="K14:L15"/>
    <mergeCell ref="J15:J16"/>
    <mergeCell ref="I15:I16"/>
  </mergeCells>
  <pageMargins left="0.25" right="0.25" top="0.75" bottom="0.75" header="0.3" footer="0.3"/>
  <pageSetup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showGridLines="0" zoomScale="80" zoomScaleNormal="80" workbookViewId="0">
      <pane xSplit="4" topLeftCell="E1" activePane="topRight" state="frozen"/>
      <selection pane="topRight" activeCell="A17" sqref="A17"/>
    </sheetView>
  </sheetViews>
  <sheetFormatPr baseColWidth="10" defaultRowHeight="15" x14ac:dyDescent="0.25"/>
  <cols>
    <col min="2" max="2" width="24.5703125" customWidth="1"/>
    <col min="4" max="4" width="70" customWidth="1"/>
  </cols>
  <sheetData>
    <row r="1" spans="1:15" x14ac:dyDescent="0.25">
      <c r="A1" s="21"/>
      <c r="B1" s="22"/>
      <c r="C1" s="22"/>
      <c r="D1" s="22"/>
      <c r="E1" s="23"/>
    </row>
    <row r="2" spans="1:15" x14ac:dyDescent="0.25">
      <c r="E2" s="115" t="s">
        <v>350</v>
      </c>
      <c r="F2" s="115"/>
      <c r="G2" s="115"/>
      <c r="H2" s="115"/>
    </row>
    <row r="3" spans="1:15" x14ac:dyDescent="0.25">
      <c r="E3" s="116" t="s">
        <v>351</v>
      </c>
      <c r="F3" s="116"/>
      <c r="G3" s="116"/>
      <c r="H3" s="116"/>
    </row>
    <row r="4" spans="1:15" x14ac:dyDescent="0.25">
      <c r="A4" s="24"/>
      <c r="B4" s="22"/>
      <c r="C4" s="22"/>
      <c r="D4" s="22"/>
      <c r="E4" s="23"/>
    </row>
    <row r="5" spans="1:15" x14ac:dyDescent="0.25">
      <c r="A5" s="21"/>
      <c r="B5" s="22"/>
      <c r="C5" s="22"/>
      <c r="D5" s="22"/>
      <c r="E5" s="23"/>
    </row>
    <row r="6" spans="1:15" x14ac:dyDescent="0.25">
      <c r="A6" s="25" t="s">
        <v>352</v>
      </c>
      <c r="B6" s="22"/>
      <c r="C6" s="22"/>
      <c r="D6" s="22"/>
      <c r="E6" s="23"/>
    </row>
    <row r="7" spans="1:15" x14ac:dyDescent="0.25">
      <c r="A7" s="26" t="s">
        <v>353</v>
      </c>
      <c r="B7" s="22"/>
      <c r="C7" s="22"/>
      <c r="D7" s="22"/>
      <c r="E7" s="23"/>
    </row>
    <row r="8" spans="1:15" ht="18" x14ac:dyDescent="0.25">
      <c r="A8" s="26" t="s">
        <v>1769</v>
      </c>
      <c r="B8" s="22"/>
      <c r="C8" s="22"/>
      <c r="D8" s="22"/>
      <c r="E8" s="23"/>
    </row>
    <row r="9" spans="1:15" ht="18" x14ac:dyDescent="0.25">
      <c r="A9" s="26" t="s">
        <v>1775</v>
      </c>
      <c r="B9" s="22"/>
      <c r="C9" s="22"/>
      <c r="D9" s="22"/>
      <c r="E9" s="23"/>
    </row>
    <row r="10" spans="1:15" x14ac:dyDescent="0.25">
      <c r="A10" s="26" t="s">
        <v>354</v>
      </c>
      <c r="B10" s="27"/>
      <c r="C10" s="27"/>
      <c r="D10" s="27"/>
      <c r="E10" s="28"/>
    </row>
    <row r="11" spans="1:15" x14ac:dyDescent="0.25">
      <c r="A11" s="26"/>
      <c r="B11" s="27"/>
      <c r="C11" s="27"/>
      <c r="D11" s="27"/>
      <c r="E11" s="28"/>
    </row>
    <row r="12" spans="1:15" ht="54.75" customHeight="1" x14ac:dyDescent="0.25">
      <c r="A12" s="108" t="s">
        <v>355</v>
      </c>
      <c r="B12" s="108"/>
      <c r="C12" s="108"/>
      <c r="D12" s="108"/>
      <c r="E12" s="108"/>
      <c r="F12" s="108"/>
      <c r="G12" s="108"/>
      <c r="H12" s="108"/>
      <c r="I12" s="108"/>
      <c r="J12" s="108"/>
      <c r="K12" s="108"/>
      <c r="L12" s="108"/>
      <c r="M12" s="108"/>
      <c r="N12" s="108"/>
      <c r="O12" s="108"/>
    </row>
    <row r="13" spans="1:15" ht="85.5" customHeight="1" x14ac:dyDescent="0.25">
      <c r="A13" s="107" t="s">
        <v>356</v>
      </c>
      <c r="B13" s="107"/>
      <c r="C13" s="107"/>
      <c r="D13" s="107"/>
      <c r="E13" s="107"/>
      <c r="F13" s="107"/>
      <c r="G13" s="107"/>
      <c r="H13" s="107"/>
      <c r="I13" s="107"/>
      <c r="J13" s="107"/>
      <c r="K13" s="107"/>
      <c r="L13" s="107"/>
      <c r="M13" s="107"/>
      <c r="N13" s="107"/>
      <c r="O13" s="107"/>
    </row>
    <row r="14" spans="1:15" x14ac:dyDescent="0.25">
      <c r="C14" s="86"/>
      <c r="D14" s="87"/>
      <c r="E14" s="86"/>
      <c r="F14" s="86"/>
      <c r="G14" s="86"/>
      <c r="H14" s="86"/>
      <c r="I14" s="86"/>
      <c r="K14" s="110" t="s">
        <v>345</v>
      </c>
      <c r="L14" s="111"/>
      <c r="M14" s="110" t="s">
        <v>1193</v>
      </c>
      <c r="N14" s="111"/>
    </row>
    <row r="15" spans="1:15" x14ac:dyDescent="0.25">
      <c r="A15" s="105" t="s">
        <v>0</v>
      </c>
      <c r="B15" s="105" t="s">
        <v>1</v>
      </c>
      <c r="C15" s="105" t="s">
        <v>2</v>
      </c>
      <c r="D15" s="105" t="s">
        <v>3</v>
      </c>
      <c r="E15" s="105" t="s">
        <v>343</v>
      </c>
      <c r="F15" s="105" t="s">
        <v>344</v>
      </c>
      <c r="G15" s="105" t="s">
        <v>345</v>
      </c>
      <c r="H15" s="105" t="s">
        <v>1191</v>
      </c>
      <c r="I15" s="105" t="s">
        <v>349</v>
      </c>
      <c r="J15" s="105" t="s">
        <v>1192</v>
      </c>
      <c r="K15" s="114"/>
      <c r="L15" s="113"/>
      <c r="M15" s="112"/>
      <c r="N15" s="113"/>
    </row>
    <row r="16" spans="1:15" ht="75" x14ac:dyDescent="0.25">
      <c r="A16" s="106"/>
      <c r="B16" s="106"/>
      <c r="C16" s="106"/>
      <c r="D16" s="106"/>
      <c r="E16" s="106"/>
      <c r="F16" s="106"/>
      <c r="G16" s="106"/>
      <c r="H16" s="106"/>
      <c r="I16" s="106"/>
      <c r="J16" s="106"/>
      <c r="K16" s="71" t="s">
        <v>340</v>
      </c>
      <c r="L16" s="71" t="s">
        <v>341</v>
      </c>
      <c r="M16" s="71" t="s">
        <v>340</v>
      </c>
      <c r="N16" s="71" t="s">
        <v>341</v>
      </c>
      <c r="O16" s="1" t="s">
        <v>342</v>
      </c>
    </row>
    <row r="17" spans="1:15" ht="30" x14ac:dyDescent="0.25">
      <c r="A17" s="4" t="s">
        <v>361</v>
      </c>
      <c r="B17" s="103" t="s">
        <v>362</v>
      </c>
      <c r="C17" s="5" t="s">
        <v>835</v>
      </c>
      <c r="D17" s="103" t="s">
        <v>836</v>
      </c>
      <c r="E17" s="7">
        <v>5.2666666666666666</v>
      </c>
      <c r="F17" s="7">
        <v>272</v>
      </c>
      <c r="G17" s="7">
        <v>51.645569620253163</v>
      </c>
      <c r="H17" s="7">
        <v>194</v>
      </c>
      <c r="I17" s="7">
        <v>36.835443037974684</v>
      </c>
      <c r="J17" s="7">
        <v>4163</v>
      </c>
      <c r="K17" s="8">
        <v>50.262237762237653</v>
      </c>
      <c r="L17" s="8">
        <v>3.2992007992007899</v>
      </c>
      <c r="M17" s="8">
        <v>36.608391608391507</v>
      </c>
      <c r="N17" s="8">
        <v>1.5642690642690629</v>
      </c>
      <c r="O17" s="6">
        <f>H17/F17</f>
        <v>0.71323529411764708</v>
      </c>
    </row>
    <row r="18" spans="1:15" ht="30" x14ac:dyDescent="0.25">
      <c r="A18" s="4" t="str">
        <f t="shared" ref="A18:B20" si="0">A17</f>
        <v>Antioquia</v>
      </c>
      <c r="B18" s="103" t="str">
        <f t="shared" si="0"/>
        <v>Ejecución de Penas y Medidas de Seguridad</v>
      </c>
      <c r="C18" s="5" t="s">
        <v>837</v>
      </c>
      <c r="D18" s="103" t="s">
        <v>838</v>
      </c>
      <c r="E18" s="7">
        <v>4.5999999999999996</v>
      </c>
      <c r="F18" s="7">
        <v>981</v>
      </c>
      <c r="G18" s="7">
        <v>213.2608695652174</v>
      </c>
      <c r="H18" s="7">
        <v>2</v>
      </c>
      <c r="I18" s="7">
        <v>0.43478260869565222</v>
      </c>
      <c r="J18" s="7">
        <v>1872</v>
      </c>
      <c r="K18" s="8">
        <v>212.43178410794562</v>
      </c>
      <c r="L18" s="8">
        <v>4.0689655172413701</v>
      </c>
      <c r="M18" s="8">
        <v>0.34482758620689602</v>
      </c>
      <c r="N18" s="8">
        <v>0.34482758620689602</v>
      </c>
      <c r="O18" s="6">
        <f t="shared" ref="O18:O74" si="1">H18/F18</f>
        <v>2.0387359836901123E-3</v>
      </c>
    </row>
    <row r="19" spans="1:15" ht="30" x14ac:dyDescent="0.25">
      <c r="A19" s="4" t="str">
        <f t="shared" si="0"/>
        <v>Antioquia</v>
      </c>
      <c r="B19" s="103" t="str">
        <f t="shared" si="0"/>
        <v>Ejecución de Penas y Medidas de Seguridad</v>
      </c>
      <c r="C19" s="5" t="s">
        <v>839</v>
      </c>
      <c r="D19" s="103" t="s">
        <v>840</v>
      </c>
      <c r="E19" s="7">
        <v>6.0666666666666664</v>
      </c>
      <c r="F19" s="7">
        <v>963</v>
      </c>
      <c r="G19" s="7">
        <v>158.73626373626374</v>
      </c>
      <c r="H19" s="7">
        <v>87</v>
      </c>
      <c r="I19" s="7">
        <v>14.340659340659341</v>
      </c>
      <c r="J19" s="7">
        <v>2056</v>
      </c>
      <c r="K19" s="8">
        <v>160.66666666666637</v>
      </c>
      <c r="L19" s="8"/>
      <c r="M19" s="8">
        <v>14.499999999999995</v>
      </c>
      <c r="N19" s="8"/>
      <c r="O19" s="6">
        <f t="shared" si="1"/>
        <v>9.0342679127725853E-2</v>
      </c>
    </row>
    <row r="20" spans="1:15" ht="30" x14ac:dyDescent="0.25">
      <c r="A20" s="4" t="str">
        <f t="shared" si="0"/>
        <v>Antioquia</v>
      </c>
      <c r="B20" s="103" t="str">
        <f t="shared" si="0"/>
        <v>Ejecución de Penas y Medidas de Seguridad</v>
      </c>
      <c r="C20" s="5" t="s">
        <v>363</v>
      </c>
      <c r="D20" s="103" t="s">
        <v>364</v>
      </c>
      <c r="E20" s="7">
        <v>6.0666666666666664</v>
      </c>
      <c r="F20" s="7">
        <v>225</v>
      </c>
      <c r="G20" s="7">
        <v>37.087912087912088</v>
      </c>
      <c r="H20" s="7">
        <v>67</v>
      </c>
      <c r="I20" s="7">
        <v>11.043956043956044</v>
      </c>
      <c r="J20" s="7">
        <v>1744</v>
      </c>
      <c r="K20" s="8">
        <v>37.3333333333333</v>
      </c>
      <c r="L20" s="8">
        <v>0.33333333333333298</v>
      </c>
      <c r="M20" s="8">
        <v>11</v>
      </c>
      <c r="N20" s="8">
        <v>0.33333333333333298</v>
      </c>
      <c r="O20" s="6">
        <f t="shared" si="1"/>
        <v>0.29777777777777775</v>
      </c>
    </row>
    <row r="21" spans="1:15" x14ac:dyDescent="0.25">
      <c r="A21" s="9" t="s">
        <v>395</v>
      </c>
      <c r="B21" s="63"/>
      <c r="C21" s="9"/>
      <c r="D21" s="63"/>
      <c r="E21" s="10"/>
      <c r="F21" s="10">
        <v>2441</v>
      </c>
      <c r="G21" s="10">
        <v>460.73061500964639</v>
      </c>
      <c r="H21" s="10">
        <v>350</v>
      </c>
      <c r="I21" s="10">
        <v>62.65484103128572</v>
      </c>
      <c r="J21" s="10">
        <v>9835</v>
      </c>
      <c r="K21" s="11">
        <v>460.69402187018301</v>
      </c>
      <c r="L21" s="11">
        <v>7.7014996497754931</v>
      </c>
      <c r="M21" s="11">
        <v>62.453219194598397</v>
      </c>
      <c r="N21" s="11">
        <v>2.2424299838092918</v>
      </c>
      <c r="O21" s="14">
        <f t="shared" si="1"/>
        <v>0.14338385907414994</v>
      </c>
    </row>
    <row r="22" spans="1:15" ht="30" x14ac:dyDescent="0.25">
      <c r="A22" s="4" t="s">
        <v>396</v>
      </c>
      <c r="B22" s="103" t="s">
        <v>362</v>
      </c>
      <c r="C22" s="5" t="s">
        <v>397</v>
      </c>
      <c r="D22" s="103" t="s">
        <v>398</v>
      </c>
      <c r="E22" s="7">
        <v>6.0666666666666664</v>
      </c>
      <c r="F22" s="7">
        <v>281</v>
      </c>
      <c r="G22" s="7">
        <v>46.318681318681321</v>
      </c>
      <c r="H22" s="7">
        <v>142</v>
      </c>
      <c r="I22" s="7">
        <v>23.406593406593409</v>
      </c>
      <c r="J22" s="7">
        <v>2001</v>
      </c>
      <c r="K22" s="8">
        <v>36.833333333333286</v>
      </c>
      <c r="L22" s="8">
        <v>11.499999999999982</v>
      </c>
      <c r="M22" s="8">
        <v>14.833333333333316</v>
      </c>
      <c r="N22" s="8">
        <v>10.333333333333314</v>
      </c>
      <c r="O22" s="6">
        <f t="shared" si="1"/>
        <v>0.50533807829181498</v>
      </c>
    </row>
    <row r="23" spans="1:15" x14ac:dyDescent="0.25">
      <c r="A23" s="9" t="s">
        <v>408</v>
      </c>
      <c r="B23" s="63"/>
      <c r="C23" s="9"/>
      <c r="D23" s="63"/>
      <c r="E23" s="10"/>
      <c r="F23" s="10">
        <v>281</v>
      </c>
      <c r="G23" s="10">
        <v>46.318681318681321</v>
      </c>
      <c r="H23" s="10">
        <v>142</v>
      </c>
      <c r="I23" s="10">
        <v>23.406593406593409</v>
      </c>
      <c r="J23" s="10">
        <v>2001</v>
      </c>
      <c r="K23" s="11">
        <v>36.833333333333286</v>
      </c>
      <c r="L23" s="11">
        <v>11.499999999999982</v>
      </c>
      <c r="M23" s="11">
        <v>14.833333333333316</v>
      </c>
      <c r="N23" s="11">
        <v>10.333333333333314</v>
      </c>
      <c r="O23" s="14">
        <f t="shared" si="1"/>
        <v>0.50533807829181498</v>
      </c>
    </row>
    <row r="24" spans="1:15" ht="30" x14ac:dyDescent="0.25">
      <c r="A24" s="4" t="s">
        <v>409</v>
      </c>
      <c r="B24" s="103" t="s">
        <v>362</v>
      </c>
      <c r="C24" s="5" t="s">
        <v>410</v>
      </c>
      <c r="D24" s="103" t="s">
        <v>411</v>
      </c>
      <c r="E24" s="7">
        <v>6.0666666666666664</v>
      </c>
      <c r="F24" s="7">
        <v>67</v>
      </c>
      <c r="G24" s="7">
        <v>11.043956043956044</v>
      </c>
      <c r="H24" s="7">
        <v>54</v>
      </c>
      <c r="I24" s="7">
        <v>8.9010989010989015</v>
      </c>
      <c r="J24" s="7">
        <v>904</v>
      </c>
      <c r="K24" s="8">
        <v>6.8333333333333171</v>
      </c>
      <c r="L24" s="8">
        <v>5.8333333333333224</v>
      </c>
      <c r="M24" s="8">
        <v>4.9999999999999911</v>
      </c>
      <c r="N24" s="8">
        <v>5.499999999999992</v>
      </c>
      <c r="O24" s="6">
        <f t="shared" si="1"/>
        <v>0.80597014925373134</v>
      </c>
    </row>
    <row r="25" spans="1:15" x14ac:dyDescent="0.25">
      <c r="A25" s="9" t="s">
        <v>418</v>
      </c>
      <c r="B25" s="63"/>
      <c r="C25" s="9"/>
      <c r="D25" s="63"/>
      <c r="E25" s="10"/>
      <c r="F25" s="10">
        <v>67</v>
      </c>
      <c r="G25" s="10">
        <v>11.043956043956044</v>
      </c>
      <c r="H25" s="10">
        <v>54</v>
      </c>
      <c r="I25" s="10">
        <v>8.9010989010989015</v>
      </c>
      <c r="J25" s="10">
        <v>904</v>
      </c>
      <c r="K25" s="11">
        <v>6.8333333333333171</v>
      </c>
      <c r="L25" s="11">
        <v>5.8333333333333224</v>
      </c>
      <c r="M25" s="11">
        <v>4.9999999999999911</v>
      </c>
      <c r="N25" s="11">
        <v>5.499999999999992</v>
      </c>
      <c r="O25" s="14">
        <f t="shared" si="1"/>
        <v>0.80597014925373134</v>
      </c>
    </row>
    <row r="26" spans="1:15" ht="30" x14ac:dyDescent="0.25">
      <c r="A26" s="4" t="s">
        <v>4</v>
      </c>
      <c r="B26" s="103" t="s">
        <v>362</v>
      </c>
      <c r="C26" s="5" t="s">
        <v>419</v>
      </c>
      <c r="D26" s="103" t="s">
        <v>420</v>
      </c>
      <c r="E26" s="7">
        <v>6.0666666666666664</v>
      </c>
      <c r="F26" s="7">
        <v>59</v>
      </c>
      <c r="G26" s="7">
        <v>9.7252747252747263</v>
      </c>
      <c r="H26" s="7">
        <v>648</v>
      </c>
      <c r="I26" s="7">
        <v>106.81318681318682</v>
      </c>
      <c r="J26" s="7">
        <v>1752</v>
      </c>
      <c r="K26" s="8">
        <v>2.4999999999999982</v>
      </c>
      <c r="L26" s="8">
        <v>8.333333333333325</v>
      </c>
      <c r="M26" s="8">
        <v>102.33333333333326</v>
      </c>
      <c r="N26" s="8">
        <v>6.9999999999999893</v>
      </c>
      <c r="O26" s="6">
        <f t="shared" si="1"/>
        <v>10.983050847457626</v>
      </c>
    </row>
    <row r="27" spans="1:15" ht="30" x14ac:dyDescent="0.25">
      <c r="A27" s="4" t="str">
        <f>A26</f>
        <v>Armenia</v>
      </c>
      <c r="B27" s="103" t="str">
        <f>B26</f>
        <v>Ejecución de Penas y Medidas de Seguridad</v>
      </c>
      <c r="C27" s="5" t="s">
        <v>421</v>
      </c>
      <c r="D27" s="103" t="s">
        <v>422</v>
      </c>
      <c r="E27" s="7">
        <v>6.0666666666666664</v>
      </c>
      <c r="F27" s="7">
        <v>85</v>
      </c>
      <c r="G27" s="7">
        <v>14.010989010989011</v>
      </c>
      <c r="H27" s="7">
        <v>140</v>
      </c>
      <c r="I27" s="7">
        <v>23.076923076923077</v>
      </c>
      <c r="J27" s="7">
        <v>1884</v>
      </c>
      <c r="K27" s="8">
        <v>3.833333333333329</v>
      </c>
      <c r="L27" s="8">
        <v>10.833333333333321</v>
      </c>
      <c r="M27" s="8">
        <v>13.499999999999986</v>
      </c>
      <c r="N27" s="8">
        <v>10.166666666666648</v>
      </c>
      <c r="O27" s="6">
        <f t="shared" si="1"/>
        <v>1.6470588235294117</v>
      </c>
    </row>
    <row r="28" spans="1:15" ht="30" x14ac:dyDescent="0.25">
      <c r="A28" s="4" t="str">
        <f>A27</f>
        <v>Armenia</v>
      </c>
      <c r="B28" s="103" t="str">
        <f>B27</f>
        <v>Ejecución de Penas y Medidas de Seguridad</v>
      </c>
      <c r="C28" s="5" t="s">
        <v>423</v>
      </c>
      <c r="D28" s="103" t="s">
        <v>424</v>
      </c>
      <c r="E28" s="7">
        <v>6.0666666666666664</v>
      </c>
      <c r="F28" s="7">
        <v>942</v>
      </c>
      <c r="G28" s="7">
        <v>155.27472527472528</v>
      </c>
      <c r="H28" s="7">
        <v>60</v>
      </c>
      <c r="I28" s="7">
        <v>9.8901098901098905</v>
      </c>
      <c r="J28" s="7">
        <v>788</v>
      </c>
      <c r="K28" s="8">
        <v>149.99999999999994</v>
      </c>
      <c r="L28" s="8">
        <v>16.928571428571409</v>
      </c>
      <c r="M28" s="8">
        <v>5.499999999999992</v>
      </c>
      <c r="N28" s="8">
        <v>11.571428571428564</v>
      </c>
      <c r="O28" s="6">
        <f t="shared" si="1"/>
        <v>6.3694267515923567E-2</v>
      </c>
    </row>
    <row r="29" spans="1:15" x14ac:dyDescent="0.25">
      <c r="A29" s="9" t="s">
        <v>7</v>
      </c>
      <c r="B29" s="63"/>
      <c r="C29" s="9"/>
      <c r="D29" s="63"/>
      <c r="E29" s="10"/>
      <c r="F29" s="10">
        <v>1086</v>
      </c>
      <c r="G29" s="10">
        <v>179.01098901098902</v>
      </c>
      <c r="H29" s="10">
        <v>848</v>
      </c>
      <c r="I29" s="10">
        <v>139.7802197802198</v>
      </c>
      <c r="J29" s="10">
        <v>4424</v>
      </c>
      <c r="K29" s="11">
        <v>156.33333333333326</v>
      </c>
      <c r="L29" s="11">
        <v>36.095238095238059</v>
      </c>
      <c r="M29" s="11">
        <v>121.33333333333323</v>
      </c>
      <c r="N29" s="11">
        <v>28.738095238095198</v>
      </c>
      <c r="O29" s="14">
        <f t="shared" si="1"/>
        <v>0.78084714548802947</v>
      </c>
    </row>
    <row r="30" spans="1:15" ht="30" x14ac:dyDescent="0.25">
      <c r="A30" s="4" t="s">
        <v>8</v>
      </c>
      <c r="B30" s="103" t="s">
        <v>362</v>
      </c>
      <c r="C30" s="5" t="s">
        <v>429</v>
      </c>
      <c r="D30" s="103" t="s">
        <v>430</v>
      </c>
      <c r="E30" s="7">
        <v>5.5</v>
      </c>
      <c r="F30" s="7">
        <v>48</v>
      </c>
      <c r="G30" s="7">
        <v>8.7272727272727266</v>
      </c>
      <c r="H30" s="7">
        <v>16</v>
      </c>
      <c r="I30" s="7">
        <v>2.9090909090909092</v>
      </c>
      <c r="J30" s="7">
        <v>3502</v>
      </c>
      <c r="K30" s="8">
        <v>8.7272727272727124</v>
      </c>
      <c r="L30" s="8"/>
      <c r="M30" s="8">
        <v>2.9090909090908981</v>
      </c>
      <c r="N30" s="8"/>
      <c r="O30" s="6">
        <f t="shared" si="1"/>
        <v>0.33333333333333331</v>
      </c>
    </row>
    <row r="31" spans="1:15" ht="30" x14ac:dyDescent="0.25">
      <c r="A31" s="4" t="str">
        <f t="shared" ref="A31:B34" si="2">A30</f>
        <v>Barranquilla</v>
      </c>
      <c r="B31" s="103" t="str">
        <f t="shared" si="2"/>
        <v>Ejecución de Penas y Medidas de Seguridad</v>
      </c>
      <c r="C31" s="5" t="s">
        <v>431</v>
      </c>
      <c r="D31" s="103" t="s">
        <v>432</v>
      </c>
      <c r="E31" s="7">
        <v>6.0666666666666664</v>
      </c>
      <c r="F31" s="7">
        <v>37</v>
      </c>
      <c r="G31" s="7">
        <v>6.0989010989010994</v>
      </c>
      <c r="H31" s="7">
        <v>66</v>
      </c>
      <c r="I31" s="7">
        <v>10.87912087912088</v>
      </c>
      <c r="J31" s="7">
        <v>2130</v>
      </c>
      <c r="K31" s="8">
        <v>6.3333333333333197</v>
      </c>
      <c r="L31" s="8"/>
      <c r="M31" s="8">
        <v>11.166666666666657</v>
      </c>
      <c r="N31" s="8"/>
      <c r="O31" s="6">
        <f t="shared" si="1"/>
        <v>1.7837837837837838</v>
      </c>
    </row>
    <row r="32" spans="1:15" ht="30" x14ac:dyDescent="0.25">
      <c r="A32" s="4" t="str">
        <f t="shared" si="2"/>
        <v>Barranquilla</v>
      </c>
      <c r="B32" s="103" t="str">
        <f t="shared" si="2"/>
        <v>Ejecución de Penas y Medidas de Seguridad</v>
      </c>
      <c r="C32" s="5" t="s">
        <v>433</v>
      </c>
      <c r="D32" s="103" t="s">
        <v>434</v>
      </c>
      <c r="E32" s="7">
        <v>3.0333333333333332</v>
      </c>
      <c r="F32" s="7">
        <v>206</v>
      </c>
      <c r="G32" s="7">
        <v>67.912087912087912</v>
      </c>
      <c r="H32" s="7">
        <v>228</v>
      </c>
      <c r="I32" s="7">
        <v>75.164835164835168</v>
      </c>
      <c r="J32" s="7">
        <v>1049</v>
      </c>
      <c r="K32" s="8">
        <v>68.666666666666586</v>
      </c>
      <c r="L32" s="8"/>
      <c r="M32" s="8">
        <v>75.999999999999758</v>
      </c>
      <c r="N32" s="8"/>
      <c r="O32" s="6">
        <f t="shared" si="1"/>
        <v>1.1067961165048543</v>
      </c>
    </row>
    <row r="33" spans="1:15" ht="30" x14ac:dyDescent="0.25">
      <c r="A33" s="4" t="str">
        <f t="shared" si="2"/>
        <v>Barranquilla</v>
      </c>
      <c r="B33" s="103" t="str">
        <f t="shared" si="2"/>
        <v>Ejecución de Penas y Medidas de Seguridad</v>
      </c>
      <c r="C33" s="5" t="s">
        <v>435</v>
      </c>
      <c r="D33" s="103" t="s">
        <v>436</v>
      </c>
      <c r="E33" s="7">
        <v>3.0333333333333332</v>
      </c>
      <c r="F33" s="7">
        <v>869</v>
      </c>
      <c r="G33" s="7">
        <v>286.4835164835165</v>
      </c>
      <c r="H33" s="7">
        <v>9</v>
      </c>
      <c r="I33" s="7">
        <v>2.9670329670329672</v>
      </c>
      <c r="J33" s="7">
        <v>858</v>
      </c>
      <c r="K33" s="8">
        <v>285.99999999999977</v>
      </c>
      <c r="L33" s="8">
        <v>3.6666666666666616</v>
      </c>
      <c r="M33" s="8">
        <v>0</v>
      </c>
      <c r="N33" s="8">
        <v>2.9999999999999978</v>
      </c>
      <c r="O33" s="6">
        <f t="shared" si="1"/>
        <v>1.0356731875719217E-2</v>
      </c>
    </row>
    <row r="34" spans="1:15" ht="30" x14ac:dyDescent="0.25">
      <c r="A34" s="4" t="str">
        <f t="shared" si="2"/>
        <v>Barranquilla</v>
      </c>
      <c r="B34" s="103" t="str">
        <f t="shared" si="2"/>
        <v>Ejecución de Penas y Medidas de Seguridad</v>
      </c>
      <c r="C34" s="5" t="s">
        <v>437</v>
      </c>
      <c r="D34" s="103" t="s">
        <v>438</v>
      </c>
      <c r="E34" s="7">
        <v>3.0333333333333332</v>
      </c>
      <c r="F34" s="7">
        <v>618</v>
      </c>
      <c r="G34" s="7">
        <v>203.73626373626374</v>
      </c>
      <c r="H34" s="7">
        <v>0</v>
      </c>
      <c r="I34" s="7">
        <v>0</v>
      </c>
      <c r="J34" s="7">
        <v>618</v>
      </c>
      <c r="K34" s="8">
        <v>205.99999999999983</v>
      </c>
      <c r="L34" s="8"/>
      <c r="M34" s="8">
        <v>0</v>
      </c>
      <c r="N34" s="8"/>
      <c r="O34" s="6">
        <f t="shared" si="1"/>
        <v>0</v>
      </c>
    </row>
    <row r="35" spans="1:15" x14ac:dyDescent="0.25">
      <c r="A35" s="9" t="s">
        <v>24</v>
      </c>
      <c r="B35" s="63"/>
      <c r="C35" s="9"/>
      <c r="D35" s="63"/>
      <c r="E35" s="10"/>
      <c r="F35" s="10">
        <v>1778</v>
      </c>
      <c r="G35" s="10">
        <v>572.95804195804192</v>
      </c>
      <c r="H35" s="10">
        <v>319</v>
      </c>
      <c r="I35" s="10">
        <v>91.920079920079928</v>
      </c>
      <c r="J35" s="10">
        <v>8157</v>
      </c>
      <c r="K35" s="11">
        <v>575.72727272727229</v>
      </c>
      <c r="L35" s="11">
        <v>3.6666666666666616</v>
      </c>
      <c r="M35" s="11">
        <v>90.075757575757308</v>
      </c>
      <c r="N35" s="11">
        <v>2.9999999999999978</v>
      </c>
      <c r="O35" s="14">
        <f t="shared" si="1"/>
        <v>0.17941507311586052</v>
      </c>
    </row>
    <row r="36" spans="1:15" ht="30" x14ac:dyDescent="0.25">
      <c r="A36" s="4" t="s">
        <v>25</v>
      </c>
      <c r="B36" s="103" t="s">
        <v>362</v>
      </c>
      <c r="C36" s="5" t="s">
        <v>448</v>
      </c>
      <c r="D36" s="103" t="s">
        <v>449</v>
      </c>
      <c r="E36" s="7">
        <v>6.0666666666666664</v>
      </c>
      <c r="F36" s="7">
        <v>256</v>
      </c>
      <c r="G36" s="7">
        <v>42.197802197802197</v>
      </c>
      <c r="H36" s="7">
        <v>191</v>
      </c>
      <c r="I36" s="7">
        <v>31.483516483516485</v>
      </c>
      <c r="J36" s="7">
        <v>214</v>
      </c>
      <c r="K36" s="8">
        <v>39.666666666666607</v>
      </c>
      <c r="L36" s="8">
        <v>3.6666666666666581</v>
      </c>
      <c r="M36" s="8">
        <v>28.666666666666618</v>
      </c>
      <c r="N36" s="8">
        <v>3.8333333333333277</v>
      </c>
      <c r="O36" s="6">
        <f t="shared" si="1"/>
        <v>0.74609375</v>
      </c>
    </row>
    <row r="37" spans="1:15" ht="30" x14ac:dyDescent="0.25">
      <c r="A37" s="4" t="str">
        <f t="shared" ref="A37:A64" si="3">A36</f>
        <v>Bogotá</v>
      </c>
      <c r="B37" s="103" t="str">
        <f t="shared" ref="B37:B64" si="4">B36</f>
        <v>Ejecución de Penas y Medidas de Seguridad</v>
      </c>
      <c r="C37" s="5" t="s">
        <v>450</v>
      </c>
      <c r="D37" s="103" t="s">
        <v>451</v>
      </c>
      <c r="E37" s="7">
        <v>6.0666666666666664</v>
      </c>
      <c r="F37" s="7">
        <v>240</v>
      </c>
      <c r="G37" s="7">
        <v>39.560439560439562</v>
      </c>
      <c r="H37" s="7">
        <v>296</v>
      </c>
      <c r="I37" s="7">
        <v>48.791208791208796</v>
      </c>
      <c r="J37" s="7">
        <v>741</v>
      </c>
      <c r="K37" s="8">
        <v>36.999999999999972</v>
      </c>
      <c r="L37" s="8">
        <v>3.3333333333333286</v>
      </c>
      <c r="M37" s="8">
        <v>47.333333333333208</v>
      </c>
      <c r="N37" s="8">
        <v>2.333333333333333</v>
      </c>
      <c r="O37" s="6">
        <f t="shared" si="1"/>
        <v>1.2333333333333334</v>
      </c>
    </row>
    <row r="38" spans="1:15" ht="30" x14ac:dyDescent="0.25">
      <c r="A38" s="4" t="str">
        <f t="shared" si="3"/>
        <v>Bogotá</v>
      </c>
      <c r="B38" s="103" t="str">
        <f t="shared" si="4"/>
        <v>Ejecución de Penas y Medidas de Seguridad</v>
      </c>
      <c r="C38" s="5" t="s">
        <v>452</v>
      </c>
      <c r="D38" s="103" t="s">
        <v>453</v>
      </c>
      <c r="E38" s="7">
        <v>6.0666666666666664</v>
      </c>
      <c r="F38" s="7">
        <v>257</v>
      </c>
      <c r="G38" s="7">
        <v>42.362637362637365</v>
      </c>
      <c r="H38" s="7">
        <v>241</v>
      </c>
      <c r="I38" s="7">
        <v>39.72527472527473</v>
      </c>
      <c r="J38" s="7">
        <v>755</v>
      </c>
      <c r="K38" s="8">
        <v>34.333333333333307</v>
      </c>
      <c r="L38" s="8">
        <v>51</v>
      </c>
      <c r="M38" s="8">
        <v>34.499999999999986</v>
      </c>
      <c r="N38" s="8">
        <v>34</v>
      </c>
      <c r="O38" s="6">
        <f t="shared" si="1"/>
        <v>0.9377431906614786</v>
      </c>
    </row>
    <row r="39" spans="1:15" ht="30" x14ac:dyDescent="0.25">
      <c r="A39" s="4" t="str">
        <f t="shared" si="3"/>
        <v>Bogotá</v>
      </c>
      <c r="B39" s="103" t="str">
        <f t="shared" si="4"/>
        <v>Ejecución de Penas y Medidas de Seguridad</v>
      </c>
      <c r="C39" s="5" t="s">
        <v>454</v>
      </c>
      <c r="D39" s="103" t="s">
        <v>455</v>
      </c>
      <c r="E39" s="7">
        <v>3.0333333333333332</v>
      </c>
      <c r="F39" s="7">
        <v>86</v>
      </c>
      <c r="G39" s="7">
        <v>28.351648351648354</v>
      </c>
      <c r="H39" s="7">
        <v>18</v>
      </c>
      <c r="I39" s="7">
        <v>5.9340659340659343</v>
      </c>
      <c r="J39" s="7">
        <v>867</v>
      </c>
      <c r="K39" s="8">
        <v>28.666666666666568</v>
      </c>
      <c r="L39" s="8"/>
      <c r="M39" s="8">
        <v>5.9999999999999893</v>
      </c>
      <c r="N39" s="8"/>
      <c r="O39" s="6">
        <f t="shared" si="1"/>
        <v>0.20930232558139536</v>
      </c>
    </row>
    <row r="40" spans="1:15" ht="30" x14ac:dyDescent="0.25">
      <c r="A40" s="4" t="str">
        <f t="shared" si="3"/>
        <v>Bogotá</v>
      </c>
      <c r="B40" s="103" t="str">
        <f t="shared" si="4"/>
        <v>Ejecución de Penas y Medidas de Seguridad</v>
      </c>
      <c r="C40" s="5" t="s">
        <v>456</v>
      </c>
      <c r="D40" s="103" t="s">
        <v>457</v>
      </c>
      <c r="E40" s="7">
        <v>6.0666666666666664</v>
      </c>
      <c r="F40" s="7">
        <v>257</v>
      </c>
      <c r="G40" s="7">
        <v>42.362637362637365</v>
      </c>
      <c r="H40" s="7">
        <v>226</v>
      </c>
      <c r="I40" s="7">
        <v>37.252747252747255</v>
      </c>
      <c r="J40" s="7">
        <v>811</v>
      </c>
      <c r="K40" s="8">
        <v>37.166666666666607</v>
      </c>
      <c r="L40" s="8">
        <v>9</v>
      </c>
      <c r="M40" s="8">
        <v>33.666666666666636</v>
      </c>
      <c r="N40" s="8">
        <v>5.8333333333333286</v>
      </c>
      <c r="O40" s="6">
        <f t="shared" si="1"/>
        <v>0.87937743190661477</v>
      </c>
    </row>
    <row r="41" spans="1:15" ht="30" x14ac:dyDescent="0.25">
      <c r="A41" s="4" t="str">
        <f t="shared" si="3"/>
        <v>Bogotá</v>
      </c>
      <c r="B41" s="103" t="str">
        <f t="shared" si="4"/>
        <v>Ejecución de Penas y Medidas de Seguridad</v>
      </c>
      <c r="C41" s="5" t="s">
        <v>458</v>
      </c>
      <c r="D41" s="103" t="s">
        <v>459</v>
      </c>
      <c r="E41" s="7">
        <v>3.0333333333333332</v>
      </c>
      <c r="F41" s="7">
        <v>88</v>
      </c>
      <c r="G41" s="7">
        <v>29.010989010989011</v>
      </c>
      <c r="H41" s="7">
        <v>34</v>
      </c>
      <c r="I41" s="7">
        <v>11.20879120879121</v>
      </c>
      <c r="J41" s="7">
        <v>1062</v>
      </c>
      <c r="K41" s="8">
        <v>29.33333333333325</v>
      </c>
      <c r="L41" s="8"/>
      <c r="M41" s="8">
        <v>11.333333333333325</v>
      </c>
      <c r="N41" s="8"/>
      <c r="O41" s="6">
        <f t="shared" si="1"/>
        <v>0.38636363636363635</v>
      </c>
    </row>
    <row r="42" spans="1:15" ht="30" x14ac:dyDescent="0.25">
      <c r="A42" s="4" t="str">
        <f t="shared" si="3"/>
        <v>Bogotá</v>
      </c>
      <c r="B42" s="103" t="str">
        <f t="shared" si="4"/>
        <v>Ejecución de Penas y Medidas de Seguridad</v>
      </c>
      <c r="C42" s="5" t="s">
        <v>460</v>
      </c>
      <c r="D42" s="103" t="s">
        <v>461</v>
      </c>
      <c r="E42" s="7">
        <v>6.0666666666666664</v>
      </c>
      <c r="F42" s="7">
        <v>227</v>
      </c>
      <c r="G42" s="7">
        <v>37.417582417582416</v>
      </c>
      <c r="H42" s="7">
        <v>85</v>
      </c>
      <c r="I42" s="7">
        <v>14.010989010989011</v>
      </c>
      <c r="J42" s="7">
        <v>430</v>
      </c>
      <c r="K42" s="8">
        <v>37.166666666666565</v>
      </c>
      <c r="L42" s="8">
        <v>2.0714285714285703</v>
      </c>
      <c r="M42" s="8">
        <v>13.666666666666657</v>
      </c>
      <c r="N42" s="8">
        <v>1.0714285714285701</v>
      </c>
      <c r="O42" s="6">
        <f t="shared" si="1"/>
        <v>0.37444933920704848</v>
      </c>
    </row>
    <row r="43" spans="1:15" ht="30" x14ac:dyDescent="0.25">
      <c r="A43" s="4" t="str">
        <f t="shared" si="3"/>
        <v>Bogotá</v>
      </c>
      <c r="B43" s="103" t="str">
        <f t="shared" si="4"/>
        <v>Ejecución de Penas y Medidas de Seguridad</v>
      </c>
      <c r="C43" s="5" t="s">
        <v>462</v>
      </c>
      <c r="D43" s="103" t="s">
        <v>463</v>
      </c>
      <c r="E43" s="7">
        <v>6.0666666666666664</v>
      </c>
      <c r="F43" s="7">
        <v>223</v>
      </c>
      <c r="G43" s="7">
        <v>36.758241758241759</v>
      </c>
      <c r="H43" s="7">
        <v>59</v>
      </c>
      <c r="I43" s="7">
        <v>9.7252747252747263</v>
      </c>
      <c r="J43" s="7">
        <v>644</v>
      </c>
      <c r="K43" s="8">
        <v>36.666666666666593</v>
      </c>
      <c r="L43" s="8">
        <v>1.3333333333333299</v>
      </c>
      <c r="M43" s="8">
        <v>9.3333333333333304</v>
      </c>
      <c r="N43" s="8">
        <v>1</v>
      </c>
      <c r="O43" s="6">
        <f t="shared" si="1"/>
        <v>0.26457399103139012</v>
      </c>
    </row>
    <row r="44" spans="1:15" ht="30" x14ac:dyDescent="0.25">
      <c r="A44" s="4" t="str">
        <f t="shared" si="3"/>
        <v>Bogotá</v>
      </c>
      <c r="B44" s="103" t="str">
        <f t="shared" si="4"/>
        <v>Ejecución de Penas y Medidas de Seguridad</v>
      </c>
      <c r="C44" s="5" t="s">
        <v>464</v>
      </c>
      <c r="D44" s="103" t="s">
        <v>465</v>
      </c>
      <c r="E44" s="7">
        <v>6.0666666666666664</v>
      </c>
      <c r="F44" s="7">
        <v>185</v>
      </c>
      <c r="G44" s="7">
        <v>30.494505494505496</v>
      </c>
      <c r="H44" s="7">
        <v>103</v>
      </c>
      <c r="I44" s="7">
        <v>16.978021978021978</v>
      </c>
      <c r="J44" s="7">
        <v>2202</v>
      </c>
      <c r="K44" s="8">
        <v>27.833333333333275</v>
      </c>
      <c r="L44" s="8">
        <v>5.8333333333333277</v>
      </c>
      <c r="M44" s="8">
        <v>14.166666666666643</v>
      </c>
      <c r="N44" s="8">
        <v>5.8333333333333277</v>
      </c>
      <c r="O44" s="6">
        <f t="shared" si="1"/>
        <v>0.55675675675675673</v>
      </c>
    </row>
    <row r="45" spans="1:15" ht="30" x14ac:dyDescent="0.25">
      <c r="A45" s="4" t="str">
        <f t="shared" si="3"/>
        <v>Bogotá</v>
      </c>
      <c r="B45" s="103" t="str">
        <f t="shared" si="4"/>
        <v>Ejecución de Penas y Medidas de Seguridad</v>
      </c>
      <c r="C45" s="5" t="s">
        <v>466</v>
      </c>
      <c r="D45" s="103" t="s">
        <v>467</v>
      </c>
      <c r="E45" s="7">
        <v>6.0666666666666664</v>
      </c>
      <c r="F45" s="7">
        <v>218</v>
      </c>
      <c r="G45" s="7">
        <v>35.934065934065934</v>
      </c>
      <c r="H45" s="7">
        <v>29</v>
      </c>
      <c r="I45" s="7">
        <v>4.7802197802197801</v>
      </c>
      <c r="J45" s="7">
        <v>999</v>
      </c>
      <c r="K45" s="8">
        <v>34.499999999999936</v>
      </c>
      <c r="L45" s="8">
        <v>2.197674418604644</v>
      </c>
      <c r="M45" s="8">
        <v>3.6666666666666621</v>
      </c>
      <c r="N45" s="8">
        <v>1.5310077519379839</v>
      </c>
      <c r="O45" s="6">
        <f t="shared" si="1"/>
        <v>0.13302752293577982</v>
      </c>
    </row>
    <row r="46" spans="1:15" ht="30" x14ac:dyDescent="0.25">
      <c r="A46" s="4" t="str">
        <f t="shared" si="3"/>
        <v>Bogotá</v>
      </c>
      <c r="B46" s="103" t="str">
        <f t="shared" si="4"/>
        <v>Ejecución de Penas y Medidas de Seguridad</v>
      </c>
      <c r="C46" s="5" t="s">
        <v>468</v>
      </c>
      <c r="D46" s="103" t="s">
        <v>469</v>
      </c>
      <c r="E46" s="7">
        <v>6.0666666666666664</v>
      </c>
      <c r="F46" s="7">
        <v>309</v>
      </c>
      <c r="G46" s="7">
        <v>50.934065934065934</v>
      </c>
      <c r="H46" s="7">
        <v>119</v>
      </c>
      <c r="I46" s="7">
        <v>19.615384615384617</v>
      </c>
      <c r="J46" s="7">
        <v>848</v>
      </c>
      <c r="K46" s="8">
        <v>47.3333333333333</v>
      </c>
      <c r="L46" s="8">
        <v>5.1666666666666554</v>
      </c>
      <c r="M46" s="8">
        <v>16.999999999999979</v>
      </c>
      <c r="N46" s="8">
        <v>3.166666666666659</v>
      </c>
      <c r="O46" s="6">
        <f t="shared" si="1"/>
        <v>0.38511326860841422</v>
      </c>
    </row>
    <row r="47" spans="1:15" ht="30" x14ac:dyDescent="0.25">
      <c r="A47" s="4" t="str">
        <f t="shared" si="3"/>
        <v>Bogotá</v>
      </c>
      <c r="B47" s="103" t="str">
        <f t="shared" si="4"/>
        <v>Ejecución de Penas y Medidas de Seguridad</v>
      </c>
      <c r="C47" s="5" t="s">
        <v>470</v>
      </c>
      <c r="D47" s="103" t="s">
        <v>471</v>
      </c>
      <c r="E47" s="7">
        <v>6.0666666666666664</v>
      </c>
      <c r="F47" s="7">
        <v>240</v>
      </c>
      <c r="G47" s="7">
        <v>39.560439560439562</v>
      </c>
      <c r="H47" s="7">
        <v>64</v>
      </c>
      <c r="I47" s="7">
        <v>10.549450549450549</v>
      </c>
      <c r="J47" s="7">
        <v>924</v>
      </c>
      <c r="K47" s="8">
        <v>40.166666666666615</v>
      </c>
      <c r="L47" s="8"/>
      <c r="M47" s="8">
        <v>10.83333333333332</v>
      </c>
      <c r="N47" s="8"/>
      <c r="O47" s="6">
        <f t="shared" si="1"/>
        <v>0.26666666666666666</v>
      </c>
    </row>
    <row r="48" spans="1:15" ht="30" x14ac:dyDescent="0.25">
      <c r="A48" s="4" t="str">
        <f t="shared" si="3"/>
        <v>Bogotá</v>
      </c>
      <c r="B48" s="103" t="str">
        <f t="shared" si="4"/>
        <v>Ejecución de Penas y Medidas de Seguridad</v>
      </c>
      <c r="C48" s="5" t="s">
        <v>472</v>
      </c>
      <c r="D48" s="103" t="s">
        <v>473</v>
      </c>
      <c r="E48" s="7">
        <v>6.0666666666666664</v>
      </c>
      <c r="F48" s="7">
        <v>280</v>
      </c>
      <c r="G48" s="7">
        <v>46.153846153846153</v>
      </c>
      <c r="H48" s="7">
        <v>101</v>
      </c>
      <c r="I48" s="7">
        <v>16.64835164835165</v>
      </c>
      <c r="J48" s="7">
        <v>901</v>
      </c>
      <c r="K48" s="8">
        <v>33.333333333333307</v>
      </c>
      <c r="L48" s="8">
        <v>81</v>
      </c>
      <c r="M48" s="8">
        <v>14.333333333333311</v>
      </c>
      <c r="N48" s="8">
        <v>16</v>
      </c>
      <c r="O48" s="6">
        <f t="shared" si="1"/>
        <v>0.36071428571428571</v>
      </c>
    </row>
    <row r="49" spans="1:15" ht="30" x14ac:dyDescent="0.25">
      <c r="A49" s="4" t="str">
        <f t="shared" si="3"/>
        <v>Bogotá</v>
      </c>
      <c r="B49" s="103" t="str">
        <f t="shared" si="4"/>
        <v>Ejecución de Penas y Medidas de Seguridad</v>
      </c>
      <c r="C49" s="5" t="s">
        <v>474</v>
      </c>
      <c r="D49" s="103" t="s">
        <v>475</v>
      </c>
      <c r="E49" s="7">
        <v>6.0666666666666664</v>
      </c>
      <c r="F49" s="7">
        <v>223</v>
      </c>
      <c r="G49" s="7">
        <v>36.758241758241759</v>
      </c>
      <c r="H49" s="7">
        <v>125</v>
      </c>
      <c r="I49" s="7">
        <v>20.604395604395606</v>
      </c>
      <c r="J49" s="7">
        <v>777</v>
      </c>
      <c r="K49" s="8">
        <v>33.333333333333307</v>
      </c>
      <c r="L49" s="8">
        <v>9.0789473684210424</v>
      </c>
      <c r="M49" s="8">
        <v>17.666666666666643</v>
      </c>
      <c r="N49" s="8">
        <v>7.2192982456140333</v>
      </c>
      <c r="O49" s="6">
        <f t="shared" si="1"/>
        <v>0.5605381165919282</v>
      </c>
    </row>
    <row r="50" spans="1:15" ht="30" x14ac:dyDescent="0.25">
      <c r="A50" s="4" t="str">
        <f t="shared" si="3"/>
        <v>Bogotá</v>
      </c>
      <c r="B50" s="103" t="str">
        <f t="shared" si="4"/>
        <v>Ejecución de Penas y Medidas de Seguridad</v>
      </c>
      <c r="C50" s="5" t="s">
        <v>476</v>
      </c>
      <c r="D50" s="103" t="s">
        <v>477</v>
      </c>
      <c r="E50" s="7">
        <v>6.0666666666666664</v>
      </c>
      <c r="F50" s="7">
        <v>232</v>
      </c>
      <c r="G50" s="7">
        <v>38.241758241758241</v>
      </c>
      <c r="H50" s="7">
        <v>71</v>
      </c>
      <c r="I50" s="7">
        <v>11.703296703296704</v>
      </c>
      <c r="J50" s="7">
        <v>787</v>
      </c>
      <c r="K50" s="8">
        <v>34.833333333333243</v>
      </c>
      <c r="L50" s="8">
        <v>5.1666666666666572</v>
      </c>
      <c r="M50" s="8">
        <v>8.333333333333325</v>
      </c>
      <c r="N50" s="8">
        <v>4.8333333333333206</v>
      </c>
      <c r="O50" s="6">
        <f t="shared" si="1"/>
        <v>0.30603448275862066</v>
      </c>
    </row>
    <row r="51" spans="1:15" ht="30" x14ac:dyDescent="0.25">
      <c r="A51" s="4" t="str">
        <f t="shared" si="3"/>
        <v>Bogotá</v>
      </c>
      <c r="B51" s="103" t="str">
        <f t="shared" si="4"/>
        <v>Ejecución de Penas y Medidas de Seguridad</v>
      </c>
      <c r="C51" s="5" t="s">
        <v>478</v>
      </c>
      <c r="D51" s="103" t="s">
        <v>479</v>
      </c>
      <c r="E51" s="7">
        <v>6.0666666666666664</v>
      </c>
      <c r="F51" s="7">
        <v>258</v>
      </c>
      <c r="G51" s="7">
        <v>42.527472527472526</v>
      </c>
      <c r="H51" s="7">
        <v>70</v>
      </c>
      <c r="I51" s="7">
        <v>11.538461538461538</v>
      </c>
      <c r="J51" s="7">
        <v>873</v>
      </c>
      <c r="K51" s="8">
        <v>40.666666666666607</v>
      </c>
      <c r="L51" s="8">
        <v>6.6666666666666599</v>
      </c>
      <c r="M51" s="8">
        <v>10.499999999999986</v>
      </c>
      <c r="N51" s="8">
        <v>3.9999999999999991</v>
      </c>
      <c r="O51" s="6">
        <f t="shared" si="1"/>
        <v>0.27131782945736432</v>
      </c>
    </row>
    <row r="52" spans="1:15" ht="30" x14ac:dyDescent="0.25">
      <c r="A52" s="4" t="str">
        <f t="shared" si="3"/>
        <v>Bogotá</v>
      </c>
      <c r="B52" s="103" t="str">
        <f t="shared" si="4"/>
        <v>Ejecución de Penas y Medidas de Seguridad</v>
      </c>
      <c r="C52" s="5" t="s">
        <v>480</v>
      </c>
      <c r="D52" s="103" t="s">
        <v>481</v>
      </c>
      <c r="E52" s="7">
        <v>6.0666666666666664</v>
      </c>
      <c r="F52" s="7">
        <v>252</v>
      </c>
      <c r="G52" s="7">
        <v>41.53846153846154</v>
      </c>
      <c r="H52" s="7">
        <v>82</v>
      </c>
      <c r="I52" s="7">
        <v>13.516483516483516</v>
      </c>
      <c r="J52" s="7">
        <v>573</v>
      </c>
      <c r="K52" s="8">
        <v>38.833333333333279</v>
      </c>
      <c r="L52" s="8">
        <v>3.9999999999999911</v>
      </c>
      <c r="M52" s="8">
        <v>11.333333333333316</v>
      </c>
      <c r="N52" s="8">
        <v>3.1666666666666643</v>
      </c>
      <c r="O52" s="6">
        <f t="shared" si="1"/>
        <v>0.32539682539682541</v>
      </c>
    </row>
    <row r="53" spans="1:15" ht="30" x14ac:dyDescent="0.25">
      <c r="A53" s="4" t="str">
        <f t="shared" si="3"/>
        <v>Bogotá</v>
      </c>
      <c r="B53" s="103" t="str">
        <f t="shared" si="4"/>
        <v>Ejecución de Penas y Medidas de Seguridad</v>
      </c>
      <c r="C53" s="5" t="s">
        <v>482</v>
      </c>
      <c r="D53" s="103" t="s">
        <v>483</v>
      </c>
      <c r="E53" s="7">
        <v>6.0666666666666664</v>
      </c>
      <c r="F53" s="7">
        <v>400</v>
      </c>
      <c r="G53" s="7">
        <v>65.934065934065941</v>
      </c>
      <c r="H53" s="7">
        <v>114</v>
      </c>
      <c r="I53" s="7">
        <v>18.791208791208792</v>
      </c>
      <c r="J53" s="7">
        <v>830</v>
      </c>
      <c r="K53" s="8">
        <v>62.3333333333333</v>
      </c>
      <c r="L53" s="8">
        <v>5.333333333333325</v>
      </c>
      <c r="M53" s="8">
        <v>15.333333333333329</v>
      </c>
      <c r="N53" s="8">
        <v>4.6666666666666581</v>
      </c>
      <c r="O53" s="6">
        <f t="shared" si="1"/>
        <v>0.28499999999999998</v>
      </c>
    </row>
    <row r="54" spans="1:15" ht="30" x14ac:dyDescent="0.25">
      <c r="A54" s="4" t="str">
        <f t="shared" si="3"/>
        <v>Bogotá</v>
      </c>
      <c r="B54" s="103" t="str">
        <f t="shared" si="4"/>
        <v>Ejecución de Penas y Medidas de Seguridad</v>
      </c>
      <c r="C54" s="5" t="s">
        <v>484</v>
      </c>
      <c r="D54" s="103" t="s">
        <v>485</v>
      </c>
      <c r="E54" s="7">
        <v>6.0666666666666664</v>
      </c>
      <c r="F54" s="7">
        <v>207</v>
      </c>
      <c r="G54" s="7">
        <v>34.120879120879124</v>
      </c>
      <c r="H54" s="7">
        <v>70</v>
      </c>
      <c r="I54" s="7">
        <v>11.538461538461538</v>
      </c>
      <c r="J54" s="7">
        <v>732</v>
      </c>
      <c r="K54" s="8">
        <v>34.67816091954014</v>
      </c>
      <c r="L54" s="8"/>
      <c r="M54" s="8">
        <v>11.844827586206881</v>
      </c>
      <c r="N54" s="8"/>
      <c r="O54" s="6">
        <f t="shared" si="1"/>
        <v>0.33816425120772947</v>
      </c>
    </row>
    <row r="55" spans="1:15" ht="30" x14ac:dyDescent="0.25">
      <c r="A55" s="4" t="str">
        <f t="shared" si="3"/>
        <v>Bogotá</v>
      </c>
      <c r="B55" s="103" t="str">
        <f t="shared" si="4"/>
        <v>Ejecución de Penas y Medidas de Seguridad</v>
      </c>
      <c r="C55" s="5" t="s">
        <v>486</v>
      </c>
      <c r="D55" s="103" t="s">
        <v>487</v>
      </c>
      <c r="E55" s="7">
        <v>6.0666666666666664</v>
      </c>
      <c r="F55" s="7">
        <v>310</v>
      </c>
      <c r="G55" s="7">
        <v>51.098901098901102</v>
      </c>
      <c r="H55" s="7">
        <v>151</v>
      </c>
      <c r="I55" s="7">
        <v>24.890109890109891</v>
      </c>
      <c r="J55" s="7">
        <v>2334</v>
      </c>
      <c r="K55" s="8">
        <v>48.333333333333314</v>
      </c>
      <c r="L55" s="8">
        <v>6.1666666666666599</v>
      </c>
      <c r="M55" s="8">
        <v>22.166666666666636</v>
      </c>
      <c r="N55" s="8">
        <v>5.6666666666666563</v>
      </c>
      <c r="O55" s="6">
        <f t="shared" si="1"/>
        <v>0.48709677419354841</v>
      </c>
    </row>
    <row r="56" spans="1:15" ht="30" x14ac:dyDescent="0.25">
      <c r="A56" s="4" t="str">
        <f t="shared" si="3"/>
        <v>Bogotá</v>
      </c>
      <c r="B56" s="103" t="str">
        <f t="shared" si="4"/>
        <v>Ejecución de Penas y Medidas de Seguridad</v>
      </c>
      <c r="C56" s="5" t="s">
        <v>488</v>
      </c>
      <c r="D56" s="103" t="s">
        <v>489</v>
      </c>
      <c r="E56" s="7">
        <v>6.0666666666666664</v>
      </c>
      <c r="F56" s="7">
        <v>228</v>
      </c>
      <c r="G56" s="7">
        <v>37.582417582417584</v>
      </c>
      <c r="H56" s="7">
        <v>308</v>
      </c>
      <c r="I56" s="7">
        <v>50.769230769230774</v>
      </c>
      <c r="J56" s="7">
        <v>2985</v>
      </c>
      <c r="K56" s="8">
        <v>34.666666666666586</v>
      </c>
      <c r="L56" s="8">
        <v>9.3571428571428577</v>
      </c>
      <c r="M56" s="8">
        <v>48.499999999999886</v>
      </c>
      <c r="N56" s="8">
        <v>7.6904761904761871</v>
      </c>
      <c r="O56" s="6">
        <f t="shared" si="1"/>
        <v>1.3508771929824561</v>
      </c>
    </row>
    <row r="57" spans="1:15" ht="30" x14ac:dyDescent="0.25">
      <c r="A57" s="4" t="str">
        <f t="shared" si="3"/>
        <v>Bogotá</v>
      </c>
      <c r="B57" s="103" t="str">
        <f t="shared" si="4"/>
        <v>Ejecución de Penas y Medidas de Seguridad</v>
      </c>
      <c r="C57" s="5" t="s">
        <v>490</v>
      </c>
      <c r="D57" s="103" t="s">
        <v>491</v>
      </c>
      <c r="E57" s="7">
        <v>6.0666666666666664</v>
      </c>
      <c r="F57" s="7">
        <v>336</v>
      </c>
      <c r="G57" s="7">
        <v>55.384615384615387</v>
      </c>
      <c r="H57" s="7">
        <v>374</v>
      </c>
      <c r="I57" s="7">
        <v>61.64835164835165</v>
      </c>
      <c r="J57" s="7">
        <v>2698</v>
      </c>
      <c r="K57" s="8">
        <v>52.833333333333279</v>
      </c>
      <c r="L57" s="8">
        <v>6.6666666666666536</v>
      </c>
      <c r="M57" s="8">
        <v>59.499999999999922</v>
      </c>
      <c r="N57" s="8">
        <v>5.9999999999999911</v>
      </c>
      <c r="O57" s="6">
        <f t="shared" si="1"/>
        <v>1.1130952380952381</v>
      </c>
    </row>
    <row r="58" spans="1:15" ht="30" x14ac:dyDescent="0.25">
      <c r="A58" s="4" t="str">
        <f t="shared" si="3"/>
        <v>Bogotá</v>
      </c>
      <c r="B58" s="103" t="str">
        <f t="shared" si="4"/>
        <v>Ejecución de Penas y Medidas de Seguridad</v>
      </c>
      <c r="C58" s="5" t="s">
        <v>492</v>
      </c>
      <c r="D58" s="103" t="s">
        <v>493</v>
      </c>
      <c r="E58" s="7">
        <v>6.0666666666666664</v>
      </c>
      <c r="F58" s="7">
        <v>389</v>
      </c>
      <c r="G58" s="7">
        <v>64.120879120879124</v>
      </c>
      <c r="H58" s="7">
        <v>443</v>
      </c>
      <c r="I58" s="7">
        <v>73.021978021978029</v>
      </c>
      <c r="J58" s="7">
        <v>4357</v>
      </c>
      <c r="K58" s="8">
        <v>60.999999999999957</v>
      </c>
      <c r="L58" s="8">
        <v>4.8333333333333313</v>
      </c>
      <c r="M58" s="8">
        <v>70.333333333333229</v>
      </c>
      <c r="N58" s="8">
        <v>4.4999999999999973</v>
      </c>
      <c r="O58" s="6">
        <f t="shared" si="1"/>
        <v>1.1388174807197944</v>
      </c>
    </row>
    <row r="59" spans="1:15" ht="30" x14ac:dyDescent="0.25">
      <c r="A59" s="4" t="str">
        <f t="shared" si="3"/>
        <v>Bogotá</v>
      </c>
      <c r="B59" s="103" t="str">
        <f t="shared" si="4"/>
        <v>Ejecución de Penas y Medidas de Seguridad</v>
      </c>
      <c r="C59" s="5" t="s">
        <v>494</v>
      </c>
      <c r="D59" s="103" t="s">
        <v>495</v>
      </c>
      <c r="E59" s="7">
        <v>6.0666666666666664</v>
      </c>
      <c r="F59" s="7">
        <v>150</v>
      </c>
      <c r="G59" s="7">
        <v>24.725274725274726</v>
      </c>
      <c r="H59" s="7">
        <v>657</v>
      </c>
      <c r="I59" s="7">
        <v>108.2967032967033</v>
      </c>
      <c r="J59" s="7">
        <v>3652</v>
      </c>
      <c r="K59" s="8">
        <v>22.833333333333314</v>
      </c>
      <c r="L59" s="8">
        <v>2.8333333333333321</v>
      </c>
      <c r="M59" s="8">
        <v>107.83333333333324</v>
      </c>
      <c r="N59" s="8">
        <v>2.1666666666666621</v>
      </c>
      <c r="O59" s="6">
        <f t="shared" si="1"/>
        <v>4.38</v>
      </c>
    </row>
    <row r="60" spans="1:15" ht="30" x14ac:dyDescent="0.25">
      <c r="A60" s="4" t="str">
        <f t="shared" si="3"/>
        <v>Bogotá</v>
      </c>
      <c r="B60" s="103" t="str">
        <f t="shared" si="4"/>
        <v>Ejecución de Penas y Medidas de Seguridad</v>
      </c>
      <c r="C60" s="5" t="s">
        <v>496</v>
      </c>
      <c r="D60" s="103" t="s">
        <v>497</v>
      </c>
      <c r="E60" s="7">
        <v>6.0666666666666664</v>
      </c>
      <c r="F60" s="7">
        <v>220</v>
      </c>
      <c r="G60" s="7">
        <v>36.263736263736263</v>
      </c>
      <c r="H60" s="7">
        <v>405</v>
      </c>
      <c r="I60" s="7">
        <v>66.758241758241766</v>
      </c>
      <c r="J60" s="7">
        <v>2582</v>
      </c>
      <c r="K60" s="8">
        <v>33.499999999999901</v>
      </c>
      <c r="L60" s="8">
        <v>3.666666666666659</v>
      </c>
      <c r="M60" s="8">
        <v>64.666666666666657</v>
      </c>
      <c r="N60" s="8">
        <v>3.4999999999999991</v>
      </c>
      <c r="O60" s="6">
        <f t="shared" si="1"/>
        <v>1.8409090909090908</v>
      </c>
    </row>
    <row r="61" spans="1:15" ht="30" x14ac:dyDescent="0.25">
      <c r="A61" s="4" t="str">
        <f t="shared" si="3"/>
        <v>Bogotá</v>
      </c>
      <c r="B61" s="103" t="str">
        <f t="shared" si="4"/>
        <v>Ejecución de Penas y Medidas de Seguridad</v>
      </c>
      <c r="C61" s="5" t="s">
        <v>498</v>
      </c>
      <c r="D61" s="103" t="s">
        <v>499</v>
      </c>
      <c r="E61" s="7">
        <v>6.0666666666666664</v>
      </c>
      <c r="F61" s="7">
        <v>394</v>
      </c>
      <c r="G61" s="7">
        <v>64.945054945054949</v>
      </c>
      <c r="H61" s="7">
        <v>319</v>
      </c>
      <c r="I61" s="7">
        <v>52.582417582417584</v>
      </c>
      <c r="J61" s="7">
        <v>4030</v>
      </c>
      <c r="K61" s="8">
        <v>62.499999999999865</v>
      </c>
      <c r="L61" s="8">
        <v>4.6666666666666519</v>
      </c>
      <c r="M61" s="8">
        <v>50.499999999999957</v>
      </c>
      <c r="N61" s="8">
        <v>3.9999999999999862</v>
      </c>
      <c r="O61" s="6">
        <f t="shared" si="1"/>
        <v>0.80964467005076146</v>
      </c>
    </row>
    <row r="62" spans="1:15" ht="30" x14ac:dyDescent="0.25">
      <c r="A62" s="4" t="str">
        <f t="shared" si="3"/>
        <v>Bogotá</v>
      </c>
      <c r="B62" s="103" t="str">
        <f t="shared" si="4"/>
        <v>Ejecución de Penas y Medidas de Seguridad</v>
      </c>
      <c r="C62" s="5" t="s">
        <v>500</v>
      </c>
      <c r="D62" s="103" t="s">
        <v>501</v>
      </c>
      <c r="E62" s="7">
        <v>6.0666666666666664</v>
      </c>
      <c r="F62" s="7">
        <v>235</v>
      </c>
      <c r="G62" s="7">
        <v>38.736263736263737</v>
      </c>
      <c r="H62" s="7">
        <v>376</v>
      </c>
      <c r="I62" s="7">
        <v>61.978021978021978</v>
      </c>
      <c r="J62" s="7">
        <v>2427</v>
      </c>
      <c r="K62" s="8">
        <v>35.999999999999908</v>
      </c>
      <c r="L62" s="8">
        <v>4.166666666666659</v>
      </c>
      <c r="M62" s="8">
        <v>60.166666666666593</v>
      </c>
      <c r="N62" s="8">
        <v>3.333333333333333</v>
      </c>
      <c r="O62" s="6">
        <f t="shared" si="1"/>
        <v>1.6</v>
      </c>
    </row>
    <row r="63" spans="1:15" ht="30" x14ac:dyDescent="0.25">
      <c r="A63" s="4" t="str">
        <f t="shared" si="3"/>
        <v>Bogotá</v>
      </c>
      <c r="B63" s="103" t="str">
        <f t="shared" si="4"/>
        <v>Ejecución de Penas y Medidas de Seguridad</v>
      </c>
      <c r="C63" s="5" t="s">
        <v>502</v>
      </c>
      <c r="D63" s="103" t="s">
        <v>503</v>
      </c>
      <c r="E63" s="7">
        <v>6.0666666666666664</v>
      </c>
      <c r="F63" s="7">
        <v>170</v>
      </c>
      <c r="G63" s="7">
        <v>28.021978021978022</v>
      </c>
      <c r="H63" s="7">
        <v>243</v>
      </c>
      <c r="I63" s="7">
        <v>40.054945054945058</v>
      </c>
      <c r="J63" s="7">
        <v>3836</v>
      </c>
      <c r="K63" s="8">
        <v>24.833333333333304</v>
      </c>
      <c r="L63" s="8">
        <v>4.6666666666666599</v>
      </c>
      <c r="M63" s="8">
        <v>37.499999999999957</v>
      </c>
      <c r="N63" s="8">
        <v>3.8333333333333259</v>
      </c>
      <c r="O63" s="6">
        <f t="shared" si="1"/>
        <v>1.4294117647058824</v>
      </c>
    </row>
    <row r="64" spans="1:15" ht="30" x14ac:dyDescent="0.25">
      <c r="A64" s="4" t="str">
        <f t="shared" si="3"/>
        <v>Bogotá</v>
      </c>
      <c r="B64" s="103" t="str">
        <f t="shared" si="4"/>
        <v>Ejecución de Penas y Medidas de Seguridad</v>
      </c>
      <c r="C64" s="5" t="s">
        <v>504</v>
      </c>
      <c r="D64" s="103" t="s">
        <v>505</v>
      </c>
      <c r="E64" s="7">
        <v>6.0666666666666664</v>
      </c>
      <c r="F64" s="7">
        <v>407</v>
      </c>
      <c r="G64" s="7">
        <v>67.087912087912088</v>
      </c>
      <c r="H64" s="7">
        <v>364</v>
      </c>
      <c r="I64" s="7">
        <v>60</v>
      </c>
      <c r="J64" s="7">
        <v>3439</v>
      </c>
      <c r="K64" s="8">
        <v>65.333333333333229</v>
      </c>
      <c r="L64" s="8">
        <v>15</v>
      </c>
      <c r="M64" s="8">
        <v>59.833333333333293</v>
      </c>
      <c r="N64" s="8">
        <v>5</v>
      </c>
      <c r="O64" s="6">
        <f t="shared" si="1"/>
        <v>0.89434889434889431</v>
      </c>
    </row>
    <row r="65" spans="1:15" x14ac:dyDescent="0.25">
      <c r="A65" s="9" t="s">
        <v>98</v>
      </c>
      <c r="B65" s="63"/>
      <c r="C65" s="9"/>
      <c r="D65" s="63"/>
      <c r="E65" s="10"/>
      <c r="F65" s="10">
        <v>7277</v>
      </c>
      <c r="G65" s="10">
        <v>1228.1868131868132</v>
      </c>
      <c r="H65" s="10">
        <v>5738</v>
      </c>
      <c r="I65" s="10">
        <v>954.39560439560444</v>
      </c>
      <c r="J65" s="10">
        <v>48310</v>
      </c>
      <c r="K65" s="11">
        <v>1149.6781609195386</v>
      </c>
      <c r="L65" s="11">
        <v>256.87185988226372</v>
      </c>
      <c r="M65" s="11">
        <v>900.51149425287258</v>
      </c>
      <c r="N65" s="11">
        <v>144.17887742612334</v>
      </c>
      <c r="O65" s="14">
        <f t="shared" si="1"/>
        <v>0.78851174934725854</v>
      </c>
    </row>
    <row r="66" spans="1:15" ht="30" x14ac:dyDescent="0.25">
      <c r="A66" s="4" t="s">
        <v>99</v>
      </c>
      <c r="B66" s="103" t="s">
        <v>362</v>
      </c>
      <c r="C66" s="5" t="s">
        <v>536</v>
      </c>
      <c r="D66" s="103" t="s">
        <v>537</v>
      </c>
      <c r="E66" s="7">
        <v>6.0666666666666664</v>
      </c>
      <c r="F66" s="7">
        <v>312</v>
      </c>
      <c r="G66" s="7">
        <v>51.428571428571431</v>
      </c>
      <c r="H66" s="7">
        <v>52</v>
      </c>
      <c r="I66" s="7">
        <v>8.5714285714285712</v>
      </c>
      <c r="J66" s="7">
        <v>2438</v>
      </c>
      <c r="K66" s="8">
        <v>45.166666666666643</v>
      </c>
      <c r="L66" s="8">
        <v>8.9722222222222161</v>
      </c>
      <c r="M66" s="8">
        <v>4.9999999999999885</v>
      </c>
      <c r="N66" s="8">
        <v>4.9537037037036979</v>
      </c>
      <c r="O66" s="6">
        <f t="shared" si="1"/>
        <v>0.16666666666666666</v>
      </c>
    </row>
    <row r="67" spans="1:15" ht="30" x14ac:dyDescent="0.25">
      <c r="A67" s="4" t="str">
        <f t="shared" ref="A67:B71" si="5">A66</f>
        <v>Bucaramanga</v>
      </c>
      <c r="B67" s="103" t="str">
        <f t="shared" si="5"/>
        <v>Ejecución de Penas y Medidas de Seguridad</v>
      </c>
      <c r="C67" s="5" t="s">
        <v>538</v>
      </c>
      <c r="D67" s="103" t="s">
        <v>539</v>
      </c>
      <c r="E67" s="7">
        <v>6.0666666666666664</v>
      </c>
      <c r="F67" s="7">
        <v>317</v>
      </c>
      <c r="G67" s="7">
        <v>52.252747252747255</v>
      </c>
      <c r="H67" s="7">
        <v>105</v>
      </c>
      <c r="I67" s="7">
        <v>17.307692307692307</v>
      </c>
      <c r="J67" s="7">
        <v>2239</v>
      </c>
      <c r="K67" s="8">
        <v>44.666666666666593</v>
      </c>
      <c r="L67" s="8">
        <v>8.333333333333325</v>
      </c>
      <c r="M67" s="8">
        <v>10.999999999999986</v>
      </c>
      <c r="N67" s="8">
        <v>6.6666666666666554</v>
      </c>
      <c r="O67" s="6">
        <f t="shared" si="1"/>
        <v>0.33123028391167192</v>
      </c>
    </row>
    <row r="68" spans="1:15" ht="30" x14ac:dyDescent="0.25">
      <c r="A68" s="4" t="str">
        <f t="shared" si="5"/>
        <v>Bucaramanga</v>
      </c>
      <c r="B68" s="103" t="str">
        <f t="shared" si="5"/>
        <v>Ejecución de Penas y Medidas de Seguridad</v>
      </c>
      <c r="C68" s="5" t="s">
        <v>540</v>
      </c>
      <c r="D68" s="103" t="s">
        <v>541</v>
      </c>
      <c r="E68" s="7">
        <v>6.0666666666666664</v>
      </c>
      <c r="F68" s="7">
        <v>288</v>
      </c>
      <c r="G68" s="7">
        <v>47.472527472527474</v>
      </c>
      <c r="H68" s="7">
        <v>102</v>
      </c>
      <c r="I68" s="7">
        <v>16.813186813186814</v>
      </c>
      <c r="J68" s="7">
        <v>1555</v>
      </c>
      <c r="K68" s="8">
        <v>38.499999999999979</v>
      </c>
      <c r="L68" s="8">
        <v>11.833333333333314</v>
      </c>
      <c r="M68" s="8">
        <v>9.666666666666659</v>
      </c>
      <c r="N68" s="8">
        <v>9.1666666666666572</v>
      </c>
      <c r="O68" s="6">
        <f t="shared" si="1"/>
        <v>0.35416666666666669</v>
      </c>
    </row>
    <row r="69" spans="1:15" ht="30" x14ac:dyDescent="0.25">
      <c r="A69" s="4" t="str">
        <f t="shared" si="5"/>
        <v>Bucaramanga</v>
      </c>
      <c r="B69" s="103" t="str">
        <f t="shared" si="5"/>
        <v>Ejecución de Penas y Medidas de Seguridad</v>
      </c>
      <c r="C69" s="5" t="s">
        <v>542</v>
      </c>
      <c r="D69" s="103" t="s">
        <v>543</v>
      </c>
      <c r="E69" s="7">
        <v>6.0666666666666664</v>
      </c>
      <c r="F69" s="7">
        <v>340</v>
      </c>
      <c r="G69" s="7">
        <v>56.043956043956044</v>
      </c>
      <c r="H69" s="7">
        <v>154</v>
      </c>
      <c r="I69" s="7">
        <v>25.384615384615387</v>
      </c>
      <c r="J69" s="7">
        <v>1328</v>
      </c>
      <c r="K69" s="8">
        <v>48.499999999999915</v>
      </c>
      <c r="L69" s="8">
        <v>8.833333333333325</v>
      </c>
      <c r="M69" s="8">
        <v>18.499999999999954</v>
      </c>
      <c r="N69" s="8">
        <v>7.499999999999992</v>
      </c>
      <c r="O69" s="6">
        <f t="shared" si="1"/>
        <v>0.45294117647058824</v>
      </c>
    </row>
    <row r="70" spans="1:15" ht="30" x14ac:dyDescent="0.25">
      <c r="A70" s="4" t="str">
        <f t="shared" si="5"/>
        <v>Bucaramanga</v>
      </c>
      <c r="B70" s="103" t="str">
        <f t="shared" si="5"/>
        <v>Ejecución de Penas y Medidas de Seguridad</v>
      </c>
      <c r="C70" s="5" t="s">
        <v>544</v>
      </c>
      <c r="D70" s="103" t="s">
        <v>545</v>
      </c>
      <c r="E70" s="7">
        <v>6.0666666666666664</v>
      </c>
      <c r="F70" s="7">
        <v>1383</v>
      </c>
      <c r="G70" s="7">
        <v>227.96703296703296</v>
      </c>
      <c r="H70" s="7">
        <v>283</v>
      </c>
      <c r="I70" s="7">
        <v>46.64835164835165</v>
      </c>
      <c r="J70" s="7">
        <v>2080</v>
      </c>
      <c r="K70" s="8">
        <v>223.99999999999991</v>
      </c>
      <c r="L70" s="8">
        <v>9.3333333333333215</v>
      </c>
      <c r="M70" s="8">
        <v>42.833333333333243</v>
      </c>
      <c r="N70" s="8">
        <v>7.1666666666666572</v>
      </c>
      <c r="O70" s="6">
        <f t="shared" si="1"/>
        <v>0.20462762111352134</v>
      </c>
    </row>
    <row r="71" spans="1:15" ht="30" x14ac:dyDescent="0.25">
      <c r="A71" s="4" t="str">
        <f t="shared" si="5"/>
        <v>Bucaramanga</v>
      </c>
      <c r="B71" s="103" t="str">
        <f t="shared" si="5"/>
        <v>Ejecución de Penas y Medidas de Seguridad</v>
      </c>
      <c r="C71" s="5" t="s">
        <v>546</v>
      </c>
      <c r="D71" s="103" t="s">
        <v>547</v>
      </c>
      <c r="E71" s="7">
        <v>6.0666666666666664</v>
      </c>
      <c r="F71" s="7">
        <v>1127</v>
      </c>
      <c r="G71" s="7">
        <v>185.76923076923077</v>
      </c>
      <c r="H71" s="7">
        <v>57</v>
      </c>
      <c r="I71" s="7">
        <v>9.395604395604396</v>
      </c>
      <c r="J71" s="7">
        <v>1799</v>
      </c>
      <c r="K71" s="8">
        <v>182.83333333333314</v>
      </c>
      <c r="L71" s="8">
        <v>7.9999999999999885</v>
      </c>
      <c r="M71" s="8">
        <v>4.6666666666666581</v>
      </c>
      <c r="N71" s="8">
        <v>5.9999999999999885</v>
      </c>
      <c r="O71" s="6">
        <f t="shared" si="1"/>
        <v>5.0576752440106475E-2</v>
      </c>
    </row>
    <row r="72" spans="1:15" x14ac:dyDescent="0.25">
      <c r="A72" s="9" t="s">
        <v>114</v>
      </c>
      <c r="B72" s="63"/>
      <c r="C72" s="9"/>
      <c r="D72" s="63"/>
      <c r="E72" s="10"/>
      <c r="F72" s="10">
        <v>3767</v>
      </c>
      <c r="G72" s="10">
        <v>620.93406593406598</v>
      </c>
      <c r="H72" s="10">
        <v>753</v>
      </c>
      <c r="I72" s="10">
        <v>124.12087912087912</v>
      </c>
      <c r="J72" s="10">
        <v>11439</v>
      </c>
      <c r="K72" s="11">
        <v>583.66666666666617</v>
      </c>
      <c r="L72" s="11">
        <v>55.305555555555493</v>
      </c>
      <c r="M72" s="11">
        <v>91.666666666666487</v>
      </c>
      <c r="N72" s="11">
        <v>41.453703703703646</v>
      </c>
      <c r="O72" s="14">
        <f t="shared" si="1"/>
        <v>0.19989381470666312</v>
      </c>
    </row>
    <row r="73" spans="1:15" ht="30" x14ac:dyDescent="0.25">
      <c r="A73" s="4" t="s">
        <v>115</v>
      </c>
      <c r="B73" s="103" t="s">
        <v>362</v>
      </c>
      <c r="C73" s="5" t="s">
        <v>574</v>
      </c>
      <c r="D73" s="103" t="s">
        <v>575</v>
      </c>
      <c r="E73" s="7">
        <v>6.0666666666666664</v>
      </c>
      <c r="F73" s="7">
        <v>283</v>
      </c>
      <c r="G73" s="7">
        <v>46.64835164835165</v>
      </c>
      <c r="H73" s="7">
        <v>66</v>
      </c>
      <c r="I73" s="7">
        <v>10.87912087912088</v>
      </c>
      <c r="J73" s="7">
        <v>821</v>
      </c>
      <c r="K73" s="8">
        <v>41.499999999999915</v>
      </c>
      <c r="L73" s="8">
        <v>9.0652067231014435</v>
      </c>
      <c r="M73" s="8">
        <v>6.3333333333333304</v>
      </c>
      <c r="N73" s="8">
        <v>6.2318733897681176</v>
      </c>
      <c r="O73" s="6">
        <f t="shared" si="1"/>
        <v>0.2332155477031802</v>
      </c>
    </row>
    <row r="74" spans="1:15" ht="30" x14ac:dyDescent="0.25">
      <c r="A74" s="4" t="str">
        <f t="shared" ref="A74:B78" si="6">A73</f>
        <v>Buga</v>
      </c>
      <c r="B74" s="103" t="str">
        <f t="shared" si="6"/>
        <v>Ejecución de Penas y Medidas de Seguridad</v>
      </c>
      <c r="C74" s="5" t="s">
        <v>576</v>
      </c>
      <c r="D74" s="103" t="s">
        <v>577</v>
      </c>
      <c r="E74" s="7">
        <v>6.0666666666666664</v>
      </c>
      <c r="F74" s="7">
        <v>36</v>
      </c>
      <c r="G74" s="7">
        <v>5.9340659340659343</v>
      </c>
      <c r="H74" s="7">
        <v>135</v>
      </c>
      <c r="I74" s="7">
        <v>22.252747252747252</v>
      </c>
      <c r="J74" s="7">
        <v>2579</v>
      </c>
      <c r="K74" s="8">
        <v>4.999999999999992</v>
      </c>
      <c r="L74" s="8">
        <v>6</v>
      </c>
      <c r="M74" s="8">
        <v>21.499999999999972</v>
      </c>
      <c r="N74" s="8">
        <v>6</v>
      </c>
      <c r="O74" s="6">
        <f t="shared" si="1"/>
        <v>3.75</v>
      </c>
    </row>
    <row r="75" spans="1:15" ht="30" x14ac:dyDescent="0.25">
      <c r="A75" s="4" t="str">
        <f t="shared" si="6"/>
        <v>Buga</v>
      </c>
      <c r="B75" s="103" t="str">
        <f t="shared" si="6"/>
        <v>Ejecución de Penas y Medidas de Seguridad</v>
      </c>
      <c r="C75" s="5" t="s">
        <v>578</v>
      </c>
      <c r="D75" s="103" t="s">
        <v>579</v>
      </c>
      <c r="E75" s="7">
        <v>3.0333333333333332</v>
      </c>
      <c r="F75" s="7">
        <v>51</v>
      </c>
      <c r="G75" s="7">
        <v>16.813186813186814</v>
      </c>
      <c r="H75" s="7">
        <v>120</v>
      </c>
      <c r="I75" s="7">
        <v>39.560439560439562</v>
      </c>
      <c r="J75" s="7">
        <v>2956</v>
      </c>
      <c r="K75" s="8">
        <v>7.0666666666666522</v>
      </c>
      <c r="L75" s="8">
        <v>11.53333333333333</v>
      </c>
      <c r="M75" s="8">
        <v>33.066666666666585</v>
      </c>
      <c r="N75" s="8">
        <v>8.1999999999999975</v>
      </c>
      <c r="O75" s="6">
        <f t="shared" ref="O75:O130" si="7">H75/F75</f>
        <v>2.3529411764705883</v>
      </c>
    </row>
    <row r="76" spans="1:15" ht="30" x14ac:dyDescent="0.25">
      <c r="A76" s="4" t="str">
        <f t="shared" si="6"/>
        <v>Buga</v>
      </c>
      <c r="B76" s="103" t="str">
        <f t="shared" si="6"/>
        <v>Ejecución de Penas y Medidas de Seguridad</v>
      </c>
      <c r="C76" s="5" t="s">
        <v>580</v>
      </c>
      <c r="D76" s="103" t="s">
        <v>581</v>
      </c>
      <c r="E76" s="7">
        <v>6.0666666666666664</v>
      </c>
      <c r="F76" s="7">
        <v>626</v>
      </c>
      <c r="G76" s="7">
        <v>103.1868131868132</v>
      </c>
      <c r="H76" s="7">
        <v>105</v>
      </c>
      <c r="I76" s="7">
        <v>17.307692307692307</v>
      </c>
      <c r="J76" s="7">
        <v>654</v>
      </c>
      <c r="K76" s="8">
        <v>97.166666666666487</v>
      </c>
      <c r="L76" s="8">
        <v>7.9999999999999893</v>
      </c>
      <c r="M76" s="8">
        <v>10.83333333333332</v>
      </c>
      <c r="N76" s="8">
        <v>7.3333333333333188</v>
      </c>
      <c r="O76" s="6">
        <f t="shared" si="7"/>
        <v>0.16773162939297126</v>
      </c>
    </row>
    <row r="77" spans="1:15" ht="30" x14ac:dyDescent="0.25">
      <c r="A77" s="4" t="str">
        <f t="shared" si="6"/>
        <v>Buga</v>
      </c>
      <c r="B77" s="103" t="str">
        <f t="shared" si="6"/>
        <v>Ejecución de Penas y Medidas de Seguridad</v>
      </c>
      <c r="C77" s="5" t="s">
        <v>582</v>
      </c>
      <c r="D77" s="103" t="s">
        <v>583</v>
      </c>
      <c r="E77" s="7">
        <v>6.0666666666666664</v>
      </c>
      <c r="F77" s="7">
        <v>377</v>
      </c>
      <c r="G77" s="7">
        <v>62.142857142857146</v>
      </c>
      <c r="H77" s="7">
        <v>71</v>
      </c>
      <c r="I77" s="7">
        <v>11.703296703296704</v>
      </c>
      <c r="J77" s="7">
        <v>2748</v>
      </c>
      <c r="K77" s="8">
        <v>55.583333333333186</v>
      </c>
      <c r="L77" s="8">
        <v>10.1</v>
      </c>
      <c r="M77" s="8">
        <v>4.5833333333333259</v>
      </c>
      <c r="N77" s="8">
        <v>10.1</v>
      </c>
      <c r="O77" s="6">
        <f t="shared" si="7"/>
        <v>0.1883289124668435</v>
      </c>
    </row>
    <row r="78" spans="1:15" ht="30" x14ac:dyDescent="0.25">
      <c r="A78" s="4" t="str">
        <f t="shared" si="6"/>
        <v>Buga</v>
      </c>
      <c r="B78" s="103" t="str">
        <f t="shared" si="6"/>
        <v>Ejecución de Penas y Medidas de Seguridad</v>
      </c>
      <c r="C78" s="5" t="s">
        <v>584</v>
      </c>
      <c r="D78" s="103" t="s">
        <v>585</v>
      </c>
      <c r="E78" s="7">
        <v>6.0666666666666664</v>
      </c>
      <c r="F78" s="7">
        <v>501</v>
      </c>
      <c r="G78" s="7">
        <v>82.582417582417591</v>
      </c>
      <c r="H78" s="7">
        <v>139</v>
      </c>
      <c r="I78" s="7">
        <v>22.912087912087912</v>
      </c>
      <c r="J78" s="7">
        <v>2589</v>
      </c>
      <c r="K78" s="8">
        <v>73.684981684981693</v>
      </c>
      <c r="L78" s="8">
        <v>10.573809523809508</v>
      </c>
      <c r="M78" s="8">
        <v>16.981684981684982</v>
      </c>
      <c r="N78" s="8">
        <v>6.9166666666666616</v>
      </c>
      <c r="O78" s="6">
        <f t="shared" si="7"/>
        <v>0.27744510978043913</v>
      </c>
    </row>
    <row r="79" spans="1:15" x14ac:dyDescent="0.25">
      <c r="A79" s="9" t="s">
        <v>126</v>
      </c>
      <c r="B79" s="63"/>
      <c r="C79" s="9"/>
      <c r="D79" s="63"/>
      <c r="E79" s="10"/>
      <c r="F79" s="10">
        <v>1874</v>
      </c>
      <c r="G79" s="10">
        <v>317.30769230769232</v>
      </c>
      <c r="H79" s="10">
        <v>636</v>
      </c>
      <c r="I79" s="10">
        <v>124.61538461538461</v>
      </c>
      <c r="J79" s="10">
        <v>12347</v>
      </c>
      <c r="K79" s="11">
        <v>280.00164835164799</v>
      </c>
      <c r="L79" s="11">
        <v>55.272349580244267</v>
      </c>
      <c r="M79" s="11">
        <v>93.298351648351513</v>
      </c>
      <c r="N79" s="11">
        <v>44.781873389768094</v>
      </c>
      <c r="O79" s="14">
        <f t="shared" si="7"/>
        <v>0.33938100320170755</v>
      </c>
    </row>
    <row r="80" spans="1:15" ht="30" x14ac:dyDescent="0.25">
      <c r="A80" s="4" t="s">
        <v>127</v>
      </c>
      <c r="B80" s="103" t="s">
        <v>362</v>
      </c>
      <c r="C80" s="5" t="s">
        <v>612</v>
      </c>
      <c r="D80" s="103" t="s">
        <v>613</v>
      </c>
      <c r="E80" s="7">
        <v>6.0666666666666664</v>
      </c>
      <c r="F80" s="7">
        <v>511</v>
      </c>
      <c r="G80" s="7">
        <v>84.230769230769241</v>
      </c>
      <c r="H80" s="7">
        <v>145</v>
      </c>
      <c r="I80" s="7">
        <v>23.901098901098901</v>
      </c>
      <c r="J80" s="7">
        <v>3519</v>
      </c>
      <c r="K80" s="8">
        <v>79.833333333333158</v>
      </c>
      <c r="L80" s="8">
        <v>9.7222222222222161</v>
      </c>
      <c r="M80" s="8">
        <v>20.16666666666665</v>
      </c>
      <c r="N80" s="8">
        <v>7.0555555555555465</v>
      </c>
      <c r="O80" s="6">
        <f t="shared" si="7"/>
        <v>0.28375733855185908</v>
      </c>
    </row>
    <row r="81" spans="1:15" ht="30" x14ac:dyDescent="0.25">
      <c r="A81" s="4" t="str">
        <f t="shared" ref="A81:A86" si="8">A80</f>
        <v>Cali</v>
      </c>
      <c r="B81" s="103" t="str">
        <f t="shared" ref="B81:B86" si="9">B80</f>
        <v>Ejecución de Penas y Medidas de Seguridad</v>
      </c>
      <c r="C81" s="5" t="s">
        <v>614</v>
      </c>
      <c r="D81" s="103" t="s">
        <v>615</v>
      </c>
      <c r="E81" s="7">
        <v>6.0666666666666664</v>
      </c>
      <c r="F81" s="7">
        <v>436</v>
      </c>
      <c r="G81" s="7">
        <v>71.868131868131869</v>
      </c>
      <c r="H81" s="7">
        <v>329</v>
      </c>
      <c r="I81" s="7">
        <v>54.230769230769234</v>
      </c>
      <c r="J81" s="7">
        <v>2482</v>
      </c>
      <c r="K81" s="8">
        <v>67.833333333333144</v>
      </c>
      <c r="L81" s="8">
        <v>5.3333333333333304</v>
      </c>
      <c r="M81" s="8">
        <v>50.833333333333279</v>
      </c>
      <c r="N81" s="8">
        <v>4.3333333333333286</v>
      </c>
      <c r="O81" s="6">
        <f t="shared" si="7"/>
        <v>0.75458715596330272</v>
      </c>
    </row>
    <row r="82" spans="1:15" ht="30" x14ac:dyDescent="0.25">
      <c r="A82" s="4" t="str">
        <f t="shared" si="8"/>
        <v>Cali</v>
      </c>
      <c r="B82" s="103" t="str">
        <f t="shared" si="9"/>
        <v>Ejecución de Penas y Medidas de Seguridad</v>
      </c>
      <c r="C82" s="5" t="s">
        <v>616</v>
      </c>
      <c r="D82" s="103" t="s">
        <v>617</v>
      </c>
      <c r="E82" s="7">
        <v>6.0666666666666664</v>
      </c>
      <c r="F82" s="7">
        <v>367</v>
      </c>
      <c r="G82" s="7">
        <v>60.494505494505496</v>
      </c>
      <c r="H82" s="7">
        <v>298</v>
      </c>
      <c r="I82" s="7">
        <v>49.120879120879124</v>
      </c>
      <c r="J82" s="7">
        <v>2919</v>
      </c>
      <c r="K82" s="8">
        <v>56.833333333333321</v>
      </c>
      <c r="L82" s="8">
        <v>4.666666666666659</v>
      </c>
      <c r="M82" s="8">
        <v>45.833333333333229</v>
      </c>
      <c r="N82" s="8">
        <v>3.999999999999996</v>
      </c>
      <c r="O82" s="6">
        <f t="shared" si="7"/>
        <v>0.81198910081743869</v>
      </c>
    </row>
    <row r="83" spans="1:15" ht="30" x14ac:dyDescent="0.25">
      <c r="A83" s="4" t="str">
        <f t="shared" si="8"/>
        <v>Cali</v>
      </c>
      <c r="B83" s="103" t="str">
        <f t="shared" si="9"/>
        <v>Ejecución de Penas y Medidas de Seguridad</v>
      </c>
      <c r="C83" s="5" t="s">
        <v>618</v>
      </c>
      <c r="D83" s="103" t="s">
        <v>619</v>
      </c>
      <c r="E83" s="7">
        <v>6.0666666666666664</v>
      </c>
      <c r="F83" s="7">
        <v>325</v>
      </c>
      <c r="G83" s="7">
        <v>53.571428571428577</v>
      </c>
      <c r="H83" s="7">
        <v>161</v>
      </c>
      <c r="I83" s="7">
        <v>26.53846153846154</v>
      </c>
      <c r="J83" s="7">
        <v>2765</v>
      </c>
      <c r="K83" s="8">
        <v>48.268115942028928</v>
      </c>
      <c r="L83" s="8">
        <v>8.5454699983001721</v>
      </c>
      <c r="M83" s="8">
        <v>22.768115942028967</v>
      </c>
      <c r="N83" s="8">
        <v>5.6055583885772498</v>
      </c>
      <c r="O83" s="6">
        <f t="shared" si="7"/>
        <v>0.49538461538461537</v>
      </c>
    </row>
    <row r="84" spans="1:15" ht="30" x14ac:dyDescent="0.25">
      <c r="A84" s="4" t="str">
        <f t="shared" si="8"/>
        <v>Cali</v>
      </c>
      <c r="B84" s="103" t="str">
        <f t="shared" si="9"/>
        <v>Ejecución de Penas y Medidas de Seguridad</v>
      </c>
      <c r="C84" s="5" t="s">
        <v>620</v>
      </c>
      <c r="D84" s="103" t="s">
        <v>621</v>
      </c>
      <c r="E84" s="7">
        <v>6.0666666666666664</v>
      </c>
      <c r="F84" s="7">
        <v>419</v>
      </c>
      <c r="G84" s="7">
        <v>69.065934065934073</v>
      </c>
      <c r="H84" s="7">
        <v>193</v>
      </c>
      <c r="I84" s="7">
        <v>31.813186813186814</v>
      </c>
      <c r="J84" s="7">
        <v>2241</v>
      </c>
      <c r="K84" s="8">
        <v>63.999999999999815</v>
      </c>
      <c r="L84" s="8">
        <v>6.4342726647894724</v>
      </c>
      <c r="M84" s="8">
        <v>27.999999999999922</v>
      </c>
      <c r="N84" s="8">
        <v>4.5383862122992449</v>
      </c>
      <c r="O84" s="6">
        <f t="shared" si="7"/>
        <v>0.46062052505966589</v>
      </c>
    </row>
    <row r="85" spans="1:15" ht="30" x14ac:dyDescent="0.25">
      <c r="A85" s="4" t="str">
        <f t="shared" si="8"/>
        <v>Cali</v>
      </c>
      <c r="B85" s="103" t="str">
        <f t="shared" si="9"/>
        <v>Ejecución de Penas y Medidas de Seguridad</v>
      </c>
      <c r="C85" s="5" t="s">
        <v>622</v>
      </c>
      <c r="D85" s="103" t="s">
        <v>623</v>
      </c>
      <c r="E85" s="7">
        <v>6.0666666666666664</v>
      </c>
      <c r="F85" s="7">
        <v>376</v>
      </c>
      <c r="G85" s="7">
        <v>61.978021978021978</v>
      </c>
      <c r="H85" s="7">
        <v>224</v>
      </c>
      <c r="I85" s="7">
        <v>36.923076923076927</v>
      </c>
      <c r="J85" s="7">
        <v>3857</v>
      </c>
      <c r="K85" s="8">
        <v>56.333333333333279</v>
      </c>
      <c r="L85" s="8">
        <v>7.4999999999999858</v>
      </c>
      <c r="M85" s="8">
        <v>32.499999999999979</v>
      </c>
      <c r="N85" s="8">
        <v>5.9999999999999876</v>
      </c>
      <c r="O85" s="6">
        <f t="shared" si="7"/>
        <v>0.5957446808510638</v>
      </c>
    </row>
    <row r="86" spans="1:15" ht="30" x14ac:dyDescent="0.25">
      <c r="A86" s="4" t="str">
        <f t="shared" si="8"/>
        <v>Cali</v>
      </c>
      <c r="B86" s="103" t="str">
        <f t="shared" si="9"/>
        <v>Ejecución de Penas y Medidas de Seguridad</v>
      </c>
      <c r="C86" s="5" t="s">
        <v>624</v>
      </c>
      <c r="D86" s="103" t="s">
        <v>625</v>
      </c>
      <c r="E86" s="7">
        <v>6.0666666666666664</v>
      </c>
      <c r="F86" s="7">
        <v>65</v>
      </c>
      <c r="G86" s="7">
        <v>10.714285714285715</v>
      </c>
      <c r="H86" s="7">
        <v>149</v>
      </c>
      <c r="I86" s="7">
        <v>24.560439560439562</v>
      </c>
      <c r="J86" s="7">
        <v>2185</v>
      </c>
      <c r="K86" s="8">
        <v>4.1666666666666581</v>
      </c>
      <c r="L86" s="8">
        <v>8.333333333333325</v>
      </c>
      <c r="M86" s="8">
        <v>20.499999999999986</v>
      </c>
      <c r="N86" s="8">
        <v>5.1666666666666643</v>
      </c>
      <c r="O86" s="6">
        <f t="shared" si="7"/>
        <v>2.2923076923076922</v>
      </c>
    </row>
    <row r="87" spans="1:15" x14ac:dyDescent="0.25">
      <c r="A87" s="9" t="s">
        <v>142</v>
      </c>
      <c r="B87" s="63"/>
      <c r="C87" s="9"/>
      <c r="D87" s="63"/>
      <c r="E87" s="10"/>
      <c r="F87" s="10">
        <v>2499</v>
      </c>
      <c r="G87" s="10">
        <v>411.92307692307691</v>
      </c>
      <c r="H87" s="10">
        <v>1499</v>
      </c>
      <c r="I87" s="10">
        <v>247.08791208791209</v>
      </c>
      <c r="J87" s="10">
        <v>19968</v>
      </c>
      <c r="K87" s="11">
        <v>377.26811594202832</v>
      </c>
      <c r="L87" s="11">
        <v>50.535298218645167</v>
      </c>
      <c r="M87" s="11">
        <v>220.60144927536197</v>
      </c>
      <c r="N87" s="11">
        <v>36.699500156432016</v>
      </c>
      <c r="O87" s="14">
        <f t="shared" si="7"/>
        <v>0.59983993597438978</v>
      </c>
    </row>
    <row r="88" spans="1:15" ht="30" x14ac:dyDescent="0.25">
      <c r="A88" s="4" t="s">
        <v>143</v>
      </c>
      <c r="B88" s="103" t="s">
        <v>362</v>
      </c>
      <c r="C88" s="5" t="s">
        <v>638</v>
      </c>
      <c r="D88" s="103" t="s">
        <v>639</v>
      </c>
      <c r="E88" s="7">
        <v>6.0666666666666664</v>
      </c>
      <c r="F88" s="7">
        <v>176</v>
      </c>
      <c r="G88" s="7">
        <v>29.010989010989011</v>
      </c>
      <c r="H88" s="7">
        <v>110</v>
      </c>
      <c r="I88" s="7">
        <v>18.131868131868131</v>
      </c>
      <c r="J88" s="7">
        <v>2592</v>
      </c>
      <c r="K88" s="8">
        <v>22.999999999999986</v>
      </c>
      <c r="L88" s="8">
        <v>7.3481470220600587</v>
      </c>
      <c r="M88" s="8">
        <v>12.999999999999982</v>
      </c>
      <c r="N88" s="8">
        <v>6.109388196344705</v>
      </c>
      <c r="O88" s="6">
        <f t="shared" si="7"/>
        <v>0.625</v>
      </c>
    </row>
    <row r="89" spans="1:15" ht="30" x14ac:dyDescent="0.25">
      <c r="A89" s="4" t="str">
        <f>A88</f>
        <v>Cartagena</v>
      </c>
      <c r="B89" s="103" t="str">
        <f>B88</f>
        <v>Ejecución de Penas y Medidas de Seguridad</v>
      </c>
      <c r="C89" s="5" t="s">
        <v>640</v>
      </c>
      <c r="D89" s="103" t="s">
        <v>641</v>
      </c>
      <c r="E89" s="7">
        <v>6.0666666666666664</v>
      </c>
      <c r="F89" s="7">
        <v>240</v>
      </c>
      <c r="G89" s="7">
        <v>39.560439560439562</v>
      </c>
      <c r="H89" s="7">
        <v>119</v>
      </c>
      <c r="I89" s="7">
        <v>19.615384615384617</v>
      </c>
      <c r="J89" s="7">
        <v>2609</v>
      </c>
      <c r="K89" s="8">
        <v>32.499999999999986</v>
      </c>
      <c r="L89" s="8">
        <v>8.1666666666666607</v>
      </c>
      <c r="M89" s="8">
        <v>13.49999999999998</v>
      </c>
      <c r="N89" s="8">
        <v>6.8333333333333188</v>
      </c>
      <c r="O89" s="6">
        <f t="shared" si="7"/>
        <v>0.49583333333333335</v>
      </c>
    </row>
    <row r="90" spans="1:15" ht="30" x14ac:dyDescent="0.25">
      <c r="A90" s="4" t="str">
        <f>A89</f>
        <v>Cartagena</v>
      </c>
      <c r="B90" s="103" t="str">
        <f>B89</f>
        <v>Ejecución de Penas y Medidas de Seguridad</v>
      </c>
      <c r="C90" s="5" t="s">
        <v>642</v>
      </c>
      <c r="D90" s="103" t="s">
        <v>643</v>
      </c>
      <c r="E90" s="7">
        <v>6.0666666666666664</v>
      </c>
      <c r="F90" s="7">
        <v>990</v>
      </c>
      <c r="G90" s="7">
        <v>163.1868131868132</v>
      </c>
      <c r="H90" s="7">
        <v>46</v>
      </c>
      <c r="I90" s="7">
        <v>7.582417582417583</v>
      </c>
      <c r="J90" s="7">
        <v>927</v>
      </c>
      <c r="K90" s="8">
        <v>146.16666666666649</v>
      </c>
      <c r="L90" s="8">
        <v>21.124999999999972</v>
      </c>
      <c r="M90" s="8">
        <v>3.9999999999999947</v>
      </c>
      <c r="N90" s="8">
        <v>4.5833333333333321</v>
      </c>
      <c r="O90" s="6">
        <f t="shared" si="7"/>
        <v>4.6464646464646465E-2</v>
      </c>
    </row>
    <row r="91" spans="1:15" x14ac:dyDescent="0.25">
      <c r="A91" s="9" t="s">
        <v>148</v>
      </c>
      <c r="B91" s="63"/>
      <c r="C91" s="9"/>
      <c r="D91" s="63"/>
      <c r="E91" s="10"/>
      <c r="F91" s="10">
        <v>1406</v>
      </c>
      <c r="G91" s="10">
        <v>231.75824175824175</v>
      </c>
      <c r="H91" s="10">
        <v>275</v>
      </c>
      <c r="I91" s="10">
        <v>45.329670329670328</v>
      </c>
      <c r="J91" s="10">
        <v>6128</v>
      </c>
      <c r="K91" s="11">
        <v>201.66666666666646</v>
      </c>
      <c r="L91" s="11">
        <v>36.63981368872669</v>
      </c>
      <c r="M91" s="11">
        <v>30.499999999999957</v>
      </c>
      <c r="N91" s="11">
        <v>17.526054863011357</v>
      </c>
      <c r="O91" s="14">
        <f t="shared" si="7"/>
        <v>0.19559032716927455</v>
      </c>
    </row>
    <row r="92" spans="1:15" ht="30" x14ac:dyDescent="0.25">
      <c r="A92" s="4" t="s">
        <v>149</v>
      </c>
      <c r="B92" s="103" t="s">
        <v>362</v>
      </c>
      <c r="C92" s="5" t="s">
        <v>658</v>
      </c>
      <c r="D92" s="103" t="s">
        <v>659</v>
      </c>
      <c r="E92" s="7">
        <v>6.0666666666666664</v>
      </c>
      <c r="F92" s="7">
        <v>171</v>
      </c>
      <c r="G92" s="7">
        <v>28.186813186813186</v>
      </c>
      <c r="H92" s="7">
        <v>979</v>
      </c>
      <c r="I92" s="7">
        <v>161.37362637362639</v>
      </c>
      <c r="J92" s="7">
        <v>2123</v>
      </c>
      <c r="K92" s="8">
        <v>25.499999999999979</v>
      </c>
      <c r="L92" s="8">
        <v>5.6666666666666554</v>
      </c>
      <c r="M92" s="8">
        <v>161.16666666666654</v>
      </c>
      <c r="N92" s="8">
        <v>3.666666666666659</v>
      </c>
      <c r="O92" s="6">
        <f t="shared" si="7"/>
        <v>5.7251461988304095</v>
      </c>
    </row>
    <row r="93" spans="1:15" ht="30" x14ac:dyDescent="0.25">
      <c r="A93" s="4" t="str">
        <f t="shared" ref="A93:B96" si="10">A92</f>
        <v>Cúcuta</v>
      </c>
      <c r="B93" s="103" t="str">
        <f t="shared" si="10"/>
        <v>Ejecución de Penas y Medidas de Seguridad</v>
      </c>
      <c r="C93" s="5" t="s">
        <v>660</v>
      </c>
      <c r="D93" s="103" t="s">
        <v>661</v>
      </c>
      <c r="E93" s="7">
        <v>6.0666666666666664</v>
      </c>
      <c r="F93" s="7">
        <v>1885</v>
      </c>
      <c r="G93" s="7">
        <v>310.71428571428572</v>
      </c>
      <c r="H93" s="7">
        <v>336</v>
      </c>
      <c r="I93" s="7">
        <v>55.384615384615387</v>
      </c>
      <c r="J93" s="7">
        <v>2801</v>
      </c>
      <c r="K93" s="8">
        <v>310.83333333333309</v>
      </c>
      <c r="L93" s="8">
        <v>6.6666666666666661</v>
      </c>
      <c r="M93" s="8">
        <v>52.666666666666572</v>
      </c>
      <c r="N93" s="8">
        <v>6.6666666666666661</v>
      </c>
      <c r="O93" s="6">
        <f t="shared" si="7"/>
        <v>0.17824933687002653</v>
      </c>
    </row>
    <row r="94" spans="1:15" ht="30" x14ac:dyDescent="0.25">
      <c r="A94" s="4" t="str">
        <f t="shared" si="10"/>
        <v>Cúcuta</v>
      </c>
      <c r="B94" s="103" t="str">
        <f t="shared" si="10"/>
        <v>Ejecución de Penas y Medidas de Seguridad</v>
      </c>
      <c r="C94" s="5" t="s">
        <v>662</v>
      </c>
      <c r="D94" s="103" t="s">
        <v>663</v>
      </c>
      <c r="E94" s="7">
        <v>6.0666666666666664</v>
      </c>
      <c r="F94" s="7">
        <v>182</v>
      </c>
      <c r="G94" s="7">
        <v>30</v>
      </c>
      <c r="H94" s="7">
        <v>343</v>
      </c>
      <c r="I94" s="7">
        <v>56.53846153846154</v>
      </c>
      <c r="J94" s="7">
        <v>1522</v>
      </c>
      <c r="K94" s="8">
        <v>28.666666666666636</v>
      </c>
      <c r="L94" s="8">
        <v>3.9999999999999991</v>
      </c>
      <c r="M94" s="8">
        <v>56.166666666666629</v>
      </c>
      <c r="N94" s="8">
        <v>2.9166666666666661</v>
      </c>
      <c r="O94" s="6">
        <f t="shared" si="7"/>
        <v>1.8846153846153846</v>
      </c>
    </row>
    <row r="95" spans="1:15" ht="30" x14ac:dyDescent="0.25">
      <c r="A95" s="4" t="str">
        <f t="shared" si="10"/>
        <v>Cúcuta</v>
      </c>
      <c r="B95" s="103" t="str">
        <f t="shared" si="10"/>
        <v>Ejecución de Penas y Medidas de Seguridad</v>
      </c>
      <c r="C95" s="5" t="s">
        <v>664</v>
      </c>
      <c r="D95" s="103" t="s">
        <v>665</v>
      </c>
      <c r="E95" s="7">
        <v>6.0666666666666664</v>
      </c>
      <c r="F95" s="7">
        <v>1045</v>
      </c>
      <c r="G95" s="7">
        <v>172.25274725274727</v>
      </c>
      <c r="H95" s="7">
        <v>50</v>
      </c>
      <c r="I95" s="7">
        <v>8.2417582417582427</v>
      </c>
      <c r="J95" s="7">
        <v>968</v>
      </c>
      <c r="K95" s="8">
        <v>170.1666666666666</v>
      </c>
      <c r="L95" s="8">
        <v>8.3181818181818006</v>
      </c>
      <c r="M95" s="8">
        <v>4.9999999999999902</v>
      </c>
      <c r="N95" s="8">
        <v>7.0757575757575495</v>
      </c>
      <c r="O95" s="6">
        <f t="shared" si="7"/>
        <v>4.784688995215311E-2</v>
      </c>
    </row>
    <row r="96" spans="1:15" ht="30" x14ac:dyDescent="0.25">
      <c r="A96" s="4" t="str">
        <f t="shared" si="10"/>
        <v>Cúcuta</v>
      </c>
      <c r="B96" s="103" t="str">
        <f t="shared" si="10"/>
        <v>Ejecución de Penas y Medidas de Seguridad</v>
      </c>
      <c r="C96" s="5" t="s">
        <v>666</v>
      </c>
      <c r="D96" s="103" t="s">
        <v>667</v>
      </c>
      <c r="E96" s="7">
        <v>6.0666666666666664</v>
      </c>
      <c r="F96" s="7">
        <v>439</v>
      </c>
      <c r="G96" s="7">
        <v>72.362637362637372</v>
      </c>
      <c r="H96" s="7">
        <v>24</v>
      </c>
      <c r="I96" s="7">
        <v>3.9560439560439562</v>
      </c>
      <c r="J96" s="7">
        <v>459</v>
      </c>
      <c r="K96" s="8">
        <v>69.499999999999787</v>
      </c>
      <c r="L96" s="8">
        <v>4.1666666666666554</v>
      </c>
      <c r="M96" s="8">
        <v>0.499999999999999</v>
      </c>
      <c r="N96" s="8">
        <v>3.833333333333329</v>
      </c>
      <c r="O96" s="6">
        <f t="shared" si="7"/>
        <v>5.4669703872437359E-2</v>
      </c>
    </row>
    <row r="97" spans="1:15" x14ac:dyDescent="0.25">
      <c r="A97" s="9" t="s">
        <v>156</v>
      </c>
      <c r="B97" s="63"/>
      <c r="C97" s="9"/>
      <c r="D97" s="63"/>
      <c r="E97" s="10"/>
      <c r="F97" s="10">
        <v>3722</v>
      </c>
      <c r="G97" s="10">
        <v>613.5164835164835</v>
      </c>
      <c r="H97" s="10">
        <v>1732</v>
      </c>
      <c r="I97" s="10">
        <v>285.49450549450552</v>
      </c>
      <c r="J97" s="10">
        <v>7873</v>
      </c>
      <c r="K97" s="11">
        <v>604.66666666666606</v>
      </c>
      <c r="L97" s="11">
        <v>28.818181818181777</v>
      </c>
      <c r="M97" s="11">
        <v>275.49999999999977</v>
      </c>
      <c r="N97" s="11">
        <v>24.159090909090871</v>
      </c>
      <c r="O97" s="14">
        <f t="shared" si="7"/>
        <v>0.46534121440085974</v>
      </c>
    </row>
    <row r="98" spans="1:15" ht="30" x14ac:dyDescent="0.25">
      <c r="A98" s="4" t="s">
        <v>157</v>
      </c>
      <c r="B98" s="103" t="s">
        <v>362</v>
      </c>
      <c r="C98" s="5" t="s">
        <v>683</v>
      </c>
      <c r="D98" s="103" t="s">
        <v>684</v>
      </c>
      <c r="E98" s="7">
        <v>6.0666666666666664</v>
      </c>
      <c r="F98" s="7">
        <v>81</v>
      </c>
      <c r="G98" s="7">
        <v>13.351648351648352</v>
      </c>
      <c r="H98" s="7">
        <v>20</v>
      </c>
      <c r="I98" s="7">
        <v>3.296703296703297</v>
      </c>
      <c r="J98" s="7">
        <v>653</v>
      </c>
      <c r="K98" s="8">
        <v>10.666666666666659</v>
      </c>
      <c r="L98" s="8">
        <v>6.0209926908040092</v>
      </c>
      <c r="M98" s="8">
        <v>1.6666666666666661</v>
      </c>
      <c r="N98" s="8">
        <v>2.5810810810810789</v>
      </c>
      <c r="O98" s="6">
        <f t="shared" si="7"/>
        <v>0.24691358024691357</v>
      </c>
    </row>
    <row r="99" spans="1:15" ht="30" x14ac:dyDescent="0.25">
      <c r="A99" s="4" t="str">
        <f t="shared" ref="A99:A106" si="11">A98</f>
        <v>Cundinamarca</v>
      </c>
      <c r="B99" s="103" t="str">
        <f t="shared" ref="B99:B106" si="12">B98</f>
        <v>Ejecución de Penas y Medidas de Seguridad</v>
      </c>
      <c r="C99" s="5" t="s">
        <v>685</v>
      </c>
      <c r="D99" s="103" t="s">
        <v>686</v>
      </c>
      <c r="E99" s="7">
        <v>6.0666666666666664</v>
      </c>
      <c r="F99" s="7">
        <v>397</v>
      </c>
      <c r="G99" s="7">
        <v>65.439560439560438</v>
      </c>
      <c r="H99" s="7">
        <v>3</v>
      </c>
      <c r="I99" s="7">
        <v>0.49450549450549453</v>
      </c>
      <c r="J99" s="7">
        <v>2584</v>
      </c>
      <c r="K99" s="8">
        <v>63.833333333333179</v>
      </c>
      <c r="L99" s="8">
        <v>3.0517395182872389</v>
      </c>
      <c r="M99" s="8">
        <v>0</v>
      </c>
      <c r="N99" s="8">
        <v>0.66949152542372703</v>
      </c>
      <c r="O99" s="6">
        <f t="shared" si="7"/>
        <v>7.556675062972292E-3</v>
      </c>
    </row>
    <row r="100" spans="1:15" ht="30" x14ac:dyDescent="0.25">
      <c r="A100" s="4" t="str">
        <f t="shared" si="11"/>
        <v>Cundinamarca</v>
      </c>
      <c r="B100" s="103" t="str">
        <f t="shared" si="12"/>
        <v>Ejecución de Penas y Medidas de Seguridad</v>
      </c>
      <c r="C100" s="5" t="s">
        <v>687</v>
      </c>
      <c r="D100" s="103" t="s">
        <v>688</v>
      </c>
      <c r="E100" s="7">
        <v>6.0666666666666664</v>
      </c>
      <c r="F100" s="7">
        <v>502</v>
      </c>
      <c r="G100" s="7">
        <v>82.747252747252745</v>
      </c>
      <c r="H100" s="7">
        <v>178</v>
      </c>
      <c r="I100" s="7">
        <v>29.340659340659343</v>
      </c>
      <c r="J100" s="7">
        <v>3040</v>
      </c>
      <c r="K100" s="8">
        <v>82.833333333333286</v>
      </c>
      <c r="L100" s="8">
        <v>1.6666666666666647</v>
      </c>
      <c r="M100" s="8">
        <v>28.999999999999904</v>
      </c>
      <c r="N100" s="8">
        <v>1.3333333333333319</v>
      </c>
      <c r="O100" s="6">
        <f t="shared" si="7"/>
        <v>0.35458167330677293</v>
      </c>
    </row>
    <row r="101" spans="1:15" ht="30" x14ac:dyDescent="0.25">
      <c r="A101" s="4" t="str">
        <f t="shared" si="11"/>
        <v>Cundinamarca</v>
      </c>
      <c r="B101" s="103" t="str">
        <f t="shared" si="12"/>
        <v>Ejecución de Penas y Medidas de Seguridad</v>
      </c>
      <c r="C101" s="5" t="s">
        <v>689</v>
      </c>
      <c r="D101" s="103" t="s">
        <v>690</v>
      </c>
      <c r="E101" s="7">
        <v>6.0666666666666664</v>
      </c>
      <c r="F101" s="7">
        <v>764</v>
      </c>
      <c r="G101" s="7">
        <v>125.93406593406594</v>
      </c>
      <c r="H101" s="7">
        <v>264</v>
      </c>
      <c r="I101" s="7">
        <v>43.516483516483518</v>
      </c>
      <c r="J101" s="7">
        <v>1117</v>
      </c>
      <c r="K101" s="8">
        <v>118.66666666666639</v>
      </c>
      <c r="L101" s="8">
        <v>9.333333333333325</v>
      </c>
      <c r="M101" s="8">
        <v>37.499999999999979</v>
      </c>
      <c r="N101" s="8">
        <v>7.1666666666666616</v>
      </c>
      <c r="O101" s="6">
        <f t="shared" si="7"/>
        <v>0.34554973821989526</v>
      </c>
    </row>
    <row r="102" spans="1:15" ht="30" x14ac:dyDescent="0.25">
      <c r="A102" s="4" t="str">
        <f t="shared" si="11"/>
        <v>Cundinamarca</v>
      </c>
      <c r="B102" s="103" t="str">
        <f t="shared" si="12"/>
        <v>Ejecución de Penas y Medidas de Seguridad</v>
      </c>
      <c r="C102" s="5" t="s">
        <v>691</v>
      </c>
      <c r="D102" s="103" t="s">
        <v>692</v>
      </c>
      <c r="E102" s="7">
        <v>6.0666666666666664</v>
      </c>
      <c r="F102" s="7">
        <v>1653</v>
      </c>
      <c r="G102" s="7">
        <v>272.47252747252747</v>
      </c>
      <c r="H102" s="7">
        <v>32</v>
      </c>
      <c r="I102" s="7">
        <v>5.2747252747252746</v>
      </c>
      <c r="J102" s="7">
        <v>1390</v>
      </c>
      <c r="K102" s="8">
        <v>270.65934065934067</v>
      </c>
      <c r="L102" s="8">
        <v>3.6666666666666599</v>
      </c>
      <c r="M102" s="8">
        <v>4.1208791208791213</v>
      </c>
      <c r="N102" s="8">
        <v>2.333333333333333</v>
      </c>
      <c r="O102" s="6">
        <f t="shared" si="7"/>
        <v>1.9358741681790685E-2</v>
      </c>
    </row>
    <row r="103" spans="1:15" ht="30" x14ac:dyDescent="0.25">
      <c r="A103" s="4" t="str">
        <f t="shared" si="11"/>
        <v>Cundinamarca</v>
      </c>
      <c r="B103" s="103" t="str">
        <f t="shared" si="12"/>
        <v>Ejecución de Penas y Medidas de Seguridad</v>
      </c>
      <c r="C103" s="5" t="s">
        <v>693</v>
      </c>
      <c r="D103" s="103" t="s">
        <v>694</v>
      </c>
      <c r="E103" s="7">
        <v>6.0666666666666664</v>
      </c>
      <c r="F103" s="7">
        <v>347</v>
      </c>
      <c r="G103" s="7">
        <v>57.197802197802197</v>
      </c>
      <c r="H103" s="7">
        <v>2</v>
      </c>
      <c r="I103" s="7">
        <v>0.32967032967032966</v>
      </c>
      <c r="J103" s="7">
        <v>1333</v>
      </c>
      <c r="K103" s="8">
        <v>57.114468864468812</v>
      </c>
      <c r="L103" s="8">
        <v>2.6923076923076898</v>
      </c>
      <c r="M103" s="8">
        <v>0</v>
      </c>
      <c r="N103" s="8">
        <v>0.76923076923076905</v>
      </c>
      <c r="O103" s="6">
        <f t="shared" si="7"/>
        <v>5.763688760806916E-3</v>
      </c>
    </row>
    <row r="104" spans="1:15" ht="30" x14ac:dyDescent="0.25">
      <c r="A104" s="4" t="str">
        <f t="shared" si="11"/>
        <v>Cundinamarca</v>
      </c>
      <c r="B104" s="103" t="str">
        <f t="shared" si="12"/>
        <v>Ejecución de Penas y Medidas de Seguridad</v>
      </c>
      <c r="C104" s="5" t="s">
        <v>695</v>
      </c>
      <c r="D104" s="103" t="s">
        <v>696</v>
      </c>
      <c r="E104" s="7">
        <v>6.0666666666666664</v>
      </c>
      <c r="F104" s="7">
        <v>114</v>
      </c>
      <c r="G104" s="7">
        <v>18.791208791208792</v>
      </c>
      <c r="H104" s="7">
        <v>85</v>
      </c>
      <c r="I104" s="7">
        <v>14.010989010989011</v>
      </c>
      <c r="J104" s="7">
        <v>2010</v>
      </c>
      <c r="K104" s="8">
        <v>11.499999999999988</v>
      </c>
      <c r="L104" s="8">
        <v>7.9999999999999778</v>
      </c>
      <c r="M104" s="8">
        <v>8.6666666666666536</v>
      </c>
      <c r="N104" s="8">
        <v>5.9999999999999964</v>
      </c>
      <c r="O104" s="6">
        <f t="shared" si="7"/>
        <v>0.74561403508771928</v>
      </c>
    </row>
    <row r="105" spans="1:15" ht="30" x14ac:dyDescent="0.25">
      <c r="A105" s="4" t="str">
        <f t="shared" si="11"/>
        <v>Cundinamarca</v>
      </c>
      <c r="B105" s="103" t="str">
        <f t="shared" si="12"/>
        <v>Ejecución de Penas y Medidas de Seguridad</v>
      </c>
      <c r="C105" s="5" t="s">
        <v>697</v>
      </c>
      <c r="D105" s="103" t="s">
        <v>698</v>
      </c>
      <c r="E105" s="7">
        <v>4.7333333333333334</v>
      </c>
      <c r="F105" s="7">
        <v>1509</v>
      </c>
      <c r="G105" s="7">
        <v>318.80281690140845</v>
      </c>
      <c r="H105" s="7">
        <v>72</v>
      </c>
      <c r="I105" s="7">
        <v>15.211267605633802</v>
      </c>
      <c r="J105" s="7">
        <v>1461</v>
      </c>
      <c r="K105" s="8">
        <v>321.06382978723389</v>
      </c>
      <c r="L105" s="8"/>
      <c r="M105" s="8">
        <v>15.319148936170199</v>
      </c>
      <c r="N105" s="8"/>
      <c r="O105" s="6">
        <f t="shared" si="7"/>
        <v>4.7713717693836977E-2</v>
      </c>
    </row>
    <row r="106" spans="1:15" ht="30" x14ac:dyDescent="0.25">
      <c r="A106" s="4" t="str">
        <f t="shared" si="11"/>
        <v>Cundinamarca</v>
      </c>
      <c r="B106" s="103" t="str">
        <f t="shared" si="12"/>
        <v>Ejecución de Penas y Medidas de Seguridad</v>
      </c>
      <c r="C106" s="5" t="s">
        <v>699</v>
      </c>
      <c r="D106" s="103" t="s">
        <v>700</v>
      </c>
      <c r="E106" s="7">
        <v>6.0666666666666664</v>
      </c>
      <c r="F106" s="7">
        <v>237</v>
      </c>
      <c r="G106" s="7">
        <v>39.065934065934066</v>
      </c>
      <c r="H106" s="7">
        <v>32</v>
      </c>
      <c r="I106" s="7">
        <v>5.2747252747252746</v>
      </c>
      <c r="J106" s="7">
        <v>819</v>
      </c>
      <c r="K106" s="8">
        <v>41.333333333333279</v>
      </c>
      <c r="L106" s="8">
        <v>6.3333333333333242</v>
      </c>
      <c r="M106" s="8">
        <v>8</v>
      </c>
      <c r="N106" s="8">
        <v>4.6666666666666616</v>
      </c>
      <c r="O106" s="6">
        <f t="shared" si="7"/>
        <v>0.13502109704641349</v>
      </c>
    </row>
    <row r="107" spans="1:15" x14ac:dyDescent="0.25">
      <c r="A107" s="9" t="s">
        <v>168</v>
      </c>
      <c r="B107" s="63"/>
      <c r="C107" s="9"/>
      <c r="D107" s="63"/>
      <c r="E107" s="10"/>
      <c r="F107" s="10">
        <v>5604</v>
      </c>
      <c r="G107" s="10">
        <v>993.80281690140828</v>
      </c>
      <c r="H107" s="10">
        <v>688</v>
      </c>
      <c r="I107" s="10">
        <v>116.74972914409534</v>
      </c>
      <c r="J107" s="10">
        <v>14407</v>
      </c>
      <c r="K107" s="11">
        <v>977.67097264437609</v>
      </c>
      <c r="L107" s="11">
        <v>40.765039901398886</v>
      </c>
      <c r="M107" s="11">
        <v>104.27336139038252</v>
      </c>
      <c r="N107" s="11">
        <v>25.51980337573556</v>
      </c>
      <c r="O107" s="14">
        <f t="shared" si="7"/>
        <v>0.12276945039257674</v>
      </c>
    </row>
    <row r="108" spans="1:15" ht="30" x14ac:dyDescent="0.25">
      <c r="A108" s="4" t="s">
        <v>735</v>
      </c>
      <c r="B108" s="103" t="s">
        <v>362</v>
      </c>
      <c r="C108" s="5" t="s">
        <v>736</v>
      </c>
      <c r="D108" s="103" t="s">
        <v>737</v>
      </c>
      <c r="E108" s="7">
        <v>6.0666666666666664</v>
      </c>
      <c r="F108" s="7">
        <v>565</v>
      </c>
      <c r="G108" s="7">
        <v>93.131868131868131</v>
      </c>
      <c r="H108" s="7">
        <v>382</v>
      </c>
      <c r="I108" s="7">
        <v>62.967032967032971</v>
      </c>
      <c r="J108" s="7">
        <v>2023</v>
      </c>
      <c r="K108" s="8">
        <v>27.454545454545432</v>
      </c>
      <c r="L108" s="8">
        <v>67.181818181818144</v>
      </c>
      <c r="M108" s="8">
        <v>7.7878787878787765</v>
      </c>
      <c r="N108" s="8">
        <v>56.348484848484773</v>
      </c>
      <c r="O108" s="6">
        <f t="shared" si="7"/>
        <v>0.67610619469026545</v>
      </c>
    </row>
    <row r="109" spans="1:15" ht="30" x14ac:dyDescent="0.25">
      <c r="A109" s="4" t="str">
        <f>A108</f>
        <v>Florencia</v>
      </c>
      <c r="B109" s="103" t="str">
        <f>B108</f>
        <v>Ejecución de Penas y Medidas de Seguridad</v>
      </c>
      <c r="C109" s="5" t="s">
        <v>738</v>
      </c>
      <c r="D109" s="103" t="s">
        <v>739</v>
      </c>
      <c r="E109" s="7">
        <v>6.0666666666666664</v>
      </c>
      <c r="F109" s="7">
        <v>554</v>
      </c>
      <c r="G109" s="7">
        <v>91.318681318681328</v>
      </c>
      <c r="H109" s="7">
        <v>383</v>
      </c>
      <c r="I109" s="7">
        <v>63.131868131868131</v>
      </c>
      <c r="J109" s="7">
        <v>2045</v>
      </c>
      <c r="K109" s="8">
        <v>23.666666666666643</v>
      </c>
      <c r="L109" s="8">
        <v>69.333333333333286</v>
      </c>
      <c r="M109" s="8">
        <v>1.4999999999999971</v>
      </c>
      <c r="N109" s="8">
        <v>62.999999999999915</v>
      </c>
      <c r="O109" s="6">
        <f t="shared" si="7"/>
        <v>0.69133574007220222</v>
      </c>
    </row>
    <row r="110" spans="1:15" ht="30" x14ac:dyDescent="0.25">
      <c r="A110" s="4" t="str">
        <f>A109</f>
        <v>Florencia</v>
      </c>
      <c r="B110" s="103" t="str">
        <f>B109</f>
        <v>Ejecución de Penas y Medidas de Seguridad</v>
      </c>
      <c r="C110" s="5" t="s">
        <v>740</v>
      </c>
      <c r="D110" s="103" t="s">
        <v>741</v>
      </c>
      <c r="E110" s="7">
        <v>6.0666666666666664</v>
      </c>
      <c r="F110" s="7">
        <v>1882</v>
      </c>
      <c r="G110" s="7">
        <v>310.2197802197802</v>
      </c>
      <c r="H110" s="7">
        <v>332</v>
      </c>
      <c r="I110" s="7">
        <v>54.72527472527473</v>
      </c>
      <c r="J110" s="7">
        <v>1482</v>
      </c>
      <c r="K110" s="8">
        <v>251.3333333333332</v>
      </c>
      <c r="L110" s="8">
        <v>62.833333333333329</v>
      </c>
      <c r="M110" s="8">
        <v>0.5</v>
      </c>
      <c r="N110" s="8">
        <v>55.333333333333258</v>
      </c>
      <c r="O110" s="6">
        <f t="shared" si="7"/>
        <v>0.17640807651434645</v>
      </c>
    </row>
    <row r="111" spans="1:15" x14ac:dyDescent="0.25">
      <c r="A111" s="9" t="s">
        <v>752</v>
      </c>
      <c r="B111" s="63"/>
      <c r="C111" s="9"/>
      <c r="D111" s="63"/>
      <c r="E111" s="10"/>
      <c r="F111" s="10">
        <v>3001</v>
      </c>
      <c r="G111" s="10">
        <v>494.67032967032969</v>
      </c>
      <c r="H111" s="10">
        <v>1097</v>
      </c>
      <c r="I111" s="10">
        <v>180.82417582417582</v>
      </c>
      <c r="J111" s="10">
        <v>5550</v>
      </c>
      <c r="K111" s="11">
        <v>302.45454545454527</v>
      </c>
      <c r="L111" s="11">
        <v>199.34848484848476</v>
      </c>
      <c r="M111" s="11">
        <v>9.787878787878773</v>
      </c>
      <c r="N111" s="11">
        <v>174.68181818181796</v>
      </c>
      <c r="O111" s="14">
        <f t="shared" si="7"/>
        <v>0.36554481839386871</v>
      </c>
    </row>
    <row r="112" spans="1:15" ht="30" x14ac:dyDescent="0.25">
      <c r="A112" s="4" t="s">
        <v>169</v>
      </c>
      <c r="B112" s="103" t="s">
        <v>362</v>
      </c>
      <c r="C112" s="5" t="s">
        <v>753</v>
      </c>
      <c r="D112" s="103" t="s">
        <v>754</v>
      </c>
      <c r="E112" s="7">
        <v>6.0666666666666664</v>
      </c>
      <c r="F112" s="7">
        <v>792</v>
      </c>
      <c r="G112" s="7">
        <v>130.54945054945054</v>
      </c>
      <c r="H112" s="7">
        <v>195</v>
      </c>
      <c r="I112" s="7">
        <v>32.142857142857146</v>
      </c>
      <c r="J112" s="7">
        <v>2914</v>
      </c>
      <c r="K112" s="8">
        <v>118.16666666666649</v>
      </c>
      <c r="L112" s="8">
        <v>16.499490056093826</v>
      </c>
      <c r="M112" s="8">
        <v>20.166666666666636</v>
      </c>
      <c r="N112" s="8">
        <v>14.332823389427148</v>
      </c>
      <c r="O112" s="6">
        <f t="shared" si="7"/>
        <v>0.24621212121212122</v>
      </c>
    </row>
    <row r="113" spans="1:15" ht="30" x14ac:dyDescent="0.25">
      <c r="A113" s="4" t="str">
        <f t="shared" ref="A113:B117" si="13">A112</f>
        <v>Ibagué</v>
      </c>
      <c r="B113" s="103" t="str">
        <f t="shared" si="13"/>
        <v>Ejecución de Penas y Medidas de Seguridad</v>
      </c>
      <c r="C113" s="5" t="s">
        <v>755</v>
      </c>
      <c r="D113" s="103" t="s">
        <v>756</v>
      </c>
      <c r="E113" s="7">
        <v>6.0666666666666664</v>
      </c>
      <c r="F113" s="7">
        <v>466</v>
      </c>
      <c r="G113" s="7">
        <v>76.813186813186817</v>
      </c>
      <c r="H113" s="7">
        <v>245</v>
      </c>
      <c r="I113" s="7">
        <v>40.384615384615387</v>
      </c>
      <c r="J113" s="7">
        <v>2347</v>
      </c>
      <c r="K113" s="8">
        <v>60.499999999999851</v>
      </c>
      <c r="L113" s="8">
        <v>19.166666666666647</v>
      </c>
      <c r="M113" s="8">
        <v>25.333333333333297</v>
      </c>
      <c r="N113" s="8">
        <v>16.999999999999986</v>
      </c>
      <c r="O113" s="6">
        <f t="shared" si="7"/>
        <v>0.52575107296137336</v>
      </c>
    </row>
    <row r="114" spans="1:15" ht="30" x14ac:dyDescent="0.25">
      <c r="A114" s="4" t="str">
        <f t="shared" si="13"/>
        <v>Ibagué</v>
      </c>
      <c r="B114" s="103" t="str">
        <f t="shared" si="13"/>
        <v>Ejecución de Penas y Medidas de Seguridad</v>
      </c>
      <c r="C114" s="5" t="s">
        <v>757</v>
      </c>
      <c r="D114" s="103" t="s">
        <v>758</v>
      </c>
      <c r="E114" s="7">
        <v>6.0666666666666664</v>
      </c>
      <c r="F114" s="7">
        <v>1452</v>
      </c>
      <c r="G114" s="7">
        <v>239.34065934065936</v>
      </c>
      <c r="H114" s="7">
        <v>183</v>
      </c>
      <c r="I114" s="7">
        <v>30.164835164835164</v>
      </c>
      <c r="J114" s="7">
        <v>3094</v>
      </c>
      <c r="K114" s="8">
        <v>224.42307692307668</v>
      </c>
      <c r="L114" s="8">
        <v>18.595238095238074</v>
      </c>
      <c r="M114" s="8">
        <v>15.999999999999991</v>
      </c>
      <c r="N114" s="8">
        <v>15.428571428571416</v>
      </c>
      <c r="O114" s="6">
        <f t="shared" si="7"/>
        <v>0.12603305785123967</v>
      </c>
    </row>
    <row r="115" spans="1:15" ht="30" x14ac:dyDescent="0.25">
      <c r="A115" s="4" t="str">
        <f t="shared" si="13"/>
        <v>Ibagué</v>
      </c>
      <c r="B115" s="103" t="str">
        <f t="shared" si="13"/>
        <v>Ejecución de Penas y Medidas de Seguridad</v>
      </c>
      <c r="C115" s="5" t="s">
        <v>759</v>
      </c>
      <c r="D115" s="103" t="s">
        <v>760</v>
      </c>
      <c r="E115" s="7">
        <v>6.0666666666666664</v>
      </c>
      <c r="F115" s="7">
        <v>1370</v>
      </c>
      <c r="G115" s="7">
        <v>225.82417582417582</v>
      </c>
      <c r="H115" s="7">
        <v>391</v>
      </c>
      <c r="I115" s="7">
        <v>64.45054945054946</v>
      </c>
      <c r="J115" s="7">
        <v>2470</v>
      </c>
      <c r="K115" s="8">
        <v>213.84905660377336</v>
      </c>
      <c r="L115" s="8">
        <v>15.210691823899364</v>
      </c>
      <c r="M115" s="8">
        <v>52.908805031446455</v>
      </c>
      <c r="N115" s="8">
        <v>12.544025157232698</v>
      </c>
      <c r="O115" s="6">
        <f t="shared" si="7"/>
        <v>0.28540145985401461</v>
      </c>
    </row>
    <row r="116" spans="1:15" ht="30" x14ac:dyDescent="0.25">
      <c r="A116" s="4" t="str">
        <f t="shared" si="13"/>
        <v>Ibagué</v>
      </c>
      <c r="B116" s="103" t="str">
        <f t="shared" si="13"/>
        <v>Ejecución de Penas y Medidas de Seguridad</v>
      </c>
      <c r="C116" s="5" t="s">
        <v>761</v>
      </c>
      <c r="D116" s="103" t="s">
        <v>762</v>
      </c>
      <c r="E116" s="7">
        <v>6.0666666666666664</v>
      </c>
      <c r="F116" s="7">
        <v>546</v>
      </c>
      <c r="G116" s="7">
        <v>90</v>
      </c>
      <c r="H116" s="7">
        <v>279</v>
      </c>
      <c r="I116" s="7">
        <v>45.989010989010993</v>
      </c>
      <c r="J116" s="7">
        <v>2877</v>
      </c>
      <c r="K116" s="8">
        <v>76.474358974358779</v>
      </c>
      <c r="L116" s="8">
        <v>18.948306595365349</v>
      </c>
      <c r="M116" s="8">
        <v>37.756410256410199</v>
      </c>
      <c r="N116" s="8">
        <v>12.889483065953646</v>
      </c>
      <c r="O116" s="6">
        <f t="shared" si="7"/>
        <v>0.51098901098901095</v>
      </c>
    </row>
    <row r="117" spans="1:15" ht="30" x14ac:dyDescent="0.25">
      <c r="A117" s="4" t="str">
        <f t="shared" si="13"/>
        <v>Ibagué</v>
      </c>
      <c r="B117" s="103" t="str">
        <f t="shared" si="13"/>
        <v>Ejecución de Penas y Medidas de Seguridad</v>
      </c>
      <c r="C117" s="5" t="s">
        <v>763</v>
      </c>
      <c r="D117" s="103" t="s">
        <v>764</v>
      </c>
      <c r="E117" s="7">
        <v>6.0666666666666664</v>
      </c>
      <c r="F117" s="7">
        <v>3108</v>
      </c>
      <c r="G117" s="7">
        <v>512.30769230769238</v>
      </c>
      <c r="H117" s="7">
        <v>905</v>
      </c>
      <c r="I117" s="7">
        <v>149.17582417582418</v>
      </c>
      <c r="J117" s="7">
        <v>2722</v>
      </c>
      <c r="K117" s="8">
        <v>505.83333333333263</v>
      </c>
      <c r="L117" s="8">
        <v>25.357466063348419</v>
      </c>
      <c r="M117" s="8">
        <v>144.0882352941174</v>
      </c>
      <c r="N117" s="8">
        <v>12.47285067873303</v>
      </c>
      <c r="O117" s="6">
        <f t="shared" si="7"/>
        <v>0.29118404118404118</v>
      </c>
    </row>
    <row r="118" spans="1:15" x14ac:dyDescent="0.25">
      <c r="A118" s="9" t="s">
        <v>182</v>
      </c>
      <c r="B118" s="63"/>
      <c r="C118" s="9"/>
      <c r="D118" s="63"/>
      <c r="E118" s="10"/>
      <c r="F118" s="10">
        <v>7734</v>
      </c>
      <c r="G118" s="10">
        <v>1274.835164835165</v>
      </c>
      <c r="H118" s="10">
        <v>2198</v>
      </c>
      <c r="I118" s="10">
        <v>362.30769230769232</v>
      </c>
      <c r="J118" s="10">
        <v>16424</v>
      </c>
      <c r="K118" s="11">
        <v>1199.2464925012077</v>
      </c>
      <c r="L118" s="11">
        <v>113.77785930061168</v>
      </c>
      <c r="M118" s="11">
        <v>296.25345058197399</v>
      </c>
      <c r="N118" s="11">
        <v>84.667753719917911</v>
      </c>
      <c r="O118" s="14">
        <f t="shared" si="7"/>
        <v>0.28419963796224462</v>
      </c>
    </row>
    <row r="119" spans="1:15" ht="30" x14ac:dyDescent="0.25">
      <c r="A119" s="4" t="s">
        <v>183</v>
      </c>
      <c r="B119" s="103" t="s">
        <v>362</v>
      </c>
      <c r="C119" s="5" t="s">
        <v>795</v>
      </c>
      <c r="D119" s="103" t="s">
        <v>796</v>
      </c>
      <c r="E119" s="7">
        <v>6.0666666666666664</v>
      </c>
      <c r="F119" s="7">
        <v>330</v>
      </c>
      <c r="G119" s="7">
        <v>54.395604395604394</v>
      </c>
      <c r="H119" s="7">
        <v>198</v>
      </c>
      <c r="I119" s="7">
        <v>32.637362637362635</v>
      </c>
      <c r="J119" s="7">
        <v>2461</v>
      </c>
      <c r="K119" s="8">
        <v>50.499999999999879</v>
      </c>
      <c r="L119" s="8">
        <v>8.9999999999999982</v>
      </c>
      <c r="M119" s="8">
        <v>28.999999999999972</v>
      </c>
      <c r="N119" s="8">
        <v>7.9999999999999858</v>
      </c>
      <c r="O119" s="6">
        <f t="shared" si="7"/>
        <v>0.6</v>
      </c>
    </row>
    <row r="120" spans="1:15" ht="30" x14ac:dyDescent="0.25">
      <c r="A120" s="4" t="str">
        <f t="shared" ref="A120:B123" si="14">A119</f>
        <v>Manizales</v>
      </c>
      <c r="B120" s="103" t="str">
        <f t="shared" si="14"/>
        <v>Ejecución de Penas y Medidas de Seguridad</v>
      </c>
      <c r="C120" s="5" t="s">
        <v>797</v>
      </c>
      <c r="D120" s="103" t="s">
        <v>798</v>
      </c>
      <c r="E120" s="7">
        <v>6.0666666666666664</v>
      </c>
      <c r="F120" s="7">
        <v>333</v>
      </c>
      <c r="G120" s="7">
        <v>54.890109890109891</v>
      </c>
      <c r="H120" s="7">
        <v>527</v>
      </c>
      <c r="I120" s="7">
        <v>86.868131868131869</v>
      </c>
      <c r="J120" s="7">
        <v>1226</v>
      </c>
      <c r="K120" s="8">
        <v>50.166666666666494</v>
      </c>
      <c r="L120" s="8">
        <v>10.666666666666661</v>
      </c>
      <c r="M120" s="8">
        <v>84.499999999999886</v>
      </c>
      <c r="N120" s="8">
        <v>6.9999999999999885</v>
      </c>
      <c r="O120" s="6">
        <f t="shared" si="7"/>
        <v>1.5825825825825826</v>
      </c>
    </row>
    <row r="121" spans="1:15" ht="30" x14ac:dyDescent="0.25">
      <c r="A121" s="4" t="str">
        <f t="shared" si="14"/>
        <v>Manizales</v>
      </c>
      <c r="B121" s="103" t="str">
        <f t="shared" si="14"/>
        <v>Ejecución de Penas y Medidas de Seguridad</v>
      </c>
      <c r="C121" s="5" t="s">
        <v>799</v>
      </c>
      <c r="D121" s="103" t="s">
        <v>800</v>
      </c>
      <c r="E121" s="7">
        <v>6.0666666666666664</v>
      </c>
      <c r="F121" s="7">
        <v>605</v>
      </c>
      <c r="G121" s="7">
        <v>99.72527472527473</v>
      </c>
      <c r="H121" s="7">
        <v>263</v>
      </c>
      <c r="I121" s="7">
        <v>43.35164835164835</v>
      </c>
      <c r="J121" s="7">
        <v>1447</v>
      </c>
      <c r="K121" s="8">
        <v>96.333333333333286</v>
      </c>
      <c r="L121" s="8">
        <v>8.9999999999999893</v>
      </c>
      <c r="M121" s="8">
        <v>39.499999999999844</v>
      </c>
      <c r="N121" s="8">
        <v>8.6666666666666554</v>
      </c>
      <c r="O121" s="6">
        <f t="shared" si="7"/>
        <v>0.43471074380165287</v>
      </c>
    </row>
    <row r="122" spans="1:15" ht="30" x14ac:dyDescent="0.25">
      <c r="A122" s="4" t="str">
        <f t="shared" si="14"/>
        <v>Manizales</v>
      </c>
      <c r="B122" s="103" t="str">
        <f t="shared" si="14"/>
        <v>Ejecución de Penas y Medidas de Seguridad</v>
      </c>
      <c r="C122" s="5" t="s">
        <v>801</v>
      </c>
      <c r="D122" s="103" t="s">
        <v>802</v>
      </c>
      <c r="E122" s="7">
        <v>6.0666666666666664</v>
      </c>
      <c r="F122" s="7">
        <v>254</v>
      </c>
      <c r="G122" s="7">
        <v>41.868131868131869</v>
      </c>
      <c r="H122" s="7">
        <v>124</v>
      </c>
      <c r="I122" s="7">
        <v>20.439560439560442</v>
      </c>
      <c r="J122" s="7">
        <v>1193</v>
      </c>
      <c r="K122" s="8">
        <v>29.666666666666579</v>
      </c>
      <c r="L122" s="8">
        <v>25.999999999999918</v>
      </c>
      <c r="M122" s="8">
        <v>11.999999999999995</v>
      </c>
      <c r="N122" s="8">
        <v>17.333333333333325</v>
      </c>
      <c r="O122" s="6">
        <f t="shared" si="7"/>
        <v>0.48818897637795278</v>
      </c>
    </row>
    <row r="123" spans="1:15" ht="30" x14ac:dyDescent="0.25">
      <c r="A123" s="4" t="str">
        <f t="shared" si="14"/>
        <v>Manizales</v>
      </c>
      <c r="B123" s="103" t="str">
        <f t="shared" si="14"/>
        <v>Ejecución de Penas y Medidas de Seguridad</v>
      </c>
      <c r="C123" s="5" t="s">
        <v>803</v>
      </c>
      <c r="D123" s="103" t="s">
        <v>804</v>
      </c>
      <c r="E123" s="7">
        <v>6.0666666666666664</v>
      </c>
      <c r="F123" s="7">
        <v>268</v>
      </c>
      <c r="G123" s="7">
        <v>44.175824175824175</v>
      </c>
      <c r="H123" s="7">
        <v>160</v>
      </c>
      <c r="I123" s="7">
        <v>26.373626373626376</v>
      </c>
      <c r="J123" s="7">
        <v>1183</v>
      </c>
      <c r="K123" s="8">
        <v>32.972222222222165</v>
      </c>
      <c r="L123" s="8">
        <v>27.458333333333286</v>
      </c>
      <c r="M123" s="8">
        <v>19.120370370370345</v>
      </c>
      <c r="N123" s="8">
        <v>17.999999999999957</v>
      </c>
      <c r="O123" s="6">
        <f t="shared" si="7"/>
        <v>0.59701492537313428</v>
      </c>
    </row>
    <row r="124" spans="1:15" x14ac:dyDescent="0.25">
      <c r="A124" s="9" t="s">
        <v>192</v>
      </c>
      <c r="B124" s="63"/>
      <c r="C124" s="9"/>
      <c r="D124" s="63"/>
      <c r="E124" s="10"/>
      <c r="F124" s="10">
        <v>1790</v>
      </c>
      <c r="G124" s="10">
        <v>295.05494505494505</v>
      </c>
      <c r="H124" s="10">
        <v>1272</v>
      </c>
      <c r="I124" s="10">
        <v>209.67032967032966</v>
      </c>
      <c r="J124" s="10">
        <v>7510</v>
      </c>
      <c r="K124" s="11">
        <v>259.6388888888884</v>
      </c>
      <c r="L124" s="11">
        <v>82.124999999999858</v>
      </c>
      <c r="M124" s="11">
        <v>184.12037037037007</v>
      </c>
      <c r="N124" s="11">
        <v>58.999999999999915</v>
      </c>
      <c r="O124" s="14">
        <f t="shared" si="7"/>
        <v>0.71061452513966483</v>
      </c>
    </row>
    <row r="125" spans="1:15" ht="30" x14ac:dyDescent="0.25">
      <c r="A125" s="4" t="s">
        <v>193</v>
      </c>
      <c r="B125" s="103" t="s">
        <v>362</v>
      </c>
      <c r="C125" s="5" t="s">
        <v>841</v>
      </c>
      <c r="D125" s="103" t="s">
        <v>842</v>
      </c>
      <c r="E125" s="7">
        <v>6.0666666666666664</v>
      </c>
      <c r="F125" s="7">
        <v>760</v>
      </c>
      <c r="G125" s="7">
        <v>125.27472527472528</v>
      </c>
      <c r="H125" s="7">
        <v>457</v>
      </c>
      <c r="I125" s="7">
        <v>75.329670329670336</v>
      </c>
      <c r="J125" s="7">
        <v>2131</v>
      </c>
      <c r="K125" s="8">
        <v>62.833333333333208</v>
      </c>
      <c r="L125" s="8">
        <v>64.666666666666657</v>
      </c>
      <c r="M125" s="8">
        <v>31.666666666666611</v>
      </c>
      <c r="N125" s="8">
        <v>44.833333333333265</v>
      </c>
      <c r="O125" s="6">
        <f t="shared" si="7"/>
        <v>0.60131578947368425</v>
      </c>
    </row>
    <row r="126" spans="1:15" ht="30" x14ac:dyDescent="0.25">
      <c r="A126" s="4" t="str">
        <f t="shared" ref="A126:A132" si="15">A125</f>
        <v>Medellín</v>
      </c>
      <c r="B126" s="103" t="str">
        <f t="shared" ref="B126:B132" si="16">B125</f>
        <v>Ejecución de Penas y Medidas de Seguridad</v>
      </c>
      <c r="C126" s="5" t="s">
        <v>843</v>
      </c>
      <c r="D126" s="103" t="s">
        <v>844</v>
      </c>
      <c r="E126" s="7">
        <v>6.0666666666666664</v>
      </c>
      <c r="F126" s="7">
        <v>778</v>
      </c>
      <c r="G126" s="7">
        <v>128.24175824175825</v>
      </c>
      <c r="H126" s="7">
        <v>497</v>
      </c>
      <c r="I126" s="7">
        <v>81.92307692307692</v>
      </c>
      <c r="J126" s="7">
        <v>3521</v>
      </c>
      <c r="K126" s="8">
        <v>63.666666666666551</v>
      </c>
      <c r="L126" s="8">
        <v>66.374213836477907</v>
      </c>
      <c r="M126" s="8">
        <v>28.333333333333279</v>
      </c>
      <c r="N126" s="8">
        <v>54.654088050314392</v>
      </c>
      <c r="O126" s="6">
        <f t="shared" si="7"/>
        <v>0.63881748071979438</v>
      </c>
    </row>
    <row r="127" spans="1:15" ht="30" x14ac:dyDescent="0.25">
      <c r="A127" s="4" t="str">
        <f t="shared" si="15"/>
        <v>Medellín</v>
      </c>
      <c r="B127" s="103" t="str">
        <f t="shared" si="16"/>
        <v>Ejecución de Penas y Medidas de Seguridad</v>
      </c>
      <c r="C127" s="5" t="s">
        <v>845</v>
      </c>
      <c r="D127" s="103" t="s">
        <v>846</v>
      </c>
      <c r="E127" s="7">
        <v>6.0666666666666664</v>
      </c>
      <c r="F127" s="7">
        <v>596</v>
      </c>
      <c r="G127" s="7">
        <v>98.241758241758248</v>
      </c>
      <c r="H127" s="7">
        <v>303</v>
      </c>
      <c r="I127" s="7">
        <v>49.945054945054949</v>
      </c>
      <c r="J127" s="7">
        <v>2943</v>
      </c>
      <c r="K127" s="8">
        <v>66.333333333333201</v>
      </c>
      <c r="L127" s="8">
        <v>66.555555555555472</v>
      </c>
      <c r="M127" s="8">
        <v>28.666666666666622</v>
      </c>
      <c r="N127" s="8">
        <v>43.999999999999922</v>
      </c>
      <c r="O127" s="6">
        <f t="shared" si="7"/>
        <v>0.50838926174496646</v>
      </c>
    </row>
    <row r="128" spans="1:15" ht="30" x14ac:dyDescent="0.25">
      <c r="A128" s="4" t="str">
        <f t="shared" si="15"/>
        <v>Medellín</v>
      </c>
      <c r="B128" s="103" t="str">
        <f t="shared" si="16"/>
        <v>Ejecución de Penas y Medidas de Seguridad</v>
      </c>
      <c r="C128" s="5" t="s">
        <v>847</v>
      </c>
      <c r="D128" s="103" t="s">
        <v>848</v>
      </c>
      <c r="E128" s="7">
        <v>6.0666666666666664</v>
      </c>
      <c r="F128" s="7">
        <v>372</v>
      </c>
      <c r="G128" s="7">
        <v>61.318681318681321</v>
      </c>
      <c r="H128" s="7">
        <v>158</v>
      </c>
      <c r="I128" s="7">
        <v>26.043956043956044</v>
      </c>
      <c r="J128" s="7">
        <v>2879</v>
      </c>
      <c r="K128" s="8">
        <v>61.999999999999922</v>
      </c>
      <c r="L128" s="8"/>
      <c r="M128" s="8">
        <v>26.333333333333311</v>
      </c>
      <c r="N128" s="8"/>
      <c r="O128" s="6">
        <f t="shared" si="7"/>
        <v>0.42473118279569894</v>
      </c>
    </row>
    <row r="129" spans="1:15" ht="30" x14ac:dyDescent="0.25">
      <c r="A129" s="4" t="str">
        <f t="shared" si="15"/>
        <v>Medellín</v>
      </c>
      <c r="B129" s="103" t="str">
        <f t="shared" si="16"/>
        <v>Ejecución de Penas y Medidas de Seguridad</v>
      </c>
      <c r="C129" s="5" t="s">
        <v>849</v>
      </c>
      <c r="D129" s="103" t="s">
        <v>850</v>
      </c>
      <c r="E129" s="7">
        <v>6.0666666666666664</v>
      </c>
      <c r="F129" s="7">
        <v>350</v>
      </c>
      <c r="G129" s="7">
        <v>57.692307692307693</v>
      </c>
      <c r="H129" s="7">
        <v>162</v>
      </c>
      <c r="I129" s="7">
        <v>26.703296703296704</v>
      </c>
      <c r="J129" s="7">
        <v>3703</v>
      </c>
      <c r="K129" s="8">
        <v>58.333333333333165</v>
      </c>
      <c r="L129" s="8"/>
      <c r="M129" s="8">
        <v>26.999999999999975</v>
      </c>
      <c r="N129" s="8"/>
      <c r="O129" s="6">
        <f t="shared" si="7"/>
        <v>0.46285714285714286</v>
      </c>
    </row>
    <row r="130" spans="1:15" ht="30" x14ac:dyDescent="0.25">
      <c r="A130" s="4" t="str">
        <f t="shared" si="15"/>
        <v>Medellín</v>
      </c>
      <c r="B130" s="103" t="str">
        <f t="shared" si="16"/>
        <v>Ejecución de Penas y Medidas de Seguridad</v>
      </c>
      <c r="C130" s="5" t="s">
        <v>851</v>
      </c>
      <c r="D130" s="103" t="s">
        <v>852</v>
      </c>
      <c r="E130" s="7">
        <v>6.0666666666666664</v>
      </c>
      <c r="F130" s="7">
        <v>758</v>
      </c>
      <c r="G130" s="7">
        <v>124.94505494505495</v>
      </c>
      <c r="H130" s="7">
        <v>511</v>
      </c>
      <c r="I130" s="7">
        <v>84.230769230769241</v>
      </c>
      <c r="J130" s="7">
        <v>3895</v>
      </c>
      <c r="K130" s="8">
        <v>59.833333333333165</v>
      </c>
      <c r="L130" s="8">
        <v>66.833333333333286</v>
      </c>
      <c r="M130" s="8">
        <v>25.833333333333304</v>
      </c>
      <c r="N130" s="8">
        <v>59.33333333333325</v>
      </c>
      <c r="O130" s="6">
        <f t="shared" si="7"/>
        <v>0.67414248021108181</v>
      </c>
    </row>
    <row r="131" spans="1:15" ht="30" x14ac:dyDescent="0.25">
      <c r="A131" s="4" t="str">
        <f t="shared" si="15"/>
        <v>Medellín</v>
      </c>
      <c r="B131" s="103" t="str">
        <f t="shared" si="16"/>
        <v>Ejecución de Penas y Medidas de Seguridad</v>
      </c>
      <c r="C131" s="5" t="s">
        <v>853</v>
      </c>
      <c r="D131" s="103" t="s">
        <v>854</v>
      </c>
      <c r="E131" s="7">
        <v>0.56666666666666665</v>
      </c>
      <c r="F131" s="7">
        <v>738</v>
      </c>
      <c r="G131" s="7">
        <v>738</v>
      </c>
      <c r="H131" s="7">
        <v>5</v>
      </c>
      <c r="I131" s="7">
        <v>5</v>
      </c>
      <c r="J131" s="7">
        <v>1845</v>
      </c>
      <c r="K131" s="8">
        <v>737</v>
      </c>
      <c r="L131" s="8">
        <v>1</v>
      </c>
      <c r="M131" s="8">
        <v>4</v>
      </c>
      <c r="N131" s="8">
        <v>1</v>
      </c>
      <c r="O131" s="6">
        <f t="shared" ref="O131:O180" si="17">H131/F131</f>
        <v>6.7750677506775072E-3</v>
      </c>
    </row>
    <row r="132" spans="1:15" ht="30" x14ac:dyDescent="0.25">
      <c r="A132" s="4" t="str">
        <f t="shared" si="15"/>
        <v>Medellín</v>
      </c>
      <c r="B132" s="103" t="str">
        <f t="shared" si="16"/>
        <v>Ejecución de Penas y Medidas de Seguridad</v>
      </c>
      <c r="C132" s="5" t="s">
        <v>855</v>
      </c>
      <c r="D132" s="103" t="s">
        <v>856</v>
      </c>
      <c r="E132" s="7">
        <v>6.0666666666666664</v>
      </c>
      <c r="F132" s="7">
        <v>1684</v>
      </c>
      <c r="G132" s="7">
        <v>277.58241758241758</v>
      </c>
      <c r="H132" s="7">
        <v>389</v>
      </c>
      <c r="I132" s="7">
        <v>64.120879120879124</v>
      </c>
      <c r="J132" s="7">
        <v>2296</v>
      </c>
      <c r="K132" s="8">
        <v>207.51190476190456</v>
      </c>
      <c r="L132" s="8">
        <v>78.75</v>
      </c>
      <c r="M132" s="8">
        <v>13.999999999999991</v>
      </c>
      <c r="N132" s="8">
        <v>54.464285714285637</v>
      </c>
      <c r="O132" s="6">
        <f t="shared" si="17"/>
        <v>0.23099762470308788</v>
      </c>
    </row>
    <row r="133" spans="1:15" x14ac:dyDescent="0.25">
      <c r="A133" s="9" t="s">
        <v>238</v>
      </c>
      <c r="B133" s="63"/>
      <c r="C133" s="9"/>
      <c r="D133" s="63"/>
      <c r="E133" s="10"/>
      <c r="F133" s="10">
        <v>6036</v>
      </c>
      <c r="G133" s="10">
        <v>1611.2967032967033</v>
      </c>
      <c r="H133" s="10">
        <v>2482</v>
      </c>
      <c r="I133" s="10">
        <v>413.2967032967033</v>
      </c>
      <c r="J133" s="10">
        <v>23213</v>
      </c>
      <c r="K133" s="11">
        <v>1317.5119047619037</v>
      </c>
      <c r="L133" s="11">
        <v>344.17976939203334</v>
      </c>
      <c r="M133" s="11">
        <v>185.83333333333312</v>
      </c>
      <c r="N133" s="11">
        <v>258.28504043126645</v>
      </c>
      <c r="O133" s="14">
        <f t="shared" si="17"/>
        <v>0.41119946984758116</v>
      </c>
    </row>
    <row r="134" spans="1:15" ht="30" x14ac:dyDescent="0.25">
      <c r="A134" s="4" t="s">
        <v>883</v>
      </c>
      <c r="B134" s="103" t="s">
        <v>362</v>
      </c>
      <c r="C134" s="5" t="s">
        <v>884</v>
      </c>
      <c r="D134" s="103" t="s">
        <v>885</v>
      </c>
      <c r="E134" s="7">
        <v>6.0666666666666664</v>
      </c>
      <c r="F134" s="7">
        <v>288</v>
      </c>
      <c r="G134" s="7">
        <v>47.472527472527474</v>
      </c>
      <c r="H134" s="7">
        <v>1004</v>
      </c>
      <c r="I134" s="7">
        <v>165.49450549450549</v>
      </c>
      <c r="J134" s="7">
        <v>873</v>
      </c>
      <c r="K134" s="8">
        <v>26.499999999999943</v>
      </c>
      <c r="L134" s="8">
        <v>23.499999999999964</v>
      </c>
      <c r="M134" s="8">
        <v>151.49999999999977</v>
      </c>
      <c r="N134" s="8">
        <v>22.166666666666625</v>
      </c>
      <c r="O134" s="6">
        <f t="shared" si="17"/>
        <v>3.4861111111111112</v>
      </c>
    </row>
    <row r="135" spans="1:15" ht="30" x14ac:dyDescent="0.25">
      <c r="A135" s="4" t="str">
        <f>A134</f>
        <v>Mocoa</v>
      </c>
      <c r="B135" s="103" t="str">
        <f>B134</f>
        <v>Ejecución de Penas y Medidas de Seguridad</v>
      </c>
      <c r="C135" s="5" t="s">
        <v>886</v>
      </c>
      <c r="D135" s="103" t="s">
        <v>887</v>
      </c>
      <c r="E135" s="7">
        <v>6.0666666666666664</v>
      </c>
      <c r="F135" s="7">
        <v>1093</v>
      </c>
      <c r="G135" s="7">
        <v>180.16483516483518</v>
      </c>
      <c r="H135" s="7">
        <v>145</v>
      </c>
      <c r="I135" s="7">
        <v>23.901098901098901</v>
      </c>
      <c r="J135" s="7">
        <v>895</v>
      </c>
      <c r="K135" s="8">
        <v>158.66666666666646</v>
      </c>
      <c r="L135" s="8">
        <v>24.499999999999993</v>
      </c>
      <c r="M135" s="8">
        <v>3.6666666666666594</v>
      </c>
      <c r="N135" s="8">
        <v>20.833333333333329</v>
      </c>
      <c r="O135" s="6">
        <f t="shared" si="17"/>
        <v>0.13266239707227814</v>
      </c>
    </row>
    <row r="136" spans="1:15" x14ac:dyDescent="0.25">
      <c r="A136" s="9" t="s">
        <v>896</v>
      </c>
      <c r="B136" s="63"/>
      <c r="C136" s="9"/>
      <c r="D136" s="63"/>
      <c r="E136" s="10"/>
      <c r="F136" s="10">
        <v>1381</v>
      </c>
      <c r="G136" s="10">
        <v>227.63736263736266</v>
      </c>
      <c r="H136" s="10">
        <v>1149</v>
      </c>
      <c r="I136" s="10">
        <v>189.39560439560438</v>
      </c>
      <c r="J136" s="10">
        <v>1768</v>
      </c>
      <c r="K136" s="11">
        <v>185.1666666666664</v>
      </c>
      <c r="L136" s="11">
        <v>47.999999999999957</v>
      </c>
      <c r="M136" s="11">
        <v>155.16666666666643</v>
      </c>
      <c r="N136" s="11">
        <v>42.999999999999957</v>
      </c>
      <c r="O136" s="14">
        <f t="shared" si="17"/>
        <v>0.83200579290369303</v>
      </c>
    </row>
    <row r="137" spans="1:15" ht="30" x14ac:dyDescent="0.25">
      <c r="A137" s="4" t="s">
        <v>239</v>
      </c>
      <c r="B137" s="103" t="s">
        <v>362</v>
      </c>
      <c r="C137" s="5" t="s">
        <v>897</v>
      </c>
      <c r="D137" s="103" t="s">
        <v>898</v>
      </c>
      <c r="E137" s="7">
        <v>6.0666666666666664</v>
      </c>
      <c r="F137" s="7">
        <v>321</v>
      </c>
      <c r="G137" s="7">
        <v>52.912087912087912</v>
      </c>
      <c r="H137" s="7">
        <v>179</v>
      </c>
      <c r="I137" s="7">
        <v>29.505494505494507</v>
      </c>
      <c r="J137" s="7">
        <v>1152</v>
      </c>
      <c r="K137" s="8">
        <v>53.166666666666508</v>
      </c>
      <c r="L137" s="8">
        <v>0.66666666666666596</v>
      </c>
      <c r="M137" s="8">
        <v>29.499999999999972</v>
      </c>
      <c r="N137" s="8">
        <v>0.66666666666666596</v>
      </c>
      <c r="O137" s="6">
        <f t="shared" si="17"/>
        <v>0.55763239875389403</v>
      </c>
    </row>
    <row r="138" spans="1:15" ht="30" x14ac:dyDescent="0.25">
      <c r="A138" s="4" t="str">
        <f>A137</f>
        <v>Montería</v>
      </c>
      <c r="B138" s="103" t="str">
        <f>B137</f>
        <v>Ejecución de Penas y Medidas de Seguridad</v>
      </c>
      <c r="C138" s="5" t="s">
        <v>899</v>
      </c>
      <c r="D138" s="103" t="s">
        <v>900</v>
      </c>
      <c r="E138" s="7">
        <v>6.0666666666666664</v>
      </c>
      <c r="F138" s="7">
        <v>986</v>
      </c>
      <c r="G138" s="7">
        <v>162.52747252747253</v>
      </c>
      <c r="H138" s="7">
        <v>105</v>
      </c>
      <c r="I138" s="7">
        <v>17.307692307692307</v>
      </c>
      <c r="J138" s="7">
        <v>1995</v>
      </c>
      <c r="K138" s="8">
        <v>163.66666666666649</v>
      </c>
      <c r="L138" s="8">
        <v>1.333333333333333</v>
      </c>
      <c r="M138" s="8">
        <v>16.833333333333318</v>
      </c>
      <c r="N138" s="8">
        <v>1.333333333333333</v>
      </c>
      <c r="O138" s="6">
        <f t="shared" si="17"/>
        <v>0.10649087221095335</v>
      </c>
    </row>
    <row r="139" spans="1:15" x14ac:dyDescent="0.25">
      <c r="A139" s="9" t="s">
        <v>246</v>
      </c>
      <c r="B139" s="63"/>
      <c r="C139" s="9"/>
      <c r="D139" s="63"/>
      <c r="E139" s="10"/>
      <c r="F139" s="10">
        <v>1307</v>
      </c>
      <c r="G139" s="10">
        <v>215.43956043956044</v>
      </c>
      <c r="H139" s="10">
        <v>284</v>
      </c>
      <c r="I139" s="10">
        <v>46.813186813186817</v>
      </c>
      <c r="J139" s="10">
        <v>3147</v>
      </c>
      <c r="K139" s="11">
        <v>216.833333333333</v>
      </c>
      <c r="L139" s="11">
        <v>1.9999999999999991</v>
      </c>
      <c r="M139" s="11">
        <v>46.333333333333286</v>
      </c>
      <c r="N139" s="11">
        <v>1.9999999999999991</v>
      </c>
      <c r="O139" s="14">
        <f t="shared" si="17"/>
        <v>0.21729150726855395</v>
      </c>
    </row>
    <row r="140" spans="1:15" ht="30" x14ac:dyDescent="0.25">
      <c r="A140" s="4" t="s">
        <v>247</v>
      </c>
      <c r="B140" s="103" t="s">
        <v>362</v>
      </c>
      <c r="C140" s="5" t="s">
        <v>917</v>
      </c>
      <c r="D140" s="103" t="s">
        <v>918</v>
      </c>
      <c r="E140" s="7">
        <v>6.0666666666666664</v>
      </c>
      <c r="F140" s="7">
        <v>998</v>
      </c>
      <c r="G140" s="7">
        <v>164.50549450549451</v>
      </c>
      <c r="H140" s="7">
        <v>177</v>
      </c>
      <c r="I140" s="7">
        <v>29.175824175824175</v>
      </c>
      <c r="J140" s="7">
        <v>2719</v>
      </c>
      <c r="K140" s="8">
        <v>150.99999999999986</v>
      </c>
      <c r="L140" s="8">
        <v>15.718415156828348</v>
      </c>
      <c r="M140" s="8">
        <v>16.499999999999979</v>
      </c>
      <c r="N140" s="8">
        <v>14.026129943502811</v>
      </c>
      <c r="O140" s="6">
        <f t="shared" si="17"/>
        <v>0.17735470941883769</v>
      </c>
    </row>
    <row r="141" spans="1:15" ht="30" x14ac:dyDescent="0.25">
      <c r="A141" s="4" t="str">
        <f t="shared" ref="A141:B143" si="18">A140</f>
        <v>Neiva</v>
      </c>
      <c r="B141" s="103" t="str">
        <f t="shared" si="18"/>
        <v>Ejecución de Penas y Medidas de Seguridad</v>
      </c>
      <c r="C141" s="5" t="s">
        <v>919</v>
      </c>
      <c r="D141" s="103" t="s">
        <v>920</v>
      </c>
      <c r="E141" s="7">
        <v>6.0666666666666664</v>
      </c>
      <c r="F141" s="7">
        <v>971</v>
      </c>
      <c r="G141" s="7">
        <v>160.05494505494505</v>
      </c>
      <c r="H141" s="7">
        <v>158</v>
      </c>
      <c r="I141" s="7">
        <v>26.043956043956044</v>
      </c>
      <c r="J141" s="7">
        <v>2872</v>
      </c>
      <c r="K141" s="8">
        <v>146.33333333333314</v>
      </c>
      <c r="L141" s="8">
        <v>18.733333333333327</v>
      </c>
      <c r="M141" s="8">
        <v>12.333333333333321</v>
      </c>
      <c r="N141" s="8">
        <v>17.233333333333317</v>
      </c>
      <c r="O141" s="6">
        <f t="shared" si="17"/>
        <v>0.1627188465499485</v>
      </c>
    </row>
    <row r="142" spans="1:15" ht="30" x14ac:dyDescent="0.25">
      <c r="A142" s="4" t="str">
        <f t="shared" si="18"/>
        <v>Neiva</v>
      </c>
      <c r="B142" s="103" t="str">
        <f t="shared" si="18"/>
        <v>Ejecución de Penas y Medidas de Seguridad</v>
      </c>
      <c r="C142" s="5" t="s">
        <v>921</v>
      </c>
      <c r="D142" s="103" t="s">
        <v>922</v>
      </c>
      <c r="E142" s="7">
        <v>6.0666666666666664</v>
      </c>
      <c r="F142" s="7">
        <v>1063</v>
      </c>
      <c r="G142" s="7">
        <v>175.21978021978023</v>
      </c>
      <c r="H142" s="7">
        <v>163</v>
      </c>
      <c r="I142" s="7">
        <v>26.868131868131869</v>
      </c>
      <c r="J142" s="7">
        <v>2644</v>
      </c>
      <c r="K142" s="8">
        <v>163.5999999999998</v>
      </c>
      <c r="L142" s="8">
        <v>16.181818181818166</v>
      </c>
      <c r="M142" s="8">
        <v>14.499999999999991</v>
      </c>
      <c r="N142" s="8">
        <v>14.651515151515131</v>
      </c>
      <c r="O142" s="6">
        <f t="shared" si="17"/>
        <v>0.15333960489181561</v>
      </c>
    </row>
    <row r="143" spans="1:15" ht="30" x14ac:dyDescent="0.25">
      <c r="A143" s="4" t="str">
        <f t="shared" si="18"/>
        <v>Neiva</v>
      </c>
      <c r="B143" s="103" t="str">
        <f t="shared" si="18"/>
        <v>Ejecución de Penas y Medidas de Seguridad</v>
      </c>
      <c r="C143" s="5" t="s">
        <v>923</v>
      </c>
      <c r="D143" s="103" t="s">
        <v>924</v>
      </c>
      <c r="E143" s="7">
        <v>6.0666666666666664</v>
      </c>
      <c r="F143" s="7">
        <v>991</v>
      </c>
      <c r="G143" s="7">
        <v>163.35164835164835</v>
      </c>
      <c r="H143" s="7">
        <v>147</v>
      </c>
      <c r="I143" s="7">
        <v>24.23076923076923</v>
      </c>
      <c r="J143" s="7">
        <v>2705</v>
      </c>
      <c r="K143" s="8">
        <v>151.66666666666643</v>
      </c>
      <c r="L143" s="8">
        <v>16.215686274509782</v>
      </c>
      <c r="M143" s="8">
        <v>12.833333333333321</v>
      </c>
      <c r="N143" s="8">
        <v>13.068627450980376</v>
      </c>
      <c r="O143" s="6">
        <f t="shared" si="17"/>
        <v>0.14833501513622604</v>
      </c>
    </row>
    <row r="144" spans="1:15" x14ac:dyDescent="0.25">
      <c r="A144" s="9" t="s">
        <v>256</v>
      </c>
      <c r="B144" s="63"/>
      <c r="C144" s="9"/>
      <c r="D144" s="63"/>
      <c r="E144" s="10"/>
      <c r="F144" s="10">
        <v>4023</v>
      </c>
      <c r="G144" s="10">
        <v>663.13186813186815</v>
      </c>
      <c r="H144" s="10">
        <v>645</v>
      </c>
      <c r="I144" s="10">
        <v>106.31868131868131</v>
      </c>
      <c r="J144" s="10">
        <v>10940</v>
      </c>
      <c r="K144" s="11">
        <v>612.59999999999923</v>
      </c>
      <c r="L144" s="11">
        <v>66.849252946489628</v>
      </c>
      <c r="M144" s="11">
        <v>56.166666666666615</v>
      </c>
      <c r="N144" s="11">
        <v>58.979605879331629</v>
      </c>
      <c r="O144" s="14">
        <f t="shared" si="17"/>
        <v>0.16032811334824756</v>
      </c>
    </row>
    <row r="145" spans="1:15" ht="30" x14ac:dyDescent="0.25">
      <c r="A145" s="4" t="s">
        <v>937</v>
      </c>
      <c r="B145" s="103" t="s">
        <v>362</v>
      </c>
      <c r="C145" s="5" t="s">
        <v>938</v>
      </c>
      <c r="D145" s="103" t="s">
        <v>939</v>
      </c>
      <c r="E145" s="7">
        <v>6.0666666666666664</v>
      </c>
      <c r="F145" s="7">
        <v>114</v>
      </c>
      <c r="G145" s="7">
        <v>18.791208791208792</v>
      </c>
      <c r="H145" s="7">
        <v>65</v>
      </c>
      <c r="I145" s="7">
        <v>10.714285714285715</v>
      </c>
      <c r="J145" s="7">
        <v>848</v>
      </c>
      <c r="K145" s="8">
        <v>15.499999999999982</v>
      </c>
      <c r="L145" s="8">
        <v>4.0454545454545432</v>
      </c>
      <c r="M145" s="8">
        <v>8.4999999999999893</v>
      </c>
      <c r="N145" s="8">
        <v>2.7121212121212079</v>
      </c>
      <c r="O145" s="6">
        <f t="shared" si="17"/>
        <v>0.57017543859649122</v>
      </c>
    </row>
    <row r="146" spans="1:15" x14ac:dyDescent="0.25">
      <c r="A146" s="9" t="s">
        <v>942</v>
      </c>
      <c r="B146" s="63"/>
      <c r="C146" s="9"/>
      <c r="D146" s="63"/>
      <c r="E146" s="10"/>
      <c r="F146" s="10">
        <v>114</v>
      </c>
      <c r="G146" s="10">
        <v>18.791208791208792</v>
      </c>
      <c r="H146" s="10">
        <v>65</v>
      </c>
      <c r="I146" s="10">
        <v>10.714285714285715</v>
      </c>
      <c r="J146" s="10">
        <v>848</v>
      </c>
      <c r="K146" s="11">
        <v>15.499999999999982</v>
      </c>
      <c r="L146" s="11">
        <v>4.0454545454545432</v>
      </c>
      <c r="M146" s="11">
        <v>8.4999999999999893</v>
      </c>
      <c r="N146" s="11">
        <v>2.7121212121212079</v>
      </c>
      <c r="O146" s="14">
        <f t="shared" si="17"/>
        <v>0.57017543859649122</v>
      </c>
    </row>
    <row r="147" spans="1:15" ht="30" x14ac:dyDescent="0.25">
      <c r="A147" s="4" t="s">
        <v>257</v>
      </c>
      <c r="B147" s="103" t="s">
        <v>362</v>
      </c>
      <c r="C147" s="5" t="s">
        <v>943</v>
      </c>
      <c r="D147" s="103" t="s">
        <v>944</v>
      </c>
      <c r="E147" s="7">
        <v>6.0666666666666664</v>
      </c>
      <c r="F147" s="7">
        <v>581</v>
      </c>
      <c r="G147" s="7">
        <v>95.769230769230774</v>
      </c>
      <c r="H147" s="7">
        <v>126</v>
      </c>
      <c r="I147" s="7">
        <v>20.76923076923077</v>
      </c>
      <c r="J147" s="7">
        <v>1979</v>
      </c>
      <c r="K147" s="8">
        <v>86.833333333333101</v>
      </c>
      <c r="L147" s="8">
        <v>14.166666666666647</v>
      </c>
      <c r="M147" s="8">
        <v>12.33333333333332</v>
      </c>
      <c r="N147" s="8">
        <v>12.499999999999979</v>
      </c>
      <c r="O147" s="6">
        <f t="shared" si="17"/>
        <v>0.21686746987951808</v>
      </c>
    </row>
    <row r="148" spans="1:15" ht="30" x14ac:dyDescent="0.25">
      <c r="A148" s="4" t="str">
        <f t="shared" ref="A148:B150" si="19">A147</f>
        <v>Pasto</v>
      </c>
      <c r="B148" s="103" t="str">
        <f t="shared" si="19"/>
        <v>Ejecución de Penas y Medidas de Seguridad</v>
      </c>
      <c r="C148" s="5" t="s">
        <v>945</v>
      </c>
      <c r="D148" s="103" t="s">
        <v>946</v>
      </c>
      <c r="E148" s="7">
        <v>6.0666666666666664</v>
      </c>
      <c r="F148" s="7">
        <v>291</v>
      </c>
      <c r="G148" s="7">
        <v>47.967032967032971</v>
      </c>
      <c r="H148" s="7">
        <v>245</v>
      </c>
      <c r="I148" s="7">
        <v>40.384615384615387</v>
      </c>
      <c r="J148" s="7">
        <v>1308</v>
      </c>
      <c r="K148" s="8">
        <v>38.499999999999936</v>
      </c>
      <c r="L148" s="8">
        <v>10.666666666666648</v>
      </c>
      <c r="M148" s="8">
        <v>32.166666666666664</v>
      </c>
      <c r="N148" s="8">
        <v>8.9999999999999893</v>
      </c>
      <c r="O148" s="6">
        <f t="shared" si="17"/>
        <v>0.84192439862542956</v>
      </c>
    </row>
    <row r="149" spans="1:15" ht="30" x14ac:dyDescent="0.25">
      <c r="A149" s="4" t="str">
        <f t="shared" si="19"/>
        <v>Pasto</v>
      </c>
      <c r="B149" s="103" t="str">
        <f t="shared" si="19"/>
        <v>Ejecución de Penas y Medidas de Seguridad</v>
      </c>
      <c r="C149" s="5" t="s">
        <v>947</v>
      </c>
      <c r="D149" s="103" t="s">
        <v>948</v>
      </c>
      <c r="E149" s="7">
        <v>6.0666666666666664</v>
      </c>
      <c r="F149" s="7">
        <v>656</v>
      </c>
      <c r="G149" s="7">
        <v>108.13186813186813</v>
      </c>
      <c r="H149" s="7">
        <v>167</v>
      </c>
      <c r="I149" s="7">
        <v>27.527472527472529</v>
      </c>
      <c r="J149" s="7">
        <v>1913</v>
      </c>
      <c r="K149" s="8">
        <v>96.666666666666487</v>
      </c>
      <c r="L149" s="8">
        <v>16.499999999999982</v>
      </c>
      <c r="M149" s="8">
        <v>20.666666666666643</v>
      </c>
      <c r="N149" s="8">
        <v>10.666666666666648</v>
      </c>
      <c r="O149" s="6">
        <f t="shared" si="17"/>
        <v>0.25457317073170732</v>
      </c>
    </row>
    <row r="150" spans="1:15" ht="30" x14ac:dyDescent="0.25">
      <c r="A150" s="4" t="str">
        <f t="shared" si="19"/>
        <v>Pasto</v>
      </c>
      <c r="B150" s="103" t="str">
        <f t="shared" si="19"/>
        <v>Ejecución de Penas y Medidas de Seguridad</v>
      </c>
      <c r="C150" s="5" t="s">
        <v>949</v>
      </c>
      <c r="D150" s="103" t="s">
        <v>950</v>
      </c>
      <c r="E150" s="7">
        <v>6.0666666666666664</v>
      </c>
      <c r="F150" s="7">
        <v>255</v>
      </c>
      <c r="G150" s="7">
        <v>42.032967032967036</v>
      </c>
      <c r="H150" s="7">
        <v>63</v>
      </c>
      <c r="I150" s="7">
        <v>10.384615384615385</v>
      </c>
      <c r="J150" s="7">
        <v>1188</v>
      </c>
      <c r="K150" s="8">
        <v>39.166666666666629</v>
      </c>
      <c r="L150" s="8">
        <v>4.9999999999999982</v>
      </c>
      <c r="M150" s="8">
        <v>7.9999999999999858</v>
      </c>
      <c r="N150" s="8">
        <v>3.8333333333333242</v>
      </c>
      <c r="O150" s="6">
        <f t="shared" si="17"/>
        <v>0.24705882352941178</v>
      </c>
    </row>
    <row r="151" spans="1:15" x14ac:dyDescent="0.25">
      <c r="A151" s="9" t="s">
        <v>266</v>
      </c>
      <c r="B151" s="63"/>
      <c r="C151" s="9"/>
      <c r="D151" s="63"/>
      <c r="E151" s="10"/>
      <c r="F151" s="10">
        <v>1783</v>
      </c>
      <c r="G151" s="10">
        <v>293.90109890109886</v>
      </c>
      <c r="H151" s="10">
        <v>601</v>
      </c>
      <c r="I151" s="10">
        <v>99.065934065934073</v>
      </c>
      <c r="J151" s="10">
        <v>6388</v>
      </c>
      <c r="K151" s="11">
        <v>261.16666666666617</v>
      </c>
      <c r="L151" s="11">
        <v>46.333333333333272</v>
      </c>
      <c r="M151" s="11">
        <v>73.166666666666615</v>
      </c>
      <c r="N151" s="11">
        <v>35.999999999999936</v>
      </c>
      <c r="O151" s="14">
        <f t="shared" si="17"/>
        <v>0.3370723499719574</v>
      </c>
    </row>
    <row r="152" spans="1:15" ht="30" x14ac:dyDescent="0.25">
      <c r="A152" s="4" t="s">
        <v>267</v>
      </c>
      <c r="B152" s="103" t="s">
        <v>362</v>
      </c>
      <c r="C152" s="5" t="s">
        <v>975</v>
      </c>
      <c r="D152" s="103" t="s">
        <v>976</v>
      </c>
      <c r="E152" s="7">
        <v>6.0666666666666664</v>
      </c>
      <c r="F152" s="7">
        <v>300</v>
      </c>
      <c r="G152" s="7">
        <v>49.450549450549453</v>
      </c>
      <c r="H152" s="7">
        <v>410</v>
      </c>
      <c r="I152" s="7">
        <v>67.582417582417591</v>
      </c>
      <c r="J152" s="7">
        <v>1026</v>
      </c>
      <c r="K152" s="8">
        <v>45.999999999999879</v>
      </c>
      <c r="L152" s="8">
        <v>4.6666666666666616</v>
      </c>
      <c r="M152" s="8">
        <v>65.166666666666615</v>
      </c>
      <c r="N152" s="8">
        <v>3.8333333333333224</v>
      </c>
      <c r="O152" s="6">
        <f t="shared" si="17"/>
        <v>1.3666666666666667</v>
      </c>
    </row>
    <row r="153" spans="1:15" ht="30" x14ac:dyDescent="0.25">
      <c r="A153" s="4" t="str">
        <f t="shared" ref="A153:B155" si="20">A152</f>
        <v>Pereira</v>
      </c>
      <c r="B153" s="103" t="str">
        <f t="shared" si="20"/>
        <v>Ejecución de Penas y Medidas de Seguridad</v>
      </c>
      <c r="C153" s="5" t="s">
        <v>977</v>
      </c>
      <c r="D153" s="103" t="s">
        <v>978</v>
      </c>
      <c r="E153" s="7">
        <v>6.0666666666666664</v>
      </c>
      <c r="F153" s="7">
        <v>308</v>
      </c>
      <c r="G153" s="7">
        <v>50.769230769230774</v>
      </c>
      <c r="H153" s="7">
        <v>162</v>
      </c>
      <c r="I153" s="7">
        <v>26.703296703296704</v>
      </c>
      <c r="J153" s="7">
        <v>1526</v>
      </c>
      <c r="K153" s="8">
        <v>48.833333333333272</v>
      </c>
      <c r="L153" s="8">
        <v>4.1666666666666616</v>
      </c>
      <c r="M153" s="8">
        <v>25.499999999999975</v>
      </c>
      <c r="N153" s="8">
        <v>3.333333333333329</v>
      </c>
      <c r="O153" s="6">
        <f t="shared" si="17"/>
        <v>0.52597402597402598</v>
      </c>
    </row>
    <row r="154" spans="1:15" ht="30" x14ac:dyDescent="0.25">
      <c r="A154" s="4" t="str">
        <f t="shared" si="20"/>
        <v>Pereira</v>
      </c>
      <c r="B154" s="103" t="str">
        <f t="shared" si="20"/>
        <v>Ejecución de Penas y Medidas de Seguridad</v>
      </c>
      <c r="C154" s="5" t="s">
        <v>979</v>
      </c>
      <c r="D154" s="103" t="s">
        <v>980</v>
      </c>
      <c r="E154" s="7">
        <v>6.0666666666666664</v>
      </c>
      <c r="F154" s="7">
        <v>250</v>
      </c>
      <c r="G154" s="7">
        <v>41.208791208791212</v>
      </c>
      <c r="H154" s="7">
        <v>223</v>
      </c>
      <c r="I154" s="7">
        <v>36.758241758241759</v>
      </c>
      <c r="J154" s="7">
        <v>1252</v>
      </c>
      <c r="K154" s="8">
        <v>33.499999999999972</v>
      </c>
      <c r="L154" s="8">
        <v>11.999999999999975</v>
      </c>
      <c r="M154" s="8">
        <v>30.833333333333286</v>
      </c>
      <c r="N154" s="8">
        <v>9.3333333333333126</v>
      </c>
      <c r="O154" s="6">
        <f t="shared" si="17"/>
        <v>0.89200000000000002</v>
      </c>
    </row>
    <row r="155" spans="1:15" ht="30" x14ac:dyDescent="0.25">
      <c r="A155" s="4" t="str">
        <f t="shared" si="20"/>
        <v>Pereira</v>
      </c>
      <c r="B155" s="103" t="str">
        <f t="shared" si="20"/>
        <v>Ejecución de Penas y Medidas de Seguridad</v>
      </c>
      <c r="C155" s="5" t="s">
        <v>981</v>
      </c>
      <c r="D155" s="103" t="s">
        <v>982</v>
      </c>
      <c r="E155" s="7">
        <v>6.0666666666666664</v>
      </c>
      <c r="F155" s="7">
        <v>858</v>
      </c>
      <c r="G155" s="7">
        <v>141.42857142857144</v>
      </c>
      <c r="H155" s="7">
        <v>69</v>
      </c>
      <c r="I155" s="7">
        <v>11.373626373626374</v>
      </c>
      <c r="J155" s="7">
        <v>771</v>
      </c>
      <c r="K155" s="8">
        <v>140.16666666666652</v>
      </c>
      <c r="L155" s="8">
        <v>3.9999999999999831</v>
      </c>
      <c r="M155" s="8">
        <v>8.8333333333333197</v>
      </c>
      <c r="N155" s="8">
        <v>3.166666666666659</v>
      </c>
      <c r="O155" s="6">
        <f t="shared" si="17"/>
        <v>8.0419580419580416E-2</v>
      </c>
    </row>
    <row r="156" spans="1:15" x14ac:dyDescent="0.25">
      <c r="A156" s="9" t="s">
        <v>274</v>
      </c>
      <c r="B156" s="63"/>
      <c r="C156" s="9"/>
      <c r="D156" s="63"/>
      <c r="E156" s="10"/>
      <c r="F156" s="10">
        <v>1716</v>
      </c>
      <c r="G156" s="10">
        <v>282.85714285714289</v>
      </c>
      <c r="H156" s="10">
        <v>864</v>
      </c>
      <c r="I156" s="10">
        <v>142.41758241758242</v>
      </c>
      <c r="J156" s="10">
        <v>4575</v>
      </c>
      <c r="K156" s="11">
        <v>268.49999999999966</v>
      </c>
      <c r="L156" s="11">
        <v>24.833333333333282</v>
      </c>
      <c r="M156" s="11">
        <v>130.3333333333332</v>
      </c>
      <c r="N156" s="11">
        <v>19.666666666666622</v>
      </c>
      <c r="O156" s="14">
        <f t="shared" si="17"/>
        <v>0.50349650349650354</v>
      </c>
    </row>
    <row r="157" spans="1:15" ht="30" x14ac:dyDescent="0.25">
      <c r="A157" s="4" t="s">
        <v>275</v>
      </c>
      <c r="B157" s="103" t="s">
        <v>362</v>
      </c>
      <c r="C157" s="5" t="s">
        <v>993</v>
      </c>
      <c r="D157" s="103" t="s">
        <v>994</v>
      </c>
      <c r="E157" s="7">
        <v>6.0666666666666664</v>
      </c>
      <c r="F157" s="7">
        <v>77</v>
      </c>
      <c r="G157" s="7">
        <v>12.692307692307693</v>
      </c>
      <c r="H157" s="7">
        <v>202</v>
      </c>
      <c r="I157" s="7">
        <v>33.296703296703299</v>
      </c>
      <c r="J157" s="7">
        <v>3408</v>
      </c>
      <c r="K157" s="8">
        <v>6.1666666666666607</v>
      </c>
      <c r="L157" s="8">
        <v>6.9999999999999929</v>
      </c>
      <c r="M157" s="8">
        <v>27.833333333333311</v>
      </c>
      <c r="N157" s="8">
        <v>6.1666666666666625</v>
      </c>
      <c r="O157" s="6">
        <f t="shared" si="17"/>
        <v>2.6233766233766236</v>
      </c>
    </row>
    <row r="158" spans="1:15" ht="30" x14ac:dyDescent="0.25">
      <c r="A158" s="4" t="str">
        <f t="shared" ref="A158:B161" si="21">A157</f>
        <v>Popayán</v>
      </c>
      <c r="B158" s="103" t="str">
        <f t="shared" si="21"/>
        <v>Ejecución de Penas y Medidas de Seguridad</v>
      </c>
      <c r="C158" s="5" t="s">
        <v>995</v>
      </c>
      <c r="D158" s="103" t="s">
        <v>996</v>
      </c>
      <c r="E158" s="7">
        <v>6.0666666666666664</v>
      </c>
      <c r="F158" s="7">
        <v>93</v>
      </c>
      <c r="G158" s="7">
        <v>15.32967032967033</v>
      </c>
      <c r="H158" s="7">
        <v>167</v>
      </c>
      <c r="I158" s="7">
        <v>27.527472527472529</v>
      </c>
      <c r="J158" s="7">
        <v>1854</v>
      </c>
      <c r="K158" s="8">
        <v>6.1666666666666643</v>
      </c>
      <c r="L158" s="8">
        <v>9.8333333333333321</v>
      </c>
      <c r="M158" s="8">
        <v>20.333333333333311</v>
      </c>
      <c r="N158" s="8">
        <v>7.8333333333333259</v>
      </c>
      <c r="O158" s="6">
        <f t="shared" si="17"/>
        <v>1.7956989247311828</v>
      </c>
    </row>
    <row r="159" spans="1:15" ht="30" x14ac:dyDescent="0.25">
      <c r="A159" s="4" t="str">
        <f t="shared" si="21"/>
        <v>Popayán</v>
      </c>
      <c r="B159" s="103" t="str">
        <f t="shared" si="21"/>
        <v>Ejecución de Penas y Medidas de Seguridad</v>
      </c>
      <c r="C159" s="5" t="s">
        <v>997</v>
      </c>
      <c r="D159" s="103" t="s">
        <v>998</v>
      </c>
      <c r="E159" s="7">
        <v>6.0666666666666664</v>
      </c>
      <c r="F159" s="7">
        <v>151</v>
      </c>
      <c r="G159" s="7">
        <v>24.890109890109891</v>
      </c>
      <c r="H159" s="7">
        <v>241</v>
      </c>
      <c r="I159" s="7">
        <v>39.72527472527473</v>
      </c>
      <c r="J159" s="7">
        <v>1808</v>
      </c>
      <c r="K159" s="8">
        <v>18.833333333333314</v>
      </c>
      <c r="L159" s="8">
        <v>7.9632352941176334</v>
      </c>
      <c r="M159" s="8">
        <v>35.166666666666643</v>
      </c>
      <c r="N159" s="8">
        <v>6.5465686274509727</v>
      </c>
      <c r="O159" s="6">
        <f t="shared" si="17"/>
        <v>1.5960264900662251</v>
      </c>
    </row>
    <row r="160" spans="1:15" ht="30" x14ac:dyDescent="0.25">
      <c r="A160" s="4" t="str">
        <f t="shared" si="21"/>
        <v>Popayán</v>
      </c>
      <c r="B160" s="103" t="str">
        <f t="shared" si="21"/>
        <v>Ejecución de Penas y Medidas de Seguridad</v>
      </c>
      <c r="C160" s="5" t="s">
        <v>999</v>
      </c>
      <c r="D160" s="103" t="s">
        <v>1000</v>
      </c>
      <c r="E160" s="7">
        <v>6.0666666666666664</v>
      </c>
      <c r="F160" s="7">
        <v>87</v>
      </c>
      <c r="G160" s="7">
        <v>14.340659340659341</v>
      </c>
      <c r="H160" s="7">
        <v>135</v>
      </c>
      <c r="I160" s="7">
        <v>22.252747252747252</v>
      </c>
      <c r="J160" s="7">
        <v>1551</v>
      </c>
      <c r="K160" s="8">
        <v>7.4999999999999947</v>
      </c>
      <c r="L160" s="8">
        <v>8.4999999999999858</v>
      </c>
      <c r="M160" s="8">
        <v>17.16666666666665</v>
      </c>
      <c r="N160" s="8">
        <v>6.3333333333333215</v>
      </c>
      <c r="O160" s="6">
        <f t="shared" si="17"/>
        <v>1.5517241379310345</v>
      </c>
    </row>
    <row r="161" spans="1:15" ht="30" x14ac:dyDescent="0.25">
      <c r="A161" s="4" t="str">
        <f t="shared" si="21"/>
        <v>Popayán</v>
      </c>
      <c r="B161" s="103" t="str">
        <f t="shared" si="21"/>
        <v>Ejecución de Penas y Medidas de Seguridad</v>
      </c>
      <c r="C161" s="5" t="s">
        <v>1001</v>
      </c>
      <c r="D161" s="103" t="s">
        <v>1002</v>
      </c>
      <c r="E161" s="7">
        <v>6.0666666666666664</v>
      </c>
      <c r="F161" s="7">
        <v>1223</v>
      </c>
      <c r="G161" s="7">
        <v>201.5934065934066</v>
      </c>
      <c r="H161" s="7">
        <v>80</v>
      </c>
      <c r="I161" s="7">
        <v>13.186813186813188</v>
      </c>
      <c r="J161" s="7">
        <v>1235</v>
      </c>
      <c r="K161" s="8">
        <v>194.83333333333326</v>
      </c>
      <c r="L161" s="8">
        <v>10.833333333333321</v>
      </c>
      <c r="M161" s="8">
        <v>7.6666666666666536</v>
      </c>
      <c r="N161" s="8">
        <v>5.9999999999999893</v>
      </c>
      <c r="O161" s="6">
        <f t="shared" si="17"/>
        <v>6.5412919051512669E-2</v>
      </c>
    </row>
    <row r="162" spans="1:15" x14ac:dyDescent="0.25">
      <c r="A162" s="9" t="s">
        <v>284</v>
      </c>
      <c r="B162" s="63"/>
      <c r="C162" s="9"/>
      <c r="D162" s="63"/>
      <c r="E162" s="10"/>
      <c r="F162" s="10">
        <v>1631</v>
      </c>
      <c r="G162" s="10">
        <v>268.84615384615387</v>
      </c>
      <c r="H162" s="10">
        <v>825</v>
      </c>
      <c r="I162" s="10">
        <v>135.98901098901101</v>
      </c>
      <c r="J162" s="10">
        <v>9856</v>
      </c>
      <c r="K162" s="11">
        <v>233.49999999999989</v>
      </c>
      <c r="L162" s="11">
        <v>44.129901960784267</v>
      </c>
      <c r="M162" s="11">
        <v>108.16666666666657</v>
      </c>
      <c r="N162" s="11">
        <v>32.879901960784274</v>
      </c>
      <c r="O162" s="14">
        <f t="shared" si="17"/>
        <v>0.50582464745554878</v>
      </c>
    </row>
    <row r="163" spans="1:15" ht="30" x14ac:dyDescent="0.25">
      <c r="A163" s="4" t="s">
        <v>1017</v>
      </c>
      <c r="B163" s="103" t="s">
        <v>362</v>
      </c>
      <c r="C163" s="5" t="s">
        <v>1018</v>
      </c>
      <c r="D163" s="103" t="s">
        <v>1019</v>
      </c>
      <c r="E163" s="7">
        <v>6.0666666666666664</v>
      </c>
      <c r="F163" s="7">
        <v>395</v>
      </c>
      <c r="G163" s="7">
        <v>65.109890109890117</v>
      </c>
      <c r="H163" s="7">
        <v>222</v>
      </c>
      <c r="I163" s="7">
        <v>36.593406593406591</v>
      </c>
      <c r="J163" s="7">
        <v>1581</v>
      </c>
      <c r="K163" s="8">
        <v>60.16666666666665</v>
      </c>
      <c r="L163" s="8">
        <v>6.6666666666666652</v>
      </c>
      <c r="M163" s="8">
        <v>32.166666666666657</v>
      </c>
      <c r="N163" s="8">
        <v>5.6666666666666634</v>
      </c>
      <c r="O163" s="6">
        <f t="shared" si="17"/>
        <v>0.5620253164556962</v>
      </c>
    </row>
    <row r="164" spans="1:15" x14ac:dyDescent="0.25">
      <c r="A164" s="9" t="s">
        <v>1028</v>
      </c>
      <c r="B164" s="63"/>
      <c r="C164" s="9"/>
      <c r="D164" s="63"/>
      <c r="E164" s="10"/>
      <c r="F164" s="10">
        <v>395</v>
      </c>
      <c r="G164" s="10">
        <v>65.109890109890117</v>
      </c>
      <c r="H164" s="10">
        <v>222</v>
      </c>
      <c r="I164" s="10">
        <v>36.593406593406591</v>
      </c>
      <c r="J164" s="10">
        <v>1581</v>
      </c>
      <c r="K164" s="11">
        <v>60.16666666666665</v>
      </c>
      <c r="L164" s="11">
        <v>6.6666666666666652</v>
      </c>
      <c r="M164" s="11">
        <v>32.166666666666657</v>
      </c>
      <c r="N164" s="11">
        <v>5.6666666666666634</v>
      </c>
      <c r="O164" s="14">
        <f t="shared" si="17"/>
        <v>0.5620253164556962</v>
      </c>
    </row>
    <row r="165" spans="1:15" ht="30" x14ac:dyDescent="0.25">
      <c r="A165" s="4" t="s">
        <v>285</v>
      </c>
      <c r="B165" s="103" t="s">
        <v>362</v>
      </c>
      <c r="C165" s="5" t="s">
        <v>1029</v>
      </c>
      <c r="D165" s="103" t="s">
        <v>1030</v>
      </c>
      <c r="E165" s="7">
        <v>6.0666666666666664</v>
      </c>
      <c r="F165" s="7">
        <v>234</v>
      </c>
      <c r="G165" s="7">
        <v>38.571428571428569</v>
      </c>
      <c r="H165" s="7">
        <v>330</v>
      </c>
      <c r="I165" s="7">
        <v>54.395604395604394</v>
      </c>
      <c r="J165" s="7">
        <v>1619</v>
      </c>
      <c r="K165" s="8">
        <v>35.166666666666643</v>
      </c>
      <c r="L165" s="8">
        <v>6.3333333333333277</v>
      </c>
      <c r="M165" s="8">
        <v>53.333333333333272</v>
      </c>
      <c r="N165" s="8">
        <v>3.1666666666666643</v>
      </c>
      <c r="O165" s="6">
        <f t="shared" si="17"/>
        <v>1.4102564102564104</v>
      </c>
    </row>
    <row r="166" spans="1:15" x14ac:dyDescent="0.25">
      <c r="A166" s="9" t="s">
        <v>290</v>
      </c>
      <c r="B166" s="63"/>
      <c r="C166" s="9"/>
      <c r="D166" s="63"/>
      <c r="E166" s="10"/>
      <c r="F166" s="10">
        <v>234</v>
      </c>
      <c r="G166" s="10">
        <v>38.571428571428569</v>
      </c>
      <c r="H166" s="10">
        <v>330</v>
      </c>
      <c r="I166" s="10">
        <v>54.395604395604394</v>
      </c>
      <c r="J166" s="10">
        <v>1619</v>
      </c>
      <c r="K166" s="11">
        <v>35.166666666666643</v>
      </c>
      <c r="L166" s="11">
        <v>6.3333333333333277</v>
      </c>
      <c r="M166" s="11">
        <v>53.333333333333272</v>
      </c>
      <c r="N166" s="11">
        <v>3.1666666666666643</v>
      </c>
      <c r="O166" s="14">
        <f t="shared" si="17"/>
        <v>1.4102564102564104</v>
      </c>
    </row>
    <row r="167" spans="1:15" ht="30" x14ac:dyDescent="0.25">
      <c r="A167" s="4" t="s">
        <v>291</v>
      </c>
      <c r="B167" s="103" t="s">
        <v>362</v>
      </c>
      <c r="C167" s="5" t="s">
        <v>1033</v>
      </c>
      <c r="D167" s="103" t="s">
        <v>1034</v>
      </c>
      <c r="E167" s="7">
        <v>6.0666666666666664</v>
      </c>
      <c r="F167" s="7">
        <v>144</v>
      </c>
      <c r="G167" s="7">
        <v>23.736263736263737</v>
      </c>
      <c r="H167" s="7">
        <v>133</v>
      </c>
      <c r="I167" s="7">
        <v>21.923076923076923</v>
      </c>
      <c r="J167" s="7">
        <v>908</v>
      </c>
      <c r="K167" s="8">
        <v>21.999999999999975</v>
      </c>
      <c r="L167" s="8">
        <v>2.6666666666666639</v>
      </c>
      <c r="M167" s="8">
        <v>21.16666666666665</v>
      </c>
      <c r="N167" s="8">
        <v>1.333333333333331</v>
      </c>
      <c r="O167" s="6">
        <f t="shared" si="17"/>
        <v>0.92361111111111116</v>
      </c>
    </row>
    <row r="168" spans="1:15" x14ac:dyDescent="0.25">
      <c r="A168" s="9" t="s">
        <v>298</v>
      </c>
      <c r="B168" s="63"/>
      <c r="C168" s="9"/>
      <c r="D168" s="63"/>
      <c r="E168" s="10"/>
      <c r="F168" s="10">
        <v>144</v>
      </c>
      <c r="G168" s="10">
        <v>23.736263736263737</v>
      </c>
      <c r="H168" s="10">
        <v>133</v>
      </c>
      <c r="I168" s="10">
        <v>21.923076923076923</v>
      </c>
      <c r="J168" s="10">
        <v>908</v>
      </c>
      <c r="K168" s="11">
        <v>21.999999999999975</v>
      </c>
      <c r="L168" s="11">
        <v>2.6666666666666639</v>
      </c>
      <c r="M168" s="11">
        <v>21.16666666666665</v>
      </c>
      <c r="N168" s="11">
        <v>1.333333333333331</v>
      </c>
      <c r="O168" s="14">
        <f t="shared" si="17"/>
        <v>0.92361111111111116</v>
      </c>
    </row>
    <row r="169" spans="1:15" ht="30" x14ac:dyDescent="0.25">
      <c r="A169" s="4" t="s">
        <v>299</v>
      </c>
      <c r="B169" s="103" t="s">
        <v>362</v>
      </c>
      <c r="C169" s="5" t="s">
        <v>1047</v>
      </c>
      <c r="D169" s="103" t="s">
        <v>1048</v>
      </c>
      <c r="E169" s="7">
        <v>6.0666666666666664</v>
      </c>
      <c r="F169" s="7">
        <v>326</v>
      </c>
      <c r="G169" s="7">
        <v>53.736263736263737</v>
      </c>
      <c r="H169" s="7">
        <v>74</v>
      </c>
      <c r="I169" s="7">
        <v>12.197802197802199</v>
      </c>
      <c r="J169" s="7">
        <v>4192</v>
      </c>
      <c r="K169" s="8">
        <v>54.499999999999858</v>
      </c>
      <c r="L169" s="8"/>
      <c r="M169" s="8">
        <v>12.499999999999993</v>
      </c>
      <c r="N169" s="8"/>
      <c r="O169" s="6">
        <f t="shared" si="17"/>
        <v>0.22699386503067484</v>
      </c>
    </row>
    <row r="170" spans="1:15" ht="30" x14ac:dyDescent="0.25">
      <c r="A170" s="4" t="str">
        <f>A169</f>
        <v>Santa Marta</v>
      </c>
      <c r="B170" s="103" t="str">
        <f>B169</f>
        <v>Ejecución de Penas y Medidas de Seguridad</v>
      </c>
      <c r="C170" s="5" t="s">
        <v>1049</v>
      </c>
      <c r="D170" s="103" t="s">
        <v>1050</v>
      </c>
      <c r="E170" s="7">
        <v>6.0666666666666664</v>
      </c>
      <c r="F170" s="7">
        <v>306</v>
      </c>
      <c r="G170" s="7">
        <v>50.439560439560438</v>
      </c>
      <c r="H170" s="7">
        <v>134</v>
      </c>
      <c r="I170" s="7">
        <v>22.087912087912088</v>
      </c>
      <c r="J170" s="7">
        <v>3461</v>
      </c>
      <c r="K170" s="8">
        <v>47.37735849056596</v>
      </c>
      <c r="L170" s="8">
        <v>5.1666666666666643</v>
      </c>
      <c r="M170" s="8">
        <v>19.666666666666639</v>
      </c>
      <c r="N170" s="8">
        <v>3.9999999999999911</v>
      </c>
      <c r="O170" s="6">
        <f t="shared" si="17"/>
        <v>0.43790849673202614</v>
      </c>
    </row>
    <row r="171" spans="1:15" x14ac:dyDescent="0.25">
      <c r="A171" s="9" t="s">
        <v>306</v>
      </c>
      <c r="B171" s="63"/>
      <c r="C171" s="9"/>
      <c r="D171" s="63"/>
      <c r="E171" s="10"/>
      <c r="F171" s="10">
        <v>632</v>
      </c>
      <c r="G171" s="10">
        <v>104.17582417582418</v>
      </c>
      <c r="H171" s="10">
        <v>208</v>
      </c>
      <c r="I171" s="10">
        <v>34.285714285714285</v>
      </c>
      <c r="J171" s="10">
        <v>7653</v>
      </c>
      <c r="K171" s="11">
        <v>101.87735849056583</v>
      </c>
      <c r="L171" s="11">
        <v>5.1666666666666643</v>
      </c>
      <c r="M171" s="11">
        <v>32.166666666666629</v>
      </c>
      <c r="N171" s="11">
        <v>3.9999999999999911</v>
      </c>
      <c r="O171" s="14">
        <f t="shared" si="17"/>
        <v>0.32911392405063289</v>
      </c>
    </row>
    <row r="172" spans="1:15" ht="30" x14ac:dyDescent="0.25">
      <c r="A172" s="4" t="s">
        <v>1071</v>
      </c>
      <c r="B172" s="103" t="s">
        <v>362</v>
      </c>
      <c r="C172" s="5" t="s">
        <v>1072</v>
      </c>
      <c r="D172" s="103" t="s">
        <v>1073</v>
      </c>
      <c r="E172" s="7">
        <v>6.0666666666666664</v>
      </c>
      <c r="F172" s="7">
        <v>257</v>
      </c>
      <c r="G172" s="7">
        <v>42.362637362637365</v>
      </c>
      <c r="H172" s="7">
        <v>258</v>
      </c>
      <c r="I172" s="7">
        <v>42.527472527472526</v>
      </c>
      <c r="J172" s="7">
        <v>1156</v>
      </c>
      <c r="K172" s="8">
        <v>42.678160919540183</v>
      </c>
      <c r="L172" s="8">
        <v>0.66666666666666596</v>
      </c>
      <c r="M172" s="8">
        <v>42.83333333333325</v>
      </c>
      <c r="N172" s="8">
        <v>0.66666666666666596</v>
      </c>
      <c r="O172" s="6">
        <f t="shared" si="17"/>
        <v>1.0038910505836576</v>
      </c>
    </row>
    <row r="173" spans="1:15" ht="30" x14ac:dyDescent="0.25">
      <c r="A173" s="4" t="str">
        <f>A172</f>
        <v>Santa Rosa de Viterbo</v>
      </c>
      <c r="B173" s="103" t="str">
        <f>B172</f>
        <v>Ejecución de Penas y Medidas de Seguridad</v>
      </c>
      <c r="C173" s="5" t="s">
        <v>1074</v>
      </c>
      <c r="D173" s="103" t="s">
        <v>1075</v>
      </c>
      <c r="E173" s="7">
        <v>6.0666666666666664</v>
      </c>
      <c r="F173" s="7">
        <v>225</v>
      </c>
      <c r="G173" s="7">
        <v>37.087912087912088</v>
      </c>
      <c r="H173" s="7">
        <v>2</v>
      </c>
      <c r="I173" s="7">
        <v>0.32967032967032966</v>
      </c>
      <c r="J173" s="7">
        <v>1439</v>
      </c>
      <c r="K173" s="8">
        <v>37.345238095238059</v>
      </c>
      <c r="L173" s="8">
        <v>0.71428571428571397</v>
      </c>
      <c r="M173" s="8">
        <v>0</v>
      </c>
      <c r="N173" s="8">
        <v>0.71428571428571397</v>
      </c>
      <c r="O173" s="6">
        <f t="shared" si="17"/>
        <v>8.8888888888888889E-3</v>
      </c>
    </row>
    <row r="174" spans="1:15" x14ac:dyDescent="0.25">
      <c r="A174" s="9" t="s">
        <v>1084</v>
      </c>
      <c r="B174" s="63"/>
      <c r="C174" s="9"/>
      <c r="D174" s="63"/>
      <c r="E174" s="10"/>
      <c r="F174" s="10">
        <v>482</v>
      </c>
      <c r="G174" s="10">
        <v>79.45054945054946</v>
      </c>
      <c r="H174" s="10">
        <v>260</v>
      </c>
      <c r="I174" s="10">
        <v>42.857142857142854</v>
      </c>
      <c r="J174" s="10">
        <v>2595</v>
      </c>
      <c r="K174" s="11">
        <v>80.023399014778249</v>
      </c>
      <c r="L174" s="11">
        <v>1.38095238095238</v>
      </c>
      <c r="M174" s="11">
        <v>42.83333333333325</v>
      </c>
      <c r="N174" s="11">
        <v>1.38095238095238</v>
      </c>
      <c r="O174" s="14">
        <f t="shared" si="17"/>
        <v>0.53941908713692943</v>
      </c>
    </row>
    <row r="175" spans="1:15" ht="30" x14ac:dyDescent="0.25">
      <c r="A175" s="4" t="s">
        <v>307</v>
      </c>
      <c r="B175" s="103" t="s">
        <v>362</v>
      </c>
      <c r="C175" s="5" t="s">
        <v>1085</v>
      </c>
      <c r="D175" s="103" t="s">
        <v>1086</v>
      </c>
      <c r="E175" s="7">
        <v>2.9</v>
      </c>
      <c r="F175" s="7">
        <v>51</v>
      </c>
      <c r="G175" s="7">
        <v>17.586206896551726</v>
      </c>
      <c r="H175" s="7">
        <v>40</v>
      </c>
      <c r="I175" s="7">
        <v>13.793103448275863</v>
      </c>
      <c r="J175" s="7">
        <v>1359</v>
      </c>
      <c r="K175" s="8">
        <v>17.586206896551694</v>
      </c>
      <c r="L175" s="8"/>
      <c r="M175" s="8">
        <v>13.793103448275843</v>
      </c>
      <c r="N175" s="8"/>
      <c r="O175" s="6">
        <f t="shared" si="17"/>
        <v>0.78431372549019607</v>
      </c>
    </row>
    <row r="176" spans="1:15" ht="30" x14ac:dyDescent="0.25">
      <c r="A176" s="4" t="str">
        <f>A175</f>
        <v>Sincelejo</v>
      </c>
      <c r="B176" s="103" t="str">
        <f>B175</f>
        <v>Ejecución de Penas y Medidas de Seguridad</v>
      </c>
      <c r="C176" s="5" t="s">
        <v>1087</v>
      </c>
      <c r="D176" s="103" t="s">
        <v>1088</v>
      </c>
      <c r="E176" s="7">
        <v>6.0666666666666664</v>
      </c>
      <c r="F176" s="7">
        <v>1713</v>
      </c>
      <c r="G176" s="7">
        <v>282.36263736263737</v>
      </c>
      <c r="H176" s="7">
        <v>59</v>
      </c>
      <c r="I176" s="7">
        <v>9.7252747252747263</v>
      </c>
      <c r="J176" s="7">
        <v>1647</v>
      </c>
      <c r="K176" s="8">
        <v>281.49999999999972</v>
      </c>
      <c r="L176" s="8">
        <v>4.333333333333325</v>
      </c>
      <c r="M176" s="8">
        <v>6.3333333333333242</v>
      </c>
      <c r="N176" s="8">
        <v>3.6666666666666581</v>
      </c>
      <c r="O176" s="6">
        <f t="shared" si="17"/>
        <v>3.4442498540572096E-2</v>
      </c>
    </row>
    <row r="177" spans="1:15" x14ac:dyDescent="0.25">
      <c r="A177" s="9" t="s">
        <v>312</v>
      </c>
      <c r="B177" s="63"/>
      <c r="C177" s="9"/>
      <c r="D177" s="63"/>
      <c r="E177" s="10"/>
      <c r="F177" s="10">
        <v>1764</v>
      </c>
      <c r="G177" s="10">
        <v>299.94884425918912</v>
      </c>
      <c r="H177" s="10">
        <v>99</v>
      </c>
      <c r="I177" s="10">
        <v>23.518378173550587</v>
      </c>
      <c r="J177" s="10">
        <v>3006</v>
      </c>
      <c r="K177" s="11">
        <v>299.0862068965514</v>
      </c>
      <c r="L177" s="11">
        <v>4.333333333333325</v>
      </c>
      <c r="M177" s="11">
        <v>20.126436781609168</v>
      </c>
      <c r="N177" s="11">
        <v>3.6666666666666581</v>
      </c>
      <c r="O177" s="14">
        <f t="shared" si="17"/>
        <v>5.6122448979591837E-2</v>
      </c>
    </row>
    <row r="178" spans="1:15" ht="30" x14ac:dyDescent="0.25">
      <c r="A178" s="4" t="s">
        <v>313</v>
      </c>
      <c r="B178" s="103" t="s">
        <v>362</v>
      </c>
      <c r="C178" s="5" t="s">
        <v>1099</v>
      </c>
      <c r="D178" s="103" t="s">
        <v>1100</v>
      </c>
      <c r="E178" s="7">
        <v>6.0666666666666664</v>
      </c>
      <c r="F178" s="7">
        <v>226</v>
      </c>
      <c r="G178" s="7">
        <v>37.252747252747255</v>
      </c>
      <c r="H178" s="7">
        <v>46</v>
      </c>
      <c r="I178" s="7">
        <v>7.582417582417583</v>
      </c>
      <c r="J178" s="7">
        <v>1159</v>
      </c>
      <c r="K178" s="8">
        <v>33.333333333333279</v>
      </c>
      <c r="L178" s="8">
        <v>5.8333333333333259</v>
      </c>
      <c r="M178" s="8">
        <v>4.4999999999999956</v>
      </c>
      <c r="N178" s="8">
        <v>4.3333333333333233</v>
      </c>
      <c r="O178" s="6">
        <f t="shared" si="17"/>
        <v>0.20353982300884957</v>
      </c>
    </row>
    <row r="179" spans="1:15" ht="30" x14ac:dyDescent="0.25">
      <c r="A179" s="4" t="str">
        <f t="shared" ref="A179:B183" si="22">A178</f>
        <v>Tunja</v>
      </c>
      <c r="B179" s="103" t="str">
        <f t="shared" si="22"/>
        <v>Ejecución de Penas y Medidas de Seguridad</v>
      </c>
      <c r="C179" s="5" t="s">
        <v>1101</v>
      </c>
      <c r="D179" s="103" t="s">
        <v>1102</v>
      </c>
      <c r="E179" s="7">
        <v>6.0666666666666664</v>
      </c>
      <c r="F179" s="7">
        <v>177</v>
      </c>
      <c r="G179" s="7">
        <v>29.175824175824175</v>
      </c>
      <c r="H179" s="7">
        <v>80</v>
      </c>
      <c r="I179" s="7">
        <v>13.186813186813188</v>
      </c>
      <c r="J179" s="7">
        <v>1289</v>
      </c>
      <c r="K179" s="8">
        <v>24.499999999999972</v>
      </c>
      <c r="L179" s="8">
        <v>5.9999999999999911</v>
      </c>
      <c r="M179" s="8">
        <v>9.1666666666666554</v>
      </c>
      <c r="N179" s="8">
        <v>4.999999999999984</v>
      </c>
      <c r="O179" s="6">
        <f t="shared" si="17"/>
        <v>0.4519774011299435</v>
      </c>
    </row>
    <row r="180" spans="1:15" ht="30" x14ac:dyDescent="0.25">
      <c r="A180" s="4" t="str">
        <f t="shared" si="22"/>
        <v>Tunja</v>
      </c>
      <c r="B180" s="103" t="str">
        <f t="shared" si="22"/>
        <v>Ejecución de Penas y Medidas de Seguridad</v>
      </c>
      <c r="C180" s="5" t="s">
        <v>1103</v>
      </c>
      <c r="D180" s="103" t="s">
        <v>1104</v>
      </c>
      <c r="E180" s="7">
        <v>6.0666666666666664</v>
      </c>
      <c r="F180" s="7">
        <v>207</v>
      </c>
      <c r="G180" s="7">
        <v>34.120879120879124</v>
      </c>
      <c r="H180" s="7">
        <v>51</v>
      </c>
      <c r="I180" s="7">
        <v>8.4065934065934069</v>
      </c>
      <c r="J180" s="7">
        <v>1161</v>
      </c>
      <c r="K180" s="8">
        <v>29.333333333333318</v>
      </c>
      <c r="L180" s="8">
        <v>5.8333333333333313</v>
      </c>
      <c r="M180" s="8">
        <v>3.9999999999999911</v>
      </c>
      <c r="N180" s="8">
        <v>4.999999999999992</v>
      </c>
      <c r="O180" s="6">
        <f t="shared" si="17"/>
        <v>0.24637681159420291</v>
      </c>
    </row>
    <row r="181" spans="1:15" ht="30" x14ac:dyDescent="0.25">
      <c r="A181" s="4" t="str">
        <f t="shared" si="22"/>
        <v>Tunja</v>
      </c>
      <c r="B181" s="103" t="str">
        <f t="shared" si="22"/>
        <v>Ejecución de Penas y Medidas de Seguridad</v>
      </c>
      <c r="C181" s="5" t="s">
        <v>1105</v>
      </c>
      <c r="D181" s="103" t="s">
        <v>1106</v>
      </c>
      <c r="E181" s="7">
        <v>6.0666666666666664</v>
      </c>
      <c r="F181" s="7">
        <v>175</v>
      </c>
      <c r="G181" s="7">
        <v>28.846153846153847</v>
      </c>
      <c r="H181" s="7">
        <v>168</v>
      </c>
      <c r="I181" s="7">
        <v>27.692307692307693</v>
      </c>
      <c r="J181" s="7">
        <v>920</v>
      </c>
      <c r="K181" s="8">
        <v>22.499999999999986</v>
      </c>
      <c r="L181" s="8">
        <v>8.1466088730239488</v>
      </c>
      <c r="M181" s="8">
        <v>22.999999999999989</v>
      </c>
      <c r="N181" s="8">
        <v>5.6065782763895911</v>
      </c>
      <c r="O181" s="6">
        <f t="shared" ref="O181:O201" si="23">H181/F181</f>
        <v>0.96</v>
      </c>
    </row>
    <row r="182" spans="1:15" ht="30" x14ac:dyDescent="0.25">
      <c r="A182" s="4" t="str">
        <f t="shared" si="22"/>
        <v>Tunja</v>
      </c>
      <c r="B182" s="103" t="str">
        <f t="shared" si="22"/>
        <v>Ejecución de Penas y Medidas de Seguridad</v>
      </c>
      <c r="C182" s="5" t="s">
        <v>1107</v>
      </c>
      <c r="D182" s="103" t="s">
        <v>1108</v>
      </c>
      <c r="E182" s="7">
        <v>6.0666666666666664</v>
      </c>
      <c r="F182" s="7">
        <v>136</v>
      </c>
      <c r="G182" s="7">
        <v>22.41758241758242</v>
      </c>
      <c r="H182" s="7">
        <v>60</v>
      </c>
      <c r="I182" s="7">
        <v>9.8901098901098905</v>
      </c>
      <c r="J182" s="7">
        <v>722</v>
      </c>
      <c r="K182" s="8">
        <v>17.713248638838461</v>
      </c>
      <c r="L182" s="8">
        <v>6.9910714285714199</v>
      </c>
      <c r="M182" s="8">
        <v>5.546581972171797</v>
      </c>
      <c r="N182" s="8">
        <v>6.4577380952380796</v>
      </c>
      <c r="O182" s="6">
        <f t="shared" si="23"/>
        <v>0.44117647058823528</v>
      </c>
    </row>
    <row r="183" spans="1:15" ht="30" x14ac:dyDescent="0.25">
      <c r="A183" s="4" t="str">
        <f t="shared" si="22"/>
        <v>Tunja</v>
      </c>
      <c r="B183" s="103" t="str">
        <f t="shared" si="22"/>
        <v>Ejecución de Penas y Medidas de Seguridad</v>
      </c>
      <c r="C183" s="5" t="s">
        <v>1109</v>
      </c>
      <c r="D183" s="103" t="s">
        <v>1110</v>
      </c>
      <c r="E183" s="7">
        <v>6.0666666666666664</v>
      </c>
      <c r="F183" s="7">
        <v>30</v>
      </c>
      <c r="G183" s="7">
        <v>4.9450549450549453</v>
      </c>
      <c r="H183" s="7">
        <v>30</v>
      </c>
      <c r="I183" s="7">
        <v>4.9450549450549453</v>
      </c>
      <c r="J183" s="7">
        <v>966</v>
      </c>
      <c r="K183" s="8">
        <v>0.33333333333333298</v>
      </c>
      <c r="L183" s="8">
        <v>7.8333333333333233</v>
      </c>
      <c r="M183" s="8">
        <v>1.8333333333333319</v>
      </c>
      <c r="N183" s="8">
        <v>5.333333333333325</v>
      </c>
      <c r="O183" s="6">
        <f t="shared" si="23"/>
        <v>1</v>
      </c>
    </row>
    <row r="184" spans="1:15" x14ac:dyDescent="0.25">
      <c r="A184" s="9" t="s">
        <v>322</v>
      </c>
      <c r="B184" s="63"/>
      <c r="C184" s="9"/>
      <c r="D184" s="63"/>
      <c r="E184" s="10"/>
      <c r="F184" s="10">
        <v>951</v>
      </c>
      <c r="G184" s="10">
        <v>156.75824175824178</v>
      </c>
      <c r="H184" s="10">
        <v>435</v>
      </c>
      <c r="I184" s="10">
        <v>71.703296703296701</v>
      </c>
      <c r="J184" s="10">
        <v>6217</v>
      </c>
      <c r="K184" s="11">
        <v>127.71324863883835</v>
      </c>
      <c r="L184" s="11">
        <v>40.637680301595346</v>
      </c>
      <c r="M184" s="11">
        <v>48.046581972171751</v>
      </c>
      <c r="N184" s="11">
        <v>31.730983038294294</v>
      </c>
      <c r="O184" s="14">
        <f t="shared" si="23"/>
        <v>0.45741324921135645</v>
      </c>
    </row>
    <row r="185" spans="1:15" ht="30" x14ac:dyDescent="0.25">
      <c r="A185" s="4" t="s">
        <v>323</v>
      </c>
      <c r="B185" s="103" t="s">
        <v>362</v>
      </c>
      <c r="C185" s="5" t="s">
        <v>1127</v>
      </c>
      <c r="D185" s="103" t="s">
        <v>1128</v>
      </c>
      <c r="E185" s="7">
        <v>6.0666666666666664</v>
      </c>
      <c r="F185" s="7">
        <v>263</v>
      </c>
      <c r="G185" s="7">
        <v>43.35164835164835</v>
      </c>
      <c r="H185" s="7">
        <v>116</v>
      </c>
      <c r="I185" s="7">
        <v>19.12087912087912</v>
      </c>
      <c r="J185" s="7">
        <v>1767</v>
      </c>
      <c r="K185" s="8">
        <v>29.333333333333293</v>
      </c>
      <c r="L185" s="8">
        <v>15.333333333333325</v>
      </c>
      <c r="M185" s="8">
        <v>6.3333333333333233</v>
      </c>
      <c r="N185" s="8">
        <v>13.499999999999986</v>
      </c>
      <c r="O185" s="6">
        <f t="shared" si="23"/>
        <v>0.44106463878326996</v>
      </c>
    </row>
    <row r="186" spans="1:15" ht="30" x14ac:dyDescent="0.25">
      <c r="A186" s="4" t="str">
        <f t="shared" ref="A186:B188" si="24">A185</f>
        <v>Valledupar</v>
      </c>
      <c r="B186" s="103" t="str">
        <f t="shared" si="24"/>
        <v>Ejecución de Penas y Medidas de Seguridad</v>
      </c>
      <c r="C186" s="5" t="s">
        <v>1129</v>
      </c>
      <c r="D186" s="103" t="s">
        <v>1130</v>
      </c>
      <c r="E186" s="7">
        <v>6.0666666666666664</v>
      </c>
      <c r="F186" s="7">
        <v>187</v>
      </c>
      <c r="G186" s="7">
        <v>30.824175824175825</v>
      </c>
      <c r="H186" s="7">
        <v>94</v>
      </c>
      <c r="I186" s="7">
        <v>15.494505494505495</v>
      </c>
      <c r="J186" s="7">
        <v>1292</v>
      </c>
      <c r="K186" s="8">
        <v>27.166666666666629</v>
      </c>
      <c r="L186" s="8">
        <v>9.6666666666666554</v>
      </c>
      <c r="M186" s="8">
        <v>11.833333333333311</v>
      </c>
      <c r="N186" s="8">
        <v>9.6666666666666554</v>
      </c>
      <c r="O186" s="6">
        <f t="shared" si="23"/>
        <v>0.50267379679144386</v>
      </c>
    </row>
    <row r="187" spans="1:15" ht="30" x14ac:dyDescent="0.25">
      <c r="A187" s="4" t="str">
        <f t="shared" si="24"/>
        <v>Valledupar</v>
      </c>
      <c r="B187" s="103" t="str">
        <f t="shared" si="24"/>
        <v>Ejecución de Penas y Medidas de Seguridad</v>
      </c>
      <c r="C187" s="5" t="s">
        <v>1131</v>
      </c>
      <c r="D187" s="103" t="s">
        <v>1132</v>
      </c>
      <c r="E187" s="7">
        <v>6.0666666666666664</v>
      </c>
      <c r="F187" s="7">
        <v>225</v>
      </c>
      <c r="G187" s="7">
        <v>37.087912087912088</v>
      </c>
      <c r="H187" s="7">
        <v>105</v>
      </c>
      <c r="I187" s="7">
        <v>17.307692307692307</v>
      </c>
      <c r="J187" s="7">
        <v>1394</v>
      </c>
      <c r="K187" s="8">
        <v>23.666666666666647</v>
      </c>
      <c r="L187" s="8">
        <v>14.166666666666647</v>
      </c>
      <c r="M187" s="8">
        <v>5.6666666666666572</v>
      </c>
      <c r="N187" s="8">
        <v>12.166666666666655</v>
      </c>
      <c r="O187" s="6">
        <f t="shared" si="23"/>
        <v>0.46666666666666667</v>
      </c>
    </row>
    <row r="188" spans="1:15" ht="30" x14ac:dyDescent="0.25">
      <c r="A188" s="4" t="str">
        <f t="shared" si="24"/>
        <v>Valledupar</v>
      </c>
      <c r="B188" s="103" t="str">
        <f t="shared" si="24"/>
        <v>Ejecución de Penas y Medidas de Seguridad</v>
      </c>
      <c r="C188" s="5" t="s">
        <v>1133</v>
      </c>
      <c r="D188" s="103" t="s">
        <v>1134</v>
      </c>
      <c r="E188" s="7">
        <v>6.0666666666666664</v>
      </c>
      <c r="F188" s="7">
        <v>281</v>
      </c>
      <c r="G188" s="7">
        <v>46.318681318681321</v>
      </c>
      <c r="H188" s="7">
        <v>128</v>
      </c>
      <c r="I188" s="7">
        <v>21.098901098901099</v>
      </c>
      <c r="J188" s="7">
        <v>1273</v>
      </c>
      <c r="K188" s="8">
        <v>33.666666666666657</v>
      </c>
      <c r="L188" s="8">
        <v>13.333333333333309</v>
      </c>
      <c r="M188" s="8">
        <v>11.166666666666654</v>
      </c>
      <c r="N188" s="8">
        <v>10.166666666666659</v>
      </c>
      <c r="O188" s="6">
        <f t="shared" si="23"/>
        <v>0.45551601423487542</v>
      </c>
    </row>
    <row r="189" spans="1:15" x14ac:dyDescent="0.25">
      <c r="A189" s="9" t="s">
        <v>330</v>
      </c>
      <c r="B189" s="63"/>
      <c r="C189" s="9"/>
      <c r="D189" s="63"/>
      <c r="E189" s="10"/>
      <c r="F189" s="10">
        <v>956</v>
      </c>
      <c r="G189" s="10">
        <v>157.58241758241758</v>
      </c>
      <c r="H189" s="10">
        <v>443</v>
      </c>
      <c r="I189" s="10">
        <v>73.021978021978015</v>
      </c>
      <c r="J189" s="10">
        <v>5726</v>
      </c>
      <c r="K189" s="11">
        <v>113.83333333333323</v>
      </c>
      <c r="L189" s="11">
        <v>52.499999999999936</v>
      </c>
      <c r="M189" s="11">
        <v>34.999999999999943</v>
      </c>
      <c r="N189" s="11">
        <v>45.499999999999957</v>
      </c>
      <c r="O189" s="14">
        <f t="shared" si="23"/>
        <v>0.46338912133891214</v>
      </c>
    </row>
    <row r="190" spans="1:15" ht="30" x14ac:dyDescent="0.25">
      <c r="A190" s="4" t="s">
        <v>331</v>
      </c>
      <c r="B190" s="103" t="s">
        <v>362</v>
      </c>
      <c r="C190" s="5" t="s">
        <v>1141</v>
      </c>
      <c r="D190" s="103" t="s">
        <v>1142</v>
      </c>
      <c r="E190" s="7">
        <v>6.0666666666666664</v>
      </c>
      <c r="F190" s="7">
        <v>742</v>
      </c>
      <c r="G190" s="7">
        <v>122.30769230769231</v>
      </c>
      <c r="H190" s="7">
        <v>301</v>
      </c>
      <c r="I190" s="7">
        <v>49.61538461538462</v>
      </c>
      <c r="J190" s="7">
        <v>1930</v>
      </c>
      <c r="K190" s="8">
        <v>102.76923076923062</v>
      </c>
      <c r="L190" s="8">
        <v>22.622807017543778</v>
      </c>
      <c r="M190" s="8">
        <v>32.769230769230731</v>
      </c>
      <c r="N190" s="8">
        <v>18.456140350877185</v>
      </c>
      <c r="O190" s="6">
        <f t="shared" si="23"/>
        <v>0.40566037735849059</v>
      </c>
    </row>
    <row r="191" spans="1:15" ht="30" x14ac:dyDescent="0.25">
      <c r="A191" s="4" t="str">
        <f t="shared" ref="A191:A196" si="25">A190</f>
        <v>Villavicencio</v>
      </c>
      <c r="B191" s="103" t="str">
        <f t="shared" ref="B191:B196" si="26">B190</f>
        <v>Ejecución de Penas y Medidas de Seguridad</v>
      </c>
      <c r="C191" s="5" t="s">
        <v>1143</v>
      </c>
      <c r="D191" s="103" t="s">
        <v>1144</v>
      </c>
      <c r="E191" s="7">
        <v>6.0666666666666664</v>
      </c>
      <c r="F191" s="7">
        <v>1721</v>
      </c>
      <c r="G191" s="7">
        <v>283.68131868131871</v>
      </c>
      <c r="H191" s="7">
        <v>531</v>
      </c>
      <c r="I191" s="7">
        <v>87.527472527472526</v>
      </c>
      <c r="J191" s="7">
        <v>3078</v>
      </c>
      <c r="K191" s="8">
        <v>268.83333333333314</v>
      </c>
      <c r="L191" s="8">
        <v>18.358757062146843</v>
      </c>
      <c r="M191" s="8">
        <v>73.833333333333201</v>
      </c>
      <c r="N191" s="8">
        <v>15.358757062146875</v>
      </c>
      <c r="O191" s="6">
        <f t="shared" si="23"/>
        <v>0.30854154561301567</v>
      </c>
    </row>
    <row r="192" spans="1:15" ht="30" x14ac:dyDescent="0.25">
      <c r="A192" s="4" t="str">
        <f t="shared" si="25"/>
        <v>Villavicencio</v>
      </c>
      <c r="B192" s="103" t="str">
        <f t="shared" si="26"/>
        <v>Ejecución de Penas y Medidas de Seguridad</v>
      </c>
      <c r="C192" s="5" t="s">
        <v>1145</v>
      </c>
      <c r="D192" s="103" t="s">
        <v>1146</v>
      </c>
      <c r="E192" s="7">
        <v>6.0666666666666664</v>
      </c>
      <c r="F192" s="7">
        <v>363</v>
      </c>
      <c r="G192" s="7">
        <v>59.835164835164839</v>
      </c>
      <c r="H192" s="7">
        <v>209</v>
      </c>
      <c r="I192" s="7">
        <v>34.450549450549453</v>
      </c>
      <c r="J192" s="7">
        <v>771</v>
      </c>
      <c r="K192" s="8">
        <v>49.393939393939299</v>
      </c>
      <c r="L192" s="8">
        <v>11.499999999999995</v>
      </c>
      <c r="M192" s="8">
        <v>26.693939393939367</v>
      </c>
      <c r="N192" s="8">
        <v>8.8333333333333268</v>
      </c>
      <c r="O192" s="6">
        <f t="shared" si="23"/>
        <v>0.5757575757575758</v>
      </c>
    </row>
    <row r="193" spans="1:15" ht="30" x14ac:dyDescent="0.25">
      <c r="A193" s="4" t="str">
        <f t="shared" si="25"/>
        <v>Villavicencio</v>
      </c>
      <c r="B193" s="103" t="str">
        <f t="shared" si="26"/>
        <v>Ejecución de Penas y Medidas de Seguridad</v>
      </c>
      <c r="C193" s="5" t="s">
        <v>1147</v>
      </c>
      <c r="D193" s="103" t="s">
        <v>1148</v>
      </c>
      <c r="E193" s="7">
        <v>6.0666666666666664</v>
      </c>
      <c r="F193" s="7">
        <v>188</v>
      </c>
      <c r="G193" s="7">
        <v>30.989010989010989</v>
      </c>
      <c r="H193" s="7">
        <v>106</v>
      </c>
      <c r="I193" s="7">
        <v>17.472527472527474</v>
      </c>
      <c r="J193" s="7">
        <v>795</v>
      </c>
      <c r="K193" s="8">
        <v>25.51754385964912</v>
      </c>
      <c r="L193" s="8">
        <v>12.684210526315777</v>
      </c>
      <c r="M193" s="8">
        <v>13.850877192982454</v>
      </c>
      <c r="N193" s="8">
        <v>8.2124756335282587</v>
      </c>
      <c r="O193" s="6">
        <f t="shared" si="23"/>
        <v>0.56382978723404253</v>
      </c>
    </row>
    <row r="194" spans="1:15" ht="30" x14ac:dyDescent="0.25">
      <c r="A194" s="4" t="str">
        <f t="shared" si="25"/>
        <v>Villavicencio</v>
      </c>
      <c r="B194" s="103" t="str">
        <f t="shared" si="26"/>
        <v>Ejecución de Penas y Medidas de Seguridad</v>
      </c>
      <c r="C194" s="5" t="s">
        <v>1149</v>
      </c>
      <c r="D194" s="103" t="s">
        <v>1150</v>
      </c>
      <c r="E194" s="7">
        <v>6.0666666666666664</v>
      </c>
      <c r="F194" s="7">
        <v>346</v>
      </c>
      <c r="G194" s="7">
        <v>57.032967032967036</v>
      </c>
      <c r="H194" s="7">
        <v>370</v>
      </c>
      <c r="I194" s="7">
        <v>60.989010989010993</v>
      </c>
      <c r="J194" s="7">
        <v>857</v>
      </c>
      <c r="K194" s="8">
        <v>45.129141311696934</v>
      </c>
      <c r="L194" s="8">
        <v>14.207207207207192</v>
      </c>
      <c r="M194" s="8">
        <v>55.026369168356858</v>
      </c>
      <c r="N194" s="8">
        <v>7.7702702702702631</v>
      </c>
      <c r="O194" s="6">
        <f t="shared" si="23"/>
        <v>1.0693641618497109</v>
      </c>
    </row>
    <row r="195" spans="1:15" ht="30" x14ac:dyDescent="0.25">
      <c r="A195" s="4" t="str">
        <f t="shared" si="25"/>
        <v>Villavicencio</v>
      </c>
      <c r="B195" s="103" t="str">
        <f t="shared" si="26"/>
        <v>Ejecución de Penas y Medidas de Seguridad</v>
      </c>
      <c r="C195" s="5" t="s">
        <v>1151</v>
      </c>
      <c r="D195" s="103" t="s">
        <v>1152</v>
      </c>
      <c r="E195" s="7">
        <v>6.0666666666666664</v>
      </c>
      <c r="F195" s="7">
        <v>264</v>
      </c>
      <c r="G195" s="7">
        <v>43.516483516483518</v>
      </c>
      <c r="H195" s="7">
        <v>84</v>
      </c>
      <c r="I195" s="7">
        <v>13.846153846153847</v>
      </c>
      <c r="J195" s="7">
        <v>747</v>
      </c>
      <c r="K195" s="8">
        <v>31.999999999999975</v>
      </c>
      <c r="L195" s="8">
        <v>13.999999999999984</v>
      </c>
      <c r="M195" s="8">
        <v>4.9166666666666572</v>
      </c>
      <c r="N195" s="8">
        <v>11.333333333333323</v>
      </c>
      <c r="O195" s="6">
        <f t="shared" si="23"/>
        <v>0.31818181818181818</v>
      </c>
    </row>
    <row r="196" spans="1:15" ht="30" x14ac:dyDescent="0.25">
      <c r="A196" s="4" t="str">
        <f t="shared" si="25"/>
        <v>Villavicencio</v>
      </c>
      <c r="B196" s="103" t="str">
        <f t="shared" si="26"/>
        <v>Ejecución de Penas y Medidas de Seguridad</v>
      </c>
      <c r="C196" s="5" t="s">
        <v>1153</v>
      </c>
      <c r="D196" s="103" t="s">
        <v>1154</v>
      </c>
      <c r="E196" s="7">
        <v>6.0666666666666664</v>
      </c>
      <c r="F196" s="7">
        <v>269</v>
      </c>
      <c r="G196" s="7">
        <v>44.340659340659343</v>
      </c>
      <c r="H196" s="7">
        <v>128</v>
      </c>
      <c r="I196" s="7">
        <v>21.098901098901099</v>
      </c>
      <c r="J196" s="7">
        <v>822</v>
      </c>
      <c r="K196" s="8">
        <v>31.897459165154174</v>
      </c>
      <c r="L196" s="8">
        <v>14.904761904761886</v>
      </c>
      <c r="M196" s="8">
        <v>13.730792498487581</v>
      </c>
      <c r="N196" s="8">
        <v>8.499999999999984</v>
      </c>
      <c r="O196" s="6">
        <f t="shared" si="23"/>
        <v>0.47583643122676578</v>
      </c>
    </row>
    <row r="197" spans="1:15" x14ac:dyDescent="0.25">
      <c r="A197" s="9" t="s">
        <v>338</v>
      </c>
      <c r="B197" s="63"/>
      <c r="C197" s="9"/>
      <c r="D197" s="63"/>
      <c r="E197" s="10"/>
      <c r="F197" s="10">
        <v>3893</v>
      </c>
      <c r="G197" s="10">
        <v>641.70329670329681</v>
      </c>
      <c r="H197" s="10">
        <v>1729</v>
      </c>
      <c r="I197" s="10">
        <v>285</v>
      </c>
      <c r="J197" s="10">
        <v>9000</v>
      </c>
      <c r="K197" s="11">
        <v>555.54064783300316</v>
      </c>
      <c r="L197" s="11">
        <v>108.27774371797545</v>
      </c>
      <c r="M197" s="11">
        <v>220.82120902299687</v>
      </c>
      <c r="N197" s="11">
        <v>78.464309983489215</v>
      </c>
      <c r="O197" s="14">
        <f t="shared" si="23"/>
        <v>0.44413049062419729</v>
      </c>
    </row>
    <row r="198" spans="1:15" ht="30" x14ac:dyDescent="0.25">
      <c r="A198" s="4" t="s">
        <v>1177</v>
      </c>
      <c r="B198" s="103" t="s">
        <v>362</v>
      </c>
      <c r="C198" s="5" t="s">
        <v>1178</v>
      </c>
      <c r="D198" s="103" t="s">
        <v>1179</v>
      </c>
      <c r="E198" s="7">
        <v>6.0666666666666664</v>
      </c>
      <c r="F198" s="7">
        <v>491</v>
      </c>
      <c r="G198" s="7">
        <v>80.934065934065941</v>
      </c>
      <c r="H198" s="7">
        <v>63</v>
      </c>
      <c r="I198" s="7">
        <v>10.384615384615385</v>
      </c>
      <c r="J198" s="7">
        <v>1943</v>
      </c>
      <c r="K198" s="8">
        <v>81.833333333333286</v>
      </c>
      <c r="L198" s="8"/>
      <c r="M198" s="8">
        <v>10.499999999999972</v>
      </c>
      <c r="N198" s="8"/>
      <c r="O198" s="6">
        <f t="shared" si="23"/>
        <v>0.12830957230142567</v>
      </c>
    </row>
    <row r="199" spans="1:15" ht="30" x14ac:dyDescent="0.25">
      <c r="A199" s="4" t="str">
        <f>A198</f>
        <v>Yopal</v>
      </c>
      <c r="B199" s="103" t="str">
        <f>B198</f>
        <v>Ejecución de Penas y Medidas de Seguridad</v>
      </c>
      <c r="C199" s="5" t="s">
        <v>1180</v>
      </c>
      <c r="D199" s="103" t="s">
        <v>1181</v>
      </c>
      <c r="E199" s="7">
        <v>6.0666666666666664</v>
      </c>
      <c r="F199" s="7">
        <v>496</v>
      </c>
      <c r="G199" s="7">
        <v>81.758241758241766</v>
      </c>
      <c r="H199" s="7">
        <v>107</v>
      </c>
      <c r="I199" s="7">
        <v>17.637362637362639</v>
      </c>
      <c r="J199" s="7">
        <v>1805</v>
      </c>
      <c r="K199" s="8">
        <v>74.833333333333229</v>
      </c>
      <c r="L199" s="8">
        <v>8.4999999999999893</v>
      </c>
      <c r="M199" s="8">
        <v>10.999999999999991</v>
      </c>
      <c r="N199" s="8">
        <v>7.4999999999999885</v>
      </c>
      <c r="O199" s="6">
        <f t="shared" si="23"/>
        <v>0.21572580645161291</v>
      </c>
    </row>
    <row r="200" spans="1:15" x14ac:dyDescent="0.25">
      <c r="A200" s="9" t="s">
        <v>1190</v>
      </c>
      <c r="B200" s="9"/>
      <c r="C200" s="9"/>
      <c r="D200" s="63"/>
      <c r="E200" s="10"/>
      <c r="F200" s="10">
        <v>987</v>
      </c>
      <c r="G200" s="10">
        <v>162.69230769230771</v>
      </c>
      <c r="H200" s="10">
        <v>170</v>
      </c>
      <c r="I200" s="10">
        <v>28.021978021978022</v>
      </c>
      <c r="J200" s="10">
        <v>3748</v>
      </c>
      <c r="K200" s="11">
        <v>156.66666666666652</v>
      </c>
      <c r="L200" s="11">
        <v>8.4999999999999893</v>
      </c>
      <c r="M200" s="11">
        <v>21.499999999999964</v>
      </c>
      <c r="N200" s="11">
        <v>7.4999999999999885</v>
      </c>
      <c r="O200" s="14">
        <f t="shared" si="23"/>
        <v>0.17223910840932116</v>
      </c>
    </row>
    <row r="201" spans="1:15" x14ac:dyDescent="0.25">
      <c r="A201" s="89" t="s">
        <v>339</v>
      </c>
      <c r="B201" s="89"/>
      <c r="C201" s="89"/>
      <c r="D201" s="89"/>
      <c r="E201" s="90"/>
      <c r="F201" s="90">
        <v>72756</v>
      </c>
      <c r="G201" s="90">
        <v>13063.682076370051</v>
      </c>
      <c r="H201" s="90">
        <v>28545</v>
      </c>
      <c r="I201" s="90">
        <v>4792.5902810162661</v>
      </c>
      <c r="J201" s="90">
        <v>278065</v>
      </c>
      <c r="K201" s="90">
        <v>11835.232884935333</v>
      </c>
      <c r="L201" s="90">
        <v>1801.0902691177444</v>
      </c>
      <c r="M201" s="90">
        <v>3791.0362275209909</v>
      </c>
      <c r="N201" s="90">
        <v>1338.4152491670786</v>
      </c>
      <c r="O201" s="88">
        <f t="shared" si="23"/>
        <v>0.39233877618340757</v>
      </c>
    </row>
  </sheetData>
  <mergeCells count="16">
    <mergeCell ref="J15:J16"/>
    <mergeCell ref="E2:H2"/>
    <mergeCell ref="E3:H3"/>
    <mergeCell ref="A12:O12"/>
    <mergeCell ref="A13:O13"/>
    <mergeCell ref="K14:L15"/>
    <mergeCell ref="M14:N15"/>
    <mergeCell ref="A15:A16"/>
    <mergeCell ref="B15:B16"/>
    <mergeCell ref="C15:C16"/>
    <mergeCell ref="D15:D16"/>
    <mergeCell ref="E15:E16"/>
    <mergeCell ref="F15:F16"/>
    <mergeCell ref="G15:G16"/>
    <mergeCell ref="H15:H16"/>
    <mergeCell ref="I15:I16"/>
  </mergeCells>
  <pageMargins left="0.25" right="0.25" top="0.75" bottom="0.75" header="0.3" footer="0.3"/>
  <pageSetup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showGridLines="0" tabSelected="1" zoomScale="90" zoomScaleNormal="90" workbookViewId="0">
      <pane ySplit="14" topLeftCell="A15" activePane="bottomLeft" state="frozen"/>
      <selection pane="bottomLeft" activeCell="A15" sqref="A15:A16"/>
    </sheetView>
  </sheetViews>
  <sheetFormatPr baseColWidth="10" defaultRowHeight="15" x14ac:dyDescent="0.25"/>
  <cols>
    <col min="2" max="2" width="22.28515625" customWidth="1"/>
    <col min="3" max="3" width="16.7109375" customWidth="1"/>
    <col min="4" max="4" width="57.28515625" customWidth="1"/>
  </cols>
  <sheetData>
    <row r="1" spans="1:15" x14ac:dyDescent="0.25">
      <c r="A1" s="21"/>
      <c r="B1" s="22"/>
      <c r="C1" s="22"/>
      <c r="D1" s="22"/>
      <c r="E1" s="23"/>
    </row>
    <row r="2" spans="1:15" x14ac:dyDescent="0.25">
      <c r="E2" s="115" t="s">
        <v>350</v>
      </c>
      <c r="F2" s="115"/>
      <c r="G2" s="115"/>
      <c r="H2" s="115"/>
    </row>
    <row r="3" spans="1:15" x14ac:dyDescent="0.25">
      <c r="E3" s="116" t="s">
        <v>351</v>
      </c>
      <c r="F3" s="116"/>
      <c r="G3" s="116"/>
      <c r="H3" s="116"/>
    </row>
    <row r="4" spans="1:15" x14ac:dyDescent="0.25">
      <c r="A4" s="24"/>
      <c r="B4" s="22"/>
      <c r="C4" s="22"/>
      <c r="D4" s="22"/>
      <c r="E4" s="23"/>
    </row>
    <row r="5" spans="1:15" x14ac:dyDescent="0.25">
      <c r="A5" s="21"/>
      <c r="B5" s="22"/>
      <c r="C5" s="22"/>
      <c r="D5" s="22"/>
      <c r="E5" s="23"/>
    </row>
    <row r="6" spans="1:15" x14ac:dyDescent="0.25">
      <c r="A6" s="25" t="s">
        <v>352</v>
      </c>
      <c r="B6" s="22"/>
      <c r="C6" s="22"/>
      <c r="D6" s="22"/>
      <c r="E6" s="23"/>
    </row>
    <row r="7" spans="1:15" x14ac:dyDescent="0.25">
      <c r="A7" s="26" t="s">
        <v>353</v>
      </c>
      <c r="B7" s="22"/>
      <c r="C7" s="22"/>
      <c r="D7" s="22"/>
      <c r="E7" s="23"/>
    </row>
    <row r="8" spans="1:15" ht="18" x14ac:dyDescent="0.25">
      <c r="A8" s="26" t="s">
        <v>1769</v>
      </c>
      <c r="B8" s="22"/>
      <c r="C8" s="22"/>
      <c r="D8" s="22"/>
      <c r="E8" s="23"/>
    </row>
    <row r="9" spans="1:15" ht="18" x14ac:dyDescent="0.25">
      <c r="A9" s="26" t="s">
        <v>1776</v>
      </c>
      <c r="B9" s="22"/>
      <c r="C9" s="22"/>
      <c r="D9" s="22"/>
      <c r="E9" s="23"/>
    </row>
    <row r="10" spans="1:15" x14ac:dyDescent="0.25">
      <c r="A10" s="26" t="s">
        <v>354</v>
      </c>
      <c r="B10" s="27"/>
      <c r="C10" s="27"/>
      <c r="D10" s="27"/>
      <c r="E10" s="28"/>
    </row>
    <row r="11" spans="1:15" x14ac:dyDescent="0.25">
      <c r="A11" s="26"/>
      <c r="B11" s="27"/>
      <c r="C11" s="27"/>
      <c r="D11" s="27"/>
      <c r="E11" s="28"/>
    </row>
    <row r="12" spans="1:15" ht="67.5" customHeight="1" x14ac:dyDescent="0.25">
      <c r="A12" s="108" t="s">
        <v>355</v>
      </c>
      <c r="B12" s="108"/>
      <c r="C12" s="108"/>
      <c r="D12" s="108"/>
      <c r="E12" s="108"/>
      <c r="F12" s="108"/>
      <c r="G12" s="108"/>
      <c r="H12" s="108"/>
      <c r="I12" s="108"/>
      <c r="J12" s="108"/>
      <c r="K12" s="108"/>
      <c r="L12" s="108"/>
      <c r="M12" s="108"/>
      <c r="N12" s="108"/>
      <c r="O12" s="108"/>
    </row>
    <row r="13" spans="1:15" ht="79.5" customHeight="1" x14ac:dyDescent="0.25">
      <c r="A13" s="107" t="s">
        <v>356</v>
      </c>
      <c r="B13" s="107"/>
      <c r="C13" s="107"/>
      <c r="D13" s="107"/>
      <c r="E13" s="107"/>
      <c r="F13" s="107"/>
      <c r="G13" s="107"/>
      <c r="H13" s="107"/>
      <c r="I13" s="107"/>
      <c r="J13" s="107"/>
      <c r="K13" s="107"/>
      <c r="L13" s="107"/>
      <c r="M13" s="107"/>
      <c r="N13" s="107"/>
      <c r="O13" s="107"/>
    </row>
    <row r="14" spans="1:15" x14ac:dyDescent="0.25">
      <c r="C14" s="86"/>
      <c r="D14" s="87"/>
      <c r="E14" s="86"/>
      <c r="F14" s="86"/>
      <c r="G14" s="86"/>
      <c r="H14" s="86"/>
      <c r="I14" s="86"/>
      <c r="K14" s="110" t="s">
        <v>345</v>
      </c>
      <c r="L14" s="111"/>
      <c r="M14" s="110" t="s">
        <v>1193</v>
      </c>
      <c r="N14" s="111"/>
    </row>
    <row r="15" spans="1:15" x14ac:dyDescent="0.25">
      <c r="A15" s="105" t="s">
        <v>0</v>
      </c>
      <c r="B15" s="105" t="s">
        <v>1</v>
      </c>
      <c r="C15" s="105" t="s">
        <v>2</v>
      </c>
      <c r="D15" s="105" t="s">
        <v>3</v>
      </c>
      <c r="E15" s="105" t="s">
        <v>343</v>
      </c>
      <c r="F15" s="105" t="s">
        <v>344</v>
      </c>
      <c r="G15" s="105" t="s">
        <v>345</v>
      </c>
      <c r="H15" s="105" t="s">
        <v>1191</v>
      </c>
      <c r="I15" s="105" t="s">
        <v>349</v>
      </c>
      <c r="J15" s="105" t="s">
        <v>1192</v>
      </c>
      <c r="K15" s="114"/>
      <c r="L15" s="113"/>
      <c r="M15" s="112"/>
      <c r="N15" s="113"/>
    </row>
    <row r="16" spans="1:15" ht="75" x14ac:dyDescent="0.25">
      <c r="A16" s="106"/>
      <c r="B16" s="106"/>
      <c r="C16" s="106"/>
      <c r="D16" s="106"/>
      <c r="E16" s="106"/>
      <c r="F16" s="106"/>
      <c r="G16" s="106"/>
      <c r="H16" s="106"/>
      <c r="I16" s="106"/>
      <c r="J16" s="106"/>
      <c r="K16" s="71" t="s">
        <v>340</v>
      </c>
      <c r="L16" s="71" t="s">
        <v>341</v>
      </c>
      <c r="M16" s="71" t="s">
        <v>340</v>
      </c>
      <c r="N16" s="71" t="s">
        <v>341</v>
      </c>
      <c r="O16" s="1" t="s">
        <v>342</v>
      </c>
    </row>
    <row r="17" spans="1:15" x14ac:dyDescent="0.25">
      <c r="A17" s="4" t="s">
        <v>361</v>
      </c>
      <c r="B17" s="4" t="s">
        <v>405</v>
      </c>
      <c r="C17" s="5" t="s">
        <v>867</v>
      </c>
      <c r="D17" s="4" t="s">
        <v>868</v>
      </c>
      <c r="E17" s="80">
        <v>6.0666666666666664</v>
      </c>
      <c r="F17" s="80">
        <v>273</v>
      </c>
      <c r="G17" s="80">
        <v>45</v>
      </c>
      <c r="H17" s="80">
        <v>142</v>
      </c>
      <c r="I17" s="80">
        <v>23.406593406593409</v>
      </c>
      <c r="J17" s="80">
        <v>276</v>
      </c>
      <c r="K17" s="8">
        <v>46.166666666666572</v>
      </c>
      <c r="L17" s="8"/>
      <c r="M17" s="8">
        <v>24.333333333333321</v>
      </c>
      <c r="N17" s="8"/>
      <c r="O17" s="6">
        <f>H17/F17</f>
        <v>0.52014652014652019</v>
      </c>
    </row>
    <row r="18" spans="1:15" x14ac:dyDescent="0.25">
      <c r="A18" s="4" t="str">
        <f t="shared" ref="A18:B20" si="0">A17</f>
        <v>Antioquia</v>
      </c>
      <c r="B18" s="4" t="str">
        <f t="shared" si="0"/>
        <v>Penal Especializado</v>
      </c>
      <c r="C18" s="5" t="s">
        <v>869</v>
      </c>
      <c r="D18" s="4" t="s">
        <v>870</v>
      </c>
      <c r="E18" s="80">
        <v>6.0666666666666664</v>
      </c>
      <c r="F18" s="80">
        <v>157</v>
      </c>
      <c r="G18" s="80">
        <v>25.87912087912088</v>
      </c>
      <c r="H18" s="80">
        <v>181</v>
      </c>
      <c r="I18" s="80">
        <v>29.835164835164836</v>
      </c>
      <c r="J18" s="80">
        <v>139</v>
      </c>
      <c r="K18" s="8">
        <v>27.018518518518491</v>
      </c>
      <c r="L18" s="8"/>
      <c r="M18" s="8">
        <v>30.518518518518484</v>
      </c>
      <c r="N18" s="8"/>
      <c r="O18" s="6">
        <f t="shared" ref="O18:O81" si="1">H18/F18</f>
        <v>1.1528662420382165</v>
      </c>
    </row>
    <row r="19" spans="1:15" x14ac:dyDescent="0.25">
      <c r="A19" s="4" t="str">
        <f t="shared" si="0"/>
        <v>Antioquia</v>
      </c>
      <c r="B19" s="4" t="str">
        <f t="shared" si="0"/>
        <v>Penal Especializado</v>
      </c>
      <c r="C19" s="5" t="s">
        <v>871</v>
      </c>
      <c r="D19" s="4" t="s">
        <v>872</v>
      </c>
      <c r="E19" s="80">
        <v>5.6333333333333337</v>
      </c>
      <c r="F19" s="80">
        <v>158</v>
      </c>
      <c r="G19" s="80">
        <v>28.047337278106507</v>
      </c>
      <c r="H19" s="80">
        <v>208</v>
      </c>
      <c r="I19" s="80">
        <v>36.92307692307692</v>
      </c>
      <c r="J19" s="80">
        <v>71</v>
      </c>
      <c r="K19" s="8">
        <v>29.451465201465158</v>
      </c>
      <c r="L19" s="8"/>
      <c r="M19" s="8">
        <v>38.071428571428527</v>
      </c>
      <c r="N19" s="8"/>
      <c r="O19" s="6">
        <f t="shared" si="1"/>
        <v>1.3164556962025316</v>
      </c>
    </row>
    <row r="20" spans="1:15" x14ac:dyDescent="0.25">
      <c r="A20" s="4" t="str">
        <f t="shared" si="0"/>
        <v>Antioquia</v>
      </c>
      <c r="B20" s="4" t="str">
        <f t="shared" si="0"/>
        <v>Penal Especializado</v>
      </c>
      <c r="C20" s="5" t="s">
        <v>873</v>
      </c>
      <c r="D20" s="4" t="s">
        <v>874</v>
      </c>
      <c r="E20" s="80">
        <v>6.0666666666666664</v>
      </c>
      <c r="F20" s="80">
        <v>174</v>
      </c>
      <c r="G20" s="80">
        <v>28.681318681318682</v>
      </c>
      <c r="H20" s="80">
        <v>172</v>
      </c>
      <c r="I20" s="80">
        <v>28.351648351648354</v>
      </c>
      <c r="J20" s="80">
        <v>174</v>
      </c>
      <c r="K20" s="8">
        <v>31.166666666666636</v>
      </c>
      <c r="L20" s="8"/>
      <c r="M20" s="8">
        <v>29.666666666666654</v>
      </c>
      <c r="N20" s="8"/>
      <c r="O20" s="6">
        <f t="shared" si="1"/>
        <v>0.9885057471264368</v>
      </c>
    </row>
    <row r="21" spans="1:15" x14ac:dyDescent="0.25">
      <c r="A21" s="9" t="s">
        <v>395</v>
      </c>
      <c r="B21" s="9"/>
      <c r="C21" s="9"/>
      <c r="D21" s="9"/>
      <c r="E21" s="10"/>
      <c r="F21" s="10">
        <v>762</v>
      </c>
      <c r="G21" s="10">
        <v>127.60777683854607</v>
      </c>
      <c r="H21" s="10">
        <v>703</v>
      </c>
      <c r="I21" s="10">
        <v>118.51648351648352</v>
      </c>
      <c r="J21" s="10">
        <v>660</v>
      </c>
      <c r="K21" s="11">
        <v>133.80331705331685</v>
      </c>
      <c r="L21" s="11"/>
      <c r="M21" s="11">
        <v>122.58994708994699</v>
      </c>
      <c r="N21" s="11"/>
      <c r="O21" s="14">
        <f t="shared" si="1"/>
        <v>0.92257217847769024</v>
      </c>
    </row>
    <row r="22" spans="1:15" x14ac:dyDescent="0.25">
      <c r="A22" s="4" t="s">
        <v>396</v>
      </c>
      <c r="B22" s="4" t="s">
        <v>405</v>
      </c>
      <c r="C22" s="5" t="s">
        <v>406</v>
      </c>
      <c r="D22" s="4" t="s">
        <v>407</v>
      </c>
      <c r="E22" s="80">
        <v>6.0666666666666664</v>
      </c>
      <c r="F22" s="80">
        <v>128</v>
      </c>
      <c r="G22" s="80">
        <v>21.098901098901099</v>
      </c>
      <c r="H22" s="80">
        <v>117</v>
      </c>
      <c r="I22" s="80">
        <v>19.285714285714285</v>
      </c>
      <c r="J22" s="80">
        <v>60</v>
      </c>
      <c r="K22" s="8">
        <v>18.00956937799042</v>
      </c>
      <c r="L22" s="8">
        <v>4.6691125087351404</v>
      </c>
      <c r="M22" s="8">
        <v>17.075757575757564</v>
      </c>
      <c r="N22" s="8">
        <v>3.1250873515024451</v>
      </c>
      <c r="O22" s="6">
        <f t="shared" si="1"/>
        <v>0.9140625</v>
      </c>
    </row>
    <row r="23" spans="1:15" x14ac:dyDescent="0.25">
      <c r="A23" s="9" t="s">
        <v>408</v>
      </c>
      <c r="B23" s="9"/>
      <c r="C23" s="9"/>
      <c r="D23" s="9"/>
      <c r="E23" s="10"/>
      <c r="F23" s="10">
        <v>128</v>
      </c>
      <c r="G23" s="10">
        <v>21.098901098901099</v>
      </c>
      <c r="H23" s="10">
        <v>117</v>
      </c>
      <c r="I23" s="10">
        <v>19.285714285714285</v>
      </c>
      <c r="J23" s="10">
        <v>60</v>
      </c>
      <c r="K23" s="11">
        <v>18.00956937799042</v>
      </c>
      <c r="L23" s="11">
        <v>4.6691125087351404</v>
      </c>
      <c r="M23" s="11">
        <v>17.075757575757564</v>
      </c>
      <c r="N23" s="11">
        <v>3.1250873515024451</v>
      </c>
      <c r="O23" s="14">
        <f t="shared" si="1"/>
        <v>0.9140625</v>
      </c>
    </row>
    <row r="24" spans="1:15" x14ac:dyDescent="0.25">
      <c r="A24" s="4" t="s">
        <v>409</v>
      </c>
      <c r="B24" s="4" t="s">
        <v>405</v>
      </c>
      <c r="C24" s="5" t="s">
        <v>416</v>
      </c>
      <c r="D24" s="4" t="s">
        <v>417</v>
      </c>
      <c r="E24" s="80">
        <v>6.0666666666666664</v>
      </c>
      <c r="F24" s="80">
        <v>44</v>
      </c>
      <c r="G24" s="80">
        <v>7.2527472527472527</v>
      </c>
      <c r="H24" s="80">
        <v>31</v>
      </c>
      <c r="I24" s="80">
        <v>5.1098901098901104</v>
      </c>
      <c r="J24" s="80">
        <v>43</v>
      </c>
      <c r="K24" s="8">
        <v>2.4999999999999982</v>
      </c>
      <c r="L24" s="8">
        <v>6.6666666666666563</v>
      </c>
      <c r="M24" s="8">
        <v>1.6666666666666641</v>
      </c>
      <c r="N24" s="8">
        <v>3.999999999999996</v>
      </c>
      <c r="O24" s="6">
        <f t="shared" si="1"/>
        <v>0.70454545454545459</v>
      </c>
    </row>
    <row r="25" spans="1:15" x14ac:dyDescent="0.25">
      <c r="A25" s="9" t="s">
        <v>418</v>
      </c>
      <c r="B25" s="9"/>
      <c r="C25" s="9"/>
      <c r="D25" s="9"/>
      <c r="E25" s="10"/>
      <c r="F25" s="10">
        <v>44</v>
      </c>
      <c r="G25" s="10">
        <v>7.2527472527472527</v>
      </c>
      <c r="H25" s="10">
        <v>31</v>
      </c>
      <c r="I25" s="10">
        <v>5.1098901098901104</v>
      </c>
      <c r="J25" s="10">
        <v>43</v>
      </c>
      <c r="K25" s="11">
        <v>2.4999999999999982</v>
      </c>
      <c r="L25" s="11">
        <v>6.6666666666666563</v>
      </c>
      <c r="M25" s="11">
        <v>1.6666666666666641</v>
      </c>
      <c r="N25" s="11">
        <v>3.999999999999996</v>
      </c>
      <c r="O25" s="14">
        <f t="shared" si="1"/>
        <v>0.70454545454545459</v>
      </c>
    </row>
    <row r="26" spans="1:15" x14ac:dyDescent="0.25">
      <c r="A26" s="4" t="s">
        <v>4</v>
      </c>
      <c r="B26" s="4" t="s">
        <v>405</v>
      </c>
      <c r="C26" s="5" t="s">
        <v>427</v>
      </c>
      <c r="D26" s="4" t="s">
        <v>428</v>
      </c>
      <c r="E26" s="80">
        <v>6.0666666666666664</v>
      </c>
      <c r="F26" s="80">
        <v>91</v>
      </c>
      <c r="G26" s="80">
        <v>15</v>
      </c>
      <c r="H26" s="80">
        <v>73</v>
      </c>
      <c r="I26" s="80">
        <v>12.032967032967033</v>
      </c>
      <c r="J26" s="80">
        <v>83</v>
      </c>
      <c r="K26" s="8">
        <v>7.8333333333333171</v>
      </c>
      <c r="L26" s="8">
        <v>8.7110939907550033</v>
      </c>
      <c r="M26" s="8">
        <v>4.9999999999999911</v>
      </c>
      <c r="N26" s="8">
        <v>8.0898818695428751</v>
      </c>
      <c r="O26" s="6">
        <f t="shared" si="1"/>
        <v>0.80219780219780223</v>
      </c>
    </row>
    <row r="27" spans="1:15" x14ac:dyDescent="0.25">
      <c r="A27" s="9" t="s">
        <v>7</v>
      </c>
      <c r="B27" s="9"/>
      <c r="C27" s="9"/>
      <c r="D27" s="9"/>
      <c r="E27" s="10"/>
      <c r="F27" s="10">
        <v>91</v>
      </c>
      <c r="G27" s="10">
        <v>15</v>
      </c>
      <c r="H27" s="10">
        <v>73</v>
      </c>
      <c r="I27" s="10">
        <v>12.032967032967033</v>
      </c>
      <c r="J27" s="10">
        <v>83</v>
      </c>
      <c r="K27" s="11">
        <v>7.8333333333333171</v>
      </c>
      <c r="L27" s="11">
        <v>8.7110939907550033</v>
      </c>
      <c r="M27" s="11">
        <v>4.9999999999999911</v>
      </c>
      <c r="N27" s="11">
        <v>8.0898818695428751</v>
      </c>
      <c r="O27" s="14">
        <f t="shared" si="1"/>
        <v>0.80219780219780223</v>
      </c>
    </row>
    <row r="28" spans="1:15" x14ac:dyDescent="0.25">
      <c r="A28" s="4" t="s">
        <v>8</v>
      </c>
      <c r="B28" s="4" t="s">
        <v>405</v>
      </c>
      <c r="C28" s="5" t="s">
        <v>445</v>
      </c>
      <c r="D28" s="4" t="s">
        <v>446</v>
      </c>
      <c r="E28" s="80">
        <v>6.0666666666666664</v>
      </c>
      <c r="F28" s="80">
        <v>32</v>
      </c>
      <c r="G28" s="80">
        <v>5.2747252747252746</v>
      </c>
      <c r="H28" s="80">
        <v>32</v>
      </c>
      <c r="I28" s="80">
        <v>5.2747252747252746</v>
      </c>
      <c r="J28" s="80">
        <v>236</v>
      </c>
      <c r="K28" s="8">
        <v>5.8333333333333233</v>
      </c>
      <c r="L28" s="8"/>
      <c r="M28" s="8">
        <v>5.6666666666666536</v>
      </c>
      <c r="N28" s="8"/>
      <c r="O28" s="6">
        <f t="shared" si="1"/>
        <v>1</v>
      </c>
    </row>
    <row r="29" spans="1:15" x14ac:dyDescent="0.25">
      <c r="A29" s="9" t="s">
        <v>24</v>
      </c>
      <c r="B29" s="9"/>
      <c r="C29" s="9"/>
      <c r="D29" s="9"/>
      <c r="E29" s="10"/>
      <c r="F29" s="10">
        <v>32</v>
      </c>
      <c r="G29" s="10">
        <v>5.2747252747252746</v>
      </c>
      <c r="H29" s="10">
        <v>32</v>
      </c>
      <c r="I29" s="10">
        <v>5.2747252747252746</v>
      </c>
      <c r="J29" s="10">
        <v>236</v>
      </c>
      <c r="K29" s="11">
        <v>5.8333333333333233</v>
      </c>
      <c r="L29" s="11"/>
      <c r="M29" s="11">
        <v>5.6666666666666536</v>
      </c>
      <c r="N29" s="11"/>
      <c r="O29" s="14">
        <f t="shared" si="1"/>
        <v>1</v>
      </c>
    </row>
    <row r="30" spans="1:15" x14ac:dyDescent="0.25">
      <c r="A30" s="4" t="s">
        <v>25</v>
      </c>
      <c r="B30" s="4" t="s">
        <v>405</v>
      </c>
      <c r="C30" s="5" t="s">
        <v>514</v>
      </c>
      <c r="D30" s="4" t="s">
        <v>515</v>
      </c>
      <c r="E30" s="80">
        <v>6.0666666666666664</v>
      </c>
      <c r="F30" s="80">
        <v>36</v>
      </c>
      <c r="G30" s="80">
        <v>5.9340659340659343</v>
      </c>
      <c r="H30" s="80">
        <v>27</v>
      </c>
      <c r="I30" s="80">
        <v>4.4505494505494507</v>
      </c>
      <c r="J30" s="80">
        <v>32</v>
      </c>
      <c r="K30" s="8">
        <v>4.8333333333333188</v>
      </c>
      <c r="L30" s="8">
        <v>7.5405405405405403</v>
      </c>
      <c r="M30" s="8">
        <v>3.7477477477477414</v>
      </c>
      <c r="N30" s="8">
        <v>7.5405405405405403</v>
      </c>
      <c r="O30" s="6">
        <f t="shared" si="1"/>
        <v>0.75</v>
      </c>
    </row>
    <row r="31" spans="1:15" x14ac:dyDescent="0.25">
      <c r="A31" s="4" t="str">
        <f t="shared" ref="A31:A40" si="2">A30</f>
        <v>Bogotá</v>
      </c>
      <c r="B31" s="4" t="str">
        <f t="shared" ref="B31:B40" si="3">B30</f>
        <v>Penal Especializado</v>
      </c>
      <c r="C31" s="5" t="s">
        <v>516</v>
      </c>
      <c r="D31" s="4" t="s">
        <v>517</v>
      </c>
      <c r="E31" s="80">
        <v>6.0666666666666664</v>
      </c>
      <c r="F31" s="80">
        <v>43</v>
      </c>
      <c r="G31" s="80">
        <v>7.0879120879120885</v>
      </c>
      <c r="H31" s="80">
        <v>32</v>
      </c>
      <c r="I31" s="80">
        <v>5.2747252747252746</v>
      </c>
      <c r="J31" s="80">
        <v>44</v>
      </c>
      <c r="K31" s="8">
        <v>6.2614942528735504</v>
      </c>
      <c r="L31" s="8">
        <v>4.8275862068965374</v>
      </c>
      <c r="M31" s="8">
        <v>5.879310344827565</v>
      </c>
      <c r="N31" s="8">
        <v>2.413793103448266</v>
      </c>
      <c r="O31" s="6">
        <f t="shared" si="1"/>
        <v>0.7441860465116279</v>
      </c>
    </row>
    <row r="32" spans="1:15" x14ac:dyDescent="0.25">
      <c r="A32" s="4" t="str">
        <f t="shared" si="2"/>
        <v>Bogotá</v>
      </c>
      <c r="B32" s="4" t="str">
        <f t="shared" si="3"/>
        <v>Penal Especializado</v>
      </c>
      <c r="C32" s="5" t="s">
        <v>518</v>
      </c>
      <c r="D32" s="4" t="s">
        <v>519</v>
      </c>
      <c r="E32" s="80">
        <v>6.0666666666666664</v>
      </c>
      <c r="F32" s="80">
        <v>38</v>
      </c>
      <c r="G32" s="80">
        <v>6.2637362637362637</v>
      </c>
      <c r="H32" s="80">
        <v>30</v>
      </c>
      <c r="I32" s="80">
        <v>4.9450549450549453</v>
      </c>
      <c r="J32" s="80">
        <v>22</v>
      </c>
      <c r="K32" s="8">
        <v>7.1969696969696857</v>
      </c>
      <c r="L32" s="8">
        <v>3.6666666666666599</v>
      </c>
      <c r="M32" s="8">
        <v>6.5303030303030249</v>
      </c>
      <c r="N32" s="8">
        <v>2.6666666666666599</v>
      </c>
      <c r="O32" s="6">
        <f t="shared" si="1"/>
        <v>0.78947368421052633</v>
      </c>
    </row>
    <row r="33" spans="1:15" x14ac:dyDescent="0.25">
      <c r="A33" s="4" t="str">
        <f t="shared" si="2"/>
        <v>Bogotá</v>
      </c>
      <c r="B33" s="4" t="str">
        <f t="shared" si="3"/>
        <v>Penal Especializado</v>
      </c>
      <c r="C33" s="5" t="s">
        <v>520</v>
      </c>
      <c r="D33" s="4" t="s">
        <v>521</v>
      </c>
      <c r="E33" s="80">
        <v>6.0666666666666664</v>
      </c>
      <c r="F33" s="80">
        <v>39</v>
      </c>
      <c r="G33" s="80">
        <v>6.4285714285714288</v>
      </c>
      <c r="H33" s="80">
        <v>40</v>
      </c>
      <c r="I33" s="80">
        <v>6.593406593406594</v>
      </c>
      <c r="J33" s="80">
        <v>30</v>
      </c>
      <c r="K33" s="8">
        <v>4.8993710691823873</v>
      </c>
      <c r="L33" s="8">
        <v>12.999999999999998</v>
      </c>
      <c r="M33" s="8">
        <v>6.3993710691823873</v>
      </c>
      <c r="N33" s="8">
        <v>6.6666666666666661</v>
      </c>
      <c r="O33" s="6">
        <f t="shared" si="1"/>
        <v>1.0256410256410255</v>
      </c>
    </row>
    <row r="34" spans="1:15" x14ac:dyDescent="0.25">
      <c r="A34" s="4" t="str">
        <f t="shared" si="2"/>
        <v>Bogotá</v>
      </c>
      <c r="B34" s="4" t="str">
        <f t="shared" si="3"/>
        <v>Penal Especializado</v>
      </c>
      <c r="C34" s="5" t="s">
        <v>522</v>
      </c>
      <c r="D34" s="4" t="s">
        <v>523</v>
      </c>
      <c r="E34" s="80">
        <v>6.0666666666666664</v>
      </c>
      <c r="F34" s="80">
        <v>35</v>
      </c>
      <c r="G34" s="80">
        <v>5.7692307692307692</v>
      </c>
      <c r="H34" s="80">
        <v>36</v>
      </c>
      <c r="I34" s="80">
        <v>5.9340659340659343</v>
      </c>
      <c r="J34" s="80">
        <v>33</v>
      </c>
      <c r="K34" s="8">
        <v>5.6841491841491774</v>
      </c>
      <c r="L34" s="8">
        <v>2.3333333333333308</v>
      </c>
      <c r="M34" s="8">
        <v>6.0174825174825131</v>
      </c>
      <c r="N34" s="8">
        <v>1.9999999999999978</v>
      </c>
      <c r="O34" s="6">
        <f t="shared" si="1"/>
        <v>1.0285714285714285</v>
      </c>
    </row>
    <row r="35" spans="1:15" x14ac:dyDescent="0.25">
      <c r="A35" s="4" t="str">
        <f t="shared" si="2"/>
        <v>Bogotá</v>
      </c>
      <c r="B35" s="4" t="str">
        <f t="shared" si="3"/>
        <v>Penal Especializado</v>
      </c>
      <c r="C35" s="5" t="s">
        <v>524</v>
      </c>
      <c r="D35" s="4" t="s">
        <v>525</v>
      </c>
      <c r="E35" s="80">
        <v>6.0666666666666664</v>
      </c>
      <c r="F35" s="80">
        <v>27</v>
      </c>
      <c r="G35" s="80">
        <v>4.4505494505494507</v>
      </c>
      <c r="H35" s="80">
        <v>27</v>
      </c>
      <c r="I35" s="80">
        <v>4.4505494505494507</v>
      </c>
      <c r="J35" s="80">
        <v>31</v>
      </c>
      <c r="K35" s="8">
        <v>5.4150641025640933</v>
      </c>
      <c r="L35" s="8">
        <v>0.99999999999999889</v>
      </c>
      <c r="M35" s="8">
        <v>5.112179487179481</v>
      </c>
      <c r="N35" s="8">
        <v>0.33333333333333298</v>
      </c>
      <c r="O35" s="6">
        <f t="shared" si="1"/>
        <v>1</v>
      </c>
    </row>
    <row r="36" spans="1:15" x14ac:dyDescent="0.25">
      <c r="A36" s="4" t="str">
        <f t="shared" si="2"/>
        <v>Bogotá</v>
      </c>
      <c r="B36" s="4" t="str">
        <f t="shared" si="3"/>
        <v>Penal Especializado</v>
      </c>
      <c r="C36" s="5" t="s">
        <v>526</v>
      </c>
      <c r="D36" s="4" t="s">
        <v>527</v>
      </c>
      <c r="E36" s="80">
        <v>6.0666666666666664</v>
      </c>
      <c r="F36" s="80">
        <v>63</v>
      </c>
      <c r="G36" s="80">
        <v>10.384615384615385</v>
      </c>
      <c r="H36" s="80">
        <v>31</v>
      </c>
      <c r="I36" s="80">
        <v>5.1098901098901104</v>
      </c>
      <c r="J36" s="80">
        <v>30</v>
      </c>
      <c r="K36" s="8">
        <v>11.738461538461523</v>
      </c>
      <c r="L36" s="8">
        <v>7</v>
      </c>
      <c r="M36" s="8">
        <v>4.5923076923076822</v>
      </c>
      <c r="N36" s="8">
        <v>7</v>
      </c>
      <c r="O36" s="6">
        <f t="shared" si="1"/>
        <v>0.49206349206349204</v>
      </c>
    </row>
    <row r="37" spans="1:15" x14ac:dyDescent="0.25">
      <c r="A37" s="4" t="str">
        <f t="shared" si="2"/>
        <v>Bogotá</v>
      </c>
      <c r="B37" s="4" t="str">
        <f t="shared" si="3"/>
        <v>Penal Especializado</v>
      </c>
      <c r="C37" s="5" t="s">
        <v>528</v>
      </c>
      <c r="D37" s="4" t="s">
        <v>529</v>
      </c>
      <c r="E37" s="80">
        <v>6.0666666666666664</v>
      </c>
      <c r="F37" s="80">
        <v>38</v>
      </c>
      <c r="G37" s="80">
        <v>6.2637362637362637</v>
      </c>
      <c r="H37" s="80">
        <v>40</v>
      </c>
      <c r="I37" s="80">
        <v>6.593406593406594</v>
      </c>
      <c r="J37" s="80">
        <v>24</v>
      </c>
      <c r="K37" s="8">
        <v>5.7120592246249666</v>
      </c>
      <c r="L37" s="8">
        <v>2.0689655172413683</v>
      </c>
      <c r="M37" s="8">
        <v>7.7064095071108349</v>
      </c>
      <c r="N37" s="8">
        <v>1.379310344827585</v>
      </c>
      <c r="O37" s="6">
        <f t="shared" si="1"/>
        <v>1.0526315789473684</v>
      </c>
    </row>
    <row r="38" spans="1:15" x14ac:dyDescent="0.25">
      <c r="A38" s="4" t="str">
        <f t="shared" si="2"/>
        <v>Bogotá</v>
      </c>
      <c r="B38" s="4" t="str">
        <f t="shared" si="3"/>
        <v>Penal Especializado</v>
      </c>
      <c r="C38" s="5" t="s">
        <v>530</v>
      </c>
      <c r="D38" s="4" t="s">
        <v>531</v>
      </c>
      <c r="E38" s="80">
        <v>6.0666666666666664</v>
      </c>
      <c r="F38" s="80">
        <v>37</v>
      </c>
      <c r="G38" s="80">
        <v>6.0989010989010994</v>
      </c>
      <c r="H38" s="80">
        <v>31</v>
      </c>
      <c r="I38" s="80">
        <v>5.1098901098901104</v>
      </c>
      <c r="J38" s="80">
        <v>47</v>
      </c>
      <c r="K38" s="8">
        <v>4.893089960886563</v>
      </c>
      <c r="L38" s="8">
        <v>10</v>
      </c>
      <c r="M38" s="8">
        <v>4.8674489352455357</v>
      </c>
      <c r="N38" s="8">
        <v>8</v>
      </c>
      <c r="O38" s="6">
        <f t="shared" si="1"/>
        <v>0.83783783783783783</v>
      </c>
    </row>
    <row r="39" spans="1:15" x14ac:dyDescent="0.25">
      <c r="A39" s="4" t="str">
        <f t="shared" si="2"/>
        <v>Bogotá</v>
      </c>
      <c r="B39" s="4" t="str">
        <f t="shared" si="3"/>
        <v>Penal Especializado</v>
      </c>
      <c r="C39" s="5" t="s">
        <v>532</v>
      </c>
      <c r="D39" s="4" t="s">
        <v>533</v>
      </c>
      <c r="E39" s="80">
        <v>6.0666666666666664</v>
      </c>
      <c r="F39" s="80">
        <v>33</v>
      </c>
      <c r="G39" s="80">
        <v>5.4395604395604398</v>
      </c>
      <c r="H39" s="80">
        <v>18</v>
      </c>
      <c r="I39" s="80">
        <v>2.9670329670329672</v>
      </c>
      <c r="J39" s="80">
        <v>78</v>
      </c>
      <c r="K39" s="8">
        <v>4.4999999999999902</v>
      </c>
      <c r="L39" s="8">
        <v>3.3333333333333313</v>
      </c>
      <c r="M39" s="8">
        <v>2.333333333333329</v>
      </c>
      <c r="N39" s="8">
        <v>2.6666666666666652</v>
      </c>
      <c r="O39" s="6">
        <f t="shared" si="1"/>
        <v>0.54545454545454541</v>
      </c>
    </row>
    <row r="40" spans="1:15" x14ac:dyDescent="0.25">
      <c r="A40" s="4" t="str">
        <f t="shared" si="2"/>
        <v>Bogotá</v>
      </c>
      <c r="B40" s="4" t="str">
        <f t="shared" si="3"/>
        <v>Penal Especializado</v>
      </c>
      <c r="C40" s="5" t="s">
        <v>534</v>
      </c>
      <c r="D40" s="4" t="s">
        <v>535</v>
      </c>
      <c r="E40" s="80">
        <v>6.0666666666666664</v>
      </c>
      <c r="F40" s="80">
        <v>27</v>
      </c>
      <c r="G40" s="80">
        <v>4.4505494505494507</v>
      </c>
      <c r="H40" s="80">
        <v>23</v>
      </c>
      <c r="I40" s="80">
        <v>3.7912087912087915</v>
      </c>
      <c r="J40" s="80">
        <v>22</v>
      </c>
      <c r="K40" s="8">
        <v>3.5984848484848442</v>
      </c>
      <c r="L40" s="8">
        <v>2.666666666666663</v>
      </c>
      <c r="M40" s="8">
        <v>3.0151515151515089</v>
      </c>
      <c r="N40" s="8">
        <v>2</v>
      </c>
      <c r="O40" s="6">
        <f t="shared" si="1"/>
        <v>0.85185185185185186</v>
      </c>
    </row>
    <row r="41" spans="1:15" x14ac:dyDescent="0.25">
      <c r="A41" s="9" t="s">
        <v>98</v>
      </c>
      <c r="B41" s="9"/>
      <c r="C41" s="9"/>
      <c r="D41" s="9"/>
      <c r="E41" s="10"/>
      <c r="F41" s="10">
        <v>416</v>
      </c>
      <c r="G41" s="10">
        <v>68.571428571428569</v>
      </c>
      <c r="H41" s="10">
        <v>335</v>
      </c>
      <c r="I41" s="10">
        <v>55.219780219780219</v>
      </c>
      <c r="J41" s="10">
        <v>393</v>
      </c>
      <c r="K41" s="11">
        <v>64.732477211530096</v>
      </c>
      <c r="L41" s="11">
        <v>57.437092264678427</v>
      </c>
      <c r="M41" s="11">
        <v>56.201045179871599</v>
      </c>
      <c r="N41" s="11">
        <v>42.666977322149712</v>
      </c>
      <c r="O41" s="14">
        <f t="shared" si="1"/>
        <v>0.80528846153846156</v>
      </c>
    </row>
    <row r="42" spans="1:15" x14ac:dyDescent="0.25">
      <c r="A42" s="4" t="s">
        <v>99</v>
      </c>
      <c r="B42" s="4" t="s">
        <v>405</v>
      </c>
      <c r="C42" s="5" t="s">
        <v>568</v>
      </c>
      <c r="D42" s="4" t="s">
        <v>569</v>
      </c>
      <c r="E42" s="80">
        <v>6.0666666666666664</v>
      </c>
      <c r="F42" s="80">
        <v>102</v>
      </c>
      <c r="G42" s="80">
        <v>16.813186813186814</v>
      </c>
      <c r="H42" s="80">
        <v>97</v>
      </c>
      <c r="I42" s="80">
        <v>15.989010989010989</v>
      </c>
      <c r="J42" s="80">
        <v>71</v>
      </c>
      <c r="K42" s="8">
        <v>15.499999999999984</v>
      </c>
      <c r="L42" s="8">
        <v>6.3333333333333215</v>
      </c>
      <c r="M42" s="8">
        <v>15.333333333333313</v>
      </c>
      <c r="N42" s="8">
        <v>3.9999999999999898</v>
      </c>
      <c r="O42" s="6">
        <f t="shared" si="1"/>
        <v>0.9509803921568627</v>
      </c>
    </row>
    <row r="43" spans="1:15" x14ac:dyDescent="0.25">
      <c r="A43" s="4" t="str">
        <f>A42</f>
        <v>Bucaramanga</v>
      </c>
      <c r="B43" s="4" t="str">
        <f>B42</f>
        <v>Penal Especializado</v>
      </c>
      <c r="C43" s="5" t="s">
        <v>570</v>
      </c>
      <c r="D43" s="4" t="s">
        <v>571</v>
      </c>
      <c r="E43" s="80">
        <v>6.0666666666666664</v>
      </c>
      <c r="F43" s="80">
        <v>169</v>
      </c>
      <c r="G43" s="80">
        <v>27.857142857142858</v>
      </c>
      <c r="H43" s="80">
        <v>125</v>
      </c>
      <c r="I43" s="80">
        <v>20.604395604395606</v>
      </c>
      <c r="J43" s="80">
        <v>151</v>
      </c>
      <c r="K43" s="8">
        <v>22.257575757575715</v>
      </c>
      <c r="L43" s="8">
        <v>8.3333333333333321</v>
      </c>
      <c r="M43" s="8">
        <v>17.36363636363636</v>
      </c>
      <c r="N43" s="8">
        <v>5.3333333333333259</v>
      </c>
      <c r="O43" s="6">
        <f t="shared" si="1"/>
        <v>0.73964497041420119</v>
      </c>
    </row>
    <row r="44" spans="1:15" x14ac:dyDescent="0.25">
      <c r="A44" s="4" t="str">
        <f>A43</f>
        <v>Bucaramanga</v>
      </c>
      <c r="B44" s="4" t="str">
        <f>B43</f>
        <v>Penal Especializado</v>
      </c>
      <c r="C44" s="5" t="s">
        <v>572</v>
      </c>
      <c r="D44" s="4" t="s">
        <v>573</v>
      </c>
      <c r="E44" s="80">
        <v>6.0666666666666664</v>
      </c>
      <c r="F44" s="80">
        <v>132</v>
      </c>
      <c r="G44" s="80">
        <v>21.758241758241759</v>
      </c>
      <c r="H44" s="80">
        <v>79</v>
      </c>
      <c r="I44" s="80">
        <v>13.021978021978022</v>
      </c>
      <c r="J44" s="80">
        <v>166</v>
      </c>
      <c r="K44" s="8">
        <v>15.666666666666652</v>
      </c>
      <c r="L44" s="8">
        <v>8.6666666666666465</v>
      </c>
      <c r="M44" s="8">
        <v>8.1666666666666536</v>
      </c>
      <c r="N44" s="8">
        <v>6.9999999999999876</v>
      </c>
      <c r="O44" s="6">
        <f t="shared" si="1"/>
        <v>0.59848484848484851</v>
      </c>
    </row>
    <row r="45" spans="1:15" x14ac:dyDescent="0.25">
      <c r="A45" s="9" t="s">
        <v>114</v>
      </c>
      <c r="B45" s="9"/>
      <c r="C45" s="9"/>
      <c r="D45" s="9"/>
      <c r="E45" s="10"/>
      <c r="F45" s="10">
        <v>403</v>
      </c>
      <c r="G45" s="10">
        <v>66.428571428571431</v>
      </c>
      <c r="H45" s="10">
        <v>301</v>
      </c>
      <c r="I45" s="10">
        <v>49.61538461538462</v>
      </c>
      <c r="J45" s="10">
        <v>388</v>
      </c>
      <c r="K45" s="11">
        <v>53.424242424242351</v>
      </c>
      <c r="L45" s="11">
        <v>23.3333333333333</v>
      </c>
      <c r="M45" s="11">
        <v>40.863636363636331</v>
      </c>
      <c r="N45" s="11">
        <v>16.333333333333304</v>
      </c>
      <c r="O45" s="14">
        <f t="shared" si="1"/>
        <v>0.74689826302729534</v>
      </c>
    </row>
    <row r="46" spans="1:15" x14ac:dyDescent="0.25">
      <c r="A46" s="4" t="s">
        <v>115</v>
      </c>
      <c r="B46" s="4" t="s">
        <v>405</v>
      </c>
      <c r="C46" s="5" t="s">
        <v>608</v>
      </c>
      <c r="D46" s="4" t="s">
        <v>609</v>
      </c>
      <c r="E46" s="80">
        <v>6.0666666666666664</v>
      </c>
      <c r="F46" s="80">
        <v>90</v>
      </c>
      <c r="G46" s="80">
        <v>14.835164835164836</v>
      </c>
      <c r="H46" s="80">
        <v>79</v>
      </c>
      <c r="I46" s="80">
        <v>13.021978021978022</v>
      </c>
      <c r="J46" s="80">
        <v>165</v>
      </c>
      <c r="K46" s="8">
        <v>9.9999999999999929</v>
      </c>
      <c r="L46" s="8">
        <v>5.3333333333333321</v>
      </c>
      <c r="M46" s="8">
        <v>10.49999999999997</v>
      </c>
      <c r="N46" s="8">
        <v>2.6666666666666599</v>
      </c>
      <c r="O46" s="6">
        <f t="shared" si="1"/>
        <v>0.87777777777777777</v>
      </c>
    </row>
    <row r="47" spans="1:15" x14ac:dyDescent="0.25">
      <c r="A47" s="4" t="str">
        <f>A46</f>
        <v>Buga</v>
      </c>
      <c r="B47" s="4" t="str">
        <f>B46</f>
        <v>Penal Especializado</v>
      </c>
      <c r="C47" s="5" t="s">
        <v>610</v>
      </c>
      <c r="D47" s="4" t="s">
        <v>611</v>
      </c>
      <c r="E47" s="80">
        <v>6.0666666666666664</v>
      </c>
      <c r="F47" s="80">
        <v>112</v>
      </c>
      <c r="G47" s="80">
        <v>18.461538461538463</v>
      </c>
      <c r="H47" s="80">
        <v>96</v>
      </c>
      <c r="I47" s="80">
        <v>15.824175824175825</v>
      </c>
      <c r="J47" s="80">
        <v>137</v>
      </c>
      <c r="K47" s="8">
        <v>12.999999999999973</v>
      </c>
      <c r="L47" s="8">
        <v>7.3333333333333224</v>
      </c>
      <c r="M47" s="8">
        <v>10.666666666666643</v>
      </c>
      <c r="N47" s="8">
        <v>6.3333333333333117</v>
      </c>
      <c r="O47" s="6">
        <f t="shared" si="1"/>
        <v>0.8571428571428571</v>
      </c>
    </row>
    <row r="48" spans="1:15" x14ac:dyDescent="0.25">
      <c r="A48" s="9" t="s">
        <v>126</v>
      </c>
      <c r="B48" s="9"/>
      <c r="C48" s="9"/>
      <c r="D48" s="9"/>
      <c r="E48" s="10"/>
      <c r="F48" s="10">
        <v>202</v>
      </c>
      <c r="G48" s="10">
        <v>33.296703296703299</v>
      </c>
      <c r="H48" s="10">
        <v>175</v>
      </c>
      <c r="I48" s="10">
        <v>28.846153846153847</v>
      </c>
      <c r="J48" s="10">
        <v>302</v>
      </c>
      <c r="K48" s="11">
        <v>22.999999999999964</v>
      </c>
      <c r="L48" s="11">
        <v>12.666666666666654</v>
      </c>
      <c r="M48" s="11">
        <v>21.166666666666615</v>
      </c>
      <c r="N48" s="11">
        <v>8.9999999999999716</v>
      </c>
      <c r="O48" s="14">
        <f t="shared" si="1"/>
        <v>0.86633663366336633</v>
      </c>
    </row>
    <row r="49" spans="1:15" x14ac:dyDescent="0.25">
      <c r="A49" s="4" t="s">
        <v>127</v>
      </c>
      <c r="B49" s="4" t="s">
        <v>405</v>
      </c>
      <c r="C49" s="5" t="s">
        <v>628</v>
      </c>
      <c r="D49" s="4" t="s">
        <v>629</v>
      </c>
      <c r="E49" s="80">
        <v>6.0666666666666664</v>
      </c>
      <c r="F49" s="80">
        <v>92</v>
      </c>
      <c r="G49" s="80">
        <v>15.164835164835166</v>
      </c>
      <c r="H49" s="80">
        <v>62</v>
      </c>
      <c r="I49" s="80">
        <v>10.219780219780221</v>
      </c>
      <c r="J49" s="80">
        <v>50</v>
      </c>
      <c r="K49" s="8">
        <v>10.499999999999982</v>
      </c>
      <c r="L49" s="8">
        <v>6.4999999999999858</v>
      </c>
      <c r="M49" s="8">
        <v>5.8333333333333242</v>
      </c>
      <c r="N49" s="8">
        <v>4.8333333333333233</v>
      </c>
      <c r="O49" s="6">
        <f t="shared" si="1"/>
        <v>0.67391304347826086</v>
      </c>
    </row>
    <row r="50" spans="1:15" x14ac:dyDescent="0.25">
      <c r="A50" s="4" t="str">
        <f t="shared" ref="A50:B53" si="4">A49</f>
        <v>Cali</v>
      </c>
      <c r="B50" s="4" t="str">
        <f t="shared" si="4"/>
        <v>Penal Especializado</v>
      </c>
      <c r="C50" s="5" t="s">
        <v>630</v>
      </c>
      <c r="D50" s="4" t="s">
        <v>631</v>
      </c>
      <c r="E50" s="80">
        <v>6.0666666666666664</v>
      </c>
      <c r="F50" s="80">
        <v>99</v>
      </c>
      <c r="G50" s="80">
        <v>16.318681318681318</v>
      </c>
      <c r="H50" s="80">
        <v>84</v>
      </c>
      <c r="I50" s="80">
        <v>13.846153846153847</v>
      </c>
      <c r="J50" s="80">
        <v>49</v>
      </c>
      <c r="K50" s="8">
        <v>11.666666666666645</v>
      </c>
      <c r="L50" s="8">
        <v>5.9999999999999991</v>
      </c>
      <c r="M50" s="8">
        <v>8.8333333333333179</v>
      </c>
      <c r="N50" s="8">
        <v>5.6666666666666616</v>
      </c>
      <c r="O50" s="6">
        <f t="shared" si="1"/>
        <v>0.84848484848484851</v>
      </c>
    </row>
    <row r="51" spans="1:15" x14ac:dyDescent="0.25">
      <c r="A51" s="4" t="str">
        <f t="shared" si="4"/>
        <v>Cali</v>
      </c>
      <c r="B51" s="4" t="str">
        <f t="shared" si="4"/>
        <v>Penal Especializado</v>
      </c>
      <c r="C51" s="5" t="s">
        <v>632</v>
      </c>
      <c r="D51" s="4" t="s">
        <v>633</v>
      </c>
      <c r="E51" s="80">
        <v>6.0666666666666664</v>
      </c>
      <c r="F51" s="80">
        <v>95</v>
      </c>
      <c r="G51" s="80">
        <v>15.659340659340661</v>
      </c>
      <c r="H51" s="80">
        <v>73</v>
      </c>
      <c r="I51" s="80">
        <v>12.032967032967033</v>
      </c>
      <c r="J51" s="80">
        <v>45</v>
      </c>
      <c r="K51" s="8">
        <v>10.333333333333325</v>
      </c>
      <c r="L51" s="8">
        <v>6.8333333333333188</v>
      </c>
      <c r="M51" s="8">
        <v>7.4999999999999947</v>
      </c>
      <c r="N51" s="8">
        <v>5.3333333333333188</v>
      </c>
      <c r="O51" s="6">
        <f t="shared" si="1"/>
        <v>0.76842105263157889</v>
      </c>
    </row>
    <row r="52" spans="1:15" x14ac:dyDescent="0.25">
      <c r="A52" s="4" t="str">
        <f t="shared" si="4"/>
        <v>Cali</v>
      </c>
      <c r="B52" s="4" t="str">
        <f t="shared" si="4"/>
        <v>Penal Especializado</v>
      </c>
      <c r="C52" s="5" t="s">
        <v>634</v>
      </c>
      <c r="D52" s="4" t="s">
        <v>635</v>
      </c>
      <c r="E52" s="80">
        <v>6.0666666666666664</v>
      </c>
      <c r="F52" s="80">
        <v>87</v>
      </c>
      <c r="G52" s="80">
        <v>14.340659340659341</v>
      </c>
      <c r="H52" s="80">
        <v>72</v>
      </c>
      <c r="I52" s="80">
        <v>11.868131868131869</v>
      </c>
      <c r="J52" s="80">
        <v>46</v>
      </c>
      <c r="K52" s="8">
        <v>8.9298245614034926</v>
      </c>
      <c r="L52" s="8">
        <v>7.666666666666659</v>
      </c>
      <c r="M52" s="8">
        <v>7.3684210526315752</v>
      </c>
      <c r="N52" s="8">
        <v>5.4999999999999956</v>
      </c>
      <c r="O52" s="6">
        <f t="shared" si="1"/>
        <v>0.82758620689655171</v>
      </c>
    </row>
    <row r="53" spans="1:15" x14ac:dyDescent="0.25">
      <c r="A53" s="4" t="str">
        <f t="shared" si="4"/>
        <v>Cali</v>
      </c>
      <c r="B53" s="4" t="str">
        <f t="shared" si="4"/>
        <v>Penal Especializado</v>
      </c>
      <c r="C53" s="5" t="s">
        <v>636</v>
      </c>
      <c r="D53" s="4" t="s">
        <v>637</v>
      </c>
      <c r="E53" s="80">
        <v>3.0333333333333332</v>
      </c>
      <c r="F53" s="80">
        <v>40</v>
      </c>
      <c r="G53" s="80">
        <v>13.186813186813188</v>
      </c>
      <c r="H53" s="80">
        <v>35</v>
      </c>
      <c r="I53" s="80">
        <v>11.538461538461538</v>
      </c>
      <c r="J53" s="80">
        <v>59</v>
      </c>
      <c r="K53" s="8">
        <v>6.9999999999999964</v>
      </c>
      <c r="L53" s="8">
        <v>6.3333333333333224</v>
      </c>
      <c r="M53" s="8">
        <v>7.3333333333333215</v>
      </c>
      <c r="N53" s="8">
        <v>4.3333333333333286</v>
      </c>
      <c r="O53" s="6">
        <f t="shared" si="1"/>
        <v>0.875</v>
      </c>
    </row>
    <row r="54" spans="1:15" x14ac:dyDescent="0.25">
      <c r="A54" s="9" t="s">
        <v>142</v>
      </c>
      <c r="B54" s="9"/>
      <c r="C54" s="9"/>
      <c r="D54" s="9"/>
      <c r="E54" s="10"/>
      <c r="F54" s="10">
        <v>413</v>
      </c>
      <c r="G54" s="10">
        <v>74.670329670329664</v>
      </c>
      <c r="H54" s="10">
        <v>326</v>
      </c>
      <c r="I54" s="10">
        <v>59.505494505494504</v>
      </c>
      <c r="J54" s="10">
        <v>249</v>
      </c>
      <c r="K54" s="11">
        <v>48.42982456140345</v>
      </c>
      <c r="L54" s="11">
        <v>33.333333333333286</v>
      </c>
      <c r="M54" s="11">
        <v>36.868421052631533</v>
      </c>
      <c r="N54" s="11">
        <v>25.666666666666629</v>
      </c>
      <c r="O54" s="14">
        <f t="shared" si="1"/>
        <v>0.78934624697336564</v>
      </c>
    </row>
    <row r="55" spans="1:15" x14ac:dyDescent="0.25">
      <c r="A55" s="4" t="s">
        <v>143</v>
      </c>
      <c r="B55" s="4" t="s">
        <v>405</v>
      </c>
      <c r="C55" s="5" t="s">
        <v>654</v>
      </c>
      <c r="D55" s="4" t="s">
        <v>655</v>
      </c>
      <c r="E55" s="80">
        <v>6.0666666666666664</v>
      </c>
      <c r="F55" s="80">
        <v>163</v>
      </c>
      <c r="G55" s="80">
        <v>26.868131868131869</v>
      </c>
      <c r="H55" s="80">
        <v>141</v>
      </c>
      <c r="I55" s="80">
        <v>23.241758241758241</v>
      </c>
      <c r="J55" s="80">
        <v>455</v>
      </c>
      <c r="K55" s="8">
        <v>20.333333333333247</v>
      </c>
      <c r="L55" s="8">
        <v>7.4999999999999929</v>
      </c>
      <c r="M55" s="8">
        <v>18.333333333333286</v>
      </c>
      <c r="N55" s="8">
        <v>5.333333333333333</v>
      </c>
      <c r="O55" s="6">
        <f t="shared" si="1"/>
        <v>0.86503067484662577</v>
      </c>
    </row>
    <row r="56" spans="1:15" x14ac:dyDescent="0.25">
      <c r="A56" s="4" t="str">
        <f>A55</f>
        <v>Cartagena</v>
      </c>
      <c r="B56" s="4" t="str">
        <f>B55</f>
        <v>Penal Especializado</v>
      </c>
      <c r="C56" s="5" t="s">
        <v>656</v>
      </c>
      <c r="D56" s="4" t="s">
        <v>657</v>
      </c>
      <c r="E56" s="80">
        <v>6.0666666666666664</v>
      </c>
      <c r="F56" s="80">
        <v>163</v>
      </c>
      <c r="G56" s="80">
        <v>26.868131868131869</v>
      </c>
      <c r="H56" s="80">
        <v>134</v>
      </c>
      <c r="I56" s="80">
        <v>22.087912087912088</v>
      </c>
      <c r="J56" s="80">
        <v>369</v>
      </c>
      <c r="K56" s="8">
        <v>21.8928571428571</v>
      </c>
      <c r="L56" s="8">
        <v>5.4999999999999929</v>
      </c>
      <c r="M56" s="8">
        <v>18.345238095238084</v>
      </c>
      <c r="N56" s="8">
        <v>4.1666666666666599</v>
      </c>
      <c r="O56" s="6">
        <f t="shared" si="1"/>
        <v>0.82208588957055218</v>
      </c>
    </row>
    <row r="57" spans="1:15" x14ac:dyDescent="0.25">
      <c r="A57" s="9" t="s">
        <v>148</v>
      </c>
      <c r="B57" s="9"/>
      <c r="C57" s="9"/>
      <c r="D57" s="9"/>
      <c r="E57" s="10"/>
      <c r="F57" s="10">
        <v>326</v>
      </c>
      <c r="G57" s="10">
        <v>53.736263736263737</v>
      </c>
      <c r="H57" s="10">
        <v>275</v>
      </c>
      <c r="I57" s="10">
        <v>45.329670329670328</v>
      </c>
      <c r="J57" s="10">
        <v>824</v>
      </c>
      <c r="K57" s="11">
        <v>42.226190476190347</v>
      </c>
      <c r="L57" s="11">
        <v>12.999999999999986</v>
      </c>
      <c r="M57" s="11">
        <v>36.678571428571374</v>
      </c>
      <c r="N57" s="11">
        <v>9.4999999999999929</v>
      </c>
      <c r="O57" s="14">
        <f t="shared" si="1"/>
        <v>0.84355828220858897</v>
      </c>
    </row>
    <row r="58" spans="1:15" x14ac:dyDescent="0.25">
      <c r="A58" s="4" t="s">
        <v>149</v>
      </c>
      <c r="B58" s="4" t="s">
        <v>405</v>
      </c>
      <c r="C58" s="5" t="s">
        <v>677</v>
      </c>
      <c r="D58" s="4" t="s">
        <v>678</v>
      </c>
      <c r="E58" s="80">
        <v>6.0666666666666664</v>
      </c>
      <c r="F58" s="80">
        <v>105</v>
      </c>
      <c r="G58" s="80">
        <v>17.307692307692307</v>
      </c>
      <c r="H58" s="80">
        <v>80</v>
      </c>
      <c r="I58" s="80">
        <v>13.186813186813188</v>
      </c>
      <c r="J58" s="80">
        <v>167</v>
      </c>
      <c r="K58" s="8">
        <v>17.091356439880169</v>
      </c>
      <c r="L58" s="8">
        <v>3.999999999999992</v>
      </c>
      <c r="M58" s="8">
        <v>13.424689773213501</v>
      </c>
      <c r="N58" s="8">
        <v>2.999999999999992</v>
      </c>
      <c r="O58" s="6">
        <f t="shared" si="1"/>
        <v>0.76190476190476186</v>
      </c>
    </row>
    <row r="59" spans="1:15" x14ac:dyDescent="0.25">
      <c r="A59" s="4" t="str">
        <f>A58</f>
        <v>Cúcuta</v>
      </c>
      <c r="B59" s="4" t="str">
        <f>B58</f>
        <v>Penal Especializado</v>
      </c>
      <c r="C59" s="5" t="s">
        <v>679</v>
      </c>
      <c r="D59" s="4" t="s">
        <v>680</v>
      </c>
      <c r="E59" s="80">
        <v>6.0666666666666664</v>
      </c>
      <c r="F59" s="80">
        <v>92</v>
      </c>
      <c r="G59" s="80">
        <v>15.164835164835166</v>
      </c>
      <c r="H59" s="80">
        <v>75</v>
      </c>
      <c r="I59" s="80">
        <v>12.362637362637363</v>
      </c>
      <c r="J59" s="80">
        <v>222</v>
      </c>
      <c r="K59" s="8">
        <v>16.333333333333314</v>
      </c>
      <c r="L59" s="8"/>
      <c r="M59" s="8">
        <v>13.499999999999977</v>
      </c>
      <c r="N59" s="8"/>
      <c r="O59" s="6">
        <f t="shared" si="1"/>
        <v>0.81521739130434778</v>
      </c>
    </row>
    <row r="60" spans="1:15" x14ac:dyDescent="0.25">
      <c r="A60" s="4" t="str">
        <f>A59</f>
        <v>Cúcuta</v>
      </c>
      <c r="B60" s="4" t="str">
        <f>B59</f>
        <v>Penal Especializado</v>
      </c>
      <c r="C60" s="5" t="s">
        <v>681</v>
      </c>
      <c r="D60" s="4" t="s">
        <v>682</v>
      </c>
      <c r="E60" s="80">
        <v>6.0666666666666664</v>
      </c>
      <c r="F60" s="80">
        <v>129</v>
      </c>
      <c r="G60" s="80">
        <v>21.263736263736263</v>
      </c>
      <c r="H60" s="80">
        <v>130</v>
      </c>
      <c r="I60" s="80">
        <v>21.428571428571431</v>
      </c>
      <c r="J60" s="80">
        <v>119</v>
      </c>
      <c r="K60" s="8">
        <v>16.333333333333293</v>
      </c>
      <c r="L60" s="8">
        <v>11.666666666666655</v>
      </c>
      <c r="M60" s="8">
        <v>16.833333333333321</v>
      </c>
      <c r="N60" s="8">
        <v>9.9999999999999929</v>
      </c>
      <c r="O60" s="6">
        <f t="shared" si="1"/>
        <v>1.0077519379844961</v>
      </c>
    </row>
    <row r="61" spans="1:15" x14ac:dyDescent="0.25">
      <c r="A61" s="9" t="s">
        <v>156</v>
      </c>
      <c r="B61" s="9"/>
      <c r="C61" s="9"/>
      <c r="D61" s="9"/>
      <c r="E61" s="10"/>
      <c r="F61" s="10">
        <v>326</v>
      </c>
      <c r="G61" s="10">
        <v>53.736263736263737</v>
      </c>
      <c r="H61" s="10">
        <v>285</v>
      </c>
      <c r="I61" s="10">
        <v>46.978021978021985</v>
      </c>
      <c r="J61" s="10">
        <v>508</v>
      </c>
      <c r="K61" s="11">
        <v>49.75802310654678</v>
      </c>
      <c r="L61" s="11">
        <v>15.666666666666647</v>
      </c>
      <c r="M61" s="11">
        <v>43.758023106546801</v>
      </c>
      <c r="N61" s="11">
        <v>12.999999999999986</v>
      </c>
      <c r="O61" s="14">
        <f t="shared" si="1"/>
        <v>0.87423312883435578</v>
      </c>
    </row>
    <row r="62" spans="1:15" x14ac:dyDescent="0.25">
      <c r="A62" s="4" t="s">
        <v>157</v>
      </c>
      <c r="B62" s="4" t="s">
        <v>405</v>
      </c>
      <c r="C62" s="5" t="s">
        <v>731</v>
      </c>
      <c r="D62" s="4" t="s">
        <v>732</v>
      </c>
      <c r="E62" s="80">
        <v>6.0666666666666664</v>
      </c>
      <c r="F62" s="80">
        <v>41</v>
      </c>
      <c r="G62" s="80">
        <v>6.7582417582417582</v>
      </c>
      <c r="H62" s="80">
        <v>30</v>
      </c>
      <c r="I62" s="80">
        <v>4.9450549450549453</v>
      </c>
      <c r="J62" s="80">
        <v>71</v>
      </c>
      <c r="K62" s="8">
        <v>6.9999999999999911</v>
      </c>
      <c r="L62" s="8"/>
      <c r="M62" s="8">
        <v>4.9999999999999947</v>
      </c>
      <c r="N62" s="8"/>
      <c r="O62" s="6">
        <f t="shared" si="1"/>
        <v>0.73170731707317072</v>
      </c>
    </row>
    <row r="63" spans="1:15" x14ac:dyDescent="0.25">
      <c r="A63" s="4" t="str">
        <f>A62</f>
        <v>Cundinamarca</v>
      </c>
      <c r="B63" s="4" t="str">
        <f>B62</f>
        <v>Penal Especializado</v>
      </c>
      <c r="C63" s="5" t="s">
        <v>733</v>
      </c>
      <c r="D63" s="4" t="s">
        <v>734</v>
      </c>
      <c r="E63" s="80">
        <v>6.0666666666666664</v>
      </c>
      <c r="F63" s="80">
        <v>44</v>
      </c>
      <c r="G63" s="80">
        <v>7.2527472527472527</v>
      </c>
      <c r="H63" s="80">
        <v>43</v>
      </c>
      <c r="I63" s="80">
        <v>7.0879120879120885</v>
      </c>
      <c r="J63" s="80">
        <v>93</v>
      </c>
      <c r="K63" s="8">
        <v>7.3421052631578787</v>
      </c>
      <c r="L63" s="8"/>
      <c r="M63" s="8">
        <v>7.3333333333333259</v>
      </c>
      <c r="N63" s="8"/>
      <c r="O63" s="6">
        <f t="shared" si="1"/>
        <v>0.97727272727272729</v>
      </c>
    </row>
    <row r="64" spans="1:15" x14ac:dyDescent="0.25">
      <c r="A64" s="9" t="s">
        <v>168</v>
      </c>
      <c r="B64" s="9"/>
      <c r="C64" s="9"/>
      <c r="D64" s="9"/>
      <c r="E64" s="10"/>
      <c r="F64" s="10">
        <v>85</v>
      </c>
      <c r="G64" s="10">
        <v>14.010989010989011</v>
      </c>
      <c r="H64" s="10">
        <v>73</v>
      </c>
      <c r="I64" s="10">
        <v>12.032967032967033</v>
      </c>
      <c r="J64" s="10">
        <v>164</v>
      </c>
      <c r="K64" s="11">
        <v>14.342105263157869</v>
      </c>
      <c r="L64" s="11"/>
      <c r="M64" s="11">
        <v>12.333333333333321</v>
      </c>
      <c r="N64" s="11"/>
      <c r="O64" s="14">
        <f t="shared" si="1"/>
        <v>0.85882352941176465</v>
      </c>
    </row>
    <row r="65" spans="1:15" x14ac:dyDescent="0.25">
      <c r="A65" s="4" t="s">
        <v>735</v>
      </c>
      <c r="B65" s="4" t="s">
        <v>405</v>
      </c>
      <c r="C65" s="5" t="s">
        <v>748</v>
      </c>
      <c r="D65" s="4" t="s">
        <v>749</v>
      </c>
      <c r="E65" s="80">
        <v>6.0666666666666664</v>
      </c>
      <c r="F65" s="80">
        <v>467</v>
      </c>
      <c r="G65" s="80">
        <v>76.978021978021985</v>
      </c>
      <c r="H65" s="80">
        <v>494</v>
      </c>
      <c r="I65" s="80">
        <v>81.428571428571431</v>
      </c>
      <c r="J65" s="80">
        <v>94</v>
      </c>
      <c r="K65" s="8">
        <v>11.999999999999986</v>
      </c>
      <c r="L65" s="8">
        <v>72.742138364779748</v>
      </c>
      <c r="M65" s="8">
        <v>19.666666666666643</v>
      </c>
      <c r="N65" s="8">
        <v>69.220125786163408</v>
      </c>
      <c r="O65" s="6">
        <f t="shared" si="1"/>
        <v>1.0578158458244111</v>
      </c>
    </row>
    <row r="66" spans="1:15" x14ac:dyDescent="0.25">
      <c r="A66" s="4" t="str">
        <f>A65</f>
        <v>Florencia</v>
      </c>
      <c r="B66" s="4" t="str">
        <f>B65</f>
        <v>Penal Especializado</v>
      </c>
      <c r="C66" s="5" t="s">
        <v>750</v>
      </c>
      <c r="D66" s="4" t="s">
        <v>751</v>
      </c>
      <c r="E66" s="80">
        <v>6.0666666666666664</v>
      </c>
      <c r="F66" s="80">
        <v>409</v>
      </c>
      <c r="G66" s="80">
        <v>67.417582417582423</v>
      </c>
      <c r="H66" s="80">
        <v>381</v>
      </c>
      <c r="I66" s="80">
        <v>62.802197802197803</v>
      </c>
      <c r="J66" s="80">
        <v>70</v>
      </c>
      <c r="K66" s="8">
        <v>9.8333333333333268</v>
      </c>
      <c r="L66" s="8">
        <v>58.833333333333286</v>
      </c>
      <c r="M66" s="8">
        <v>7.4999999999999876</v>
      </c>
      <c r="N66" s="8">
        <v>56.666666666666593</v>
      </c>
      <c r="O66" s="6">
        <f t="shared" si="1"/>
        <v>0.93154034229828853</v>
      </c>
    </row>
    <row r="67" spans="1:15" x14ac:dyDescent="0.25">
      <c r="A67" s="9" t="s">
        <v>752</v>
      </c>
      <c r="B67" s="9"/>
      <c r="C67" s="9"/>
      <c r="D67" s="9"/>
      <c r="E67" s="10"/>
      <c r="F67" s="10">
        <v>876</v>
      </c>
      <c r="G67" s="10">
        <v>144.39560439560441</v>
      </c>
      <c r="H67" s="10">
        <v>875</v>
      </c>
      <c r="I67" s="10">
        <v>144.23076923076923</v>
      </c>
      <c r="J67" s="10">
        <v>164</v>
      </c>
      <c r="K67" s="11">
        <v>21.833333333333314</v>
      </c>
      <c r="L67" s="11">
        <v>131.57547169811303</v>
      </c>
      <c r="M67" s="11">
        <v>27.166666666666629</v>
      </c>
      <c r="N67" s="11">
        <v>125.88679245283001</v>
      </c>
      <c r="O67" s="14">
        <f t="shared" si="1"/>
        <v>0.99885844748858443</v>
      </c>
    </row>
    <row r="68" spans="1:15" x14ac:dyDescent="0.25">
      <c r="A68" s="4" t="s">
        <v>169</v>
      </c>
      <c r="B68" s="4" t="s">
        <v>405</v>
      </c>
      <c r="C68" s="5" t="s">
        <v>791</v>
      </c>
      <c r="D68" s="4" t="s">
        <v>792</v>
      </c>
      <c r="E68" s="80">
        <v>6.0666666666666664</v>
      </c>
      <c r="F68" s="80">
        <v>194</v>
      </c>
      <c r="G68" s="80">
        <v>31.978021978021978</v>
      </c>
      <c r="H68" s="80">
        <v>186</v>
      </c>
      <c r="I68" s="80">
        <v>30.659340659340661</v>
      </c>
      <c r="J68" s="80">
        <v>69</v>
      </c>
      <c r="K68" s="8">
        <v>15.999999999999975</v>
      </c>
      <c r="L68" s="8">
        <v>17.333333333333258</v>
      </c>
      <c r="M68" s="8">
        <v>18.666666666666647</v>
      </c>
      <c r="N68" s="8">
        <v>15.666666666666661</v>
      </c>
      <c r="O68" s="6">
        <f t="shared" si="1"/>
        <v>0.95876288659793818</v>
      </c>
    </row>
    <row r="69" spans="1:15" x14ac:dyDescent="0.25">
      <c r="A69" s="4" t="str">
        <f>A68</f>
        <v>Ibagué</v>
      </c>
      <c r="B69" s="4" t="str">
        <f>B68</f>
        <v>Penal Especializado</v>
      </c>
      <c r="C69" s="5" t="s">
        <v>793</v>
      </c>
      <c r="D69" s="4" t="s">
        <v>794</v>
      </c>
      <c r="E69" s="80">
        <v>6.0666666666666664</v>
      </c>
      <c r="F69" s="80">
        <v>184</v>
      </c>
      <c r="G69" s="80">
        <v>30.329670329670332</v>
      </c>
      <c r="H69" s="80">
        <v>173</v>
      </c>
      <c r="I69" s="80">
        <v>28.516483516483518</v>
      </c>
      <c r="J69" s="80">
        <v>88</v>
      </c>
      <c r="K69" s="8">
        <v>17.106060606060591</v>
      </c>
      <c r="L69" s="8">
        <v>17.310606060606052</v>
      </c>
      <c r="M69" s="8">
        <v>14.893939393939375</v>
      </c>
      <c r="N69" s="8">
        <v>15.310606060606053</v>
      </c>
      <c r="O69" s="6">
        <f t="shared" si="1"/>
        <v>0.94021739130434778</v>
      </c>
    </row>
    <row r="70" spans="1:15" x14ac:dyDescent="0.25">
      <c r="A70" s="9" t="s">
        <v>182</v>
      </c>
      <c r="B70" s="9"/>
      <c r="C70" s="9"/>
      <c r="D70" s="9"/>
      <c r="E70" s="10"/>
      <c r="F70" s="10">
        <v>378</v>
      </c>
      <c r="G70" s="10">
        <v>62.307692307692307</v>
      </c>
      <c r="H70" s="10">
        <v>359</v>
      </c>
      <c r="I70" s="10">
        <v>59.175824175824175</v>
      </c>
      <c r="J70" s="10">
        <v>157</v>
      </c>
      <c r="K70" s="11">
        <v>33.106060606060566</v>
      </c>
      <c r="L70" s="11">
        <v>34.643939393939306</v>
      </c>
      <c r="M70" s="11">
        <v>33.56060606060602</v>
      </c>
      <c r="N70" s="11">
        <v>30.977272727272712</v>
      </c>
      <c r="O70" s="14">
        <f t="shared" si="1"/>
        <v>0.94973544973544977</v>
      </c>
    </row>
    <row r="71" spans="1:15" x14ac:dyDescent="0.25">
      <c r="A71" s="4" t="s">
        <v>183</v>
      </c>
      <c r="B71" s="4" t="s">
        <v>405</v>
      </c>
      <c r="C71" s="5" t="s">
        <v>833</v>
      </c>
      <c r="D71" s="4" t="s">
        <v>834</v>
      </c>
      <c r="E71" s="80">
        <v>6.0666666666666664</v>
      </c>
      <c r="F71" s="80">
        <v>59</v>
      </c>
      <c r="G71" s="80">
        <v>9.7252747252747263</v>
      </c>
      <c r="H71" s="80">
        <v>25</v>
      </c>
      <c r="I71" s="80">
        <v>4.1208791208791213</v>
      </c>
      <c r="J71" s="80">
        <v>217</v>
      </c>
      <c r="K71" s="8">
        <v>9.8333333333333144</v>
      </c>
      <c r="L71" s="8"/>
      <c r="M71" s="8">
        <v>4.1666666666666607</v>
      </c>
      <c r="N71" s="8"/>
      <c r="O71" s="6">
        <f t="shared" si="1"/>
        <v>0.42372881355932202</v>
      </c>
    </row>
    <row r="72" spans="1:15" x14ac:dyDescent="0.25">
      <c r="A72" s="9" t="s">
        <v>192</v>
      </c>
      <c r="B72" s="9"/>
      <c r="C72" s="9"/>
      <c r="D72" s="9"/>
      <c r="E72" s="10"/>
      <c r="F72" s="10">
        <v>59</v>
      </c>
      <c r="G72" s="10">
        <v>9.7252747252747263</v>
      </c>
      <c r="H72" s="10">
        <v>25</v>
      </c>
      <c r="I72" s="10">
        <v>4.1208791208791213</v>
      </c>
      <c r="J72" s="10">
        <v>217</v>
      </c>
      <c r="K72" s="11">
        <v>9.8333333333333144</v>
      </c>
      <c r="L72" s="11"/>
      <c r="M72" s="11">
        <v>4.1666666666666607</v>
      </c>
      <c r="N72" s="11"/>
      <c r="O72" s="14">
        <f t="shared" si="1"/>
        <v>0.42372881355932202</v>
      </c>
    </row>
    <row r="73" spans="1:15" x14ac:dyDescent="0.25">
      <c r="A73" s="4" t="s">
        <v>193</v>
      </c>
      <c r="B73" s="4" t="s">
        <v>405</v>
      </c>
      <c r="C73" s="5" t="s">
        <v>875</v>
      </c>
      <c r="D73" s="4" t="s">
        <v>876</v>
      </c>
      <c r="E73" s="80">
        <v>6.0666666666666664</v>
      </c>
      <c r="F73" s="80">
        <v>490</v>
      </c>
      <c r="G73" s="80">
        <v>80.769230769230774</v>
      </c>
      <c r="H73" s="80">
        <v>427</v>
      </c>
      <c r="I73" s="80">
        <v>70.384615384615387</v>
      </c>
      <c r="J73" s="80">
        <v>66</v>
      </c>
      <c r="K73" s="8">
        <v>16.333333333333321</v>
      </c>
      <c r="L73" s="8">
        <v>67</v>
      </c>
      <c r="M73" s="8">
        <v>15.166666666666645</v>
      </c>
      <c r="N73" s="8">
        <v>56.999999999999957</v>
      </c>
      <c r="O73" s="6">
        <f t="shared" si="1"/>
        <v>0.87142857142857144</v>
      </c>
    </row>
    <row r="74" spans="1:15" x14ac:dyDescent="0.25">
      <c r="A74" s="4" t="str">
        <f t="shared" ref="A74:B76" si="5">A73</f>
        <v>Medellín</v>
      </c>
      <c r="B74" s="4" t="str">
        <f t="shared" si="5"/>
        <v>Penal Especializado</v>
      </c>
      <c r="C74" s="5" t="s">
        <v>877</v>
      </c>
      <c r="D74" s="4" t="s">
        <v>878</v>
      </c>
      <c r="E74" s="80">
        <v>6.0666666666666664</v>
      </c>
      <c r="F74" s="80">
        <v>108</v>
      </c>
      <c r="G74" s="80">
        <v>17.802197802197803</v>
      </c>
      <c r="H74" s="80">
        <v>88</v>
      </c>
      <c r="I74" s="80">
        <v>14.505494505494505</v>
      </c>
      <c r="J74" s="80">
        <v>79</v>
      </c>
      <c r="K74" s="8">
        <v>19.833333333333314</v>
      </c>
      <c r="L74" s="8"/>
      <c r="M74" s="8">
        <v>16.499999999999979</v>
      </c>
      <c r="N74" s="8"/>
      <c r="O74" s="6">
        <f t="shared" si="1"/>
        <v>0.81481481481481477</v>
      </c>
    </row>
    <row r="75" spans="1:15" x14ac:dyDescent="0.25">
      <c r="A75" s="4" t="str">
        <f t="shared" si="5"/>
        <v>Medellín</v>
      </c>
      <c r="B75" s="4" t="str">
        <f t="shared" si="5"/>
        <v>Penal Especializado</v>
      </c>
      <c r="C75" s="5" t="s">
        <v>879</v>
      </c>
      <c r="D75" s="4" t="s">
        <v>880</v>
      </c>
      <c r="E75" s="80">
        <v>6.0666666666666664</v>
      </c>
      <c r="F75" s="80">
        <v>510</v>
      </c>
      <c r="G75" s="80">
        <v>84.065934065934073</v>
      </c>
      <c r="H75" s="80">
        <v>442</v>
      </c>
      <c r="I75" s="80">
        <v>72.857142857142861</v>
      </c>
      <c r="J75" s="80">
        <v>52</v>
      </c>
      <c r="K75" s="8">
        <v>19.564814814814795</v>
      </c>
      <c r="L75" s="8">
        <v>67.370370370370352</v>
      </c>
      <c r="M75" s="8">
        <v>19.564814814814795</v>
      </c>
      <c r="N75" s="8">
        <v>55.333333333333329</v>
      </c>
      <c r="O75" s="6">
        <f t="shared" si="1"/>
        <v>0.8666666666666667</v>
      </c>
    </row>
    <row r="76" spans="1:15" x14ac:dyDescent="0.25">
      <c r="A76" s="4" t="str">
        <f t="shared" si="5"/>
        <v>Medellín</v>
      </c>
      <c r="B76" s="4" t="str">
        <f t="shared" si="5"/>
        <v>Penal Especializado</v>
      </c>
      <c r="C76" s="5" t="s">
        <v>881</v>
      </c>
      <c r="D76" s="4" t="s">
        <v>882</v>
      </c>
      <c r="E76" s="80">
        <v>5.6333333333333337</v>
      </c>
      <c r="F76" s="80">
        <v>457</v>
      </c>
      <c r="G76" s="80">
        <v>81.124260355029577</v>
      </c>
      <c r="H76" s="80">
        <v>410</v>
      </c>
      <c r="I76" s="80">
        <v>72.781065088757387</v>
      </c>
      <c r="J76" s="80">
        <v>51</v>
      </c>
      <c r="K76" s="8">
        <v>14.162087912087905</v>
      </c>
      <c r="L76" s="8">
        <v>68.476190476190411</v>
      </c>
      <c r="M76" s="8">
        <v>12.809523809523785</v>
      </c>
      <c r="N76" s="8">
        <v>61.178571428571402</v>
      </c>
      <c r="O76" s="6">
        <f t="shared" si="1"/>
        <v>0.89715536105032823</v>
      </c>
    </row>
    <row r="77" spans="1:15" x14ac:dyDescent="0.25">
      <c r="A77" s="9" t="s">
        <v>238</v>
      </c>
      <c r="B77" s="9"/>
      <c r="C77" s="9"/>
      <c r="D77" s="9"/>
      <c r="E77" s="10"/>
      <c r="F77" s="10">
        <v>1565</v>
      </c>
      <c r="G77" s="10">
        <v>263.76162299239223</v>
      </c>
      <c r="H77" s="10">
        <v>1367</v>
      </c>
      <c r="I77" s="10">
        <v>230.52831783601016</v>
      </c>
      <c r="J77" s="10">
        <v>248</v>
      </c>
      <c r="K77" s="11">
        <v>69.893569393569337</v>
      </c>
      <c r="L77" s="11">
        <v>202.84656084656075</v>
      </c>
      <c r="M77" s="11">
        <v>64.041005291005206</v>
      </c>
      <c r="N77" s="11">
        <v>173.5119047619047</v>
      </c>
      <c r="O77" s="14">
        <f t="shared" si="1"/>
        <v>0.87348242811501597</v>
      </c>
    </row>
    <row r="78" spans="1:15" x14ac:dyDescent="0.25">
      <c r="A78" s="4" t="s">
        <v>883</v>
      </c>
      <c r="B78" s="4" t="s">
        <v>405</v>
      </c>
      <c r="C78" s="5" t="s">
        <v>892</v>
      </c>
      <c r="D78" s="4" t="s">
        <v>893</v>
      </c>
      <c r="E78" s="80">
        <v>6.0666666666666664</v>
      </c>
      <c r="F78" s="80">
        <v>135</v>
      </c>
      <c r="G78" s="80">
        <v>22.252747252747252</v>
      </c>
      <c r="H78" s="80">
        <v>116</v>
      </c>
      <c r="I78" s="80">
        <v>19.12087912087912</v>
      </c>
      <c r="J78" s="80">
        <v>27</v>
      </c>
      <c r="K78" s="8">
        <v>3.6666666666666599</v>
      </c>
      <c r="L78" s="8">
        <v>22.499999999999986</v>
      </c>
      <c r="M78" s="8">
        <v>1.1666666666666639</v>
      </c>
      <c r="N78" s="8">
        <v>20.333333333333318</v>
      </c>
      <c r="O78" s="6">
        <f t="shared" si="1"/>
        <v>0.85925925925925928</v>
      </c>
    </row>
    <row r="79" spans="1:15" x14ac:dyDescent="0.25">
      <c r="A79" s="4" t="str">
        <f>A78</f>
        <v>Mocoa</v>
      </c>
      <c r="B79" s="4" t="str">
        <f>B78</f>
        <v>Penal Especializado</v>
      </c>
      <c r="C79" s="5" t="s">
        <v>894</v>
      </c>
      <c r="D79" s="4" t="s">
        <v>895</v>
      </c>
      <c r="E79" s="80">
        <v>6.0666666666666664</v>
      </c>
      <c r="F79" s="80">
        <v>154</v>
      </c>
      <c r="G79" s="80">
        <v>25.384615384615387</v>
      </c>
      <c r="H79" s="80">
        <v>109</v>
      </c>
      <c r="I79" s="80">
        <v>17.967032967032967</v>
      </c>
      <c r="J79" s="80">
        <v>454</v>
      </c>
      <c r="K79" s="8">
        <v>16.66666666666665</v>
      </c>
      <c r="L79" s="8">
        <v>11.166666666666664</v>
      </c>
      <c r="M79" s="8">
        <v>7.8333333333333259</v>
      </c>
      <c r="N79" s="8">
        <v>10.833333333333329</v>
      </c>
      <c r="O79" s="6">
        <f t="shared" si="1"/>
        <v>0.70779220779220775</v>
      </c>
    </row>
    <row r="80" spans="1:15" x14ac:dyDescent="0.25">
      <c r="A80" s="9" t="s">
        <v>896</v>
      </c>
      <c r="B80" s="9"/>
      <c r="C80" s="9"/>
      <c r="D80" s="9"/>
      <c r="E80" s="10"/>
      <c r="F80" s="10">
        <v>289</v>
      </c>
      <c r="G80" s="10">
        <v>47.637362637362642</v>
      </c>
      <c r="H80" s="10">
        <v>225</v>
      </c>
      <c r="I80" s="10">
        <v>37.087912087912088</v>
      </c>
      <c r="J80" s="10">
        <v>481</v>
      </c>
      <c r="K80" s="11">
        <v>20.333333333333311</v>
      </c>
      <c r="L80" s="11">
        <v>33.66666666666665</v>
      </c>
      <c r="M80" s="11">
        <v>8.9999999999999893</v>
      </c>
      <c r="N80" s="11">
        <v>31.166666666666647</v>
      </c>
      <c r="O80" s="14">
        <f t="shared" si="1"/>
        <v>0.77854671280276821</v>
      </c>
    </row>
    <row r="81" spans="1:15" x14ac:dyDescent="0.25">
      <c r="A81" s="4" t="s">
        <v>239</v>
      </c>
      <c r="B81" s="4" t="s">
        <v>405</v>
      </c>
      <c r="C81" s="5" t="s">
        <v>915</v>
      </c>
      <c r="D81" s="4" t="s">
        <v>916</v>
      </c>
      <c r="E81" s="80">
        <v>3.0333333333333332</v>
      </c>
      <c r="F81" s="80">
        <v>281</v>
      </c>
      <c r="G81" s="80">
        <v>92.637362637362642</v>
      </c>
      <c r="H81" s="80">
        <v>29</v>
      </c>
      <c r="I81" s="80">
        <v>9.5604395604395602</v>
      </c>
      <c r="J81" s="80">
        <v>473</v>
      </c>
      <c r="K81" s="8">
        <v>93.666666666666615</v>
      </c>
      <c r="L81" s="8"/>
      <c r="M81" s="8">
        <v>9.6666666666666607</v>
      </c>
      <c r="N81" s="8"/>
      <c r="O81" s="6">
        <f t="shared" si="1"/>
        <v>0.10320284697508897</v>
      </c>
    </row>
    <row r="82" spans="1:15" x14ac:dyDescent="0.25">
      <c r="A82" s="9" t="s">
        <v>246</v>
      </c>
      <c r="B82" s="9"/>
      <c r="C82" s="9"/>
      <c r="D82" s="9"/>
      <c r="E82" s="10"/>
      <c r="F82" s="10">
        <v>281</v>
      </c>
      <c r="G82" s="10">
        <v>92.637362637362642</v>
      </c>
      <c r="H82" s="10">
        <v>29</v>
      </c>
      <c r="I82" s="10">
        <v>9.5604395604395602</v>
      </c>
      <c r="J82" s="10">
        <v>473</v>
      </c>
      <c r="K82" s="11">
        <v>93.666666666666615</v>
      </c>
      <c r="L82" s="11"/>
      <c r="M82" s="11">
        <v>9.6666666666666607</v>
      </c>
      <c r="N82" s="11"/>
      <c r="O82" s="14">
        <f t="shared" ref="O82:O117" si="6">H82/F82</f>
        <v>0.10320284697508897</v>
      </c>
    </row>
    <row r="83" spans="1:15" x14ac:dyDescent="0.25">
      <c r="A83" s="4" t="s">
        <v>247</v>
      </c>
      <c r="B83" s="4" t="s">
        <v>405</v>
      </c>
      <c r="C83" s="5" t="s">
        <v>931</v>
      </c>
      <c r="D83" s="4" t="s">
        <v>932</v>
      </c>
      <c r="E83" s="80">
        <v>6.0666666666666664</v>
      </c>
      <c r="F83" s="80">
        <v>86</v>
      </c>
      <c r="G83" s="80">
        <v>14.175824175824177</v>
      </c>
      <c r="H83" s="80">
        <v>78</v>
      </c>
      <c r="I83" s="80">
        <v>12.857142857142858</v>
      </c>
      <c r="J83" s="80">
        <v>21</v>
      </c>
      <c r="K83" s="8">
        <v>3.8904428904428858</v>
      </c>
      <c r="L83" s="8">
        <v>11.512820512820484</v>
      </c>
      <c r="M83" s="8">
        <v>3.2692307692307661</v>
      </c>
      <c r="N83" s="8">
        <v>10.320512820512805</v>
      </c>
      <c r="O83" s="6">
        <f t="shared" si="6"/>
        <v>0.90697674418604646</v>
      </c>
    </row>
    <row r="84" spans="1:15" x14ac:dyDescent="0.25">
      <c r="A84" s="4" t="str">
        <f>A83</f>
        <v>Neiva</v>
      </c>
      <c r="B84" s="4" t="str">
        <f>B83</f>
        <v>Penal Especializado</v>
      </c>
      <c r="C84" s="5" t="s">
        <v>933</v>
      </c>
      <c r="D84" s="4" t="s">
        <v>934</v>
      </c>
      <c r="E84" s="80">
        <v>3.0333333333333332</v>
      </c>
      <c r="F84" s="80">
        <v>53</v>
      </c>
      <c r="G84" s="80">
        <v>17.472527472527474</v>
      </c>
      <c r="H84" s="80">
        <v>37</v>
      </c>
      <c r="I84" s="80">
        <v>12.197802197802199</v>
      </c>
      <c r="J84" s="80">
        <v>36</v>
      </c>
      <c r="K84" s="8">
        <v>3.6666666666666607</v>
      </c>
      <c r="L84" s="8">
        <v>13.999999999999991</v>
      </c>
      <c r="M84" s="8">
        <v>3.3333333333333286</v>
      </c>
      <c r="N84" s="8">
        <v>9</v>
      </c>
      <c r="O84" s="6">
        <f t="shared" si="6"/>
        <v>0.69811320754716977</v>
      </c>
    </row>
    <row r="85" spans="1:15" x14ac:dyDescent="0.25">
      <c r="A85" s="4" t="str">
        <f>A84</f>
        <v>Neiva</v>
      </c>
      <c r="B85" s="4" t="str">
        <f>B84</f>
        <v>Penal Especializado</v>
      </c>
      <c r="C85" s="5" t="s">
        <v>935</v>
      </c>
      <c r="D85" s="4" t="s">
        <v>936</v>
      </c>
      <c r="E85" s="80">
        <v>6.0666666666666664</v>
      </c>
      <c r="F85" s="80">
        <v>97</v>
      </c>
      <c r="G85" s="80">
        <v>15.989010989010989</v>
      </c>
      <c r="H85" s="80">
        <v>84</v>
      </c>
      <c r="I85" s="80">
        <v>13.846153846153847</v>
      </c>
      <c r="J85" s="80">
        <v>25</v>
      </c>
      <c r="K85" s="8">
        <v>6.1850618053625492</v>
      </c>
      <c r="L85" s="8">
        <v>12.228131517605169</v>
      </c>
      <c r="M85" s="8">
        <v>4.2354312354312267</v>
      </c>
      <c r="N85" s="8">
        <v>11.52238989081091</v>
      </c>
      <c r="O85" s="6">
        <f t="shared" si="6"/>
        <v>0.865979381443299</v>
      </c>
    </row>
    <row r="86" spans="1:15" x14ac:dyDescent="0.25">
      <c r="A86" s="9" t="s">
        <v>256</v>
      </c>
      <c r="B86" s="9"/>
      <c r="C86" s="9"/>
      <c r="D86" s="9"/>
      <c r="E86" s="10"/>
      <c r="F86" s="10">
        <v>236</v>
      </c>
      <c r="G86" s="10">
        <v>47.637362637362642</v>
      </c>
      <c r="H86" s="10">
        <v>199</v>
      </c>
      <c r="I86" s="10">
        <v>38.901098901098905</v>
      </c>
      <c r="J86" s="10">
        <v>82</v>
      </c>
      <c r="K86" s="11">
        <v>13.742171362472096</v>
      </c>
      <c r="L86" s="11">
        <v>37.740952030425646</v>
      </c>
      <c r="M86" s="11">
        <v>10.837995337995322</v>
      </c>
      <c r="N86" s="11">
        <v>30.842902711323713</v>
      </c>
      <c r="O86" s="14">
        <f t="shared" si="6"/>
        <v>0.84322033898305082</v>
      </c>
    </row>
    <row r="87" spans="1:15" x14ac:dyDescent="0.25">
      <c r="A87" s="4" t="s">
        <v>257</v>
      </c>
      <c r="B87" s="4" t="s">
        <v>405</v>
      </c>
      <c r="C87" s="5" t="s">
        <v>969</v>
      </c>
      <c r="D87" s="4" t="s">
        <v>970</v>
      </c>
      <c r="E87" s="80">
        <v>6.0666666666666664</v>
      </c>
      <c r="F87" s="80">
        <v>114</v>
      </c>
      <c r="G87" s="80">
        <v>18.791208791208792</v>
      </c>
      <c r="H87" s="80">
        <v>88</v>
      </c>
      <c r="I87" s="80">
        <v>14.505494505494505</v>
      </c>
      <c r="J87" s="80">
        <v>144</v>
      </c>
      <c r="K87" s="8">
        <v>16.499999999999975</v>
      </c>
      <c r="L87" s="8">
        <v>4.6666666666666643</v>
      </c>
      <c r="M87" s="8">
        <v>10.999999999999986</v>
      </c>
      <c r="N87" s="8">
        <v>4.8333333333333286</v>
      </c>
      <c r="O87" s="6">
        <f t="shared" si="6"/>
        <v>0.77192982456140347</v>
      </c>
    </row>
    <row r="88" spans="1:15" x14ac:dyDescent="0.25">
      <c r="A88" s="4" t="str">
        <f>A87</f>
        <v>Pasto</v>
      </c>
      <c r="B88" s="4" t="str">
        <f>B87</f>
        <v>Penal Especializado</v>
      </c>
      <c r="C88" s="5" t="s">
        <v>971</v>
      </c>
      <c r="D88" s="4" t="s">
        <v>972</v>
      </c>
      <c r="E88" s="80">
        <v>6.0666666666666664</v>
      </c>
      <c r="F88" s="80">
        <v>154</v>
      </c>
      <c r="G88" s="80">
        <v>25.384615384615387</v>
      </c>
      <c r="H88" s="80">
        <v>85</v>
      </c>
      <c r="I88" s="80">
        <v>14.010989010989011</v>
      </c>
      <c r="J88" s="80">
        <v>246</v>
      </c>
      <c r="K88" s="8">
        <v>17.166666666666639</v>
      </c>
      <c r="L88" s="8">
        <v>11.333333333333327</v>
      </c>
      <c r="M88" s="8">
        <v>7.6666666666666554</v>
      </c>
      <c r="N88" s="8">
        <v>8.6666666666666536</v>
      </c>
      <c r="O88" s="6">
        <f t="shared" si="6"/>
        <v>0.55194805194805197</v>
      </c>
    </row>
    <row r="89" spans="1:15" x14ac:dyDescent="0.25">
      <c r="A89" s="4" t="str">
        <f>A88</f>
        <v>Pasto</v>
      </c>
      <c r="B89" s="4" t="str">
        <f>B88</f>
        <v>Penal Especializado</v>
      </c>
      <c r="C89" s="5" t="s">
        <v>973</v>
      </c>
      <c r="D89" s="4" t="s">
        <v>974</v>
      </c>
      <c r="E89" s="80">
        <v>6.0666666666666664</v>
      </c>
      <c r="F89" s="80">
        <v>443</v>
      </c>
      <c r="G89" s="80">
        <v>73.021978021978029</v>
      </c>
      <c r="H89" s="80">
        <v>125</v>
      </c>
      <c r="I89" s="80">
        <v>20.604395604395606</v>
      </c>
      <c r="J89" s="80">
        <v>318</v>
      </c>
      <c r="K89" s="8">
        <v>71.833333333333101</v>
      </c>
      <c r="L89" s="8">
        <v>2.666666666666663</v>
      </c>
      <c r="M89" s="8">
        <v>18.499999999999982</v>
      </c>
      <c r="N89" s="8">
        <v>2.4999999999999929</v>
      </c>
      <c r="O89" s="6">
        <f t="shared" si="6"/>
        <v>0.28216704288939054</v>
      </c>
    </row>
    <row r="90" spans="1:15" x14ac:dyDescent="0.25">
      <c r="A90" s="9" t="s">
        <v>266</v>
      </c>
      <c r="B90" s="9"/>
      <c r="C90" s="9"/>
      <c r="D90" s="9"/>
      <c r="E90" s="10"/>
      <c r="F90" s="10">
        <v>711</v>
      </c>
      <c r="G90" s="10">
        <v>117.1978021978022</v>
      </c>
      <c r="H90" s="10">
        <v>298</v>
      </c>
      <c r="I90" s="10">
        <v>49.120879120879124</v>
      </c>
      <c r="J90" s="10">
        <v>708</v>
      </c>
      <c r="K90" s="11">
        <v>105.49999999999972</v>
      </c>
      <c r="L90" s="11">
        <v>18.666666666666654</v>
      </c>
      <c r="M90" s="11">
        <v>37.166666666666629</v>
      </c>
      <c r="N90" s="11">
        <v>15.999999999999975</v>
      </c>
      <c r="O90" s="14">
        <f t="shared" si="6"/>
        <v>0.41912798874824192</v>
      </c>
    </row>
    <row r="91" spans="1:15" x14ac:dyDescent="0.25">
      <c r="A91" s="4" t="s">
        <v>267</v>
      </c>
      <c r="B91" s="4" t="s">
        <v>405</v>
      </c>
      <c r="C91" s="5" t="s">
        <v>989</v>
      </c>
      <c r="D91" s="4" t="s">
        <v>990</v>
      </c>
      <c r="E91" s="80">
        <v>6.0666666666666664</v>
      </c>
      <c r="F91" s="80">
        <v>94</v>
      </c>
      <c r="G91" s="80">
        <v>15.494505494505495</v>
      </c>
      <c r="H91" s="80">
        <v>71</v>
      </c>
      <c r="I91" s="80">
        <v>11.703296703296704</v>
      </c>
      <c r="J91" s="80">
        <v>106</v>
      </c>
      <c r="K91" s="8">
        <v>8.4999999999999929</v>
      </c>
      <c r="L91" s="8">
        <v>7.8333333333333233</v>
      </c>
      <c r="M91" s="8">
        <v>5.9999999999999964</v>
      </c>
      <c r="N91" s="8">
        <v>6.3333333333333259</v>
      </c>
      <c r="O91" s="6">
        <f t="shared" si="6"/>
        <v>0.75531914893617025</v>
      </c>
    </row>
    <row r="92" spans="1:15" x14ac:dyDescent="0.25">
      <c r="A92" s="4" t="str">
        <f>A91</f>
        <v>Pereira</v>
      </c>
      <c r="B92" s="4" t="str">
        <f>B91</f>
        <v>Penal Especializado</v>
      </c>
      <c r="C92" s="5" t="s">
        <v>991</v>
      </c>
      <c r="D92" s="4" t="s">
        <v>992</v>
      </c>
      <c r="E92" s="80">
        <v>6.0666666666666664</v>
      </c>
      <c r="F92" s="80">
        <v>169</v>
      </c>
      <c r="G92" s="80">
        <v>27.857142857142858</v>
      </c>
      <c r="H92" s="80">
        <v>75</v>
      </c>
      <c r="I92" s="80">
        <v>12.362637362637363</v>
      </c>
      <c r="J92" s="80">
        <v>88</v>
      </c>
      <c r="K92" s="8">
        <v>22.666666666666639</v>
      </c>
      <c r="L92" s="8">
        <v>7.333333333333325</v>
      </c>
      <c r="M92" s="8">
        <v>7.833333333333325</v>
      </c>
      <c r="N92" s="8">
        <v>5.8333333333333286</v>
      </c>
      <c r="O92" s="6">
        <f t="shared" si="6"/>
        <v>0.4437869822485207</v>
      </c>
    </row>
    <row r="93" spans="1:15" x14ac:dyDescent="0.25">
      <c r="A93" s="9" t="s">
        <v>274</v>
      </c>
      <c r="B93" s="9"/>
      <c r="C93" s="9"/>
      <c r="D93" s="9"/>
      <c r="E93" s="10"/>
      <c r="F93" s="10">
        <v>263</v>
      </c>
      <c r="G93" s="10">
        <v>43.35164835164835</v>
      </c>
      <c r="H93" s="10">
        <v>146</v>
      </c>
      <c r="I93" s="10">
        <v>24.065934065934066</v>
      </c>
      <c r="J93" s="10">
        <v>194</v>
      </c>
      <c r="K93" s="11">
        <v>31.166666666666632</v>
      </c>
      <c r="L93" s="11">
        <v>15.166666666666648</v>
      </c>
      <c r="M93" s="11">
        <v>13.833333333333321</v>
      </c>
      <c r="N93" s="11">
        <v>12.166666666666654</v>
      </c>
      <c r="O93" s="14">
        <f t="shared" si="6"/>
        <v>0.55513307984790872</v>
      </c>
    </row>
    <row r="94" spans="1:15" x14ac:dyDescent="0.25">
      <c r="A94" s="4" t="s">
        <v>275</v>
      </c>
      <c r="B94" s="4" t="s">
        <v>405</v>
      </c>
      <c r="C94" s="5" t="s">
        <v>1013</v>
      </c>
      <c r="D94" s="4" t="s">
        <v>1014</v>
      </c>
      <c r="E94" s="80">
        <v>6.0666666666666664</v>
      </c>
      <c r="F94" s="80">
        <v>101</v>
      </c>
      <c r="G94" s="80">
        <v>16.64835164835165</v>
      </c>
      <c r="H94" s="80">
        <v>96</v>
      </c>
      <c r="I94" s="80">
        <v>15.824175824175825</v>
      </c>
      <c r="J94" s="80">
        <v>143</v>
      </c>
      <c r="K94" s="8">
        <v>17.743589743589727</v>
      </c>
      <c r="L94" s="8"/>
      <c r="M94" s="8">
        <v>16.794871794871774</v>
      </c>
      <c r="N94" s="8"/>
      <c r="O94" s="6">
        <f t="shared" si="6"/>
        <v>0.95049504950495045</v>
      </c>
    </row>
    <row r="95" spans="1:15" x14ac:dyDescent="0.25">
      <c r="A95" s="4" t="str">
        <f>A94</f>
        <v>Popayán</v>
      </c>
      <c r="B95" s="4" t="str">
        <f>B94</f>
        <v>Penal Especializado</v>
      </c>
      <c r="C95" s="5" t="s">
        <v>1015</v>
      </c>
      <c r="D95" s="4" t="s">
        <v>1016</v>
      </c>
      <c r="E95" s="80">
        <v>6.0666666666666664</v>
      </c>
      <c r="F95" s="80">
        <v>148</v>
      </c>
      <c r="G95" s="80">
        <v>24.395604395604398</v>
      </c>
      <c r="H95" s="80">
        <v>105</v>
      </c>
      <c r="I95" s="80">
        <v>17.307692307692307</v>
      </c>
      <c r="J95" s="80">
        <v>160</v>
      </c>
      <c r="K95" s="8">
        <v>17.666666666666657</v>
      </c>
      <c r="L95" s="8">
        <v>9.3333333333333179</v>
      </c>
      <c r="M95" s="8">
        <v>10.999999999999977</v>
      </c>
      <c r="N95" s="8">
        <v>7.9999999999999849</v>
      </c>
      <c r="O95" s="6">
        <f t="shared" si="6"/>
        <v>0.70945945945945943</v>
      </c>
    </row>
    <row r="96" spans="1:15" x14ac:dyDescent="0.25">
      <c r="A96" s="9" t="s">
        <v>284</v>
      </c>
      <c r="B96" s="9"/>
      <c r="C96" s="9"/>
      <c r="D96" s="9"/>
      <c r="E96" s="10"/>
      <c r="F96" s="10">
        <v>249</v>
      </c>
      <c r="G96" s="10">
        <v>41.043956043956044</v>
      </c>
      <c r="H96" s="10">
        <v>201</v>
      </c>
      <c r="I96" s="10">
        <v>33.131868131868131</v>
      </c>
      <c r="J96" s="10">
        <v>303</v>
      </c>
      <c r="K96" s="11">
        <v>35.41025641025638</v>
      </c>
      <c r="L96" s="11">
        <v>9.3333333333333179</v>
      </c>
      <c r="M96" s="11">
        <v>27.794871794871753</v>
      </c>
      <c r="N96" s="11">
        <v>7.9999999999999849</v>
      </c>
      <c r="O96" s="14">
        <f t="shared" si="6"/>
        <v>0.80722891566265065</v>
      </c>
    </row>
    <row r="97" spans="1:15" x14ac:dyDescent="0.25">
      <c r="A97" s="4" t="s">
        <v>1017</v>
      </c>
      <c r="B97" s="4" t="s">
        <v>405</v>
      </c>
      <c r="C97" s="5" t="s">
        <v>1026</v>
      </c>
      <c r="D97" s="4" t="s">
        <v>1027</v>
      </c>
      <c r="E97" s="80">
        <v>6.0666666666666664</v>
      </c>
      <c r="F97" s="80">
        <v>656</v>
      </c>
      <c r="G97" s="80">
        <v>108.13186813186813</v>
      </c>
      <c r="H97" s="80">
        <v>81</v>
      </c>
      <c r="I97" s="80">
        <v>13.351648351648352</v>
      </c>
      <c r="J97" s="80">
        <v>835</v>
      </c>
      <c r="K97" s="8">
        <v>104.1666666666666</v>
      </c>
      <c r="L97" s="8">
        <v>6.1666666666666563</v>
      </c>
      <c r="M97" s="8">
        <v>11.333333333333306</v>
      </c>
      <c r="N97" s="8">
        <v>3.9999999999999964</v>
      </c>
      <c r="O97" s="6">
        <f t="shared" si="6"/>
        <v>0.12347560975609756</v>
      </c>
    </row>
    <row r="98" spans="1:15" x14ac:dyDescent="0.25">
      <c r="A98" s="9" t="s">
        <v>1028</v>
      </c>
      <c r="B98" s="9"/>
      <c r="C98" s="9"/>
      <c r="D98" s="9"/>
      <c r="E98" s="10"/>
      <c r="F98" s="10">
        <v>656</v>
      </c>
      <c r="G98" s="10">
        <v>108.13186813186813</v>
      </c>
      <c r="H98" s="10">
        <v>81</v>
      </c>
      <c r="I98" s="10">
        <v>13.351648351648352</v>
      </c>
      <c r="J98" s="10">
        <v>835</v>
      </c>
      <c r="K98" s="11">
        <v>104.1666666666666</v>
      </c>
      <c r="L98" s="11">
        <v>6.1666666666666563</v>
      </c>
      <c r="M98" s="11">
        <v>11.333333333333306</v>
      </c>
      <c r="N98" s="11">
        <v>3.9999999999999964</v>
      </c>
      <c r="O98" s="14">
        <f t="shared" si="6"/>
        <v>0.12347560975609756</v>
      </c>
    </row>
    <row r="99" spans="1:15" x14ac:dyDescent="0.25">
      <c r="A99" s="4" t="s">
        <v>299</v>
      </c>
      <c r="B99" s="4" t="s">
        <v>405</v>
      </c>
      <c r="C99" s="5" t="s">
        <v>1067</v>
      </c>
      <c r="D99" s="4" t="s">
        <v>1068</v>
      </c>
      <c r="E99" s="80">
        <v>3.0333333333333332</v>
      </c>
      <c r="F99" s="80">
        <v>0</v>
      </c>
      <c r="G99" s="80">
        <v>0</v>
      </c>
      <c r="H99" s="80">
        <v>0</v>
      </c>
      <c r="I99" s="80">
        <v>0</v>
      </c>
      <c r="J99" s="80">
        <v>768</v>
      </c>
      <c r="K99" s="8">
        <v>0</v>
      </c>
      <c r="L99" s="8"/>
      <c r="M99" s="8">
        <v>0</v>
      </c>
      <c r="N99" s="8"/>
      <c r="O99" s="6">
        <v>0</v>
      </c>
    </row>
    <row r="100" spans="1:15" x14ac:dyDescent="0.25">
      <c r="A100" s="4" t="str">
        <f>A99</f>
        <v>Santa Marta</v>
      </c>
      <c r="B100" s="4" t="str">
        <f>B99</f>
        <v>Penal Especializado</v>
      </c>
      <c r="C100" s="5" t="s">
        <v>1069</v>
      </c>
      <c r="D100" s="4" t="s">
        <v>1070</v>
      </c>
      <c r="E100" s="80">
        <v>4.2666666666666666</v>
      </c>
      <c r="F100" s="80">
        <v>104</v>
      </c>
      <c r="G100" s="80">
        <v>24.375</v>
      </c>
      <c r="H100" s="80">
        <v>54</v>
      </c>
      <c r="I100" s="80">
        <v>12.65625</v>
      </c>
      <c r="J100" s="80">
        <v>84</v>
      </c>
      <c r="K100" s="8">
        <v>23.969766792347411</v>
      </c>
      <c r="L100" s="8">
        <v>8.1818181818181657</v>
      </c>
      <c r="M100" s="8">
        <v>12.056277056277038</v>
      </c>
      <c r="N100" s="8">
        <v>8.1818181818181657</v>
      </c>
      <c r="O100" s="6">
        <f t="shared" si="6"/>
        <v>0.51923076923076927</v>
      </c>
    </row>
    <row r="101" spans="1:15" x14ac:dyDescent="0.25">
      <c r="A101" s="9" t="s">
        <v>306</v>
      </c>
      <c r="B101" s="9"/>
      <c r="C101" s="9"/>
      <c r="D101" s="9"/>
      <c r="E101" s="10"/>
      <c r="F101" s="10">
        <v>104</v>
      </c>
      <c r="G101" s="10">
        <v>24.375</v>
      </c>
      <c r="H101" s="10">
        <v>54</v>
      </c>
      <c r="I101" s="10">
        <v>12.65625</v>
      </c>
      <c r="J101" s="10">
        <v>852</v>
      </c>
      <c r="K101" s="11">
        <v>23.969766792347411</v>
      </c>
      <c r="L101" s="11">
        <v>8.1818181818181657</v>
      </c>
      <c r="M101" s="11">
        <v>12.056277056277038</v>
      </c>
      <c r="N101" s="11">
        <v>8.1818181818181657</v>
      </c>
      <c r="O101" s="14">
        <f t="shared" si="6"/>
        <v>0.51923076923076927</v>
      </c>
    </row>
    <row r="102" spans="1:15" x14ac:dyDescent="0.25">
      <c r="A102" s="4" t="s">
        <v>1071</v>
      </c>
      <c r="B102" s="4" t="s">
        <v>405</v>
      </c>
      <c r="C102" s="5" t="s">
        <v>1082</v>
      </c>
      <c r="D102" s="4" t="s">
        <v>1083</v>
      </c>
      <c r="E102" s="80">
        <v>6.0666666666666664</v>
      </c>
      <c r="F102" s="80">
        <v>37</v>
      </c>
      <c r="G102" s="80">
        <v>6.0989010989010994</v>
      </c>
      <c r="H102" s="80">
        <v>12</v>
      </c>
      <c r="I102" s="80">
        <v>1.9780219780219781</v>
      </c>
      <c r="J102" s="80">
        <v>28</v>
      </c>
      <c r="K102" s="8">
        <v>6.870370370370364</v>
      </c>
      <c r="L102" s="8">
        <v>1.2499999999999991</v>
      </c>
      <c r="M102" s="8">
        <v>1.8518518518518501</v>
      </c>
      <c r="N102" s="8">
        <v>0.83333333333333204</v>
      </c>
      <c r="O102" s="6">
        <f t="shared" si="6"/>
        <v>0.32432432432432434</v>
      </c>
    </row>
    <row r="103" spans="1:15" x14ac:dyDescent="0.25">
      <c r="A103" s="9" t="s">
        <v>1084</v>
      </c>
      <c r="B103" s="9"/>
      <c r="C103" s="9"/>
      <c r="D103" s="9"/>
      <c r="E103" s="10"/>
      <c r="F103" s="10">
        <v>37</v>
      </c>
      <c r="G103" s="10">
        <v>6.0989010989010994</v>
      </c>
      <c r="H103" s="10">
        <v>12</v>
      </c>
      <c r="I103" s="10">
        <v>1.9780219780219781</v>
      </c>
      <c r="J103" s="10">
        <v>28</v>
      </c>
      <c r="K103" s="11">
        <v>6.870370370370364</v>
      </c>
      <c r="L103" s="11">
        <v>1.2499999999999991</v>
      </c>
      <c r="M103" s="11">
        <v>1.8518518518518501</v>
      </c>
      <c r="N103" s="11">
        <v>0.83333333333333204</v>
      </c>
      <c r="O103" s="14">
        <f t="shared" si="6"/>
        <v>0.32432432432432434</v>
      </c>
    </row>
    <row r="104" spans="1:15" x14ac:dyDescent="0.25">
      <c r="A104" s="4" t="s">
        <v>307</v>
      </c>
      <c r="B104" s="4" t="s">
        <v>405</v>
      </c>
      <c r="C104" s="5" t="s">
        <v>1097</v>
      </c>
      <c r="D104" s="4" t="s">
        <v>1098</v>
      </c>
      <c r="E104" s="80">
        <v>6.0666666666666664</v>
      </c>
      <c r="F104" s="80">
        <v>81</v>
      </c>
      <c r="G104" s="80">
        <v>13.351648351648352</v>
      </c>
      <c r="H104" s="80">
        <v>74</v>
      </c>
      <c r="I104" s="80">
        <v>12.197802197802199</v>
      </c>
      <c r="J104" s="80">
        <v>146</v>
      </c>
      <c r="K104" s="8">
        <v>7.9999999999999902</v>
      </c>
      <c r="L104" s="8">
        <v>6.8333333333333277</v>
      </c>
      <c r="M104" s="8">
        <v>7.9999999999999947</v>
      </c>
      <c r="N104" s="8">
        <v>4.8333333333333224</v>
      </c>
      <c r="O104" s="6">
        <f t="shared" si="6"/>
        <v>0.9135802469135802</v>
      </c>
    </row>
    <row r="105" spans="1:15" x14ac:dyDescent="0.25">
      <c r="A105" s="9" t="s">
        <v>312</v>
      </c>
      <c r="B105" s="9"/>
      <c r="C105" s="9"/>
      <c r="D105" s="9"/>
      <c r="E105" s="10"/>
      <c r="F105" s="10">
        <v>81</v>
      </c>
      <c r="G105" s="10">
        <v>13.351648351648352</v>
      </c>
      <c r="H105" s="10">
        <v>74</v>
      </c>
      <c r="I105" s="10">
        <v>12.197802197802199</v>
      </c>
      <c r="J105" s="10">
        <v>146</v>
      </c>
      <c r="K105" s="11">
        <v>7.9999999999999902</v>
      </c>
      <c r="L105" s="11">
        <v>6.8333333333333277</v>
      </c>
      <c r="M105" s="11">
        <v>7.9999999999999947</v>
      </c>
      <c r="N105" s="11">
        <v>4.8333333333333224</v>
      </c>
      <c r="O105" s="14">
        <f t="shared" si="6"/>
        <v>0.9135802469135802</v>
      </c>
    </row>
    <row r="106" spans="1:15" x14ac:dyDescent="0.25">
      <c r="A106" s="4" t="s">
        <v>313</v>
      </c>
      <c r="B106" s="4" t="s">
        <v>405</v>
      </c>
      <c r="C106" s="5" t="s">
        <v>1125</v>
      </c>
      <c r="D106" s="4" t="s">
        <v>1126</v>
      </c>
      <c r="E106" s="80">
        <v>6.0666666666666664</v>
      </c>
      <c r="F106" s="80">
        <v>32</v>
      </c>
      <c r="G106" s="80">
        <v>5.2747252747252746</v>
      </c>
      <c r="H106" s="80">
        <v>27</v>
      </c>
      <c r="I106" s="80">
        <v>4.4505494505494507</v>
      </c>
      <c r="J106" s="80">
        <v>16</v>
      </c>
      <c r="K106" s="8">
        <v>3.166666666666663</v>
      </c>
      <c r="L106" s="8">
        <v>3.1666666666666599</v>
      </c>
      <c r="M106" s="8">
        <v>2.333333333333329</v>
      </c>
      <c r="N106" s="8">
        <v>3.1666666666666599</v>
      </c>
      <c r="O106" s="6">
        <f t="shared" si="6"/>
        <v>0.84375</v>
      </c>
    </row>
    <row r="107" spans="1:15" x14ac:dyDescent="0.25">
      <c r="A107" s="9" t="s">
        <v>322</v>
      </c>
      <c r="B107" s="9"/>
      <c r="C107" s="9"/>
      <c r="D107" s="9"/>
      <c r="E107" s="10"/>
      <c r="F107" s="10">
        <v>32</v>
      </c>
      <c r="G107" s="10">
        <v>5.2747252747252746</v>
      </c>
      <c r="H107" s="10">
        <v>27</v>
      </c>
      <c r="I107" s="10">
        <v>4.4505494505494507</v>
      </c>
      <c r="J107" s="10">
        <v>16</v>
      </c>
      <c r="K107" s="11">
        <v>3.166666666666663</v>
      </c>
      <c r="L107" s="11">
        <v>3.1666666666666599</v>
      </c>
      <c r="M107" s="11">
        <v>2.333333333333329</v>
      </c>
      <c r="N107" s="11">
        <v>3.1666666666666599</v>
      </c>
      <c r="O107" s="14">
        <f t="shared" si="6"/>
        <v>0.84375</v>
      </c>
    </row>
    <row r="108" spans="1:15" x14ac:dyDescent="0.25">
      <c r="A108" s="4" t="s">
        <v>323</v>
      </c>
      <c r="B108" s="4" t="s">
        <v>405</v>
      </c>
      <c r="C108" s="5" t="s">
        <v>1139</v>
      </c>
      <c r="D108" s="4" t="s">
        <v>1140</v>
      </c>
      <c r="E108" s="80">
        <v>6.0666666666666664</v>
      </c>
      <c r="F108" s="80">
        <v>19</v>
      </c>
      <c r="G108" s="80">
        <v>3.1318681318681318</v>
      </c>
      <c r="H108" s="80">
        <v>52</v>
      </c>
      <c r="I108" s="80">
        <v>8.5714285714285712</v>
      </c>
      <c r="J108" s="80">
        <v>1184</v>
      </c>
      <c r="K108" s="8">
        <v>3.4999999999999929</v>
      </c>
      <c r="L108" s="8"/>
      <c r="M108" s="8">
        <v>9.4999999999999893</v>
      </c>
      <c r="N108" s="8"/>
      <c r="O108" s="6">
        <f t="shared" si="6"/>
        <v>2.736842105263158</v>
      </c>
    </row>
    <row r="109" spans="1:15" x14ac:dyDescent="0.25">
      <c r="A109" s="9" t="s">
        <v>330</v>
      </c>
      <c r="B109" s="9"/>
      <c r="C109" s="9"/>
      <c r="D109" s="9"/>
      <c r="E109" s="10"/>
      <c r="F109" s="10">
        <v>19</v>
      </c>
      <c r="G109" s="10">
        <v>3.1318681318681318</v>
      </c>
      <c r="H109" s="10">
        <v>52</v>
      </c>
      <c r="I109" s="10">
        <v>8.5714285714285712</v>
      </c>
      <c r="J109" s="10">
        <v>1184</v>
      </c>
      <c r="K109" s="11">
        <v>3.4999999999999929</v>
      </c>
      <c r="L109" s="11"/>
      <c r="M109" s="11">
        <v>9.4999999999999893</v>
      </c>
      <c r="N109" s="11"/>
      <c r="O109" s="14">
        <f t="shared" si="6"/>
        <v>2.736842105263158</v>
      </c>
    </row>
    <row r="110" spans="1:15" x14ac:dyDescent="0.25">
      <c r="A110" s="4" t="s">
        <v>331</v>
      </c>
      <c r="B110" s="4" t="s">
        <v>405</v>
      </c>
      <c r="C110" s="5" t="s">
        <v>1169</v>
      </c>
      <c r="D110" s="4" t="s">
        <v>1170</v>
      </c>
      <c r="E110" s="80">
        <v>6.0666666666666664</v>
      </c>
      <c r="F110" s="80">
        <v>256</v>
      </c>
      <c r="G110" s="80">
        <v>42.197802197802197</v>
      </c>
      <c r="H110" s="80">
        <v>169</v>
      </c>
      <c r="I110" s="80">
        <v>27.857142857142858</v>
      </c>
      <c r="J110" s="80">
        <v>190</v>
      </c>
      <c r="K110" s="8">
        <v>18.333333333333304</v>
      </c>
      <c r="L110" s="8">
        <v>28.699999999999989</v>
      </c>
      <c r="M110" s="8">
        <v>7.1666666666666572</v>
      </c>
      <c r="N110" s="8">
        <v>25.599999999999984</v>
      </c>
      <c r="O110" s="6">
        <f t="shared" si="6"/>
        <v>0.66015625</v>
      </c>
    </row>
    <row r="111" spans="1:15" x14ac:dyDescent="0.25">
      <c r="A111" s="4" t="str">
        <f t="shared" ref="A111:B113" si="7">A110</f>
        <v>Villavicencio</v>
      </c>
      <c r="B111" s="4" t="str">
        <f t="shared" si="7"/>
        <v>Penal Especializado</v>
      </c>
      <c r="C111" s="5" t="s">
        <v>1171</v>
      </c>
      <c r="D111" s="4" t="s">
        <v>1172</v>
      </c>
      <c r="E111" s="80">
        <v>6.0666666666666664</v>
      </c>
      <c r="F111" s="80">
        <v>228</v>
      </c>
      <c r="G111" s="80">
        <v>37.582417582417584</v>
      </c>
      <c r="H111" s="80">
        <v>200</v>
      </c>
      <c r="I111" s="80">
        <v>32.967032967032971</v>
      </c>
      <c r="J111" s="80">
        <v>77</v>
      </c>
      <c r="K111" s="8">
        <v>14.166666666666661</v>
      </c>
      <c r="L111" s="8">
        <v>24.999999999999929</v>
      </c>
      <c r="M111" s="8">
        <v>10.999999999999993</v>
      </c>
      <c r="N111" s="8">
        <v>23.166666666666632</v>
      </c>
      <c r="O111" s="6">
        <f t="shared" si="6"/>
        <v>0.8771929824561403</v>
      </c>
    </row>
    <row r="112" spans="1:15" x14ac:dyDescent="0.25">
      <c r="A112" s="4" t="str">
        <f t="shared" si="7"/>
        <v>Villavicencio</v>
      </c>
      <c r="B112" s="4" t="str">
        <f t="shared" si="7"/>
        <v>Penal Especializado</v>
      </c>
      <c r="C112" s="5" t="s">
        <v>1173</v>
      </c>
      <c r="D112" s="4" t="s">
        <v>1174</v>
      </c>
      <c r="E112" s="80">
        <v>6.0666666666666664</v>
      </c>
      <c r="F112" s="80">
        <v>157</v>
      </c>
      <c r="G112" s="80">
        <v>25.87912087912088</v>
      </c>
      <c r="H112" s="80">
        <v>59</v>
      </c>
      <c r="I112" s="80">
        <v>9.7252747252747263</v>
      </c>
      <c r="J112" s="80">
        <v>232</v>
      </c>
      <c r="K112" s="8">
        <v>26.499999999999964</v>
      </c>
      <c r="L112" s="8"/>
      <c r="M112" s="8">
        <v>10.166666666666655</v>
      </c>
      <c r="N112" s="8"/>
      <c r="O112" s="6">
        <f t="shared" si="6"/>
        <v>0.37579617834394907</v>
      </c>
    </row>
    <row r="113" spans="1:15" x14ac:dyDescent="0.25">
      <c r="A113" s="4" t="str">
        <f t="shared" si="7"/>
        <v>Villavicencio</v>
      </c>
      <c r="B113" s="4" t="str">
        <f t="shared" si="7"/>
        <v>Penal Especializado</v>
      </c>
      <c r="C113" s="5" t="s">
        <v>1175</v>
      </c>
      <c r="D113" s="4" t="s">
        <v>1176</v>
      </c>
      <c r="E113" s="80">
        <v>3.0333333333333332</v>
      </c>
      <c r="F113" s="80">
        <v>33</v>
      </c>
      <c r="G113" s="80">
        <v>10.87912087912088</v>
      </c>
      <c r="H113" s="80">
        <v>34</v>
      </c>
      <c r="I113" s="80">
        <v>11.20879120879121</v>
      </c>
      <c r="J113" s="80">
        <v>95</v>
      </c>
      <c r="K113" s="8">
        <v>10.999999999999984</v>
      </c>
      <c r="L113" s="8"/>
      <c r="M113" s="8">
        <v>11.333333333333321</v>
      </c>
      <c r="N113" s="8"/>
      <c r="O113" s="6">
        <f t="shared" si="6"/>
        <v>1.0303030303030303</v>
      </c>
    </row>
    <row r="114" spans="1:15" x14ac:dyDescent="0.25">
      <c r="A114" s="9" t="s">
        <v>338</v>
      </c>
      <c r="B114" s="9"/>
      <c r="C114" s="9"/>
      <c r="D114" s="9"/>
      <c r="E114" s="10"/>
      <c r="F114" s="10">
        <v>674</v>
      </c>
      <c r="G114" s="10">
        <v>116.53846153846153</v>
      </c>
      <c r="H114" s="10">
        <v>462</v>
      </c>
      <c r="I114" s="10">
        <v>81.758241758241766</v>
      </c>
      <c r="J114" s="10">
        <v>594</v>
      </c>
      <c r="K114" s="11">
        <v>69.999999999999915</v>
      </c>
      <c r="L114" s="11">
        <v>53.699999999999918</v>
      </c>
      <c r="M114" s="11">
        <v>39.666666666666629</v>
      </c>
      <c r="N114" s="11">
        <v>48.766666666666616</v>
      </c>
      <c r="O114" s="14">
        <f t="shared" si="6"/>
        <v>0.68545994065281901</v>
      </c>
    </row>
    <row r="115" spans="1:15" x14ac:dyDescent="0.25">
      <c r="A115" s="4" t="s">
        <v>1177</v>
      </c>
      <c r="B115" s="4" t="s">
        <v>405</v>
      </c>
      <c r="C115" s="5" t="s">
        <v>1188</v>
      </c>
      <c r="D115" s="4" t="s">
        <v>1189</v>
      </c>
      <c r="E115" s="80">
        <v>3.0333333333333332</v>
      </c>
      <c r="F115" s="80">
        <v>108</v>
      </c>
      <c r="G115" s="80">
        <v>35.604395604395606</v>
      </c>
      <c r="H115" s="80">
        <v>40</v>
      </c>
      <c r="I115" s="80">
        <v>13.186813186813188</v>
      </c>
      <c r="J115" s="80">
        <v>274</v>
      </c>
      <c r="K115" s="8">
        <v>26.999999999999957</v>
      </c>
      <c r="L115" s="8">
        <v>8.9999999999999893</v>
      </c>
      <c r="M115" s="8">
        <v>6.3333333333333242</v>
      </c>
      <c r="N115" s="8">
        <v>6.9999999999999964</v>
      </c>
      <c r="O115" s="6">
        <f t="shared" si="6"/>
        <v>0.37037037037037035</v>
      </c>
    </row>
    <row r="116" spans="1:15" x14ac:dyDescent="0.25">
      <c r="A116" s="9" t="s">
        <v>1190</v>
      </c>
      <c r="B116" s="9"/>
      <c r="C116" s="9"/>
      <c r="D116" s="9"/>
      <c r="E116" s="10"/>
      <c r="F116" s="10">
        <v>108</v>
      </c>
      <c r="G116" s="10">
        <v>35.604395604395606</v>
      </c>
      <c r="H116" s="10">
        <v>40</v>
      </c>
      <c r="I116" s="10">
        <v>13.186813186813188</v>
      </c>
      <c r="J116" s="10">
        <v>274</v>
      </c>
      <c r="K116" s="11">
        <v>26.999999999999957</v>
      </c>
      <c r="L116" s="11">
        <v>8.9999999999999893</v>
      </c>
      <c r="M116" s="11">
        <v>6.3333333333333242</v>
      </c>
      <c r="N116" s="11">
        <v>6.9999999999999964</v>
      </c>
      <c r="O116" s="14">
        <f t="shared" si="6"/>
        <v>0.37037037037037035</v>
      </c>
    </row>
    <row r="117" spans="1:15" x14ac:dyDescent="0.25">
      <c r="A117" s="15" t="s">
        <v>339</v>
      </c>
      <c r="B117" s="15"/>
      <c r="C117" s="15"/>
      <c r="D117" s="15"/>
      <c r="E117" s="16"/>
      <c r="F117" s="16">
        <v>9846</v>
      </c>
      <c r="G117" s="16">
        <v>1722.8872569737953</v>
      </c>
      <c r="H117" s="16">
        <v>7252</v>
      </c>
      <c r="I117" s="16">
        <v>1235.8219304733732</v>
      </c>
      <c r="J117" s="16">
        <v>10866</v>
      </c>
      <c r="K117" s="16">
        <v>1145.0512777427875</v>
      </c>
      <c r="L117" s="16">
        <v>747.42270758169195</v>
      </c>
      <c r="M117" s="16">
        <v>728.17800918956914</v>
      </c>
      <c r="N117" s="16">
        <v>636.71597071167753</v>
      </c>
      <c r="O117" s="19">
        <f t="shared" si="6"/>
        <v>0.73654275848060125</v>
      </c>
    </row>
  </sheetData>
  <mergeCells count="16">
    <mergeCell ref="J15:J16"/>
    <mergeCell ref="E2:H2"/>
    <mergeCell ref="E3:H3"/>
    <mergeCell ref="A12:O12"/>
    <mergeCell ref="A13:O13"/>
    <mergeCell ref="K14:L15"/>
    <mergeCell ref="M14:N15"/>
    <mergeCell ref="A15:A16"/>
    <mergeCell ref="B15:B16"/>
    <mergeCell ref="C15:C16"/>
    <mergeCell ref="D15:D16"/>
    <mergeCell ref="E15:E16"/>
    <mergeCell ref="F15:F16"/>
    <mergeCell ref="G15:G16"/>
    <mergeCell ref="H15:H16"/>
    <mergeCell ref="I15:I16"/>
  </mergeCells>
  <pageMargins left="0.25" right="0.25" top="0.75" bottom="0.75" header="0.3" footer="0.3"/>
  <pageSetup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4"/>
  <sheetViews>
    <sheetView showGridLines="0" zoomScale="70" zoomScaleNormal="70" workbookViewId="0">
      <pane xSplit="4" ySplit="16" topLeftCell="E17" activePane="bottomRight" state="frozen"/>
      <selection activeCell="E1" sqref="E1:E1048576"/>
      <selection pane="topRight" activeCell="E1" sqref="E1:E1048576"/>
      <selection pane="bottomLeft" activeCell="E1" sqref="E1:E1048576"/>
      <selection pane="bottomRight" activeCell="E1" sqref="E1:E1048576"/>
    </sheetView>
  </sheetViews>
  <sheetFormatPr baseColWidth="10" defaultRowHeight="15" x14ac:dyDescent="0.25"/>
  <cols>
    <col min="1" max="1" width="17" customWidth="1"/>
    <col min="2" max="2" width="17.140625" customWidth="1"/>
    <col min="3" max="3" width="13.7109375" bestFit="1" customWidth="1"/>
    <col min="4" max="4" width="69.28515625" customWidth="1"/>
    <col min="7" max="7" width="14.42578125" customWidth="1"/>
  </cols>
  <sheetData>
    <row r="1" spans="1:15" x14ac:dyDescent="0.25">
      <c r="A1" s="21"/>
      <c r="B1" s="22"/>
      <c r="C1" s="22"/>
      <c r="D1" s="22"/>
    </row>
    <row r="2" spans="1:15" x14ac:dyDescent="0.25">
      <c r="A2" s="117"/>
      <c r="B2" s="117"/>
      <c r="C2" s="117"/>
      <c r="D2" s="117"/>
    </row>
    <row r="3" spans="1:15" x14ac:dyDescent="0.25">
      <c r="A3" s="118"/>
      <c r="B3" s="118"/>
      <c r="C3" s="118"/>
      <c r="D3" s="118"/>
      <c r="E3" s="115" t="s">
        <v>350</v>
      </c>
      <c r="F3" s="115"/>
      <c r="G3" s="115"/>
      <c r="H3" s="115"/>
    </row>
    <row r="4" spans="1:15" x14ac:dyDescent="0.25">
      <c r="A4" s="118"/>
      <c r="B4" s="118"/>
      <c r="C4" s="118"/>
      <c r="D4" s="118"/>
      <c r="E4" s="116" t="s">
        <v>351</v>
      </c>
      <c r="F4" s="116"/>
      <c r="G4" s="116"/>
      <c r="H4" s="116"/>
    </row>
    <row r="5" spans="1:15" x14ac:dyDescent="0.25">
      <c r="A5" s="24"/>
      <c r="B5" s="22"/>
      <c r="C5" s="22"/>
      <c r="D5" s="22"/>
    </row>
    <row r="6" spans="1:15" x14ac:dyDescent="0.25">
      <c r="A6" s="25" t="s">
        <v>352</v>
      </c>
      <c r="B6" s="22"/>
      <c r="C6" s="22"/>
      <c r="D6" s="22"/>
    </row>
    <row r="7" spans="1:15" x14ac:dyDescent="0.25">
      <c r="A7" s="26" t="s">
        <v>353</v>
      </c>
      <c r="B7" s="22"/>
      <c r="C7" s="22"/>
      <c r="D7" s="22"/>
    </row>
    <row r="8" spans="1:15" ht="18" x14ac:dyDescent="0.25">
      <c r="A8" s="26" t="s">
        <v>1771</v>
      </c>
      <c r="B8" s="22"/>
      <c r="C8" s="22"/>
      <c r="D8" s="22"/>
    </row>
    <row r="9" spans="1:15" ht="18" x14ac:dyDescent="0.25">
      <c r="A9" s="26" t="s">
        <v>1772</v>
      </c>
      <c r="B9" s="22"/>
      <c r="C9" s="22"/>
      <c r="D9" s="22"/>
    </row>
    <row r="10" spans="1:15" x14ac:dyDescent="0.25">
      <c r="A10" s="26" t="s">
        <v>354</v>
      </c>
      <c r="B10" s="27"/>
      <c r="C10" s="27"/>
      <c r="D10" s="27"/>
    </row>
    <row r="11" spans="1:15" x14ac:dyDescent="0.25">
      <c r="A11" s="26"/>
      <c r="B11" s="27"/>
      <c r="C11" s="27"/>
      <c r="D11" s="27"/>
    </row>
    <row r="12" spans="1:15" ht="54" customHeight="1" x14ac:dyDescent="0.25">
      <c r="A12" s="119" t="s">
        <v>355</v>
      </c>
      <c r="B12" s="119"/>
      <c r="C12" s="119"/>
      <c r="D12" s="119"/>
      <c r="E12" s="119"/>
      <c r="F12" s="119"/>
      <c r="G12" s="119"/>
      <c r="H12" s="119"/>
      <c r="I12" s="119"/>
      <c r="J12" s="119"/>
      <c r="K12" s="119"/>
      <c r="L12" s="119"/>
      <c r="M12" s="119"/>
      <c r="N12" s="119"/>
      <c r="O12" s="119"/>
    </row>
    <row r="13" spans="1:15" ht="68.25" customHeight="1" x14ac:dyDescent="0.25">
      <c r="A13" s="107" t="s">
        <v>356</v>
      </c>
      <c r="B13" s="107"/>
      <c r="C13" s="107"/>
      <c r="D13" s="107"/>
      <c r="E13" s="107"/>
      <c r="F13" s="107"/>
      <c r="G13" s="107"/>
      <c r="H13" s="107"/>
      <c r="I13" s="107"/>
      <c r="J13" s="107"/>
      <c r="K13" s="107"/>
      <c r="L13" s="107"/>
      <c r="M13" s="107"/>
      <c r="N13" s="107"/>
      <c r="O13" s="107"/>
    </row>
    <row r="14" spans="1:15" ht="45" customHeight="1" x14ac:dyDescent="0.25">
      <c r="D14" s="87"/>
      <c r="K14" s="110" t="s">
        <v>1701</v>
      </c>
      <c r="L14" s="111"/>
      <c r="M14" s="110" t="s">
        <v>1702</v>
      </c>
      <c r="N14" s="111"/>
    </row>
    <row r="15" spans="1:15" ht="120" hidden="1" customHeight="1" x14ac:dyDescent="0.25">
      <c r="A15" s="105" t="s">
        <v>0</v>
      </c>
      <c r="B15" s="105" t="s">
        <v>1</v>
      </c>
      <c r="C15" s="105" t="s">
        <v>2</v>
      </c>
      <c r="D15" s="105" t="s">
        <v>3</v>
      </c>
      <c r="E15" s="105" t="s">
        <v>1700</v>
      </c>
      <c r="F15" s="105" t="s">
        <v>344</v>
      </c>
      <c r="G15" s="105" t="s">
        <v>345</v>
      </c>
      <c r="H15" s="105" t="s">
        <v>346</v>
      </c>
      <c r="I15" s="105" t="s">
        <v>347</v>
      </c>
      <c r="J15" s="105" t="s">
        <v>1192</v>
      </c>
      <c r="K15" s="112"/>
      <c r="L15" s="113"/>
      <c r="M15" s="112"/>
      <c r="N15" s="113"/>
    </row>
    <row r="16" spans="1:15" ht="75.75" customHeight="1" x14ac:dyDescent="0.25">
      <c r="A16" s="106"/>
      <c r="B16" s="106"/>
      <c r="C16" s="106"/>
      <c r="D16" s="106"/>
      <c r="E16" s="106"/>
      <c r="F16" s="106"/>
      <c r="G16" s="106"/>
      <c r="H16" s="106"/>
      <c r="I16" s="106"/>
      <c r="J16" s="106"/>
      <c r="K16" s="2" t="s">
        <v>340</v>
      </c>
      <c r="L16" s="2" t="s">
        <v>341</v>
      </c>
      <c r="M16" s="2" t="s">
        <v>340</v>
      </c>
      <c r="N16" s="2" t="s">
        <v>341</v>
      </c>
      <c r="O16" s="1" t="s">
        <v>342</v>
      </c>
    </row>
    <row r="17" spans="1:15" x14ac:dyDescent="0.25">
      <c r="A17" s="4" t="s">
        <v>361</v>
      </c>
      <c r="B17" s="4" t="s">
        <v>5</v>
      </c>
      <c r="C17" s="5" t="s">
        <v>1194</v>
      </c>
      <c r="D17" s="62" t="s">
        <v>1195</v>
      </c>
      <c r="E17" s="7">
        <v>6.0666666666666664</v>
      </c>
      <c r="F17" s="7">
        <v>374</v>
      </c>
      <c r="G17" s="7">
        <v>61.64835164835165</v>
      </c>
      <c r="H17" s="7">
        <v>383</v>
      </c>
      <c r="I17" s="7">
        <v>63.131868131868131</v>
      </c>
      <c r="J17" s="7">
        <v>11</v>
      </c>
      <c r="K17" s="8">
        <v>60.763151661330632</v>
      </c>
      <c r="L17" s="8">
        <v>20.209906951286186</v>
      </c>
      <c r="M17" s="8">
        <v>68.816791508073919</v>
      </c>
      <c r="N17" s="8">
        <v>16.567049808429104</v>
      </c>
      <c r="O17" s="6">
        <f>H17/F17</f>
        <v>1.0240641711229947</v>
      </c>
    </row>
    <row r="18" spans="1:15" x14ac:dyDescent="0.25">
      <c r="A18" s="9" t="s">
        <v>395</v>
      </c>
      <c r="B18" s="13"/>
      <c r="C18" s="9"/>
      <c r="D18" s="63"/>
      <c r="E18" s="10"/>
      <c r="F18" s="10">
        <v>374</v>
      </c>
      <c r="G18" s="10">
        <v>62</v>
      </c>
      <c r="H18" s="10">
        <v>383</v>
      </c>
      <c r="I18" s="10">
        <v>63</v>
      </c>
      <c r="J18" s="10">
        <v>11</v>
      </c>
      <c r="K18" s="11">
        <v>61</v>
      </c>
      <c r="L18" s="11">
        <v>20</v>
      </c>
      <c r="M18" s="11">
        <v>69</v>
      </c>
      <c r="N18" s="11">
        <v>17</v>
      </c>
      <c r="O18" s="14">
        <f>H18/F18</f>
        <v>1.0240641711229947</v>
      </c>
    </row>
    <row r="19" spans="1:15" x14ac:dyDescent="0.25">
      <c r="A19" s="4" t="s">
        <v>4</v>
      </c>
      <c r="B19" s="4" t="s">
        <v>5</v>
      </c>
      <c r="C19" s="5" t="s">
        <v>1207</v>
      </c>
      <c r="D19" s="62" t="s">
        <v>1208</v>
      </c>
      <c r="E19" s="7">
        <v>6.0666666666666664</v>
      </c>
      <c r="F19" s="7">
        <v>390</v>
      </c>
      <c r="G19" s="7">
        <v>64.285714285714292</v>
      </c>
      <c r="H19" s="7">
        <v>152</v>
      </c>
      <c r="I19" s="7">
        <v>25.054945054945055</v>
      </c>
      <c r="J19" s="7">
        <v>49</v>
      </c>
      <c r="K19" s="8">
        <v>78.43785042719972</v>
      </c>
      <c r="L19" s="8">
        <v>9.3954764207423658</v>
      </c>
      <c r="M19" s="8">
        <v>30.049176900057557</v>
      </c>
      <c r="N19" s="8">
        <v>4.6769883485309016</v>
      </c>
      <c r="O19" s="6">
        <f t="shared" ref="O19:O33" si="0">H19/F19</f>
        <v>0.38974358974358975</v>
      </c>
    </row>
    <row r="20" spans="1:15" x14ac:dyDescent="0.25">
      <c r="A20" s="20" t="str">
        <f>A19</f>
        <v>Armenia</v>
      </c>
      <c r="B20" s="20" t="str">
        <f>B19</f>
        <v>Penal</v>
      </c>
      <c r="C20" s="5" t="s">
        <v>1209</v>
      </c>
      <c r="D20" s="62" t="s">
        <v>1210</v>
      </c>
      <c r="E20" s="7">
        <v>6.0666666666666664</v>
      </c>
      <c r="F20" s="7">
        <v>337</v>
      </c>
      <c r="G20" s="7">
        <v>55.549450549450555</v>
      </c>
      <c r="H20" s="7">
        <v>182</v>
      </c>
      <c r="I20" s="7">
        <v>30</v>
      </c>
      <c r="J20" s="7">
        <v>39</v>
      </c>
      <c r="K20" s="8">
        <v>57.833333333333272</v>
      </c>
      <c r="L20" s="8">
        <v>7.3333333333333242</v>
      </c>
      <c r="M20" s="8">
        <v>29.999999999999943</v>
      </c>
      <c r="N20" s="8">
        <v>4.6666666666666581</v>
      </c>
      <c r="O20" s="6">
        <f t="shared" si="0"/>
        <v>0.5400593471810089</v>
      </c>
    </row>
    <row r="21" spans="1:15" x14ac:dyDescent="0.25">
      <c r="A21" s="9" t="s">
        <v>7</v>
      </c>
      <c r="B21" s="13"/>
      <c r="C21" s="9"/>
      <c r="D21" s="63"/>
      <c r="E21" s="10"/>
      <c r="F21" s="10">
        <f t="shared" ref="F21:N21" si="1">SUM(F19:F20)</f>
        <v>727</v>
      </c>
      <c r="G21" s="10">
        <f t="shared" si="1"/>
        <v>119.83516483516485</v>
      </c>
      <c r="H21" s="10">
        <f t="shared" si="1"/>
        <v>334</v>
      </c>
      <c r="I21" s="10">
        <f t="shared" si="1"/>
        <v>55.054945054945051</v>
      </c>
      <c r="J21" s="10">
        <f t="shared" si="1"/>
        <v>88</v>
      </c>
      <c r="K21" s="11">
        <f t="shared" si="1"/>
        <v>136.27118376053301</v>
      </c>
      <c r="L21" s="11">
        <f t="shared" si="1"/>
        <v>16.728809754075691</v>
      </c>
      <c r="M21" s="11">
        <f t="shared" si="1"/>
        <v>60.049176900057503</v>
      </c>
      <c r="N21" s="11">
        <f t="shared" si="1"/>
        <v>9.3436550151975588</v>
      </c>
      <c r="O21" s="14">
        <f t="shared" si="0"/>
        <v>0.45942228335625862</v>
      </c>
    </row>
    <row r="22" spans="1:15" x14ac:dyDescent="0.25">
      <c r="A22" s="4" t="s">
        <v>8</v>
      </c>
      <c r="B22" s="4" t="s">
        <v>5</v>
      </c>
      <c r="C22" s="5" t="s">
        <v>1217</v>
      </c>
      <c r="D22" s="62" t="s">
        <v>1218</v>
      </c>
      <c r="E22" s="7">
        <v>6.0666666666666664</v>
      </c>
      <c r="F22" s="7">
        <v>520</v>
      </c>
      <c r="G22" s="7">
        <v>85.714285714285722</v>
      </c>
      <c r="H22" s="7">
        <v>0</v>
      </c>
      <c r="I22" s="7">
        <v>0</v>
      </c>
      <c r="J22" s="7">
        <v>0</v>
      </c>
      <c r="K22" s="8">
        <v>89.499999999999829</v>
      </c>
      <c r="L22" s="8"/>
      <c r="M22" s="8">
        <v>0</v>
      </c>
      <c r="N22" s="8"/>
      <c r="O22" s="6">
        <f t="shared" si="0"/>
        <v>0</v>
      </c>
    </row>
    <row r="23" spans="1:15" x14ac:dyDescent="0.25">
      <c r="A23" s="4" t="s">
        <v>8</v>
      </c>
      <c r="B23" s="4" t="s">
        <v>5</v>
      </c>
      <c r="C23" s="5" t="s">
        <v>1745</v>
      </c>
      <c r="D23" s="62" t="s">
        <v>1746</v>
      </c>
      <c r="E23" s="47" t="s">
        <v>1716</v>
      </c>
      <c r="F23" s="47" t="s">
        <v>1716</v>
      </c>
      <c r="G23" s="47" t="s">
        <v>1716</v>
      </c>
      <c r="H23" s="47" t="s">
        <v>1716</v>
      </c>
      <c r="I23" s="47" t="s">
        <v>1716</v>
      </c>
      <c r="J23" s="47" t="s">
        <v>1716</v>
      </c>
      <c r="K23" s="47" t="s">
        <v>1716</v>
      </c>
      <c r="L23" s="47" t="s">
        <v>1716</v>
      </c>
      <c r="M23" s="47" t="s">
        <v>1716</v>
      </c>
      <c r="N23" s="47" t="s">
        <v>1716</v>
      </c>
      <c r="O23" s="47" t="s">
        <v>1716</v>
      </c>
    </row>
    <row r="24" spans="1:15" x14ac:dyDescent="0.25">
      <c r="A24" s="20" t="str">
        <f>A22</f>
        <v>Barranquilla</v>
      </c>
      <c r="B24" s="20" t="str">
        <f>B22</f>
        <v>Penal</v>
      </c>
      <c r="C24" s="5" t="s">
        <v>1219</v>
      </c>
      <c r="D24" s="62" t="s">
        <v>1220</v>
      </c>
      <c r="E24" s="7">
        <v>6.0666666666666664</v>
      </c>
      <c r="F24" s="7">
        <v>518</v>
      </c>
      <c r="G24" s="7">
        <v>85.384615384615387</v>
      </c>
      <c r="H24" s="7">
        <v>87</v>
      </c>
      <c r="I24" s="7">
        <v>14.340659340659341</v>
      </c>
      <c r="J24" s="7">
        <v>0</v>
      </c>
      <c r="K24" s="8">
        <v>75.166666666666629</v>
      </c>
      <c r="L24" s="8">
        <v>14.83333333333332</v>
      </c>
      <c r="M24" s="8">
        <v>0.33333333333333298</v>
      </c>
      <c r="N24" s="8">
        <v>14.83333333333332</v>
      </c>
      <c r="O24" s="6">
        <f t="shared" si="0"/>
        <v>0.16795366795366795</v>
      </c>
    </row>
    <row r="25" spans="1:15" x14ac:dyDescent="0.25">
      <c r="A25" s="20" t="str">
        <f t="shared" ref="A25:A31" si="2">A24</f>
        <v>Barranquilla</v>
      </c>
      <c r="B25" s="20" t="str">
        <f t="shared" ref="B25:B31" si="3">B24</f>
        <v>Penal</v>
      </c>
      <c r="C25" s="5" t="s">
        <v>1221</v>
      </c>
      <c r="D25" s="62" t="s">
        <v>1222</v>
      </c>
      <c r="E25" s="7">
        <v>6.0666666666666664</v>
      </c>
      <c r="F25" s="7">
        <v>8</v>
      </c>
      <c r="G25" s="7">
        <v>1.3186813186813187</v>
      </c>
      <c r="H25" s="7">
        <v>15</v>
      </c>
      <c r="I25" s="7">
        <v>2.4725274725274726</v>
      </c>
      <c r="J25" s="7">
        <v>13</v>
      </c>
      <c r="K25" s="8">
        <v>1.3186813186813187</v>
      </c>
      <c r="L25" s="8"/>
      <c r="M25" s="8">
        <v>2.4725274725274726</v>
      </c>
      <c r="N25" s="8"/>
      <c r="O25" s="6">
        <f t="shared" si="0"/>
        <v>1.875</v>
      </c>
    </row>
    <row r="26" spans="1:15" x14ac:dyDescent="0.25">
      <c r="A26" s="20" t="str">
        <f t="shared" ref="A26:B29" si="4">A24</f>
        <v>Barranquilla</v>
      </c>
      <c r="B26" s="20" t="str">
        <f t="shared" si="4"/>
        <v>Penal</v>
      </c>
      <c r="C26" s="5" t="s">
        <v>1747</v>
      </c>
      <c r="D26" s="66" t="s">
        <v>1748</v>
      </c>
      <c r="E26" s="47" t="s">
        <v>1716</v>
      </c>
      <c r="F26" s="47" t="s">
        <v>1716</v>
      </c>
      <c r="G26" s="47" t="s">
        <v>1716</v>
      </c>
      <c r="H26" s="47" t="s">
        <v>1716</v>
      </c>
      <c r="I26" s="47" t="s">
        <v>1716</v>
      </c>
      <c r="J26" s="47" t="s">
        <v>1716</v>
      </c>
      <c r="K26" s="47" t="s">
        <v>1716</v>
      </c>
      <c r="L26" s="47" t="s">
        <v>1716</v>
      </c>
      <c r="M26" s="47" t="s">
        <v>1716</v>
      </c>
      <c r="N26" s="47" t="s">
        <v>1716</v>
      </c>
      <c r="O26" s="47" t="s">
        <v>1716</v>
      </c>
    </row>
    <row r="27" spans="1:15" x14ac:dyDescent="0.25">
      <c r="A27" s="20" t="str">
        <f t="shared" si="4"/>
        <v>Barranquilla</v>
      </c>
      <c r="B27" s="20" t="str">
        <f t="shared" si="4"/>
        <v>Penal</v>
      </c>
      <c r="C27" s="5" t="s">
        <v>1223</v>
      </c>
      <c r="D27" s="62" t="s">
        <v>1224</v>
      </c>
      <c r="E27" s="7">
        <v>5.3</v>
      </c>
      <c r="F27" s="7">
        <v>280</v>
      </c>
      <c r="G27" s="7">
        <v>52.830188679245282</v>
      </c>
      <c r="H27" s="7">
        <v>24</v>
      </c>
      <c r="I27" s="7">
        <v>4.5283018867924527</v>
      </c>
      <c r="J27" s="7">
        <v>1</v>
      </c>
      <c r="K27" s="8">
        <v>43.160091480846148</v>
      </c>
      <c r="L27" s="8">
        <v>13.220125786163502</v>
      </c>
      <c r="M27" s="8">
        <v>0</v>
      </c>
      <c r="N27" s="8">
        <v>4.5283018867924412</v>
      </c>
      <c r="O27" s="6">
        <f t="shared" si="0"/>
        <v>8.5714285714285715E-2</v>
      </c>
    </row>
    <row r="28" spans="1:15" x14ac:dyDescent="0.25">
      <c r="A28" s="20" t="str">
        <f t="shared" si="4"/>
        <v>Barranquilla</v>
      </c>
      <c r="B28" s="20" t="str">
        <f t="shared" si="4"/>
        <v>Penal</v>
      </c>
      <c r="C28" s="5" t="s">
        <v>1749</v>
      </c>
      <c r="D28" s="62" t="s">
        <v>1750</v>
      </c>
      <c r="E28" s="47" t="s">
        <v>1716</v>
      </c>
      <c r="F28" s="47" t="s">
        <v>1716</v>
      </c>
      <c r="G28" s="47" t="s">
        <v>1716</v>
      </c>
      <c r="H28" s="47" t="s">
        <v>1716</v>
      </c>
      <c r="I28" s="47" t="s">
        <v>1716</v>
      </c>
      <c r="J28" s="47" t="s">
        <v>1716</v>
      </c>
      <c r="K28" s="47" t="s">
        <v>1716</v>
      </c>
      <c r="L28" s="47" t="s">
        <v>1716</v>
      </c>
      <c r="M28" s="47" t="s">
        <v>1716</v>
      </c>
      <c r="N28" s="47" t="s">
        <v>1716</v>
      </c>
      <c r="O28" s="47" t="s">
        <v>1716</v>
      </c>
    </row>
    <row r="29" spans="1:15" x14ac:dyDescent="0.25">
      <c r="A29" s="20" t="str">
        <f t="shared" si="4"/>
        <v>Barranquilla</v>
      </c>
      <c r="B29" s="20" t="str">
        <f t="shared" si="4"/>
        <v>Penal</v>
      </c>
      <c r="C29" s="5" t="s">
        <v>1225</v>
      </c>
      <c r="D29" s="62" t="s">
        <v>1226</v>
      </c>
      <c r="E29" s="7">
        <v>6.0666666666666664</v>
      </c>
      <c r="F29" s="7">
        <v>204</v>
      </c>
      <c r="G29" s="7">
        <v>33.626373626373628</v>
      </c>
      <c r="H29" s="7">
        <v>113</v>
      </c>
      <c r="I29" s="7">
        <v>18.626373626373628</v>
      </c>
      <c r="J29" s="7">
        <v>1266</v>
      </c>
      <c r="K29" s="8">
        <v>17.833333333333325</v>
      </c>
      <c r="L29" s="8">
        <v>20.538307604345317</v>
      </c>
      <c r="M29" s="8">
        <v>9.3333333333333304</v>
      </c>
      <c r="N29" s="8">
        <v>12.900085763293299</v>
      </c>
      <c r="O29" s="6">
        <f t="shared" si="0"/>
        <v>0.55392156862745101</v>
      </c>
    </row>
    <row r="30" spans="1:15" x14ac:dyDescent="0.25">
      <c r="A30" s="20" t="str">
        <f t="shared" si="2"/>
        <v>Barranquilla</v>
      </c>
      <c r="B30" s="20" t="str">
        <f t="shared" si="3"/>
        <v>Penal</v>
      </c>
      <c r="C30" s="5" t="s">
        <v>1227</v>
      </c>
      <c r="D30" s="62" t="s">
        <v>1228</v>
      </c>
      <c r="E30" s="7">
        <v>3.0333333333333332</v>
      </c>
      <c r="F30" s="7">
        <v>254</v>
      </c>
      <c r="G30" s="7">
        <v>83.736263736263737</v>
      </c>
      <c r="H30" s="7">
        <v>191</v>
      </c>
      <c r="I30" s="7">
        <v>62.967032967032971</v>
      </c>
      <c r="J30" s="7">
        <v>193</v>
      </c>
      <c r="K30" s="8">
        <v>67.666666666666558</v>
      </c>
      <c r="L30" s="8">
        <v>16.999999999999979</v>
      </c>
      <c r="M30" s="8">
        <v>53.333333333333243</v>
      </c>
      <c r="N30" s="8">
        <v>10.333333333333327</v>
      </c>
      <c r="O30" s="6">
        <f t="shared" si="0"/>
        <v>0.75196850393700787</v>
      </c>
    </row>
    <row r="31" spans="1:15" x14ac:dyDescent="0.25">
      <c r="A31" s="20" t="str">
        <f t="shared" si="2"/>
        <v>Barranquilla</v>
      </c>
      <c r="B31" s="20" t="str">
        <f t="shared" si="3"/>
        <v>Penal</v>
      </c>
      <c r="C31" s="5" t="s">
        <v>1229</v>
      </c>
      <c r="D31" s="62" t="s">
        <v>1230</v>
      </c>
      <c r="E31" s="7">
        <v>6.0666666666666664</v>
      </c>
      <c r="F31" s="7">
        <v>666</v>
      </c>
      <c r="G31" s="7">
        <v>109.78021978021978</v>
      </c>
      <c r="H31" s="7">
        <v>445</v>
      </c>
      <c r="I31" s="7">
        <v>73.35164835164835</v>
      </c>
      <c r="J31" s="7">
        <v>204</v>
      </c>
      <c r="K31" s="8">
        <v>117.49999999999983</v>
      </c>
      <c r="L31" s="8"/>
      <c r="M31" s="8">
        <v>77.333333333333243</v>
      </c>
      <c r="N31" s="8"/>
      <c r="O31" s="6">
        <f t="shared" si="0"/>
        <v>0.66816816816816815</v>
      </c>
    </row>
    <row r="32" spans="1:15" x14ac:dyDescent="0.25">
      <c r="A32" s="9" t="s">
        <v>24</v>
      </c>
      <c r="B32" s="13"/>
      <c r="C32" s="9"/>
      <c r="D32" s="63"/>
      <c r="E32" s="10"/>
      <c r="F32" s="10">
        <f t="shared" ref="F32:N32" si="5">SUM(F22:F31)</f>
        <v>2450</v>
      </c>
      <c r="G32" s="10">
        <f t="shared" si="5"/>
        <v>452.39062823968482</v>
      </c>
      <c r="H32" s="10">
        <f t="shared" si="5"/>
        <v>875</v>
      </c>
      <c r="I32" s="10">
        <f t="shared" si="5"/>
        <v>176.28654364503421</v>
      </c>
      <c r="J32" s="10">
        <f t="shared" si="5"/>
        <v>1677</v>
      </c>
      <c r="K32" s="11">
        <f t="shared" si="5"/>
        <v>412.14543946619364</v>
      </c>
      <c r="L32" s="11">
        <f t="shared" si="5"/>
        <v>65.591766723842113</v>
      </c>
      <c r="M32" s="11">
        <f t="shared" si="5"/>
        <v>142.80586080586062</v>
      </c>
      <c r="N32" s="11">
        <f t="shared" si="5"/>
        <v>42.595054316752389</v>
      </c>
      <c r="O32" s="14">
        <f t="shared" si="0"/>
        <v>0.35714285714285715</v>
      </c>
    </row>
    <row r="33" spans="1:15" x14ac:dyDescent="0.25">
      <c r="A33" s="4" t="s">
        <v>25</v>
      </c>
      <c r="B33" s="4" t="s">
        <v>5</v>
      </c>
      <c r="C33" s="5" t="s">
        <v>1237</v>
      </c>
      <c r="D33" s="62" t="s">
        <v>1238</v>
      </c>
      <c r="E33" s="7">
        <v>6.0666666666666664</v>
      </c>
      <c r="F33" s="7">
        <v>409</v>
      </c>
      <c r="G33" s="7">
        <v>67.417582417582423</v>
      </c>
      <c r="H33" s="7">
        <v>369</v>
      </c>
      <c r="I33" s="7">
        <v>60.824175824175825</v>
      </c>
      <c r="J33" s="7">
        <v>14</v>
      </c>
      <c r="K33" s="8">
        <v>54.640489546149865</v>
      </c>
      <c r="L33" s="8">
        <v>16.499999999999982</v>
      </c>
      <c r="M33" s="8">
        <v>54.97382287948318</v>
      </c>
      <c r="N33" s="8">
        <v>9.166666666666659</v>
      </c>
      <c r="O33" s="6">
        <f t="shared" si="0"/>
        <v>0.90220048899755501</v>
      </c>
    </row>
    <row r="34" spans="1:15" x14ac:dyDescent="0.25">
      <c r="A34" s="4" t="s">
        <v>25</v>
      </c>
      <c r="B34" s="4" t="s">
        <v>5</v>
      </c>
      <c r="C34" s="5" t="s">
        <v>1751</v>
      </c>
      <c r="D34" s="62" t="s">
        <v>1752</v>
      </c>
      <c r="E34" s="47" t="s">
        <v>1716</v>
      </c>
      <c r="F34" s="47" t="s">
        <v>1716</v>
      </c>
      <c r="G34" s="47" t="s">
        <v>1716</v>
      </c>
      <c r="H34" s="47" t="s">
        <v>1716</v>
      </c>
      <c r="I34" s="47" t="s">
        <v>1716</v>
      </c>
      <c r="J34" s="47" t="s">
        <v>1716</v>
      </c>
      <c r="K34" s="47" t="s">
        <v>1716</v>
      </c>
      <c r="L34" s="47" t="s">
        <v>1716</v>
      </c>
      <c r="M34" s="47" t="s">
        <v>1716</v>
      </c>
      <c r="N34" s="47" t="s">
        <v>1716</v>
      </c>
      <c r="O34" s="47" t="s">
        <v>1716</v>
      </c>
    </row>
    <row r="35" spans="1:15" x14ac:dyDescent="0.25">
      <c r="A35" s="9" t="s">
        <v>98</v>
      </c>
      <c r="B35" s="13"/>
      <c r="C35" s="9"/>
      <c r="D35" s="63"/>
      <c r="E35" s="10"/>
      <c r="F35" s="10">
        <f t="shared" ref="F35:N35" si="6">SUM(F33:F34)</f>
        <v>409</v>
      </c>
      <c r="G35" s="10">
        <f t="shared" si="6"/>
        <v>67.417582417582423</v>
      </c>
      <c r="H35" s="10">
        <f t="shared" si="6"/>
        <v>369</v>
      </c>
      <c r="I35" s="10">
        <f t="shared" si="6"/>
        <v>60.824175824175825</v>
      </c>
      <c r="J35" s="10">
        <f t="shared" si="6"/>
        <v>14</v>
      </c>
      <c r="K35" s="11">
        <f t="shared" si="6"/>
        <v>54.640489546149865</v>
      </c>
      <c r="L35" s="11">
        <f t="shared" si="6"/>
        <v>16.499999999999982</v>
      </c>
      <c r="M35" s="11">
        <f t="shared" si="6"/>
        <v>54.97382287948318</v>
      </c>
      <c r="N35" s="11">
        <f t="shared" si="6"/>
        <v>9.166666666666659</v>
      </c>
      <c r="O35" s="14">
        <f>H35/F35</f>
        <v>0.90220048899755501</v>
      </c>
    </row>
    <row r="36" spans="1:15" x14ac:dyDescent="0.25">
      <c r="A36" s="4" t="s">
        <v>99</v>
      </c>
      <c r="B36" s="4" t="s">
        <v>5</v>
      </c>
      <c r="C36" s="5" t="s">
        <v>1753</v>
      </c>
      <c r="D36" s="66" t="s">
        <v>1754</v>
      </c>
      <c r="E36" s="50" t="s">
        <v>1716</v>
      </c>
      <c r="F36" s="50" t="s">
        <v>1716</v>
      </c>
      <c r="G36" s="50" t="s">
        <v>1716</v>
      </c>
      <c r="H36" s="50" t="s">
        <v>1716</v>
      </c>
      <c r="I36" s="50" t="s">
        <v>1716</v>
      </c>
      <c r="J36" s="50" t="s">
        <v>1716</v>
      </c>
      <c r="K36" s="50" t="s">
        <v>1716</v>
      </c>
      <c r="L36" s="50" t="s">
        <v>1716</v>
      </c>
      <c r="M36" s="50" t="s">
        <v>1716</v>
      </c>
      <c r="N36" s="50" t="s">
        <v>1716</v>
      </c>
      <c r="O36" s="50" t="s">
        <v>1716</v>
      </c>
    </row>
    <row r="37" spans="1:15" x14ac:dyDescent="0.25">
      <c r="A37" s="4" t="s">
        <v>99</v>
      </c>
      <c r="B37" s="4" t="s">
        <v>5</v>
      </c>
      <c r="C37" s="5" t="s">
        <v>1255</v>
      </c>
      <c r="D37" s="62" t="s">
        <v>1256</v>
      </c>
      <c r="E37" s="7">
        <v>3.0333333333333332</v>
      </c>
      <c r="F37" s="7">
        <v>416</v>
      </c>
      <c r="G37" s="7">
        <v>137.14285714285714</v>
      </c>
      <c r="H37" s="7">
        <v>93</v>
      </c>
      <c r="I37" s="7">
        <v>30.659340659340661</v>
      </c>
      <c r="J37" s="7">
        <v>197</v>
      </c>
      <c r="K37" s="8">
        <v>120.33333333333313</v>
      </c>
      <c r="L37" s="8">
        <v>18.333333333333314</v>
      </c>
      <c r="M37" s="8">
        <v>12.99999999999998</v>
      </c>
      <c r="N37" s="8">
        <v>17.999999999999982</v>
      </c>
      <c r="O37" s="6">
        <f>H37/F37</f>
        <v>0.22355769230769232</v>
      </c>
    </row>
    <row r="38" spans="1:15" x14ac:dyDescent="0.25">
      <c r="A38" s="20" t="str">
        <f>A37</f>
        <v>Bucaramanga</v>
      </c>
      <c r="B38" s="20" t="str">
        <f>B37</f>
        <v>Penal</v>
      </c>
      <c r="C38" s="5" t="s">
        <v>1257</v>
      </c>
      <c r="D38" s="62" t="s">
        <v>1258</v>
      </c>
      <c r="E38" s="7">
        <v>6.0666666666666664</v>
      </c>
      <c r="F38" s="7">
        <v>1281</v>
      </c>
      <c r="G38" s="7">
        <v>211.15384615384616</v>
      </c>
      <c r="H38" s="7">
        <v>907</v>
      </c>
      <c r="I38" s="7">
        <v>149.50549450549451</v>
      </c>
      <c r="J38" s="7">
        <v>469</v>
      </c>
      <c r="K38" s="8">
        <v>248.4999999999998</v>
      </c>
      <c r="L38" s="8">
        <v>21.16666666666665</v>
      </c>
      <c r="M38" s="8">
        <v>168.16666666666652</v>
      </c>
      <c r="N38" s="8">
        <v>14.999999999999991</v>
      </c>
      <c r="O38" s="6">
        <f>H38/F38</f>
        <v>0.70804059328649493</v>
      </c>
    </row>
    <row r="39" spans="1:15" x14ac:dyDescent="0.25">
      <c r="A39" s="4" t="s">
        <v>99</v>
      </c>
      <c r="B39" s="4" t="s">
        <v>5</v>
      </c>
      <c r="C39" s="5" t="s">
        <v>1755</v>
      </c>
      <c r="D39" s="62" t="s">
        <v>1756</v>
      </c>
      <c r="E39" s="50" t="s">
        <v>1716</v>
      </c>
      <c r="F39" s="50" t="s">
        <v>1716</v>
      </c>
      <c r="G39" s="50" t="s">
        <v>1716</v>
      </c>
      <c r="H39" s="50" t="s">
        <v>1716</v>
      </c>
      <c r="I39" s="50" t="s">
        <v>1716</v>
      </c>
      <c r="J39" s="50" t="s">
        <v>1716</v>
      </c>
      <c r="K39" s="50" t="s">
        <v>1716</v>
      </c>
      <c r="L39" s="50" t="s">
        <v>1716</v>
      </c>
      <c r="M39" s="50" t="s">
        <v>1716</v>
      </c>
      <c r="N39" s="50" t="s">
        <v>1716</v>
      </c>
      <c r="O39" s="50" t="s">
        <v>1716</v>
      </c>
    </row>
    <row r="40" spans="1:15" x14ac:dyDescent="0.25">
      <c r="A40" s="9" t="s">
        <v>114</v>
      </c>
      <c r="B40" s="13"/>
      <c r="C40" s="9"/>
      <c r="D40" s="63"/>
      <c r="E40" s="10"/>
      <c r="F40" s="10">
        <f t="shared" ref="F40:N40" si="7">SUM(F37:F39)</f>
        <v>1697</v>
      </c>
      <c r="G40" s="10">
        <f t="shared" si="7"/>
        <v>348.2967032967033</v>
      </c>
      <c r="H40" s="10">
        <f t="shared" si="7"/>
        <v>1000</v>
      </c>
      <c r="I40" s="10">
        <f t="shared" si="7"/>
        <v>180.16483516483518</v>
      </c>
      <c r="J40" s="10">
        <f t="shared" si="7"/>
        <v>666</v>
      </c>
      <c r="K40" s="11">
        <f t="shared" si="7"/>
        <v>368.83333333333292</v>
      </c>
      <c r="L40" s="11">
        <f t="shared" si="7"/>
        <v>39.499999999999964</v>
      </c>
      <c r="M40" s="11">
        <f t="shared" si="7"/>
        <v>181.16666666666649</v>
      </c>
      <c r="N40" s="11">
        <f t="shared" si="7"/>
        <v>32.999999999999972</v>
      </c>
      <c r="O40" s="14">
        <f t="shared" ref="O40:O47" si="8">H40/F40</f>
        <v>0.58927519151443719</v>
      </c>
    </row>
    <row r="41" spans="1:15" x14ac:dyDescent="0.25">
      <c r="A41" s="4" t="s">
        <v>115</v>
      </c>
      <c r="B41" s="4" t="s">
        <v>5</v>
      </c>
      <c r="C41" s="5" t="s">
        <v>1267</v>
      </c>
      <c r="D41" s="62" t="s">
        <v>1268</v>
      </c>
      <c r="E41" s="7">
        <v>6.0666666666666664</v>
      </c>
      <c r="F41" s="7">
        <v>42</v>
      </c>
      <c r="G41" s="7">
        <v>6.9230769230769234</v>
      </c>
      <c r="H41" s="7">
        <v>20</v>
      </c>
      <c r="I41" s="7">
        <v>3.296703296703297</v>
      </c>
      <c r="J41" s="7">
        <v>100</v>
      </c>
      <c r="K41" s="8">
        <v>6.9999999999999929</v>
      </c>
      <c r="L41" s="8"/>
      <c r="M41" s="8">
        <v>3.333333333333325</v>
      </c>
      <c r="N41" s="8"/>
      <c r="O41" s="6">
        <f t="shared" si="8"/>
        <v>0.47619047619047616</v>
      </c>
    </row>
    <row r="42" spans="1:15" x14ac:dyDescent="0.25">
      <c r="A42" s="20" t="str">
        <f t="shared" ref="A42:A47" si="9">A41</f>
        <v>Buga</v>
      </c>
      <c r="B42" s="20" t="str">
        <f t="shared" ref="B42:B47" si="10">B41</f>
        <v>Penal</v>
      </c>
      <c r="C42" s="5" t="s">
        <v>1269</v>
      </c>
      <c r="D42" s="62" t="s">
        <v>1270</v>
      </c>
      <c r="E42" s="7">
        <v>6.0666666666666664</v>
      </c>
      <c r="F42" s="7">
        <v>143</v>
      </c>
      <c r="G42" s="7">
        <v>23.571428571428573</v>
      </c>
      <c r="H42" s="7">
        <v>130</v>
      </c>
      <c r="I42" s="7">
        <v>21.428571428571431</v>
      </c>
      <c r="J42" s="7">
        <v>76</v>
      </c>
      <c r="K42" s="8">
        <v>13.999999999999984</v>
      </c>
      <c r="L42" s="8">
        <v>14.166666666666654</v>
      </c>
      <c r="M42" s="8">
        <v>14.666666666666648</v>
      </c>
      <c r="N42" s="8">
        <v>11.166666666666664</v>
      </c>
      <c r="O42" s="6">
        <f t="shared" si="8"/>
        <v>0.90909090909090906</v>
      </c>
    </row>
    <row r="43" spans="1:15" x14ac:dyDescent="0.25">
      <c r="A43" s="20" t="str">
        <f t="shared" si="9"/>
        <v>Buga</v>
      </c>
      <c r="B43" s="20" t="str">
        <f t="shared" si="10"/>
        <v>Penal</v>
      </c>
      <c r="C43" s="5" t="s">
        <v>1271</v>
      </c>
      <c r="D43" s="62" t="s">
        <v>1272</v>
      </c>
      <c r="E43" s="7">
        <v>6.0666666666666664</v>
      </c>
      <c r="F43" s="7">
        <v>193</v>
      </c>
      <c r="G43" s="7">
        <v>31.813186813186814</v>
      </c>
      <c r="H43" s="7">
        <v>142</v>
      </c>
      <c r="I43" s="7">
        <v>23.406593406593409</v>
      </c>
      <c r="J43" s="7">
        <v>185</v>
      </c>
      <c r="K43" s="8">
        <v>8.4999999999999893</v>
      </c>
      <c r="L43" s="8">
        <v>25.746931618936237</v>
      </c>
      <c r="M43" s="8">
        <v>6.333333333333325</v>
      </c>
      <c r="N43" s="8">
        <v>18.574615234755473</v>
      </c>
      <c r="O43" s="6">
        <f t="shared" si="8"/>
        <v>0.73575129533678751</v>
      </c>
    </row>
    <row r="44" spans="1:15" x14ac:dyDescent="0.25">
      <c r="A44" s="20" t="str">
        <f t="shared" si="9"/>
        <v>Buga</v>
      </c>
      <c r="B44" s="20" t="str">
        <f t="shared" si="10"/>
        <v>Penal</v>
      </c>
      <c r="C44" s="5" t="s">
        <v>1273</v>
      </c>
      <c r="D44" s="62" t="s">
        <v>1274</v>
      </c>
      <c r="E44" s="7">
        <v>6.0666666666666664</v>
      </c>
      <c r="F44" s="7">
        <v>530</v>
      </c>
      <c r="G44" s="7">
        <v>87.362637362637372</v>
      </c>
      <c r="H44" s="7">
        <v>119</v>
      </c>
      <c r="I44" s="7">
        <v>19.615384615384617</v>
      </c>
      <c r="J44" s="7">
        <v>110</v>
      </c>
      <c r="K44" s="8">
        <v>133.49999999999966</v>
      </c>
      <c r="L44" s="8">
        <v>16.16666666666665</v>
      </c>
      <c r="M44" s="8">
        <v>8.6666666666666519</v>
      </c>
      <c r="N44" s="8">
        <v>12.333333333333311</v>
      </c>
      <c r="O44" s="6">
        <f t="shared" si="8"/>
        <v>0.22452830188679246</v>
      </c>
    </row>
    <row r="45" spans="1:15" x14ac:dyDescent="0.25">
      <c r="A45" s="20" t="str">
        <f t="shared" si="9"/>
        <v>Buga</v>
      </c>
      <c r="B45" s="20" t="str">
        <f t="shared" si="10"/>
        <v>Penal</v>
      </c>
      <c r="C45" s="5" t="s">
        <v>1275</v>
      </c>
      <c r="D45" s="62" t="s">
        <v>1276</v>
      </c>
      <c r="E45" s="7">
        <v>6.0666666666666664</v>
      </c>
      <c r="F45" s="7">
        <v>79</v>
      </c>
      <c r="G45" s="7">
        <v>13.021978021978022</v>
      </c>
      <c r="H45" s="7">
        <v>63</v>
      </c>
      <c r="I45" s="7">
        <v>10.384615384615385</v>
      </c>
      <c r="J45" s="7">
        <v>30</v>
      </c>
      <c r="K45" s="8">
        <v>7.4999999999999858</v>
      </c>
      <c r="L45" s="8">
        <v>7.1666666666666519</v>
      </c>
      <c r="M45" s="8">
        <v>6.3333333333333321</v>
      </c>
      <c r="N45" s="8">
        <v>5.1666666666666581</v>
      </c>
      <c r="O45" s="6">
        <f t="shared" si="8"/>
        <v>0.79746835443037978</v>
      </c>
    </row>
    <row r="46" spans="1:15" x14ac:dyDescent="0.25">
      <c r="A46" s="20" t="str">
        <f t="shared" si="9"/>
        <v>Buga</v>
      </c>
      <c r="B46" s="20" t="str">
        <f t="shared" si="10"/>
        <v>Penal</v>
      </c>
      <c r="C46" s="5" t="s">
        <v>1277</v>
      </c>
      <c r="D46" s="62" t="s">
        <v>1278</v>
      </c>
      <c r="E46" s="7">
        <v>6.0666666666666664</v>
      </c>
      <c r="F46" s="7">
        <v>83</v>
      </c>
      <c r="G46" s="7">
        <v>13.681318681318682</v>
      </c>
      <c r="H46" s="7">
        <v>88</v>
      </c>
      <c r="I46" s="7">
        <v>14.505494505494505</v>
      </c>
      <c r="J46" s="7">
        <v>286</v>
      </c>
      <c r="K46" s="8">
        <v>8.4999999999999947</v>
      </c>
      <c r="L46" s="8">
        <v>6.3333333333333277</v>
      </c>
      <c r="M46" s="8">
        <v>11.166666666666647</v>
      </c>
      <c r="N46" s="8">
        <v>4.8333333333333313</v>
      </c>
      <c r="O46" s="6">
        <f t="shared" si="8"/>
        <v>1.0602409638554218</v>
      </c>
    </row>
    <row r="47" spans="1:15" x14ac:dyDescent="0.25">
      <c r="A47" s="20" t="str">
        <f t="shared" si="9"/>
        <v>Buga</v>
      </c>
      <c r="B47" s="20" t="str">
        <f t="shared" si="10"/>
        <v>Penal</v>
      </c>
      <c r="C47" s="5" t="s">
        <v>1279</v>
      </c>
      <c r="D47" s="62" t="s">
        <v>1280</v>
      </c>
      <c r="E47" s="7">
        <v>3.6</v>
      </c>
      <c r="F47" s="7">
        <v>105</v>
      </c>
      <c r="G47" s="7">
        <v>29.166666666666664</v>
      </c>
      <c r="H47" s="7">
        <v>75</v>
      </c>
      <c r="I47" s="7">
        <v>20.833333333333332</v>
      </c>
      <c r="J47" s="7">
        <v>211</v>
      </c>
      <c r="K47" s="8">
        <v>12.499999999999968</v>
      </c>
      <c r="L47" s="8">
        <v>60</v>
      </c>
      <c r="M47" s="8">
        <v>8.888888888888868</v>
      </c>
      <c r="N47" s="8">
        <v>43</v>
      </c>
      <c r="O47" s="6">
        <f t="shared" si="8"/>
        <v>0.7142857142857143</v>
      </c>
    </row>
    <row r="48" spans="1:15" x14ac:dyDescent="0.25">
      <c r="A48" s="9" t="s">
        <v>126</v>
      </c>
      <c r="B48" s="13"/>
      <c r="C48" s="9"/>
      <c r="D48" s="63"/>
      <c r="E48" s="10"/>
      <c r="F48" s="10">
        <f t="shared" ref="F48:N48" si="11">SUM(F41:F47)</f>
        <v>1175</v>
      </c>
      <c r="G48" s="10">
        <f t="shared" si="11"/>
        <v>205.54029304029305</v>
      </c>
      <c r="H48" s="10">
        <f t="shared" si="11"/>
        <v>637</v>
      </c>
      <c r="I48" s="10">
        <f t="shared" si="11"/>
        <v>113.47069597069597</v>
      </c>
      <c r="J48" s="10">
        <f t="shared" si="11"/>
        <v>998</v>
      </c>
      <c r="K48" s="11">
        <f t="shared" si="11"/>
        <v>191.49999999999957</v>
      </c>
      <c r="L48" s="11">
        <f t="shared" si="11"/>
        <v>129.58026495226952</v>
      </c>
      <c r="M48" s="11">
        <f t="shared" si="11"/>
        <v>59.3888888888888</v>
      </c>
      <c r="N48" s="11">
        <f t="shared" si="11"/>
        <v>95.074615234755441</v>
      </c>
      <c r="O48" s="14">
        <f t="shared" ref="O48:O65" si="12">H48/F48</f>
        <v>0.54212765957446807</v>
      </c>
    </row>
    <row r="49" spans="1:15" x14ac:dyDescent="0.25">
      <c r="A49" s="4" t="s">
        <v>127</v>
      </c>
      <c r="B49" s="4" t="s">
        <v>5</v>
      </c>
      <c r="C49" s="5" t="s">
        <v>1285</v>
      </c>
      <c r="D49" s="62" t="s">
        <v>1286</v>
      </c>
      <c r="E49" s="7">
        <v>6.0666666666666664</v>
      </c>
      <c r="F49" s="7">
        <v>217</v>
      </c>
      <c r="G49" s="7">
        <v>35.769230769230774</v>
      </c>
      <c r="H49" s="7">
        <v>240</v>
      </c>
      <c r="I49" s="7">
        <v>39.560439560439562</v>
      </c>
      <c r="J49" s="7">
        <v>268</v>
      </c>
      <c r="K49" s="8">
        <v>14.99999999999998</v>
      </c>
      <c r="L49" s="8">
        <v>21.833333333333318</v>
      </c>
      <c r="M49" s="8">
        <v>19.999999999999925</v>
      </c>
      <c r="N49" s="8">
        <v>20.666666666666657</v>
      </c>
      <c r="O49" s="6">
        <f t="shared" si="12"/>
        <v>1.1059907834101383</v>
      </c>
    </row>
    <row r="50" spans="1:15" x14ac:dyDescent="0.25">
      <c r="A50" s="20" t="s">
        <v>127</v>
      </c>
      <c r="B50" s="20" t="s">
        <v>5</v>
      </c>
      <c r="C50" s="5" t="s">
        <v>1757</v>
      </c>
      <c r="D50" s="62" t="s">
        <v>1758</v>
      </c>
      <c r="E50" s="47" t="s">
        <v>1716</v>
      </c>
      <c r="F50" s="47" t="s">
        <v>1716</v>
      </c>
      <c r="G50" s="47" t="s">
        <v>1716</v>
      </c>
      <c r="H50" s="47" t="s">
        <v>1716</v>
      </c>
      <c r="I50" s="47" t="s">
        <v>1716</v>
      </c>
      <c r="J50" s="47" t="s">
        <v>1716</v>
      </c>
      <c r="K50" s="47" t="s">
        <v>1716</v>
      </c>
      <c r="L50" s="47" t="s">
        <v>1716</v>
      </c>
      <c r="M50" s="47" t="s">
        <v>1716</v>
      </c>
      <c r="N50" s="47" t="s">
        <v>1716</v>
      </c>
      <c r="O50" s="47" t="s">
        <v>1716</v>
      </c>
    </row>
    <row r="51" spans="1:15" x14ac:dyDescent="0.25">
      <c r="A51" s="20" t="str">
        <f>A49</f>
        <v>Cali</v>
      </c>
      <c r="B51" s="20" t="str">
        <f>B49</f>
        <v>Penal</v>
      </c>
      <c r="C51" s="5" t="s">
        <v>1287</v>
      </c>
      <c r="D51" s="62" t="s">
        <v>1288</v>
      </c>
      <c r="E51" s="7">
        <v>6.0666666666666664</v>
      </c>
      <c r="F51" s="7">
        <v>165</v>
      </c>
      <c r="G51" s="7">
        <v>27.197802197802197</v>
      </c>
      <c r="H51" s="7">
        <v>194</v>
      </c>
      <c r="I51" s="7">
        <v>31.978021978021978</v>
      </c>
      <c r="J51" s="7">
        <v>184</v>
      </c>
      <c r="K51" s="8">
        <v>10.999999999999988</v>
      </c>
      <c r="L51" s="8">
        <v>16.999999999999982</v>
      </c>
      <c r="M51" s="8">
        <v>17.666666666666643</v>
      </c>
      <c r="N51" s="8">
        <v>14.999999999999982</v>
      </c>
      <c r="O51" s="6">
        <f t="shared" si="12"/>
        <v>1.1757575757575758</v>
      </c>
    </row>
    <row r="52" spans="1:15" x14ac:dyDescent="0.25">
      <c r="A52" s="20" t="str">
        <f t="shared" ref="A52:B55" si="13">A51</f>
        <v>Cali</v>
      </c>
      <c r="B52" s="20" t="str">
        <f t="shared" si="13"/>
        <v>Penal</v>
      </c>
      <c r="C52" s="5" t="s">
        <v>1289</v>
      </c>
      <c r="D52" s="62" t="s">
        <v>1290</v>
      </c>
      <c r="E52" s="7">
        <v>6.0666666666666664</v>
      </c>
      <c r="F52" s="7">
        <v>193</v>
      </c>
      <c r="G52" s="7">
        <v>31.813186813186814</v>
      </c>
      <c r="H52" s="7">
        <v>180</v>
      </c>
      <c r="I52" s="7">
        <v>29.670329670329672</v>
      </c>
      <c r="J52" s="7">
        <v>266</v>
      </c>
      <c r="K52" s="8">
        <v>13.178160919540213</v>
      </c>
      <c r="L52" s="8">
        <v>19.203389830508467</v>
      </c>
      <c r="M52" s="8">
        <v>15.16666666666665</v>
      </c>
      <c r="N52" s="8">
        <v>14.85875706214687</v>
      </c>
      <c r="O52" s="6">
        <f t="shared" si="12"/>
        <v>0.93264248704663211</v>
      </c>
    </row>
    <row r="53" spans="1:15" x14ac:dyDescent="0.25">
      <c r="A53" s="20" t="str">
        <f t="shared" si="13"/>
        <v>Cali</v>
      </c>
      <c r="B53" s="20" t="str">
        <f t="shared" si="13"/>
        <v>Penal</v>
      </c>
      <c r="C53" s="5" t="s">
        <v>1291</v>
      </c>
      <c r="D53" s="62" t="s">
        <v>1292</v>
      </c>
      <c r="E53" s="7">
        <v>3.0333333333333332</v>
      </c>
      <c r="F53" s="7">
        <v>47</v>
      </c>
      <c r="G53" s="7">
        <v>15.494505494505495</v>
      </c>
      <c r="H53" s="7">
        <v>42</v>
      </c>
      <c r="I53" s="7">
        <v>13.846153846153847</v>
      </c>
      <c r="J53" s="7">
        <v>23</v>
      </c>
      <c r="K53" s="8">
        <v>0.33333333333333298</v>
      </c>
      <c r="L53" s="8">
        <v>15.333333333333291</v>
      </c>
      <c r="M53" s="8">
        <v>2.999999999999996</v>
      </c>
      <c r="N53" s="8">
        <v>10.999999999999993</v>
      </c>
      <c r="O53" s="6">
        <f t="shared" si="12"/>
        <v>0.8936170212765957</v>
      </c>
    </row>
    <row r="54" spans="1:15" x14ac:dyDescent="0.25">
      <c r="A54" s="20" t="str">
        <f t="shared" si="13"/>
        <v>Cali</v>
      </c>
      <c r="B54" s="20" t="str">
        <f t="shared" si="13"/>
        <v>Penal</v>
      </c>
      <c r="C54" s="5" t="s">
        <v>1293</v>
      </c>
      <c r="D54" s="62" t="s">
        <v>1294</v>
      </c>
      <c r="E54" s="7">
        <v>6.0666666666666664</v>
      </c>
      <c r="F54" s="7">
        <v>292</v>
      </c>
      <c r="G54" s="7">
        <v>48.131868131868131</v>
      </c>
      <c r="H54" s="7">
        <v>279</v>
      </c>
      <c r="I54" s="7">
        <v>45.989010989010993</v>
      </c>
      <c r="J54" s="7">
        <v>22</v>
      </c>
      <c r="K54" s="8">
        <v>51.999999999999972</v>
      </c>
      <c r="L54" s="8">
        <v>6.3333333333333215</v>
      </c>
      <c r="M54" s="8">
        <v>50.166666666666572</v>
      </c>
      <c r="N54" s="8">
        <v>5.333333333333325</v>
      </c>
      <c r="O54" s="6">
        <f t="shared" si="12"/>
        <v>0.95547945205479456</v>
      </c>
    </row>
    <row r="55" spans="1:15" x14ac:dyDescent="0.25">
      <c r="A55" s="20" t="str">
        <f t="shared" si="13"/>
        <v>Cali</v>
      </c>
      <c r="B55" s="20" t="str">
        <f t="shared" si="13"/>
        <v>Penal</v>
      </c>
      <c r="C55" s="5" t="s">
        <v>1295</v>
      </c>
      <c r="D55" s="62" t="s">
        <v>1296</v>
      </c>
      <c r="E55" s="7">
        <v>3.0333333333333332</v>
      </c>
      <c r="F55" s="7">
        <v>0</v>
      </c>
      <c r="G55" s="7">
        <v>0</v>
      </c>
      <c r="H55" s="7">
        <v>0</v>
      </c>
      <c r="I55" s="7">
        <v>0</v>
      </c>
      <c r="J55" s="7">
        <v>12</v>
      </c>
      <c r="K55" s="8">
        <v>0</v>
      </c>
      <c r="L55" s="8"/>
      <c r="M55" s="8">
        <v>0</v>
      </c>
      <c r="N55" s="8"/>
      <c r="O55" s="6">
        <v>0</v>
      </c>
    </row>
    <row r="56" spans="1:15" x14ac:dyDescent="0.25">
      <c r="A56" s="9" t="s">
        <v>142</v>
      </c>
      <c r="B56" s="13"/>
      <c r="C56" s="9"/>
      <c r="D56" s="63"/>
      <c r="E56" s="10"/>
      <c r="F56" s="10">
        <f t="shared" ref="F56:N56" si="14">SUM(F49:F55)</f>
        <v>914</v>
      </c>
      <c r="G56" s="10">
        <f t="shared" si="14"/>
        <v>158.4065934065934</v>
      </c>
      <c r="H56" s="10">
        <f t="shared" si="14"/>
        <v>935</v>
      </c>
      <c r="I56" s="10">
        <f t="shared" si="14"/>
        <v>161.04395604395603</v>
      </c>
      <c r="J56" s="10">
        <f t="shared" si="14"/>
        <v>775</v>
      </c>
      <c r="K56" s="11">
        <f t="shared" si="14"/>
        <v>91.51149425287349</v>
      </c>
      <c r="L56" s="11">
        <f t="shared" si="14"/>
        <v>79.703389830508371</v>
      </c>
      <c r="M56" s="11">
        <f t="shared" si="14"/>
        <v>105.99999999999979</v>
      </c>
      <c r="N56" s="11">
        <f t="shared" si="14"/>
        <v>66.858757062146836</v>
      </c>
      <c r="O56" s="14">
        <f t="shared" si="12"/>
        <v>1.0229759299781183</v>
      </c>
    </row>
    <row r="57" spans="1:15" x14ac:dyDescent="0.25">
      <c r="A57" s="9" t="s">
        <v>143</v>
      </c>
      <c r="B57" s="13" t="s">
        <v>5</v>
      </c>
      <c r="C57" s="5" t="s">
        <v>1759</v>
      </c>
      <c r="D57" s="62" t="s">
        <v>1760</v>
      </c>
      <c r="E57" s="49" t="s">
        <v>1716</v>
      </c>
      <c r="F57" s="49" t="s">
        <v>1716</v>
      </c>
      <c r="G57" s="49" t="s">
        <v>1716</v>
      </c>
      <c r="H57" s="49" t="s">
        <v>1716</v>
      </c>
      <c r="I57" s="49" t="s">
        <v>1716</v>
      </c>
      <c r="J57" s="49" t="s">
        <v>1716</v>
      </c>
      <c r="K57" s="49" t="s">
        <v>1716</v>
      </c>
      <c r="L57" s="49" t="s">
        <v>1716</v>
      </c>
      <c r="M57" s="49" t="s">
        <v>1716</v>
      </c>
      <c r="N57" s="49" t="s">
        <v>1716</v>
      </c>
      <c r="O57" s="49" t="s">
        <v>1716</v>
      </c>
    </row>
    <row r="58" spans="1:15" x14ac:dyDescent="0.25">
      <c r="A58" s="4" t="s">
        <v>143</v>
      </c>
      <c r="B58" s="4" t="s">
        <v>5</v>
      </c>
      <c r="C58" s="5" t="s">
        <v>1309</v>
      </c>
      <c r="D58" s="62" t="s">
        <v>1310</v>
      </c>
      <c r="E58" s="7">
        <v>3.0333333333333332</v>
      </c>
      <c r="F58" s="7">
        <v>262</v>
      </c>
      <c r="G58" s="7">
        <v>86.373626373626379</v>
      </c>
      <c r="H58" s="7">
        <v>257</v>
      </c>
      <c r="I58" s="7">
        <v>84.72527472527473</v>
      </c>
      <c r="J58" s="7">
        <v>4</v>
      </c>
      <c r="K58" s="8">
        <v>72.999999999999844</v>
      </c>
      <c r="L58" s="8">
        <v>33.076923076923038</v>
      </c>
      <c r="M58" s="8">
        <v>72.999999999999844</v>
      </c>
      <c r="N58" s="8">
        <v>29.23076923076913</v>
      </c>
      <c r="O58" s="6">
        <f t="shared" si="12"/>
        <v>0.98091603053435117</v>
      </c>
    </row>
    <row r="59" spans="1:15" x14ac:dyDescent="0.25">
      <c r="A59" s="20" t="str">
        <f t="shared" ref="A59:A65" si="15">A58</f>
        <v>Cartagena</v>
      </c>
      <c r="B59" s="20" t="str">
        <f t="shared" ref="B59:B65" si="16">B58</f>
        <v>Penal</v>
      </c>
      <c r="C59" s="5" t="s">
        <v>1311</v>
      </c>
      <c r="D59" s="62" t="s">
        <v>1312</v>
      </c>
      <c r="E59" s="7">
        <v>6.0666666666666664</v>
      </c>
      <c r="F59" s="7">
        <v>554</v>
      </c>
      <c r="G59" s="7">
        <v>91.318681318681328</v>
      </c>
      <c r="H59" s="7">
        <v>548</v>
      </c>
      <c r="I59" s="7">
        <v>90.329670329670336</v>
      </c>
      <c r="J59" s="7">
        <v>0</v>
      </c>
      <c r="K59" s="8">
        <v>93.183351077462902</v>
      </c>
      <c r="L59" s="8">
        <v>26.790338164251192</v>
      </c>
      <c r="M59" s="8">
        <v>93.183351077462902</v>
      </c>
      <c r="N59" s="8">
        <v>23.854106280193218</v>
      </c>
      <c r="O59" s="6">
        <f t="shared" si="12"/>
        <v>0.98916967509025266</v>
      </c>
    </row>
    <row r="60" spans="1:15" x14ac:dyDescent="0.25">
      <c r="A60" s="20" t="s">
        <v>143</v>
      </c>
      <c r="B60" s="20" t="s">
        <v>5</v>
      </c>
      <c r="C60" s="5" t="s">
        <v>1761</v>
      </c>
      <c r="D60" s="62" t="s">
        <v>1762</v>
      </c>
      <c r="E60" s="49" t="s">
        <v>1716</v>
      </c>
      <c r="F60" s="49" t="s">
        <v>1716</v>
      </c>
      <c r="G60" s="49" t="s">
        <v>1716</v>
      </c>
      <c r="H60" s="49" t="s">
        <v>1716</v>
      </c>
      <c r="I60" s="49" t="s">
        <v>1716</v>
      </c>
      <c r="J60" s="49" t="s">
        <v>1716</v>
      </c>
      <c r="K60" s="49" t="s">
        <v>1716</v>
      </c>
      <c r="L60" s="49" t="s">
        <v>1716</v>
      </c>
      <c r="M60" s="49" t="s">
        <v>1716</v>
      </c>
      <c r="N60" s="49" t="s">
        <v>1716</v>
      </c>
      <c r="O60" s="49" t="s">
        <v>1716</v>
      </c>
    </row>
    <row r="61" spans="1:15" x14ac:dyDescent="0.25">
      <c r="A61" s="20" t="str">
        <f>A59</f>
        <v>Cartagena</v>
      </c>
      <c r="B61" s="20" t="str">
        <f>B59</f>
        <v>Penal</v>
      </c>
      <c r="C61" s="5" t="s">
        <v>1313</v>
      </c>
      <c r="D61" s="62" t="s">
        <v>1314</v>
      </c>
      <c r="E61" s="7">
        <v>6.0666666666666664</v>
      </c>
      <c r="F61" s="7">
        <v>141</v>
      </c>
      <c r="G61" s="7">
        <v>23.241758241758241</v>
      </c>
      <c r="H61" s="7">
        <v>112</v>
      </c>
      <c r="I61" s="7">
        <v>18.461538461538463</v>
      </c>
      <c r="J61" s="7">
        <v>158</v>
      </c>
      <c r="K61" s="8">
        <v>6.7254901960784235</v>
      </c>
      <c r="L61" s="8">
        <v>17.827922077922061</v>
      </c>
      <c r="M61" s="8">
        <v>8.754901960784311</v>
      </c>
      <c r="N61" s="8">
        <v>10.339826839826827</v>
      </c>
      <c r="O61" s="6">
        <f t="shared" si="12"/>
        <v>0.79432624113475181</v>
      </c>
    </row>
    <row r="62" spans="1:15" x14ac:dyDescent="0.25">
      <c r="A62" s="20" t="str">
        <f t="shared" si="15"/>
        <v>Cartagena</v>
      </c>
      <c r="B62" s="20" t="str">
        <f t="shared" si="16"/>
        <v>Penal</v>
      </c>
      <c r="C62" s="5" t="s">
        <v>1315</v>
      </c>
      <c r="D62" s="62" t="s">
        <v>1316</v>
      </c>
      <c r="E62" s="7">
        <v>6.0666666666666664</v>
      </c>
      <c r="F62" s="7">
        <v>431</v>
      </c>
      <c r="G62" s="7">
        <v>71.043956043956044</v>
      </c>
      <c r="H62" s="7">
        <v>388</v>
      </c>
      <c r="I62" s="7">
        <v>63.956043956043956</v>
      </c>
      <c r="J62" s="7">
        <v>13</v>
      </c>
      <c r="K62" s="8">
        <v>58.999999999999922</v>
      </c>
      <c r="L62" s="8">
        <v>21.499999999999975</v>
      </c>
      <c r="M62" s="8">
        <v>58.499999999999901</v>
      </c>
      <c r="N62" s="8">
        <v>15.999999999999979</v>
      </c>
      <c r="O62" s="6">
        <f t="shared" si="12"/>
        <v>0.90023201856148494</v>
      </c>
    </row>
    <row r="63" spans="1:15" x14ac:dyDescent="0.25">
      <c r="A63" s="20" t="str">
        <f t="shared" si="15"/>
        <v>Cartagena</v>
      </c>
      <c r="B63" s="20" t="str">
        <f t="shared" si="16"/>
        <v>Penal</v>
      </c>
      <c r="C63" s="5" t="s">
        <v>1317</v>
      </c>
      <c r="D63" s="62" t="s">
        <v>1318</v>
      </c>
      <c r="E63" s="7">
        <v>5.9333333333333336</v>
      </c>
      <c r="F63" s="7">
        <v>106</v>
      </c>
      <c r="G63" s="7">
        <v>17.865168539325843</v>
      </c>
      <c r="H63" s="7">
        <v>99</v>
      </c>
      <c r="I63" s="7">
        <v>16.685393258426966</v>
      </c>
      <c r="J63" s="7">
        <v>15</v>
      </c>
      <c r="K63" s="8">
        <v>0.50847457627118597</v>
      </c>
      <c r="L63" s="8">
        <v>18.112994350282463</v>
      </c>
      <c r="M63" s="8">
        <v>4.2316384180790836</v>
      </c>
      <c r="N63" s="8">
        <v>13.367231638418062</v>
      </c>
      <c r="O63" s="6">
        <f t="shared" si="12"/>
        <v>0.93396226415094341</v>
      </c>
    </row>
    <row r="64" spans="1:15" x14ac:dyDescent="0.25">
      <c r="A64" s="20" t="str">
        <f t="shared" si="15"/>
        <v>Cartagena</v>
      </c>
      <c r="B64" s="20" t="str">
        <f t="shared" si="16"/>
        <v>Penal</v>
      </c>
      <c r="C64" s="5" t="s">
        <v>1319</v>
      </c>
      <c r="D64" s="62" t="s">
        <v>1320</v>
      </c>
      <c r="E64" s="7">
        <v>6.0666666666666664</v>
      </c>
      <c r="F64" s="7">
        <v>447</v>
      </c>
      <c r="G64" s="7">
        <v>73.681318681318686</v>
      </c>
      <c r="H64" s="7">
        <v>421</v>
      </c>
      <c r="I64" s="7">
        <v>69.395604395604394</v>
      </c>
      <c r="J64" s="7">
        <v>9</v>
      </c>
      <c r="K64" s="8">
        <v>60.166666666666558</v>
      </c>
      <c r="L64" s="8">
        <v>16.499999999999972</v>
      </c>
      <c r="M64" s="8">
        <v>60.166666666666558</v>
      </c>
      <c r="N64" s="8">
        <v>11.833333333333316</v>
      </c>
      <c r="O64" s="6">
        <f t="shared" si="12"/>
        <v>0.94183445190156601</v>
      </c>
    </row>
    <row r="65" spans="1:15" x14ac:dyDescent="0.25">
      <c r="A65" s="20" t="str">
        <f t="shared" si="15"/>
        <v>Cartagena</v>
      </c>
      <c r="B65" s="20" t="str">
        <f t="shared" si="16"/>
        <v>Penal</v>
      </c>
      <c r="C65" s="5" t="s">
        <v>1321</v>
      </c>
      <c r="D65" s="62" t="s">
        <v>1322</v>
      </c>
      <c r="E65" s="7">
        <v>6.0666666666666664</v>
      </c>
      <c r="F65" s="7">
        <v>701</v>
      </c>
      <c r="G65" s="7">
        <v>115.54945054945055</v>
      </c>
      <c r="H65" s="7">
        <v>98</v>
      </c>
      <c r="I65" s="7">
        <v>16.153846153846153</v>
      </c>
      <c r="J65" s="7">
        <v>7</v>
      </c>
      <c r="K65" s="8">
        <v>130.67592592592564</v>
      </c>
      <c r="L65" s="8">
        <v>24.758064516129018</v>
      </c>
      <c r="M65" s="8">
        <v>0</v>
      </c>
      <c r="N65" s="8">
        <v>17.123655913978478</v>
      </c>
      <c r="O65" s="6">
        <f t="shared" si="12"/>
        <v>0.13980028530670471</v>
      </c>
    </row>
    <row r="66" spans="1:15" x14ac:dyDescent="0.25">
      <c r="A66" s="9" t="s">
        <v>148</v>
      </c>
      <c r="B66" s="13"/>
      <c r="C66" s="9"/>
      <c r="D66" s="63"/>
      <c r="E66" s="10"/>
      <c r="F66" s="10">
        <f t="shared" ref="F66:N66" si="17">SUM(F58:F65)</f>
        <v>2642</v>
      </c>
      <c r="G66" s="10">
        <f t="shared" si="17"/>
        <v>479.07395974811715</v>
      </c>
      <c r="H66" s="10">
        <f t="shared" si="17"/>
        <v>1923</v>
      </c>
      <c r="I66" s="10">
        <f t="shared" si="17"/>
        <v>359.70737128040497</v>
      </c>
      <c r="J66" s="10">
        <f t="shared" si="17"/>
        <v>206</v>
      </c>
      <c r="K66" s="11">
        <f t="shared" si="17"/>
        <v>423.25990844240448</v>
      </c>
      <c r="L66" s="11">
        <f t="shared" si="17"/>
        <v>158.56624218550772</v>
      </c>
      <c r="M66" s="11">
        <f t="shared" si="17"/>
        <v>297.83655812299259</v>
      </c>
      <c r="N66" s="11">
        <f t="shared" si="17"/>
        <v>121.748923236519</v>
      </c>
      <c r="O66" s="14">
        <f t="shared" ref="O66:O99" si="18">H66/F66</f>
        <v>0.7278576835730507</v>
      </c>
    </row>
    <row r="67" spans="1:15" x14ac:dyDescent="0.25">
      <c r="A67" s="4" t="s">
        <v>149</v>
      </c>
      <c r="B67" s="4" t="s">
        <v>5</v>
      </c>
      <c r="C67" s="5" t="s">
        <v>1329</v>
      </c>
      <c r="D67" s="62" t="s">
        <v>1330</v>
      </c>
      <c r="E67" s="7">
        <v>6.0666666666666664</v>
      </c>
      <c r="F67" s="7">
        <v>633</v>
      </c>
      <c r="G67" s="7">
        <v>104.34065934065934</v>
      </c>
      <c r="H67" s="7">
        <v>531</v>
      </c>
      <c r="I67" s="7">
        <v>87.527472527472526</v>
      </c>
      <c r="J67" s="7">
        <v>37</v>
      </c>
      <c r="K67" s="8">
        <v>118.08534902878677</v>
      </c>
      <c r="L67" s="8">
        <v>34.241800152555193</v>
      </c>
      <c r="M67" s="8">
        <v>111.49590709816823</v>
      </c>
      <c r="N67" s="8">
        <v>19.649122807017466</v>
      </c>
      <c r="O67" s="6">
        <f t="shared" si="18"/>
        <v>0.83886255924170616</v>
      </c>
    </row>
    <row r="68" spans="1:15" x14ac:dyDescent="0.25">
      <c r="A68" s="20" t="str">
        <f t="shared" ref="A68:A80" si="19">A67</f>
        <v>Cúcuta</v>
      </c>
      <c r="B68" s="20" t="str">
        <f t="shared" ref="B68:B80" si="20">B67</f>
        <v>Penal</v>
      </c>
      <c r="C68" s="5" t="s">
        <v>1331</v>
      </c>
      <c r="D68" s="62" t="s">
        <v>1332</v>
      </c>
      <c r="E68" s="7">
        <v>6.0666666666666664</v>
      </c>
      <c r="F68" s="7">
        <v>631</v>
      </c>
      <c r="G68" s="7">
        <v>104.01098901098902</v>
      </c>
      <c r="H68" s="7">
        <v>624</v>
      </c>
      <c r="I68" s="7">
        <v>102.85714285714286</v>
      </c>
      <c r="J68" s="7">
        <v>0</v>
      </c>
      <c r="K68" s="8">
        <v>88.499999999999901</v>
      </c>
      <c r="L68" s="8">
        <v>30.999999999999915</v>
      </c>
      <c r="M68" s="8">
        <v>87.999999999999886</v>
      </c>
      <c r="N68" s="8">
        <v>29.499999999999947</v>
      </c>
      <c r="O68" s="6">
        <f t="shared" si="18"/>
        <v>0.9889064976228209</v>
      </c>
    </row>
    <row r="69" spans="1:15" x14ac:dyDescent="0.25">
      <c r="A69" s="20" t="str">
        <f t="shared" si="19"/>
        <v>Cúcuta</v>
      </c>
      <c r="B69" s="20" t="str">
        <f t="shared" si="20"/>
        <v>Penal</v>
      </c>
      <c r="C69" s="5" t="s">
        <v>1333</v>
      </c>
      <c r="D69" s="62" t="s">
        <v>1334</v>
      </c>
      <c r="E69" s="7">
        <v>3.0333333333333332</v>
      </c>
      <c r="F69" s="7">
        <v>307</v>
      </c>
      <c r="G69" s="7">
        <v>101.20879120879121</v>
      </c>
      <c r="H69" s="7">
        <v>271</v>
      </c>
      <c r="I69" s="7">
        <v>89.340659340659343</v>
      </c>
      <c r="J69" s="7">
        <v>12</v>
      </c>
      <c r="K69" s="8">
        <v>73.666666666666515</v>
      </c>
      <c r="L69" s="8">
        <v>28.666666666666593</v>
      </c>
      <c r="M69" s="8">
        <v>73.666666666666515</v>
      </c>
      <c r="N69" s="8">
        <v>16.666666666666661</v>
      </c>
      <c r="O69" s="6">
        <f t="shared" si="18"/>
        <v>0.88273615635179148</v>
      </c>
    </row>
    <row r="70" spans="1:15" x14ac:dyDescent="0.25">
      <c r="A70" s="20" t="str">
        <f t="shared" si="19"/>
        <v>Cúcuta</v>
      </c>
      <c r="B70" s="20" t="str">
        <f t="shared" si="20"/>
        <v>Penal</v>
      </c>
      <c r="C70" s="5" t="s">
        <v>1335</v>
      </c>
      <c r="D70" s="62" t="s">
        <v>1336</v>
      </c>
      <c r="E70" s="7">
        <v>6.0666666666666664</v>
      </c>
      <c r="F70" s="7">
        <v>461</v>
      </c>
      <c r="G70" s="7">
        <v>75.989010989010993</v>
      </c>
      <c r="H70" s="7">
        <v>349</v>
      </c>
      <c r="I70" s="7">
        <v>57.527472527472533</v>
      </c>
      <c r="J70" s="7">
        <v>756</v>
      </c>
      <c r="K70" s="8">
        <v>43.999999999999893</v>
      </c>
      <c r="L70" s="8">
        <v>65.999999999999915</v>
      </c>
      <c r="M70" s="8">
        <v>29.666666666666618</v>
      </c>
      <c r="N70" s="8">
        <v>56.999999999999957</v>
      </c>
      <c r="O70" s="6">
        <f t="shared" si="18"/>
        <v>0.75704989154013014</v>
      </c>
    </row>
    <row r="71" spans="1:15" x14ac:dyDescent="0.25">
      <c r="A71" s="20" t="str">
        <f t="shared" si="19"/>
        <v>Cúcuta</v>
      </c>
      <c r="B71" s="20" t="str">
        <f t="shared" si="20"/>
        <v>Penal</v>
      </c>
      <c r="C71" s="5" t="s">
        <v>1337</v>
      </c>
      <c r="D71" s="62" t="s">
        <v>1338</v>
      </c>
      <c r="E71" s="7">
        <v>6.0666666666666664</v>
      </c>
      <c r="F71" s="7">
        <v>259</v>
      </c>
      <c r="G71" s="7">
        <v>42.692307692307693</v>
      </c>
      <c r="H71" s="7">
        <v>229</v>
      </c>
      <c r="I71" s="7">
        <v>37.747252747252752</v>
      </c>
      <c r="J71" s="7">
        <v>7</v>
      </c>
      <c r="K71" s="8">
        <v>26.5</v>
      </c>
      <c r="L71" s="8">
        <v>17.333333333333318</v>
      </c>
      <c r="M71" s="8">
        <v>26.5</v>
      </c>
      <c r="N71" s="8">
        <v>12.166666666666657</v>
      </c>
      <c r="O71" s="6">
        <f t="shared" si="18"/>
        <v>0.88416988416988418</v>
      </c>
    </row>
    <row r="72" spans="1:15" x14ac:dyDescent="0.25">
      <c r="A72" s="20" t="str">
        <f t="shared" si="19"/>
        <v>Cúcuta</v>
      </c>
      <c r="B72" s="20" t="str">
        <f t="shared" si="20"/>
        <v>Penal</v>
      </c>
      <c r="C72" s="5" t="s">
        <v>1339</v>
      </c>
      <c r="D72" s="62" t="s">
        <v>1340</v>
      </c>
      <c r="E72" s="7">
        <v>4.0333333333333332</v>
      </c>
      <c r="F72" s="7">
        <v>208</v>
      </c>
      <c r="G72" s="7">
        <v>51.570247933884296</v>
      </c>
      <c r="H72" s="7">
        <v>190</v>
      </c>
      <c r="I72" s="7">
        <v>47.107438016528924</v>
      </c>
      <c r="J72" s="7">
        <v>726</v>
      </c>
      <c r="K72" s="8">
        <v>52</v>
      </c>
      <c r="L72" s="8"/>
      <c r="M72" s="8">
        <v>47.5</v>
      </c>
      <c r="N72" s="8"/>
      <c r="O72" s="6">
        <f t="shared" si="18"/>
        <v>0.91346153846153844</v>
      </c>
    </row>
    <row r="73" spans="1:15" x14ac:dyDescent="0.25">
      <c r="A73" s="20" t="str">
        <f t="shared" si="19"/>
        <v>Cúcuta</v>
      </c>
      <c r="B73" s="20" t="str">
        <f t="shared" si="20"/>
        <v>Penal</v>
      </c>
      <c r="C73" s="5" t="s">
        <v>1341</v>
      </c>
      <c r="D73" s="62" t="s">
        <v>1342</v>
      </c>
      <c r="E73" s="7">
        <v>6.0666666666666664</v>
      </c>
      <c r="F73" s="7">
        <v>542</v>
      </c>
      <c r="G73" s="7">
        <v>89.340659340659343</v>
      </c>
      <c r="H73" s="7">
        <v>350</v>
      </c>
      <c r="I73" s="7">
        <v>57.692307692307693</v>
      </c>
      <c r="J73" s="7">
        <v>789</v>
      </c>
      <c r="K73" s="8">
        <v>45.166666666666593</v>
      </c>
      <c r="L73" s="8">
        <v>45.833333333333321</v>
      </c>
      <c r="M73" s="8">
        <v>22.166666666666647</v>
      </c>
      <c r="N73" s="8">
        <v>36.666666666666615</v>
      </c>
      <c r="O73" s="6">
        <f t="shared" si="18"/>
        <v>0.64575645756457567</v>
      </c>
    </row>
    <row r="74" spans="1:15" x14ac:dyDescent="0.25">
      <c r="A74" s="20" t="str">
        <f t="shared" si="19"/>
        <v>Cúcuta</v>
      </c>
      <c r="B74" s="20" t="str">
        <f t="shared" si="20"/>
        <v>Penal</v>
      </c>
      <c r="C74" s="5" t="s">
        <v>1343</v>
      </c>
      <c r="D74" s="62" t="s">
        <v>1344</v>
      </c>
      <c r="E74" s="7">
        <v>6.0666666666666664</v>
      </c>
      <c r="F74" s="7">
        <v>578</v>
      </c>
      <c r="G74" s="7">
        <v>95.274725274725284</v>
      </c>
      <c r="H74" s="7">
        <v>0</v>
      </c>
      <c r="I74" s="7">
        <v>0</v>
      </c>
      <c r="J74" s="7">
        <v>0</v>
      </c>
      <c r="K74" s="8">
        <v>100.16666666666654</v>
      </c>
      <c r="L74" s="8"/>
      <c r="M74" s="8">
        <v>0</v>
      </c>
      <c r="N74" s="8"/>
      <c r="O74" s="6">
        <f t="shared" si="18"/>
        <v>0</v>
      </c>
    </row>
    <row r="75" spans="1:15" x14ac:dyDescent="0.25">
      <c r="A75" s="20" t="str">
        <f t="shared" si="19"/>
        <v>Cúcuta</v>
      </c>
      <c r="B75" s="20" t="str">
        <f t="shared" si="20"/>
        <v>Penal</v>
      </c>
      <c r="C75" s="5" t="s">
        <v>1345</v>
      </c>
      <c r="D75" s="62" t="s">
        <v>1346</v>
      </c>
      <c r="E75" s="7">
        <v>6.0666666666666664</v>
      </c>
      <c r="F75" s="7">
        <v>676</v>
      </c>
      <c r="G75" s="7">
        <v>111.42857142857143</v>
      </c>
      <c r="H75" s="7">
        <v>614</v>
      </c>
      <c r="I75" s="7">
        <v>101.20879120879121</v>
      </c>
      <c r="J75" s="7">
        <v>18</v>
      </c>
      <c r="K75" s="8">
        <v>99.268068612897807</v>
      </c>
      <c r="L75" s="8">
        <v>37.077131782945685</v>
      </c>
      <c r="M75" s="8">
        <v>87.34437572158987</v>
      </c>
      <c r="N75" s="8">
        <v>31.64457364341084</v>
      </c>
      <c r="O75" s="6">
        <f t="shared" si="18"/>
        <v>0.90828402366863903</v>
      </c>
    </row>
    <row r="76" spans="1:15" x14ac:dyDescent="0.25">
      <c r="A76" s="20" t="str">
        <f t="shared" si="19"/>
        <v>Cúcuta</v>
      </c>
      <c r="B76" s="20" t="str">
        <f t="shared" si="20"/>
        <v>Penal</v>
      </c>
      <c r="C76" s="5" t="s">
        <v>1347</v>
      </c>
      <c r="D76" s="62" t="s">
        <v>1348</v>
      </c>
      <c r="E76" s="7">
        <v>5.0666666666666664</v>
      </c>
      <c r="F76" s="7">
        <v>214</v>
      </c>
      <c r="G76" s="7">
        <v>42.236842105263158</v>
      </c>
      <c r="H76" s="7">
        <v>197</v>
      </c>
      <c r="I76" s="7">
        <v>38.881578947368425</v>
      </c>
      <c r="J76" s="7">
        <v>72</v>
      </c>
      <c r="K76" s="8">
        <v>49.166666666666657</v>
      </c>
      <c r="L76" s="8">
        <v>6.9999999999999964</v>
      </c>
      <c r="M76" s="8">
        <v>47.166666666666657</v>
      </c>
      <c r="N76" s="8">
        <v>4.6666666666666599</v>
      </c>
      <c r="O76" s="6">
        <f t="shared" si="18"/>
        <v>0.92056074766355145</v>
      </c>
    </row>
    <row r="77" spans="1:15" x14ac:dyDescent="0.25">
      <c r="A77" s="20" t="str">
        <f t="shared" si="19"/>
        <v>Cúcuta</v>
      </c>
      <c r="B77" s="20" t="str">
        <f t="shared" si="20"/>
        <v>Penal</v>
      </c>
      <c r="C77" s="5" t="s">
        <v>1349</v>
      </c>
      <c r="D77" s="62" t="s">
        <v>1350</v>
      </c>
      <c r="E77" s="7">
        <v>6.0666666666666664</v>
      </c>
      <c r="F77" s="7">
        <v>298</v>
      </c>
      <c r="G77" s="7">
        <v>49.120879120879124</v>
      </c>
      <c r="H77" s="7">
        <v>255</v>
      </c>
      <c r="I77" s="7">
        <v>42.032967032967036</v>
      </c>
      <c r="J77" s="7">
        <v>46</v>
      </c>
      <c r="K77" s="8">
        <v>59.367097389299047</v>
      </c>
      <c r="L77" s="8">
        <v>7.8596491228070029</v>
      </c>
      <c r="M77" s="8">
        <v>54.70447930562834</v>
      </c>
      <c r="N77" s="8">
        <v>3.6666666666666621</v>
      </c>
      <c r="O77" s="6">
        <f t="shared" si="18"/>
        <v>0.85570469798657722</v>
      </c>
    </row>
    <row r="78" spans="1:15" x14ac:dyDescent="0.25">
      <c r="A78" s="20" t="str">
        <f t="shared" si="19"/>
        <v>Cúcuta</v>
      </c>
      <c r="B78" s="20" t="str">
        <f t="shared" si="20"/>
        <v>Penal</v>
      </c>
      <c r="C78" s="5" t="s">
        <v>1351</v>
      </c>
      <c r="D78" s="62" t="s">
        <v>1352</v>
      </c>
      <c r="E78" s="7">
        <v>6.0666666666666664</v>
      </c>
      <c r="F78" s="7">
        <v>467</v>
      </c>
      <c r="G78" s="7">
        <v>76.978021978021985</v>
      </c>
      <c r="H78" s="7">
        <v>162</v>
      </c>
      <c r="I78" s="7">
        <v>26.703296703296704</v>
      </c>
      <c r="J78" s="7">
        <v>106</v>
      </c>
      <c r="K78" s="8">
        <v>57.074898785425013</v>
      </c>
      <c r="L78" s="8">
        <v>28.292847503373739</v>
      </c>
      <c r="M78" s="8">
        <v>2.6754385964912264</v>
      </c>
      <c r="N78" s="8">
        <v>27.240215924426337</v>
      </c>
      <c r="O78" s="6">
        <f t="shared" si="18"/>
        <v>0.34689507494646682</v>
      </c>
    </row>
    <row r="79" spans="1:15" x14ac:dyDescent="0.25">
      <c r="A79" s="20" t="str">
        <f t="shared" si="19"/>
        <v>Cúcuta</v>
      </c>
      <c r="B79" s="20" t="str">
        <f t="shared" si="20"/>
        <v>Penal</v>
      </c>
      <c r="C79" s="5" t="s">
        <v>1353</v>
      </c>
      <c r="D79" s="62" t="s">
        <v>1354</v>
      </c>
      <c r="E79" s="7">
        <v>6.0666666666666664</v>
      </c>
      <c r="F79" s="7">
        <v>298</v>
      </c>
      <c r="G79" s="7">
        <v>49.120879120879124</v>
      </c>
      <c r="H79" s="7">
        <v>182</v>
      </c>
      <c r="I79" s="7">
        <v>30</v>
      </c>
      <c r="J79" s="7">
        <v>185</v>
      </c>
      <c r="K79" s="8">
        <v>56.166666666666607</v>
      </c>
      <c r="L79" s="8"/>
      <c r="M79" s="8">
        <v>32.666666666666615</v>
      </c>
      <c r="N79" s="8"/>
      <c r="O79" s="6">
        <f t="shared" si="18"/>
        <v>0.61073825503355705</v>
      </c>
    </row>
    <row r="80" spans="1:15" x14ac:dyDescent="0.25">
      <c r="A80" s="20" t="str">
        <f t="shared" si="19"/>
        <v>Cúcuta</v>
      </c>
      <c r="B80" s="20" t="str">
        <f t="shared" si="20"/>
        <v>Penal</v>
      </c>
      <c r="C80" s="5" t="s">
        <v>1355</v>
      </c>
      <c r="D80" s="62" t="s">
        <v>1356</v>
      </c>
      <c r="E80" s="7">
        <v>6.0666666666666664</v>
      </c>
      <c r="F80" s="7">
        <v>373</v>
      </c>
      <c r="G80" s="7">
        <v>61.483516483516489</v>
      </c>
      <c r="H80" s="7">
        <v>364</v>
      </c>
      <c r="I80" s="7">
        <v>60</v>
      </c>
      <c r="J80" s="7">
        <v>216</v>
      </c>
      <c r="K80" s="8">
        <v>81.666666666666572</v>
      </c>
      <c r="L80" s="8"/>
      <c r="M80" s="8">
        <v>80.999999999999886</v>
      </c>
      <c r="N80" s="8"/>
      <c r="O80" s="6">
        <f t="shared" si="18"/>
        <v>0.97587131367292224</v>
      </c>
    </row>
    <row r="81" spans="1:15" x14ac:dyDescent="0.25">
      <c r="A81" s="9" t="s">
        <v>156</v>
      </c>
      <c r="B81" s="13"/>
      <c r="C81" s="9"/>
      <c r="D81" s="63"/>
      <c r="E81" s="10"/>
      <c r="F81" s="10">
        <f t="shared" ref="F81:N81" si="21">SUM(F67:F80)</f>
        <v>5945</v>
      </c>
      <c r="G81" s="10">
        <f t="shared" si="21"/>
        <v>1054.7961010281583</v>
      </c>
      <c r="H81" s="10">
        <f t="shared" si="21"/>
        <v>4318</v>
      </c>
      <c r="I81" s="10">
        <f t="shared" si="21"/>
        <v>778.62637960125994</v>
      </c>
      <c r="J81" s="10">
        <f t="shared" si="21"/>
        <v>2970</v>
      </c>
      <c r="K81" s="11">
        <f t="shared" si="21"/>
        <v>950.79541381640774</v>
      </c>
      <c r="L81" s="11">
        <f t="shared" si="21"/>
        <v>303.30476189501474</v>
      </c>
      <c r="M81" s="11">
        <f t="shared" si="21"/>
        <v>704.55353405521043</v>
      </c>
      <c r="N81" s="11">
        <f t="shared" si="21"/>
        <v>238.8672457081878</v>
      </c>
      <c r="O81" s="14">
        <f t="shared" si="18"/>
        <v>0.72632464255677043</v>
      </c>
    </row>
    <row r="82" spans="1:15" x14ac:dyDescent="0.25">
      <c r="A82" s="4" t="s">
        <v>157</v>
      </c>
      <c r="B82" s="4" t="s">
        <v>5</v>
      </c>
      <c r="C82" s="5" t="s">
        <v>1363</v>
      </c>
      <c r="D82" s="62" t="s">
        <v>1364</v>
      </c>
      <c r="E82" s="7">
        <v>6.0666666666666664</v>
      </c>
      <c r="F82" s="7">
        <v>119</v>
      </c>
      <c r="G82" s="7">
        <v>19.615384615384617</v>
      </c>
      <c r="H82" s="7">
        <v>111</v>
      </c>
      <c r="I82" s="7">
        <v>18.296703296703296</v>
      </c>
      <c r="J82" s="7">
        <v>9</v>
      </c>
      <c r="K82" s="8">
        <v>30.587410122960907</v>
      </c>
      <c r="L82" s="8">
        <v>4.5612648221343868</v>
      </c>
      <c r="M82" s="8">
        <v>29.966661823641186</v>
      </c>
      <c r="N82" s="8">
        <v>2.5915678524374171</v>
      </c>
      <c r="O82" s="6">
        <f t="shared" si="18"/>
        <v>0.9327731092436975</v>
      </c>
    </row>
    <row r="83" spans="1:15" x14ac:dyDescent="0.25">
      <c r="A83" s="20" t="str">
        <f t="shared" ref="A83:A99" si="22">A82</f>
        <v>Cundinamarca</v>
      </c>
      <c r="B83" s="20" t="str">
        <f t="shared" ref="B83:B99" si="23">B82</f>
        <v>Penal</v>
      </c>
      <c r="C83" s="5" t="s">
        <v>1365</v>
      </c>
      <c r="D83" s="62" t="s">
        <v>1366</v>
      </c>
      <c r="E83" s="7">
        <v>6.0666666666666664</v>
      </c>
      <c r="F83" s="7">
        <v>259</v>
      </c>
      <c r="G83" s="7">
        <v>42.692307692307693</v>
      </c>
      <c r="H83" s="7">
        <v>269</v>
      </c>
      <c r="I83" s="7">
        <v>44.340659340659343</v>
      </c>
      <c r="J83" s="7">
        <v>32</v>
      </c>
      <c r="K83" s="8">
        <v>40.166666666666629</v>
      </c>
      <c r="L83" s="8">
        <v>9.4</v>
      </c>
      <c r="M83" s="8">
        <v>44.499999999999972</v>
      </c>
      <c r="N83" s="8">
        <v>7.1999999999999993</v>
      </c>
      <c r="O83" s="6">
        <f t="shared" si="18"/>
        <v>1.0386100386100385</v>
      </c>
    </row>
    <row r="84" spans="1:15" x14ac:dyDescent="0.25">
      <c r="A84" s="20" t="str">
        <f t="shared" si="22"/>
        <v>Cundinamarca</v>
      </c>
      <c r="B84" s="20" t="str">
        <f t="shared" si="23"/>
        <v>Penal</v>
      </c>
      <c r="C84" s="5" t="s">
        <v>1367</v>
      </c>
      <c r="D84" s="62" t="s">
        <v>1368</v>
      </c>
      <c r="E84" s="7">
        <v>6.0666666666666664</v>
      </c>
      <c r="F84" s="7">
        <v>247</v>
      </c>
      <c r="G84" s="7">
        <v>40.714285714285715</v>
      </c>
      <c r="H84" s="7">
        <v>226</v>
      </c>
      <c r="I84" s="7">
        <v>37.252747252747255</v>
      </c>
      <c r="J84" s="7">
        <v>38</v>
      </c>
      <c r="K84" s="8">
        <v>39.639795189330712</v>
      </c>
      <c r="L84" s="8">
        <v>7.08502024291497</v>
      </c>
      <c r="M84" s="8">
        <v>36.76260220687459</v>
      </c>
      <c r="N84" s="8">
        <v>5.9649122807017445</v>
      </c>
      <c r="O84" s="6">
        <f t="shared" si="18"/>
        <v>0.91497975708502022</v>
      </c>
    </row>
    <row r="85" spans="1:15" x14ac:dyDescent="0.25">
      <c r="A85" s="20" t="str">
        <f>A84</f>
        <v>Cundinamarca</v>
      </c>
      <c r="B85" s="20" t="str">
        <f>B84</f>
        <v>Penal</v>
      </c>
      <c r="C85" s="5" t="s">
        <v>1369</v>
      </c>
      <c r="D85" s="62" t="s">
        <v>1370</v>
      </c>
      <c r="E85" s="7">
        <v>6.0666666666666664</v>
      </c>
      <c r="F85" s="7">
        <v>452</v>
      </c>
      <c r="G85" s="7">
        <v>74.505494505494511</v>
      </c>
      <c r="H85" s="7">
        <v>445</v>
      </c>
      <c r="I85" s="7">
        <v>73.35164835164835</v>
      </c>
      <c r="J85" s="7">
        <v>218</v>
      </c>
      <c r="K85" s="8">
        <v>103.34826472962055</v>
      </c>
      <c r="L85" s="8">
        <v>7.2820823244551871</v>
      </c>
      <c r="M85" s="8">
        <v>102.37207425343006</v>
      </c>
      <c r="N85" s="8">
        <v>5.5984665052461615</v>
      </c>
      <c r="O85" s="6">
        <f t="shared" si="18"/>
        <v>0.98451327433628322</v>
      </c>
    </row>
    <row r="86" spans="1:15" x14ac:dyDescent="0.25">
      <c r="A86" s="20" t="s">
        <v>157</v>
      </c>
      <c r="B86" s="20" t="s">
        <v>5</v>
      </c>
      <c r="C86" s="5" t="s">
        <v>1395</v>
      </c>
      <c r="D86" s="62" t="s">
        <v>1396</v>
      </c>
      <c r="E86" s="49" t="s">
        <v>1716</v>
      </c>
      <c r="F86" s="49" t="s">
        <v>1716</v>
      </c>
      <c r="G86" s="49" t="s">
        <v>1716</v>
      </c>
      <c r="H86" s="49" t="s">
        <v>1716</v>
      </c>
      <c r="I86" s="49" t="s">
        <v>1716</v>
      </c>
      <c r="J86" s="49" t="s">
        <v>1716</v>
      </c>
      <c r="K86" s="49" t="s">
        <v>1716</v>
      </c>
      <c r="L86" s="49" t="s">
        <v>1716</v>
      </c>
      <c r="M86" s="49" t="s">
        <v>1716</v>
      </c>
      <c r="N86" s="49" t="s">
        <v>1716</v>
      </c>
      <c r="O86" s="49" t="s">
        <v>1716</v>
      </c>
    </row>
    <row r="87" spans="1:15" x14ac:dyDescent="0.25">
      <c r="A87" s="20" t="s">
        <v>157</v>
      </c>
      <c r="B87" s="20" t="s">
        <v>5</v>
      </c>
      <c r="C87" s="5" t="s">
        <v>1397</v>
      </c>
      <c r="D87" s="62" t="s">
        <v>1398</v>
      </c>
      <c r="E87" s="49" t="s">
        <v>1716</v>
      </c>
      <c r="F87" s="49" t="s">
        <v>1716</v>
      </c>
      <c r="G87" s="49" t="s">
        <v>1716</v>
      </c>
      <c r="H87" s="49" t="s">
        <v>1716</v>
      </c>
      <c r="I87" s="49" t="s">
        <v>1716</v>
      </c>
      <c r="J87" s="49" t="s">
        <v>1716</v>
      </c>
      <c r="K87" s="49" t="s">
        <v>1716</v>
      </c>
      <c r="L87" s="49" t="s">
        <v>1716</v>
      </c>
      <c r="M87" s="49" t="s">
        <v>1716</v>
      </c>
      <c r="N87" s="49" t="s">
        <v>1716</v>
      </c>
      <c r="O87" s="49" t="s">
        <v>1716</v>
      </c>
    </row>
    <row r="88" spans="1:15" x14ac:dyDescent="0.25">
      <c r="A88" s="20" t="str">
        <f>A85</f>
        <v>Cundinamarca</v>
      </c>
      <c r="B88" s="20" t="str">
        <f>B85</f>
        <v>Penal</v>
      </c>
      <c r="C88" s="5" t="s">
        <v>1371</v>
      </c>
      <c r="D88" s="62" t="s">
        <v>1372</v>
      </c>
      <c r="E88" s="7">
        <v>6.0666666666666664</v>
      </c>
      <c r="F88" s="7">
        <v>302</v>
      </c>
      <c r="G88" s="7">
        <v>49.780219780219781</v>
      </c>
      <c r="H88" s="7">
        <v>249</v>
      </c>
      <c r="I88" s="7">
        <v>41.043956043956044</v>
      </c>
      <c r="J88" s="7">
        <v>88</v>
      </c>
      <c r="K88" s="8">
        <v>57.650285804421053</v>
      </c>
      <c r="L88" s="8">
        <v>10.499999999999986</v>
      </c>
      <c r="M88" s="8">
        <v>50.090761994897271</v>
      </c>
      <c r="N88" s="8">
        <v>7.999999999999992</v>
      </c>
      <c r="O88" s="6">
        <f t="shared" si="18"/>
        <v>0.82450331125827814</v>
      </c>
    </row>
    <row r="89" spans="1:15" x14ac:dyDescent="0.25">
      <c r="A89" s="20" t="str">
        <f t="shared" si="22"/>
        <v>Cundinamarca</v>
      </c>
      <c r="B89" s="20" t="str">
        <f t="shared" si="23"/>
        <v>Penal</v>
      </c>
      <c r="C89" s="5" t="s">
        <v>1373</v>
      </c>
      <c r="D89" s="62" t="s">
        <v>1374</v>
      </c>
      <c r="E89" s="7">
        <v>6.0666666666666664</v>
      </c>
      <c r="F89" s="7">
        <v>270</v>
      </c>
      <c r="G89" s="7">
        <v>44.505494505494504</v>
      </c>
      <c r="H89" s="7">
        <v>96</v>
      </c>
      <c r="I89" s="7">
        <v>15.824175824175825</v>
      </c>
      <c r="J89" s="7">
        <v>90</v>
      </c>
      <c r="K89" s="8">
        <v>40.3333333333333</v>
      </c>
      <c r="L89" s="8">
        <v>12.333333333333311</v>
      </c>
      <c r="M89" s="8">
        <v>8.833333333333325</v>
      </c>
      <c r="N89" s="8">
        <v>8.1666666666666554</v>
      </c>
      <c r="O89" s="6">
        <f t="shared" si="18"/>
        <v>0.35555555555555557</v>
      </c>
    </row>
    <row r="90" spans="1:15" x14ac:dyDescent="0.25">
      <c r="A90" s="20" t="str">
        <f t="shared" si="22"/>
        <v>Cundinamarca</v>
      </c>
      <c r="B90" s="20" t="str">
        <f t="shared" si="23"/>
        <v>Penal</v>
      </c>
      <c r="C90" s="5" t="s">
        <v>1375</v>
      </c>
      <c r="D90" s="62" t="s">
        <v>1376</v>
      </c>
      <c r="E90" s="7">
        <v>6.0666666666666664</v>
      </c>
      <c r="F90" s="7">
        <v>335</v>
      </c>
      <c r="G90" s="7">
        <v>55.219780219780219</v>
      </c>
      <c r="H90" s="7">
        <v>306</v>
      </c>
      <c r="I90" s="7">
        <v>50.439560439560438</v>
      </c>
      <c r="J90" s="7">
        <v>82</v>
      </c>
      <c r="K90" s="8">
        <v>47.166666666666615</v>
      </c>
      <c r="L90" s="8">
        <v>12.49999999999998</v>
      </c>
      <c r="M90" s="8">
        <v>45.833333333333279</v>
      </c>
      <c r="N90" s="8">
        <v>8.6666666666666554</v>
      </c>
      <c r="O90" s="6">
        <f t="shared" si="18"/>
        <v>0.91343283582089552</v>
      </c>
    </row>
    <row r="91" spans="1:15" x14ac:dyDescent="0.25">
      <c r="A91" s="20" t="str">
        <f t="shared" si="22"/>
        <v>Cundinamarca</v>
      </c>
      <c r="B91" s="20" t="str">
        <f t="shared" si="23"/>
        <v>Penal</v>
      </c>
      <c r="C91" s="5" t="s">
        <v>1377</v>
      </c>
      <c r="D91" s="62" t="s">
        <v>1378</v>
      </c>
      <c r="E91" s="7">
        <v>6.0666666666666664</v>
      </c>
      <c r="F91" s="7">
        <v>111</v>
      </c>
      <c r="G91" s="7">
        <v>18.296703296703296</v>
      </c>
      <c r="H91" s="7">
        <v>96</v>
      </c>
      <c r="I91" s="7">
        <v>15.824175824175825</v>
      </c>
      <c r="J91" s="7">
        <v>20</v>
      </c>
      <c r="K91" s="8">
        <v>19.833333333333311</v>
      </c>
      <c r="L91" s="8">
        <v>5.999999999999992</v>
      </c>
      <c r="M91" s="8">
        <v>20.333333333333304</v>
      </c>
      <c r="N91" s="8">
        <v>1.9999999999999931</v>
      </c>
      <c r="O91" s="6">
        <f t="shared" si="18"/>
        <v>0.86486486486486491</v>
      </c>
    </row>
    <row r="92" spans="1:15" x14ac:dyDescent="0.25">
      <c r="A92" s="20" t="str">
        <f t="shared" si="22"/>
        <v>Cundinamarca</v>
      </c>
      <c r="B92" s="20" t="str">
        <f t="shared" si="23"/>
        <v>Penal</v>
      </c>
      <c r="C92" s="5" t="s">
        <v>1379</v>
      </c>
      <c r="D92" s="62" t="s">
        <v>1380</v>
      </c>
      <c r="E92" s="7">
        <v>6.0666666666666664</v>
      </c>
      <c r="F92" s="7">
        <v>443</v>
      </c>
      <c r="G92" s="7">
        <v>73.021978021978029</v>
      </c>
      <c r="H92" s="7">
        <v>491</v>
      </c>
      <c r="I92" s="7">
        <v>80.934065934065941</v>
      </c>
      <c r="J92" s="7">
        <v>203</v>
      </c>
      <c r="K92" s="8">
        <v>68.333333333333229</v>
      </c>
      <c r="L92" s="8">
        <v>8.9999999999999964</v>
      </c>
      <c r="M92" s="8">
        <v>80.833333333333215</v>
      </c>
      <c r="N92" s="8">
        <v>3.3333333333333282</v>
      </c>
      <c r="O92" s="6">
        <f t="shared" si="18"/>
        <v>1.1083521444695259</v>
      </c>
    </row>
    <row r="93" spans="1:15" x14ac:dyDescent="0.25">
      <c r="A93" s="20" t="str">
        <f t="shared" si="22"/>
        <v>Cundinamarca</v>
      </c>
      <c r="B93" s="20" t="str">
        <f t="shared" si="23"/>
        <v>Penal</v>
      </c>
      <c r="C93" s="5" t="s">
        <v>1381</v>
      </c>
      <c r="D93" s="62" t="s">
        <v>1382</v>
      </c>
      <c r="E93" s="7">
        <v>6.0666666666666664</v>
      </c>
      <c r="F93" s="7">
        <v>480</v>
      </c>
      <c r="G93" s="7">
        <v>79.120879120879124</v>
      </c>
      <c r="H93" s="7">
        <v>431</v>
      </c>
      <c r="I93" s="7">
        <v>71.043956043956044</v>
      </c>
      <c r="J93" s="7">
        <v>222</v>
      </c>
      <c r="K93" s="8">
        <v>81.333333333333243</v>
      </c>
      <c r="L93" s="8">
        <v>6.8333333333333144</v>
      </c>
      <c r="M93" s="8">
        <v>73.833333333333229</v>
      </c>
      <c r="N93" s="8">
        <v>5.1666666666666625</v>
      </c>
      <c r="O93" s="6">
        <f t="shared" si="18"/>
        <v>0.8979166666666667</v>
      </c>
    </row>
    <row r="94" spans="1:15" x14ac:dyDescent="0.25">
      <c r="A94" s="20" t="str">
        <f>A93</f>
        <v>Cundinamarca</v>
      </c>
      <c r="B94" s="20" t="str">
        <f>B93</f>
        <v>Penal</v>
      </c>
      <c r="C94" s="5" t="s">
        <v>1383</v>
      </c>
      <c r="D94" s="62" t="s">
        <v>1384</v>
      </c>
      <c r="E94" s="7">
        <v>3.0333333333333332</v>
      </c>
      <c r="F94" s="7">
        <v>378</v>
      </c>
      <c r="G94" s="7">
        <v>124.61538461538461</v>
      </c>
      <c r="H94" s="7">
        <v>362</v>
      </c>
      <c r="I94" s="7">
        <v>119.34065934065934</v>
      </c>
      <c r="J94" s="7">
        <v>1</v>
      </c>
      <c r="K94" s="8">
        <v>123.66666666666652</v>
      </c>
      <c r="L94" s="8">
        <v>2.9999999999999929</v>
      </c>
      <c r="M94" s="8">
        <v>119.99999999999984</v>
      </c>
      <c r="N94" s="8">
        <v>1.999999999999996</v>
      </c>
      <c r="O94" s="6">
        <f t="shared" si="18"/>
        <v>0.95767195767195767</v>
      </c>
    </row>
    <row r="95" spans="1:15" x14ac:dyDescent="0.25">
      <c r="A95" s="20" t="str">
        <f>A94</f>
        <v>Cundinamarca</v>
      </c>
      <c r="B95" s="20" t="str">
        <f>B94</f>
        <v>Penal</v>
      </c>
      <c r="C95" s="5" t="s">
        <v>1385</v>
      </c>
      <c r="D95" s="62" t="s">
        <v>1386</v>
      </c>
      <c r="E95" s="7">
        <v>6.0666666666666664</v>
      </c>
      <c r="F95" s="7">
        <v>101</v>
      </c>
      <c r="G95" s="7">
        <v>16.64835164835165</v>
      </c>
      <c r="H95" s="7">
        <v>75</v>
      </c>
      <c r="I95" s="7">
        <v>12.362637362637363</v>
      </c>
      <c r="J95" s="7">
        <v>31</v>
      </c>
      <c r="K95" s="8">
        <v>10.166666666666647</v>
      </c>
      <c r="L95" s="8">
        <v>9.9999999999999911</v>
      </c>
      <c r="M95" s="8">
        <v>10.499999999999982</v>
      </c>
      <c r="N95" s="8">
        <v>4.4999999999999982</v>
      </c>
      <c r="O95" s="6">
        <f t="shared" si="18"/>
        <v>0.74257425742574257</v>
      </c>
    </row>
    <row r="96" spans="1:15" x14ac:dyDescent="0.25">
      <c r="A96" s="20" t="str">
        <f t="shared" si="22"/>
        <v>Cundinamarca</v>
      </c>
      <c r="B96" s="20" t="str">
        <f t="shared" si="23"/>
        <v>Penal</v>
      </c>
      <c r="C96" s="5" t="s">
        <v>1387</v>
      </c>
      <c r="D96" s="62" t="s">
        <v>1388</v>
      </c>
      <c r="E96" s="7">
        <v>6.0666666666666664</v>
      </c>
      <c r="F96" s="7">
        <v>57</v>
      </c>
      <c r="G96" s="7">
        <v>9.395604395604396</v>
      </c>
      <c r="H96" s="7">
        <v>34</v>
      </c>
      <c r="I96" s="7">
        <v>5.6043956043956049</v>
      </c>
      <c r="J96" s="7">
        <v>27</v>
      </c>
      <c r="K96" s="8">
        <v>3.9999999999999982</v>
      </c>
      <c r="L96" s="8">
        <v>7.7333333333333281</v>
      </c>
      <c r="M96" s="8">
        <v>2.8333333333333308</v>
      </c>
      <c r="N96" s="8">
        <v>3.333333333333329</v>
      </c>
      <c r="O96" s="6">
        <f t="shared" si="18"/>
        <v>0.59649122807017541</v>
      </c>
    </row>
    <row r="97" spans="1:15" x14ac:dyDescent="0.25">
      <c r="A97" s="20" t="str">
        <f t="shared" si="22"/>
        <v>Cundinamarca</v>
      </c>
      <c r="B97" s="20" t="str">
        <f t="shared" si="23"/>
        <v>Penal</v>
      </c>
      <c r="C97" s="5" t="s">
        <v>1389</v>
      </c>
      <c r="D97" s="62" t="s">
        <v>1390</v>
      </c>
      <c r="E97" s="7">
        <v>6.0666666666666664</v>
      </c>
      <c r="F97" s="7">
        <v>207</v>
      </c>
      <c r="G97" s="7">
        <v>34.120879120879124</v>
      </c>
      <c r="H97" s="7">
        <v>193</v>
      </c>
      <c r="I97" s="7">
        <v>31.813186813186814</v>
      </c>
      <c r="J97" s="7">
        <v>1</v>
      </c>
      <c r="K97" s="8">
        <v>34.333333333333286</v>
      </c>
      <c r="L97" s="8">
        <v>6.1666666666666607</v>
      </c>
      <c r="M97" s="8">
        <v>33.333333333333293</v>
      </c>
      <c r="N97" s="8">
        <v>4.6666666666666607</v>
      </c>
      <c r="O97" s="6">
        <f t="shared" si="18"/>
        <v>0.93236714975845414</v>
      </c>
    </row>
    <row r="98" spans="1:15" x14ac:dyDescent="0.25">
      <c r="A98" s="20" t="str">
        <f t="shared" si="22"/>
        <v>Cundinamarca</v>
      </c>
      <c r="B98" s="20" t="str">
        <f t="shared" si="23"/>
        <v>Penal</v>
      </c>
      <c r="C98" s="5" t="s">
        <v>1391</v>
      </c>
      <c r="D98" s="62" t="s">
        <v>1392</v>
      </c>
      <c r="E98" s="7">
        <v>6.0666666666666664</v>
      </c>
      <c r="F98" s="7">
        <v>189</v>
      </c>
      <c r="G98" s="7">
        <v>31.153846153846153</v>
      </c>
      <c r="H98" s="7">
        <v>173</v>
      </c>
      <c r="I98" s="7">
        <v>28.516483516483518</v>
      </c>
      <c r="J98" s="7">
        <v>26</v>
      </c>
      <c r="K98" s="8">
        <v>30.999999999999957</v>
      </c>
      <c r="L98" s="8">
        <v>3.833333333333325</v>
      </c>
      <c r="M98" s="8">
        <v>29.499999999999954</v>
      </c>
      <c r="N98" s="8">
        <v>2.4999999999999911</v>
      </c>
      <c r="O98" s="6">
        <f t="shared" si="18"/>
        <v>0.91534391534391535</v>
      </c>
    </row>
    <row r="99" spans="1:15" x14ac:dyDescent="0.25">
      <c r="A99" s="20" t="str">
        <f t="shared" si="22"/>
        <v>Cundinamarca</v>
      </c>
      <c r="B99" s="20" t="str">
        <f t="shared" si="23"/>
        <v>Penal</v>
      </c>
      <c r="C99" s="5" t="s">
        <v>1393</v>
      </c>
      <c r="D99" s="62" t="s">
        <v>1394</v>
      </c>
      <c r="E99" s="7">
        <v>6.0666666666666664</v>
      </c>
      <c r="F99" s="7">
        <v>234</v>
      </c>
      <c r="G99" s="7">
        <v>38.571428571428569</v>
      </c>
      <c r="H99" s="7">
        <v>232</v>
      </c>
      <c r="I99" s="7">
        <v>38.241758241758241</v>
      </c>
      <c r="J99" s="7">
        <v>14</v>
      </c>
      <c r="K99" s="8">
        <v>40.499999999999943</v>
      </c>
      <c r="L99" s="8">
        <v>3.8333333333333259</v>
      </c>
      <c r="M99" s="8">
        <v>40.333333333333279</v>
      </c>
      <c r="N99" s="8">
        <v>3.666666666666659</v>
      </c>
      <c r="O99" s="6">
        <f t="shared" si="18"/>
        <v>0.99145299145299148</v>
      </c>
    </row>
    <row r="100" spans="1:15" x14ac:dyDescent="0.25">
      <c r="A100" s="9" t="s">
        <v>168</v>
      </c>
      <c r="B100" s="13"/>
      <c r="C100" s="9"/>
      <c r="D100" s="63"/>
      <c r="E100" s="10"/>
      <c r="F100" s="10">
        <f t="shared" ref="F100:N100" si="24">SUM(F82:F99)</f>
        <v>4184</v>
      </c>
      <c r="G100" s="10">
        <f t="shared" si="24"/>
        <v>751.97802197802196</v>
      </c>
      <c r="H100" s="10">
        <f t="shared" si="24"/>
        <v>3789</v>
      </c>
      <c r="I100" s="10">
        <f t="shared" si="24"/>
        <v>684.23076923076906</v>
      </c>
      <c r="J100" s="10">
        <f t="shared" si="24"/>
        <v>1102</v>
      </c>
      <c r="K100" s="11">
        <f t="shared" si="24"/>
        <v>772.05908917966599</v>
      </c>
      <c r="L100" s="11">
        <f t="shared" si="24"/>
        <v>120.06170072283774</v>
      </c>
      <c r="M100" s="11">
        <f t="shared" si="24"/>
        <v>729.85876694550916</v>
      </c>
      <c r="N100" s="11">
        <f t="shared" si="24"/>
        <v>77.354946638385243</v>
      </c>
      <c r="O100" s="14">
        <f t="shared" ref="O100:O130" si="25">H100/F100</f>
        <v>0.90559273422562137</v>
      </c>
    </row>
    <row r="101" spans="1:15" x14ac:dyDescent="0.25">
      <c r="A101" s="4" t="s">
        <v>735</v>
      </c>
      <c r="B101" s="4" t="s">
        <v>5</v>
      </c>
      <c r="C101" s="5" t="s">
        <v>1410</v>
      </c>
      <c r="D101" s="62" t="s">
        <v>1411</v>
      </c>
      <c r="E101" s="7">
        <v>6.0666666666666664</v>
      </c>
      <c r="F101" s="7">
        <v>608</v>
      </c>
      <c r="G101" s="7">
        <v>100.21978021978022</v>
      </c>
      <c r="H101" s="7">
        <v>551</v>
      </c>
      <c r="I101" s="7">
        <v>90.824175824175825</v>
      </c>
      <c r="J101" s="7">
        <v>0</v>
      </c>
      <c r="K101" s="8">
        <v>107.16666666666653</v>
      </c>
      <c r="L101" s="8"/>
      <c r="M101" s="8">
        <v>97.833333333333201</v>
      </c>
      <c r="N101" s="8"/>
      <c r="O101" s="6">
        <f t="shared" si="25"/>
        <v>0.90625</v>
      </c>
    </row>
    <row r="102" spans="1:15" x14ac:dyDescent="0.25">
      <c r="A102" s="20" t="str">
        <f t="shared" ref="A102:B104" si="26">A101</f>
        <v>Florencia</v>
      </c>
      <c r="B102" s="20" t="str">
        <f t="shared" si="26"/>
        <v>Penal</v>
      </c>
      <c r="C102" s="5" t="s">
        <v>1412</v>
      </c>
      <c r="D102" s="62" t="s">
        <v>1413</v>
      </c>
      <c r="E102" s="7">
        <v>6.0666666666666664</v>
      </c>
      <c r="F102" s="7">
        <v>555</v>
      </c>
      <c r="G102" s="7">
        <v>91.483516483516482</v>
      </c>
      <c r="H102" s="7">
        <v>54</v>
      </c>
      <c r="I102" s="7">
        <v>8.9010989010989015</v>
      </c>
      <c r="J102" s="7">
        <v>29</v>
      </c>
      <c r="K102" s="8">
        <v>89.666666666666558</v>
      </c>
      <c r="L102" s="8">
        <v>8.9999999999999893</v>
      </c>
      <c r="M102" s="8">
        <v>2.8333333333333308</v>
      </c>
      <c r="N102" s="8">
        <v>7.9999999999999813</v>
      </c>
      <c r="O102" s="6">
        <f t="shared" si="25"/>
        <v>9.7297297297297303E-2</v>
      </c>
    </row>
    <row r="103" spans="1:15" x14ac:dyDescent="0.25">
      <c r="A103" s="20" t="str">
        <f t="shared" si="26"/>
        <v>Florencia</v>
      </c>
      <c r="B103" s="20" t="str">
        <f t="shared" si="26"/>
        <v>Penal</v>
      </c>
      <c r="C103" s="5" t="s">
        <v>1414</v>
      </c>
      <c r="D103" s="62" t="s">
        <v>1415</v>
      </c>
      <c r="E103" s="7">
        <v>6.0666666666666664</v>
      </c>
      <c r="F103" s="7">
        <v>504</v>
      </c>
      <c r="G103" s="7">
        <v>83.07692307692308</v>
      </c>
      <c r="H103" s="7">
        <v>502</v>
      </c>
      <c r="I103" s="7">
        <v>82.747252747252745</v>
      </c>
      <c r="J103" s="7">
        <v>1</v>
      </c>
      <c r="K103" s="8">
        <v>88.999999999999872</v>
      </c>
      <c r="L103" s="8">
        <v>13.666666666666654</v>
      </c>
      <c r="M103" s="8">
        <v>89.333333333333158</v>
      </c>
      <c r="N103" s="8">
        <v>12.999999999999986</v>
      </c>
      <c r="O103" s="6">
        <f t="shared" si="25"/>
        <v>0.99603174603174605</v>
      </c>
    </row>
    <row r="104" spans="1:15" x14ac:dyDescent="0.25">
      <c r="A104" s="20" t="str">
        <f t="shared" si="26"/>
        <v>Florencia</v>
      </c>
      <c r="B104" s="20" t="str">
        <f t="shared" si="26"/>
        <v>Penal</v>
      </c>
      <c r="C104" s="5" t="s">
        <v>1416</v>
      </c>
      <c r="D104" s="62" t="s">
        <v>1417</v>
      </c>
      <c r="E104" s="7">
        <v>6.0666666666666664</v>
      </c>
      <c r="F104" s="7">
        <v>428</v>
      </c>
      <c r="G104" s="7">
        <v>70.549450549450555</v>
      </c>
      <c r="H104" s="7">
        <v>405</v>
      </c>
      <c r="I104" s="7">
        <v>66.758241758241766</v>
      </c>
      <c r="J104" s="7">
        <v>3</v>
      </c>
      <c r="K104" s="8">
        <v>68.166666666666615</v>
      </c>
      <c r="L104" s="8">
        <v>8.6666666666666661</v>
      </c>
      <c r="M104" s="8">
        <v>67.166666666666615</v>
      </c>
      <c r="N104" s="8">
        <v>5.4999999999999929</v>
      </c>
      <c r="O104" s="6">
        <f t="shared" si="25"/>
        <v>0.94626168224299068</v>
      </c>
    </row>
    <row r="105" spans="1:15" x14ac:dyDescent="0.25">
      <c r="A105" s="9" t="s">
        <v>752</v>
      </c>
      <c r="B105" s="13"/>
      <c r="C105" s="9"/>
      <c r="D105" s="63"/>
      <c r="E105" s="10"/>
      <c r="F105" s="10">
        <f t="shared" ref="F105:N105" si="27">SUM(F101:F104)</f>
        <v>2095</v>
      </c>
      <c r="G105" s="10">
        <f t="shared" si="27"/>
        <v>345.32967032967036</v>
      </c>
      <c r="H105" s="10">
        <f t="shared" si="27"/>
        <v>1512</v>
      </c>
      <c r="I105" s="10">
        <f t="shared" si="27"/>
        <v>249.23076923076923</v>
      </c>
      <c r="J105" s="10">
        <f t="shared" si="27"/>
        <v>33</v>
      </c>
      <c r="K105" s="11">
        <f t="shared" si="27"/>
        <v>353.9999999999996</v>
      </c>
      <c r="L105" s="11">
        <f t="shared" si="27"/>
        <v>31.333333333333307</v>
      </c>
      <c r="M105" s="11">
        <f t="shared" si="27"/>
        <v>257.16666666666629</v>
      </c>
      <c r="N105" s="11">
        <f t="shared" si="27"/>
        <v>26.499999999999961</v>
      </c>
      <c r="O105" s="14">
        <f t="shared" si="25"/>
        <v>0.72171837708830544</v>
      </c>
    </row>
    <row r="106" spans="1:15" x14ac:dyDescent="0.25">
      <c r="A106" s="4" t="s">
        <v>169</v>
      </c>
      <c r="B106" s="4" t="s">
        <v>5</v>
      </c>
      <c r="C106" s="5" t="s">
        <v>1418</v>
      </c>
      <c r="D106" s="62" t="s">
        <v>1419</v>
      </c>
      <c r="E106" s="7">
        <v>6.0666666666666664</v>
      </c>
      <c r="F106" s="7">
        <v>249</v>
      </c>
      <c r="G106" s="7">
        <v>41.043956043956044</v>
      </c>
      <c r="H106" s="7">
        <v>135</v>
      </c>
      <c r="I106" s="7">
        <v>22.252747252747252</v>
      </c>
      <c r="J106" s="7">
        <v>591</v>
      </c>
      <c r="K106" s="8">
        <v>29.149224806201531</v>
      </c>
      <c r="L106" s="8">
        <v>14.326356589147277</v>
      </c>
      <c r="M106" s="8">
        <v>11.482558139534877</v>
      </c>
      <c r="N106" s="8">
        <v>12.926356589147277</v>
      </c>
      <c r="O106" s="6">
        <f t="shared" si="25"/>
        <v>0.54216867469879515</v>
      </c>
    </row>
    <row r="107" spans="1:15" x14ac:dyDescent="0.25">
      <c r="A107" s="20" t="s">
        <v>169</v>
      </c>
      <c r="B107" s="20" t="s">
        <v>5</v>
      </c>
      <c r="C107" s="5" t="s">
        <v>1420</v>
      </c>
      <c r="D107" s="62" t="s">
        <v>1421</v>
      </c>
      <c r="E107" s="7">
        <v>6.0666666666666664</v>
      </c>
      <c r="F107" s="7">
        <v>3</v>
      </c>
      <c r="G107" s="7">
        <v>0.49450549450549453</v>
      </c>
      <c r="H107" s="7">
        <v>2</v>
      </c>
      <c r="I107" s="7">
        <v>0.32967032967032966</v>
      </c>
      <c r="J107" s="7">
        <v>7</v>
      </c>
      <c r="K107" s="8">
        <v>0.499999999999999</v>
      </c>
      <c r="L107" s="8"/>
      <c r="M107" s="8">
        <v>0.33333333333333198</v>
      </c>
      <c r="N107" s="8"/>
      <c r="O107" s="6">
        <f t="shared" si="25"/>
        <v>0.66666666666666663</v>
      </c>
    </row>
    <row r="108" spans="1:15" x14ac:dyDescent="0.25">
      <c r="A108" s="20" t="s">
        <v>169</v>
      </c>
      <c r="B108" s="20" t="s">
        <v>5</v>
      </c>
      <c r="C108" s="5" t="s">
        <v>1422</v>
      </c>
      <c r="D108" s="62" t="s">
        <v>1423</v>
      </c>
      <c r="E108" s="7">
        <v>6.0666666666666664</v>
      </c>
      <c r="F108" s="7">
        <v>286</v>
      </c>
      <c r="G108" s="7">
        <v>47.142857142857146</v>
      </c>
      <c r="H108" s="7">
        <v>141</v>
      </c>
      <c r="I108" s="7">
        <v>23.241758241758241</v>
      </c>
      <c r="J108" s="7">
        <v>532</v>
      </c>
      <c r="K108" s="8">
        <v>30.166666666666664</v>
      </c>
      <c r="L108" s="8">
        <v>20.414414414414399</v>
      </c>
      <c r="M108" s="8">
        <v>8.9999999999999964</v>
      </c>
      <c r="N108" s="8">
        <v>16.747747747747738</v>
      </c>
      <c r="O108" s="6">
        <f t="shared" si="25"/>
        <v>0.49300699300699302</v>
      </c>
    </row>
    <row r="109" spans="1:15" x14ac:dyDescent="0.25">
      <c r="A109" s="20" t="s">
        <v>169</v>
      </c>
      <c r="B109" s="20" t="s">
        <v>5</v>
      </c>
      <c r="C109" s="5" t="s">
        <v>1424</v>
      </c>
      <c r="D109" s="62" t="s">
        <v>1425</v>
      </c>
      <c r="E109" s="7">
        <v>3.0333333333333332</v>
      </c>
      <c r="F109" s="7">
        <v>101</v>
      </c>
      <c r="G109" s="7">
        <v>33.296703296703299</v>
      </c>
      <c r="H109" s="7">
        <v>40</v>
      </c>
      <c r="I109" s="7">
        <v>13.186813186813188</v>
      </c>
      <c r="J109" s="7">
        <v>413</v>
      </c>
      <c r="K109" s="8">
        <v>21.333333333333325</v>
      </c>
      <c r="L109" s="8">
        <v>14.375</v>
      </c>
      <c r="M109" s="8">
        <v>5.3333333333333224</v>
      </c>
      <c r="N109" s="8">
        <v>8.5833333333333197</v>
      </c>
      <c r="O109" s="6">
        <f t="shared" si="25"/>
        <v>0.39603960396039606</v>
      </c>
    </row>
    <row r="110" spans="1:15" x14ac:dyDescent="0.25">
      <c r="A110" s="20" t="s">
        <v>169</v>
      </c>
      <c r="B110" s="20" t="s">
        <v>5</v>
      </c>
      <c r="C110" s="5" t="s">
        <v>1426</v>
      </c>
      <c r="D110" s="62" t="s">
        <v>1427</v>
      </c>
      <c r="E110" s="7">
        <v>6.0666666666666664</v>
      </c>
      <c r="F110" s="7">
        <v>264</v>
      </c>
      <c r="G110" s="7">
        <v>43.516483516483518</v>
      </c>
      <c r="H110" s="7">
        <v>141</v>
      </c>
      <c r="I110" s="7">
        <v>23.241758241758241</v>
      </c>
      <c r="J110" s="7">
        <v>649</v>
      </c>
      <c r="K110" s="8">
        <v>28.379629629629612</v>
      </c>
      <c r="L110" s="8">
        <v>20.546296296296291</v>
      </c>
      <c r="M110" s="8">
        <v>5.3703703703703649</v>
      </c>
      <c r="N110" s="8">
        <v>20.546296296296291</v>
      </c>
      <c r="O110" s="6">
        <f t="shared" si="25"/>
        <v>0.53409090909090906</v>
      </c>
    </row>
    <row r="111" spans="1:15" x14ac:dyDescent="0.25">
      <c r="A111" s="20" t="s">
        <v>169</v>
      </c>
      <c r="B111" s="20" t="s">
        <v>5</v>
      </c>
      <c r="C111" s="5" t="s">
        <v>1428</v>
      </c>
      <c r="D111" s="62" t="s">
        <v>1429</v>
      </c>
      <c r="E111" s="7">
        <v>6.0666666666666664</v>
      </c>
      <c r="F111" s="7">
        <v>200</v>
      </c>
      <c r="G111" s="7">
        <v>32.967032967032971</v>
      </c>
      <c r="H111" s="7">
        <v>129</v>
      </c>
      <c r="I111" s="7">
        <v>21.263736263736263</v>
      </c>
      <c r="J111" s="7">
        <v>27</v>
      </c>
      <c r="K111" s="8">
        <v>52.473809523809472</v>
      </c>
      <c r="L111" s="8">
        <v>3.0714285714285698</v>
      </c>
      <c r="M111" s="8">
        <v>33.235714285714266</v>
      </c>
      <c r="N111" s="8">
        <v>2.7142857142857131</v>
      </c>
      <c r="O111" s="6">
        <f t="shared" si="25"/>
        <v>0.64500000000000002</v>
      </c>
    </row>
    <row r="112" spans="1:15" x14ac:dyDescent="0.25">
      <c r="A112" s="20" t="s">
        <v>169</v>
      </c>
      <c r="B112" s="20" t="s">
        <v>5</v>
      </c>
      <c r="C112" s="5" t="s">
        <v>1430</v>
      </c>
      <c r="D112" s="62" t="s">
        <v>1431</v>
      </c>
      <c r="E112" s="7">
        <v>6.0666666666666664</v>
      </c>
      <c r="F112" s="7">
        <v>221</v>
      </c>
      <c r="G112" s="7">
        <v>36.428571428571431</v>
      </c>
      <c r="H112" s="7">
        <v>218</v>
      </c>
      <c r="I112" s="7">
        <v>35.934065934065934</v>
      </c>
      <c r="J112" s="7">
        <v>40</v>
      </c>
      <c r="K112" s="8">
        <v>39.157142857142809</v>
      </c>
      <c r="L112" s="8">
        <v>3.5809523809523789</v>
      </c>
      <c r="M112" s="8">
        <v>39.323809523809473</v>
      </c>
      <c r="N112" s="8">
        <v>3.0452380952380929</v>
      </c>
      <c r="O112" s="6">
        <f t="shared" si="25"/>
        <v>0.98642533936651589</v>
      </c>
    </row>
    <row r="113" spans="1:15" x14ac:dyDescent="0.25">
      <c r="A113" s="20" t="s">
        <v>169</v>
      </c>
      <c r="B113" s="20" t="s">
        <v>5</v>
      </c>
      <c r="C113" s="5" t="s">
        <v>1432</v>
      </c>
      <c r="D113" s="62" t="s">
        <v>1433</v>
      </c>
      <c r="E113" s="7">
        <v>6.0666666666666664</v>
      </c>
      <c r="F113" s="7">
        <v>406</v>
      </c>
      <c r="G113" s="7">
        <v>66.92307692307692</v>
      </c>
      <c r="H113" s="7">
        <v>396</v>
      </c>
      <c r="I113" s="7">
        <v>65.27472527472527</v>
      </c>
      <c r="J113" s="7">
        <v>11</v>
      </c>
      <c r="K113" s="8">
        <v>86.11666666666649</v>
      </c>
      <c r="L113" s="8">
        <v>8.9999999999999911</v>
      </c>
      <c r="M113" s="8">
        <v>82.449999999999847</v>
      </c>
      <c r="N113" s="8">
        <v>6.8333333333333321</v>
      </c>
      <c r="O113" s="6">
        <f t="shared" si="25"/>
        <v>0.97536945812807885</v>
      </c>
    </row>
    <row r="114" spans="1:15" x14ac:dyDescent="0.25">
      <c r="A114" s="20" t="s">
        <v>169</v>
      </c>
      <c r="B114" s="20" t="s">
        <v>5</v>
      </c>
      <c r="C114" s="5" t="s">
        <v>1434</v>
      </c>
      <c r="D114" s="62" t="s">
        <v>1435</v>
      </c>
      <c r="E114" s="7">
        <v>6.0666666666666664</v>
      </c>
      <c r="F114" s="7">
        <v>417</v>
      </c>
      <c r="G114" s="7">
        <v>68.736263736263737</v>
      </c>
      <c r="H114" s="7">
        <v>410</v>
      </c>
      <c r="I114" s="7">
        <v>67.582417582417591</v>
      </c>
      <c r="J114" s="7">
        <v>21</v>
      </c>
      <c r="K114" s="8">
        <v>78.908109434425114</v>
      </c>
      <c r="L114" s="8">
        <v>8.4999999999999893</v>
      </c>
      <c r="M114" s="8">
        <v>77.741442767758443</v>
      </c>
      <c r="N114" s="8">
        <v>8.4999999999999893</v>
      </c>
      <c r="O114" s="6">
        <f t="shared" si="25"/>
        <v>0.98321342925659472</v>
      </c>
    </row>
    <row r="115" spans="1:15" x14ac:dyDescent="0.25">
      <c r="A115" s="20" t="s">
        <v>169</v>
      </c>
      <c r="B115" s="20" t="s">
        <v>5</v>
      </c>
      <c r="C115" s="5" t="s">
        <v>1436</v>
      </c>
      <c r="D115" s="62" t="s">
        <v>1437</v>
      </c>
      <c r="E115" s="7">
        <v>6.0666666666666664</v>
      </c>
      <c r="F115" s="7">
        <v>405</v>
      </c>
      <c r="G115" s="7">
        <v>66.758241758241766</v>
      </c>
      <c r="H115" s="7">
        <v>365</v>
      </c>
      <c r="I115" s="7">
        <v>60.164835164835168</v>
      </c>
      <c r="J115" s="7">
        <v>18</v>
      </c>
      <c r="K115" s="8">
        <v>71.33333333333313</v>
      </c>
      <c r="L115" s="8">
        <v>6.999999999999992</v>
      </c>
      <c r="M115" s="8">
        <v>62.999999999999766</v>
      </c>
      <c r="N115" s="8">
        <v>4.999999999999992</v>
      </c>
      <c r="O115" s="6">
        <f t="shared" si="25"/>
        <v>0.90123456790123457</v>
      </c>
    </row>
    <row r="116" spans="1:15" x14ac:dyDescent="0.25">
      <c r="A116" s="20" t="s">
        <v>169</v>
      </c>
      <c r="B116" s="20" t="s">
        <v>5</v>
      </c>
      <c r="C116" s="5" t="s">
        <v>1438</v>
      </c>
      <c r="D116" s="62" t="s">
        <v>1439</v>
      </c>
      <c r="E116" s="7">
        <v>6.0666666666666664</v>
      </c>
      <c r="F116" s="7">
        <v>85</v>
      </c>
      <c r="G116" s="7">
        <v>14.010989010989011</v>
      </c>
      <c r="H116" s="7">
        <v>79</v>
      </c>
      <c r="I116" s="7">
        <v>13.021978021978022</v>
      </c>
      <c r="J116" s="7">
        <v>7</v>
      </c>
      <c r="K116" s="8">
        <v>15.16666666666665</v>
      </c>
      <c r="L116" s="8">
        <v>5.1666666666666554</v>
      </c>
      <c r="M116" s="8">
        <v>14.66666666666665</v>
      </c>
      <c r="N116" s="8">
        <v>4.333333333333333</v>
      </c>
      <c r="O116" s="6">
        <f t="shared" si="25"/>
        <v>0.92941176470588238</v>
      </c>
    </row>
    <row r="117" spans="1:15" x14ac:dyDescent="0.25">
      <c r="A117" s="20" t="s">
        <v>169</v>
      </c>
      <c r="B117" s="20" t="s">
        <v>5</v>
      </c>
      <c r="C117" s="5" t="s">
        <v>1440</v>
      </c>
      <c r="D117" s="62" t="s">
        <v>1441</v>
      </c>
      <c r="E117" s="7">
        <v>6.0666666666666664</v>
      </c>
      <c r="F117" s="7">
        <v>97</v>
      </c>
      <c r="G117" s="7">
        <v>15.989010989010989</v>
      </c>
      <c r="H117" s="7">
        <v>77</v>
      </c>
      <c r="I117" s="7">
        <v>12.692307692307693</v>
      </c>
      <c r="J117" s="7">
        <v>12</v>
      </c>
      <c r="K117" s="8">
        <v>12.999999999999988</v>
      </c>
      <c r="L117" s="8">
        <v>6.8333333333333277</v>
      </c>
      <c r="M117" s="8">
        <v>10.83333333333332</v>
      </c>
      <c r="N117" s="8">
        <v>5.1666666666666581</v>
      </c>
      <c r="O117" s="6">
        <f t="shared" si="25"/>
        <v>0.79381443298969068</v>
      </c>
    </row>
    <row r="118" spans="1:15" x14ac:dyDescent="0.25">
      <c r="A118" s="9" t="s">
        <v>182</v>
      </c>
      <c r="B118" s="13"/>
      <c r="C118" s="9"/>
      <c r="D118" s="63"/>
      <c r="E118" s="10"/>
      <c r="F118" s="10">
        <f t="shared" ref="F118:N118" si="28">SUM(F106:F117)</f>
        <v>2734</v>
      </c>
      <c r="G118" s="10">
        <f t="shared" si="28"/>
        <v>467.30769230769226</v>
      </c>
      <c r="H118" s="10">
        <f t="shared" si="28"/>
        <v>2133</v>
      </c>
      <c r="I118" s="10">
        <f t="shared" si="28"/>
        <v>358.1868131868132</v>
      </c>
      <c r="J118" s="10">
        <f t="shared" si="28"/>
        <v>2328</v>
      </c>
      <c r="K118" s="11">
        <f t="shared" si="28"/>
        <v>465.68458291787482</v>
      </c>
      <c r="L118" s="11">
        <f t="shared" si="28"/>
        <v>112.81444825223886</v>
      </c>
      <c r="M118" s="11">
        <f t="shared" si="28"/>
        <v>352.77056175385366</v>
      </c>
      <c r="N118" s="11">
        <f t="shared" si="28"/>
        <v>94.396591109381717</v>
      </c>
      <c r="O118" s="14">
        <f t="shared" si="25"/>
        <v>0.78017556693489398</v>
      </c>
    </row>
    <row r="119" spans="1:15" x14ac:dyDescent="0.25">
      <c r="A119" s="4" t="s">
        <v>193</v>
      </c>
      <c r="B119" s="4" t="s">
        <v>5</v>
      </c>
      <c r="C119" s="5" t="s">
        <v>1454</v>
      </c>
      <c r="D119" s="62" t="s">
        <v>1455</v>
      </c>
      <c r="E119" s="7">
        <v>6.0666666666666664</v>
      </c>
      <c r="F119" s="7">
        <v>31</v>
      </c>
      <c r="G119" s="7">
        <v>5.1098901098901104</v>
      </c>
      <c r="H119" s="7">
        <v>31</v>
      </c>
      <c r="I119" s="7">
        <v>5.1098901098901104</v>
      </c>
      <c r="J119" s="7">
        <v>0</v>
      </c>
      <c r="K119" s="8">
        <v>9.3333333333333304</v>
      </c>
      <c r="L119" s="8"/>
      <c r="M119" s="8">
        <v>9.3333333333333304</v>
      </c>
      <c r="N119" s="8"/>
      <c r="O119" s="6">
        <f t="shared" si="25"/>
        <v>1</v>
      </c>
    </row>
    <row r="120" spans="1:15" x14ac:dyDescent="0.25">
      <c r="A120" s="20" t="str">
        <f t="shared" ref="A120:A133" si="29">A119</f>
        <v>Medellín</v>
      </c>
      <c r="B120" s="20" t="str">
        <f t="shared" ref="B120:B133" si="30">B119</f>
        <v>Penal</v>
      </c>
      <c r="C120" s="5" t="s">
        <v>1456</v>
      </c>
      <c r="D120" s="62" t="s">
        <v>1457</v>
      </c>
      <c r="E120" s="7">
        <v>2.9</v>
      </c>
      <c r="F120" s="7">
        <v>484</v>
      </c>
      <c r="G120" s="7">
        <v>166.89655172413794</v>
      </c>
      <c r="H120" s="7">
        <v>452</v>
      </c>
      <c r="I120" s="7">
        <v>155.86206896551724</v>
      </c>
      <c r="J120" s="7">
        <v>36</v>
      </c>
      <c r="K120" s="8">
        <v>156.92653673163392</v>
      </c>
      <c r="L120" s="8">
        <v>23.103448275862039</v>
      </c>
      <c r="M120" s="8">
        <v>156.92653673163392</v>
      </c>
      <c r="N120" s="8">
        <v>12.068965517241356</v>
      </c>
      <c r="O120" s="6">
        <f t="shared" si="25"/>
        <v>0.93388429752066116</v>
      </c>
    </row>
    <row r="121" spans="1:15" x14ac:dyDescent="0.25">
      <c r="A121" s="20" t="str">
        <f t="shared" si="29"/>
        <v>Medellín</v>
      </c>
      <c r="B121" s="20" t="str">
        <f t="shared" si="30"/>
        <v>Penal</v>
      </c>
      <c r="C121" s="5" t="s">
        <v>1458</v>
      </c>
      <c r="D121" s="62" t="s">
        <v>1459</v>
      </c>
      <c r="E121" s="7">
        <v>3.0333333333333332</v>
      </c>
      <c r="F121" s="7">
        <v>71</v>
      </c>
      <c r="G121" s="7">
        <v>23.406593406593409</v>
      </c>
      <c r="H121" s="7">
        <v>61</v>
      </c>
      <c r="I121" s="7">
        <v>20.109890109890109</v>
      </c>
      <c r="J121" s="7">
        <v>0</v>
      </c>
      <c r="K121" s="8"/>
      <c r="L121" s="8">
        <v>23.66666666666665</v>
      </c>
      <c r="M121" s="8"/>
      <c r="N121" s="8">
        <v>20.333333333333314</v>
      </c>
      <c r="O121" s="6">
        <f t="shared" si="25"/>
        <v>0.85915492957746475</v>
      </c>
    </row>
    <row r="122" spans="1:15" x14ac:dyDescent="0.25">
      <c r="A122" s="20" t="str">
        <f t="shared" si="29"/>
        <v>Medellín</v>
      </c>
      <c r="B122" s="20" t="str">
        <f t="shared" si="30"/>
        <v>Penal</v>
      </c>
      <c r="C122" s="5" t="s">
        <v>1460</v>
      </c>
      <c r="D122" s="62" t="s">
        <v>1461</v>
      </c>
      <c r="E122" s="7">
        <v>0.1</v>
      </c>
      <c r="F122" s="7">
        <v>4</v>
      </c>
      <c r="G122" s="7">
        <v>4</v>
      </c>
      <c r="H122" s="7">
        <v>0</v>
      </c>
      <c r="I122" s="7">
        <v>0</v>
      </c>
      <c r="J122" s="7">
        <v>4</v>
      </c>
      <c r="K122" s="8"/>
      <c r="L122" s="8">
        <v>4</v>
      </c>
      <c r="M122" s="8"/>
      <c r="N122" s="8">
        <v>0</v>
      </c>
      <c r="O122" s="6">
        <f t="shared" si="25"/>
        <v>0</v>
      </c>
    </row>
    <row r="123" spans="1:15" x14ac:dyDescent="0.25">
      <c r="A123" s="20" t="str">
        <f t="shared" si="29"/>
        <v>Medellín</v>
      </c>
      <c r="B123" s="20" t="str">
        <f t="shared" si="30"/>
        <v>Penal</v>
      </c>
      <c r="C123" s="5" t="s">
        <v>1462</v>
      </c>
      <c r="D123" s="62" t="s">
        <v>1463</v>
      </c>
      <c r="E123" s="7">
        <v>6.0666666666666664</v>
      </c>
      <c r="F123" s="7">
        <v>726</v>
      </c>
      <c r="G123" s="7">
        <v>119.67032967032968</v>
      </c>
      <c r="H123" s="7">
        <v>662</v>
      </c>
      <c r="I123" s="7">
        <v>109.12087912087912</v>
      </c>
      <c r="J123" s="7">
        <v>11</v>
      </c>
      <c r="K123" s="8">
        <v>109.66666666666654</v>
      </c>
      <c r="L123" s="8">
        <v>24.166666666666647</v>
      </c>
      <c r="M123" s="8">
        <v>111.83333333333316</v>
      </c>
      <c r="N123" s="8">
        <v>11.499999999999993</v>
      </c>
      <c r="O123" s="6">
        <f t="shared" si="25"/>
        <v>0.91184573002754821</v>
      </c>
    </row>
    <row r="124" spans="1:15" x14ac:dyDescent="0.25">
      <c r="A124" s="20" t="str">
        <f t="shared" si="29"/>
        <v>Medellín</v>
      </c>
      <c r="B124" s="20" t="str">
        <f t="shared" si="30"/>
        <v>Penal</v>
      </c>
      <c r="C124" s="5" t="s">
        <v>1464</v>
      </c>
      <c r="D124" s="62" t="s">
        <v>1465</v>
      </c>
      <c r="E124" s="7">
        <v>6.0666666666666664</v>
      </c>
      <c r="F124" s="7">
        <v>280</v>
      </c>
      <c r="G124" s="7">
        <v>46.153846153846153</v>
      </c>
      <c r="H124" s="7">
        <v>209</v>
      </c>
      <c r="I124" s="7">
        <v>34.450549450549453</v>
      </c>
      <c r="J124" s="7">
        <v>149</v>
      </c>
      <c r="K124" s="8">
        <v>20.925925925925913</v>
      </c>
      <c r="L124" s="8">
        <v>25.999999999999979</v>
      </c>
      <c r="M124" s="8">
        <v>12.166666666666659</v>
      </c>
      <c r="N124" s="8">
        <v>22.833333333333254</v>
      </c>
      <c r="O124" s="6">
        <f t="shared" si="25"/>
        <v>0.74642857142857144</v>
      </c>
    </row>
    <row r="125" spans="1:15" x14ac:dyDescent="0.25">
      <c r="A125" s="20" t="str">
        <f t="shared" si="29"/>
        <v>Medellín</v>
      </c>
      <c r="B125" s="20" t="str">
        <f t="shared" si="30"/>
        <v>Penal</v>
      </c>
      <c r="C125" s="5" t="s">
        <v>1466</v>
      </c>
      <c r="D125" s="62" t="s">
        <v>1467</v>
      </c>
      <c r="E125" s="7">
        <v>6.0666666666666664</v>
      </c>
      <c r="F125" s="7">
        <v>453</v>
      </c>
      <c r="G125" s="7">
        <v>74.670329670329679</v>
      </c>
      <c r="H125" s="7">
        <v>462</v>
      </c>
      <c r="I125" s="7">
        <v>76.15384615384616</v>
      </c>
      <c r="J125" s="7">
        <v>0</v>
      </c>
      <c r="K125" s="8">
        <v>86.666666666666487</v>
      </c>
      <c r="L125" s="8"/>
      <c r="M125" s="8">
        <v>87.833333333333186</v>
      </c>
      <c r="N125" s="8"/>
      <c r="O125" s="6">
        <f t="shared" si="25"/>
        <v>1.0198675496688743</v>
      </c>
    </row>
    <row r="126" spans="1:15" x14ac:dyDescent="0.25">
      <c r="A126" s="20" t="str">
        <f t="shared" si="29"/>
        <v>Medellín</v>
      </c>
      <c r="B126" s="20" t="str">
        <f t="shared" si="30"/>
        <v>Penal</v>
      </c>
      <c r="C126" s="5" t="s">
        <v>1468</v>
      </c>
      <c r="D126" s="62" t="s">
        <v>1469</v>
      </c>
      <c r="E126" s="7">
        <v>6.0666666666666664</v>
      </c>
      <c r="F126" s="7">
        <v>606</v>
      </c>
      <c r="G126" s="7">
        <v>99.890109890109898</v>
      </c>
      <c r="H126" s="7">
        <v>615</v>
      </c>
      <c r="I126" s="7">
        <v>101.37362637362638</v>
      </c>
      <c r="J126" s="7">
        <v>56</v>
      </c>
      <c r="K126" s="8">
        <v>77.27467294448418</v>
      </c>
      <c r="L126" s="8">
        <v>37.338772734999132</v>
      </c>
      <c r="M126" s="8">
        <v>91.28217906519788</v>
      </c>
      <c r="N126" s="8">
        <v>29.879823219445779</v>
      </c>
      <c r="O126" s="6">
        <f t="shared" si="25"/>
        <v>1.0148514851485149</v>
      </c>
    </row>
    <row r="127" spans="1:15" x14ac:dyDescent="0.25">
      <c r="A127" s="20" t="str">
        <f t="shared" si="29"/>
        <v>Medellín</v>
      </c>
      <c r="B127" s="20" t="str">
        <f t="shared" si="30"/>
        <v>Penal</v>
      </c>
      <c r="C127" s="5" t="s">
        <v>1470</v>
      </c>
      <c r="D127" s="62" t="s">
        <v>1471</v>
      </c>
      <c r="E127" s="7">
        <v>3.0333333333333332</v>
      </c>
      <c r="F127" s="7">
        <v>233</v>
      </c>
      <c r="G127" s="7">
        <v>76.813186813186817</v>
      </c>
      <c r="H127" s="7">
        <v>218</v>
      </c>
      <c r="I127" s="7">
        <v>71.868131868131869</v>
      </c>
      <c r="J127" s="7">
        <v>67</v>
      </c>
      <c r="K127" s="8">
        <v>77.666666666666515</v>
      </c>
      <c r="L127" s="8"/>
      <c r="M127" s="8">
        <v>72.666666666666558</v>
      </c>
      <c r="N127" s="8"/>
      <c r="O127" s="6">
        <f t="shared" si="25"/>
        <v>0.93562231759656656</v>
      </c>
    </row>
    <row r="128" spans="1:15" x14ac:dyDescent="0.25">
      <c r="A128" s="20" t="str">
        <f t="shared" si="29"/>
        <v>Medellín</v>
      </c>
      <c r="B128" s="20" t="str">
        <f t="shared" si="30"/>
        <v>Penal</v>
      </c>
      <c r="C128" s="5" t="s">
        <v>1472</v>
      </c>
      <c r="D128" s="62" t="s">
        <v>1473</v>
      </c>
      <c r="E128" s="7">
        <v>3.0333333333333332</v>
      </c>
      <c r="F128" s="7">
        <v>293</v>
      </c>
      <c r="G128" s="7">
        <v>96.593406593406598</v>
      </c>
      <c r="H128" s="7">
        <v>262</v>
      </c>
      <c r="I128" s="7">
        <v>86.373626373626379</v>
      </c>
      <c r="J128" s="7">
        <v>92</v>
      </c>
      <c r="K128" s="8">
        <v>61.333333333333229</v>
      </c>
      <c r="L128" s="8">
        <v>36.3333333333333</v>
      </c>
      <c r="M128" s="8">
        <v>58.999999999999893</v>
      </c>
      <c r="N128" s="8">
        <v>28.3333333333333</v>
      </c>
      <c r="O128" s="6">
        <f t="shared" si="25"/>
        <v>0.89419795221843001</v>
      </c>
    </row>
    <row r="129" spans="1:15" x14ac:dyDescent="0.25">
      <c r="A129" s="20" t="str">
        <f t="shared" si="29"/>
        <v>Medellín</v>
      </c>
      <c r="B129" s="20" t="str">
        <f t="shared" si="30"/>
        <v>Penal</v>
      </c>
      <c r="C129" s="5" t="s">
        <v>1474</v>
      </c>
      <c r="D129" s="62" t="s">
        <v>1475</v>
      </c>
      <c r="E129" s="7">
        <v>6.0666666666666664</v>
      </c>
      <c r="F129" s="7">
        <v>591</v>
      </c>
      <c r="G129" s="7">
        <v>97.417582417582423</v>
      </c>
      <c r="H129" s="7">
        <v>517</v>
      </c>
      <c r="I129" s="7">
        <v>85.219780219780219</v>
      </c>
      <c r="J129" s="7">
        <v>273</v>
      </c>
      <c r="K129" s="8">
        <v>80.999999999999844</v>
      </c>
      <c r="L129" s="8">
        <v>19.499999999999972</v>
      </c>
      <c r="M129" s="8">
        <v>74.833333333333186</v>
      </c>
      <c r="N129" s="8">
        <v>13.16666666666665</v>
      </c>
      <c r="O129" s="6">
        <f t="shared" si="25"/>
        <v>0.87478849407783421</v>
      </c>
    </row>
    <row r="130" spans="1:15" x14ac:dyDescent="0.25">
      <c r="A130" s="20" t="str">
        <f t="shared" si="29"/>
        <v>Medellín</v>
      </c>
      <c r="B130" s="20" t="str">
        <f t="shared" si="30"/>
        <v>Penal</v>
      </c>
      <c r="C130" s="5" t="s">
        <v>1476</v>
      </c>
      <c r="D130" s="62" t="s">
        <v>1477</v>
      </c>
      <c r="E130" s="7">
        <v>6.0666666666666664</v>
      </c>
      <c r="F130" s="7">
        <v>136</v>
      </c>
      <c r="G130" s="7">
        <v>22.41758241758242</v>
      </c>
      <c r="H130" s="7">
        <v>120</v>
      </c>
      <c r="I130" s="7">
        <v>19.780219780219781</v>
      </c>
      <c r="J130" s="7">
        <v>12</v>
      </c>
      <c r="K130" s="8">
        <v>22.45634151191981</v>
      </c>
      <c r="L130" s="8">
        <v>8.6819762158745046</v>
      </c>
      <c r="M130" s="8">
        <v>21.863748919327225</v>
      </c>
      <c r="N130" s="8">
        <v>6.3645055509462232</v>
      </c>
      <c r="O130" s="6">
        <f t="shared" si="25"/>
        <v>0.88235294117647056</v>
      </c>
    </row>
    <row r="131" spans="1:15" x14ac:dyDescent="0.25">
      <c r="A131" s="20" t="str">
        <f t="shared" si="29"/>
        <v>Medellín</v>
      </c>
      <c r="B131" s="20" t="str">
        <f t="shared" si="30"/>
        <v>Penal</v>
      </c>
      <c r="C131" s="5" t="s">
        <v>1478</v>
      </c>
      <c r="D131" s="62" t="s">
        <v>1479</v>
      </c>
      <c r="E131" s="7">
        <v>6.0333333333333332</v>
      </c>
      <c r="F131" s="7">
        <v>214</v>
      </c>
      <c r="G131" s="7">
        <v>35.469613259668506</v>
      </c>
      <c r="H131" s="7">
        <v>184</v>
      </c>
      <c r="I131" s="7">
        <v>30.497237569060776</v>
      </c>
      <c r="J131" s="7">
        <v>11</v>
      </c>
      <c r="K131" s="8">
        <v>27.728838355448701</v>
      </c>
      <c r="L131" s="8">
        <v>25.564102564102516</v>
      </c>
      <c r="M131" s="8">
        <v>27.226208314536965</v>
      </c>
      <c r="N131" s="8">
        <v>17.314407814407808</v>
      </c>
      <c r="O131" s="6">
        <f t="shared" ref="O131:O142" si="31">H131/F131</f>
        <v>0.85981308411214952</v>
      </c>
    </row>
    <row r="132" spans="1:15" x14ac:dyDescent="0.25">
      <c r="A132" s="20" t="str">
        <f t="shared" si="29"/>
        <v>Medellín</v>
      </c>
      <c r="B132" s="20" t="str">
        <f t="shared" si="30"/>
        <v>Penal</v>
      </c>
      <c r="C132" s="5" t="s">
        <v>1480</v>
      </c>
      <c r="D132" s="62" t="s">
        <v>1481</v>
      </c>
      <c r="E132" s="7">
        <v>3.0333333333333332</v>
      </c>
      <c r="F132" s="7">
        <v>415</v>
      </c>
      <c r="G132" s="7">
        <v>136.81318681318683</v>
      </c>
      <c r="H132" s="7">
        <v>372</v>
      </c>
      <c r="I132" s="7">
        <v>122.63736263736264</v>
      </c>
      <c r="J132" s="7">
        <v>285</v>
      </c>
      <c r="K132" s="8">
        <v>138.33333333333317</v>
      </c>
      <c r="L132" s="8"/>
      <c r="M132" s="8">
        <v>123.9999999999998</v>
      </c>
      <c r="N132" s="8"/>
      <c r="O132" s="6">
        <f t="shared" si="31"/>
        <v>0.89638554216867472</v>
      </c>
    </row>
    <row r="133" spans="1:15" x14ac:dyDescent="0.25">
      <c r="A133" s="20" t="str">
        <f t="shared" si="29"/>
        <v>Medellín</v>
      </c>
      <c r="B133" s="20" t="str">
        <f t="shared" si="30"/>
        <v>Penal</v>
      </c>
      <c r="C133" s="5" t="s">
        <v>1482</v>
      </c>
      <c r="D133" s="62" t="s">
        <v>1483</v>
      </c>
      <c r="E133" s="7">
        <v>3.0333333333333332</v>
      </c>
      <c r="F133" s="7">
        <v>585</v>
      </c>
      <c r="G133" s="7">
        <v>192.85714285714286</v>
      </c>
      <c r="H133" s="7">
        <v>278</v>
      </c>
      <c r="I133" s="7">
        <v>91.64835164835165</v>
      </c>
      <c r="J133" s="7">
        <v>258</v>
      </c>
      <c r="K133" s="8">
        <v>194.99999999999983</v>
      </c>
      <c r="L133" s="8"/>
      <c r="M133" s="8">
        <v>92.666666666666487</v>
      </c>
      <c r="N133" s="8"/>
      <c r="O133" s="6">
        <f t="shared" si="31"/>
        <v>0.47521367521367519</v>
      </c>
    </row>
    <row r="134" spans="1:15" x14ac:dyDescent="0.25">
      <c r="A134" s="9" t="s">
        <v>238</v>
      </c>
      <c r="B134" s="13"/>
      <c r="C134" s="9"/>
      <c r="D134" s="63"/>
      <c r="E134" s="10"/>
      <c r="F134" s="10">
        <f t="shared" ref="F134:N134" si="32">SUM(F119:F133)</f>
        <v>5122</v>
      </c>
      <c r="G134" s="10">
        <f t="shared" si="32"/>
        <v>1198.1793517969934</v>
      </c>
      <c r="H134" s="10">
        <f t="shared" si="32"/>
        <v>4443</v>
      </c>
      <c r="I134" s="10">
        <f t="shared" si="32"/>
        <v>1010.2054603807319</v>
      </c>
      <c r="J134" s="10">
        <f t="shared" si="32"/>
        <v>1254</v>
      </c>
      <c r="K134" s="11">
        <f t="shared" si="32"/>
        <v>1064.3123154694115</v>
      </c>
      <c r="L134" s="11">
        <f t="shared" si="32"/>
        <v>228.35496645750476</v>
      </c>
      <c r="M134" s="11">
        <f t="shared" si="32"/>
        <v>941.63200636402826</v>
      </c>
      <c r="N134" s="11">
        <f t="shared" si="32"/>
        <v>161.7943687687077</v>
      </c>
      <c r="O134" s="14">
        <f t="shared" si="31"/>
        <v>0.86743459586099181</v>
      </c>
    </row>
    <row r="135" spans="1:15" x14ac:dyDescent="0.25">
      <c r="A135" s="4" t="s">
        <v>883</v>
      </c>
      <c r="B135" s="4" t="s">
        <v>5</v>
      </c>
      <c r="C135" s="5" t="s">
        <v>1496</v>
      </c>
      <c r="D135" s="62" t="s">
        <v>1497</v>
      </c>
      <c r="E135" s="7">
        <v>6.0666666666666664</v>
      </c>
      <c r="F135" s="7">
        <v>299</v>
      </c>
      <c r="G135" s="7">
        <v>49.285714285714285</v>
      </c>
      <c r="H135" s="7">
        <v>279</v>
      </c>
      <c r="I135" s="7">
        <v>45.989010989010993</v>
      </c>
      <c r="J135" s="7">
        <v>20</v>
      </c>
      <c r="K135" s="8">
        <v>51.833333333333279</v>
      </c>
      <c r="L135" s="8">
        <v>3.499999999999992</v>
      </c>
      <c r="M135" s="8">
        <v>49.499999999999964</v>
      </c>
      <c r="N135" s="8">
        <v>2.3333333333333259</v>
      </c>
      <c r="O135" s="6">
        <f t="shared" si="31"/>
        <v>0.93311036789297663</v>
      </c>
    </row>
    <row r="136" spans="1:15" x14ac:dyDescent="0.25">
      <c r="A136" s="20" t="str">
        <f>A135</f>
        <v>Mocoa</v>
      </c>
      <c r="B136" s="20" t="str">
        <f>B135</f>
        <v>Penal</v>
      </c>
      <c r="C136" s="5" t="s">
        <v>1498</v>
      </c>
      <c r="D136" s="62" t="s">
        <v>1499</v>
      </c>
      <c r="E136" s="7">
        <v>6.0666666666666664</v>
      </c>
      <c r="F136" s="7">
        <v>275</v>
      </c>
      <c r="G136" s="7">
        <v>45.329670329670328</v>
      </c>
      <c r="H136" s="7">
        <v>272</v>
      </c>
      <c r="I136" s="7">
        <v>44.835164835164839</v>
      </c>
      <c r="J136" s="7">
        <v>26</v>
      </c>
      <c r="K136" s="8">
        <v>49.166666666666593</v>
      </c>
      <c r="L136" s="8">
        <v>3.3333333333333259</v>
      </c>
      <c r="M136" s="8">
        <v>50.666666666666586</v>
      </c>
      <c r="N136" s="8">
        <v>2.666666666666659</v>
      </c>
      <c r="O136" s="6">
        <f t="shared" si="31"/>
        <v>0.98909090909090913</v>
      </c>
    </row>
    <row r="137" spans="1:15" x14ac:dyDescent="0.25">
      <c r="A137" s="20" t="str">
        <f>A136</f>
        <v>Mocoa</v>
      </c>
      <c r="B137" s="20" t="str">
        <f>B136</f>
        <v>Penal</v>
      </c>
      <c r="C137" s="5" t="s">
        <v>1500</v>
      </c>
      <c r="D137" s="62" t="s">
        <v>1501</v>
      </c>
      <c r="E137" s="7">
        <v>6.0666666666666664</v>
      </c>
      <c r="F137" s="7">
        <v>142</v>
      </c>
      <c r="G137" s="7">
        <v>23.406593406593409</v>
      </c>
      <c r="H137" s="7">
        <v>128</v>
      </c>
      <c r="I137" s="7">
        <v>21.098901098901099</v>
      </c>
      <c r="J137" s="7">
        <v>16</v>
      </c>
      <c r="K137" s="8">
        <v>28.833333333333279</v>
      </c>
      <c r="L137" s="8">
        <v>3.666666666666659</v>
      </c>
      <c r="M137" s="8">
        <v>27.333333333333282</v>
      </c>
      <c r="N137" s="8">
        <v>1.9999999999999931</v>
      </c>
      <c r="O137" s="6">
        <f t="shared" si="31"/>
        <v>0.90140845070422537</v>
      </c>
    </row>
    <row r="138" spans="1:15" x14ac:dyDescent="0.25">
      <c r="A138" s="9" t="s">
        <v>896</v>
      </c>
      <c r="B138" s="13"/>
      <c r="C138" s="9"/>
      <c r="D138" s="63"/>
      <c r="E138" s="10"/>
      <c r="F138" s="10">
        <f>SUM(F135:F137)</f>
        <v>716</v>
      </c>
      <c r="G138" s="10">
        <f>SUM(G135:G137)</f>
        <v>118.02197802197801</v>
      </c>
      <c r="H138" s="10">
        <f>SUM(H135:H137)</f>
        <v>679</v>
      </c>
      <c r="I138" s="10">
        <f>SUM(I135:I137)</f>
        <v>111.92307692307692</v>
      </c>
      <c r="J138" s="10">
        <v>62</v>
      </c>
      <c r="K138" s="11">
        <v>129.83333333333314</v>
      </c>
      <c r="L138" s="11">
        <v>10.499999999999977</v>
      </c>
      <c r="M138" s="11">
        <v>127.49999999999983</v>
      </c>
      <c r="N138" s="11">
        <v>6.9999999999999778</v>
      </c>
      <c r="O138" s="14">
        <f t="shared" si="31"/>
        <v>0.9483240223463687</v>
      </c>
    </row>
    <row r="139" spans="1:15" x14ac:dyDescent="0.25">
      <c r="A139" s="4" t="s">
        <v>239</v>
      </c>
      <c r="B139" s="4" t="s">
        <v>5</v>
      </c>
      <c r="C139" s="5" t="s">
        <v>1502</v>
      </c>
      <c r="D139" s="62" t="s">
        <v>1503</v>
      </c>
      <c r="E139" s="7">
        <v>6.0666666666666664</v>
      </c>
      <c r="F139" s="7">
        <v>486</v>
      </c>
      <c r="G139" s="7">
        <v>80.109890109890117</v>
      </c>
      <c r="H139" s="7">
        <v>439</v>
      </c>
      <c r="I139" s="7">
        <v>72.362637362637372</v>
      </c>
      <c r="J139" s="7">
        <v>110</v>
      </c>
      <c r="K139" s="8">
        <v>61.166666666666572</v>
      </c>
      <c r="L139" s="8">
        <v>26.999999999999979</v>
      </c>
      <c r="M139" s="8">
        <v>57.999999999999915</v>
      </c>
      <c r="N139" s="8">
        <v>22.666666666666575</v>
      </c>
      <c r="O139" s="6">
        <f t="shared" si="31"/>
        <v>0.9032921810699589</v>
      </c>
    </row>
    <row r="140" spans="1:15" x14ac:dyDescent="0.25">
      <c r="A140" s="20" t="str">
        <f t="shared" ref="A140:B142" si="33">A139</f>
        <v>Montería</v>
      </c>
      <c r="B140" s="20" t="str">
        <f t="shared" si="33"/>
        <v>Penal</v>
      </c>
      <c r="C140" s="5" t="s">
        <v>1504</v>
      </c>
      <c r="D140" s="62" t="s">
        <v>1505</v>
      </c>
      <c r="E140" s="7">
        <v>6.0666666666666664</v>
      </c>
      <c r="F140" s="7">
        <v>253</v>
      </c>
      <c r="G140" s="7">
        <v>41.703296703296708</v>
      </c>
      <c r="H140" s="7">
        <v>129</v>
      </c>
      <c r="I140" s="7">
        <v>21.263736263736263</v>
      </c>
      <c r="J140" s="7">
        <v>224</v>
      </c>
      <c r="K140" s="8">
        <v>31.833333333333307</v>
      </c>
      <c r="L140" s="8">
        <v>12.16666666666665</v>
      </c>
      <c r="M140" s="8">
        <v>22.833333333333297</v>
      </c>
      <c r="N140" s="8">
        <v>0</v>
      </c>
      <c r="O140" s="6">
        <f t="shared" si="31"/>
        <v>0.50988142292490124</v>
      </c>
    </row>
    <row r="141" spans="1:15" x14ac:dyDescent="0.25">
      <c r="A141" s="20" t="str">
        <f t="shared" si="33"/>
        <v>Montería</v>
      </c>
      <c r="B141" s="20" t="str">
        <f t="shared" si="33"/>
        <v>Penal</v>
      </c>
      <c r="C141" s="5" t="s">
        <v>1506</v>
      </c>
      <c r="D141" s="62" t="s">
        <v>1507</v>
      </c>
      <c r="E141" s="7">
        <v>6.0666666666666664</v>
      </c>
      <c r="F141" s="7">
        <v>422</v>
      </c>
      <c r="G141" s="7">
        <v>69.560439560439562</v>
      </c>
      <c r="H141" s="7">
        <v>252</v>
      </c>
      <c r="I141" s="7">
        <v>41.53846153846154</v>
      </c>
      <c r="J141" s="7">
        <v>58</v>
      </c>
      <c r="K141" s="8">
        <v>55.666666666666622</v>
      </c>
      <c r="L141" s="8">
        <v>33.166666666666629</v>
      </c>
      <c r="M141" s="8">
        <v>21.999999999999982</v>
      </c>
      <c r="N141" s="8">
        <v>32.8333333333333</v>
      </c>
      <c r="O141" s="6">
        <f t="shared" si="31"/>
        <v>0.59715639810426535</v>
      </c>
    </row>
    <row r="142" spans="1:15" x14ac:dyDescent="0.25">
      <c r="A142" s="20" t="str">
        <f t="shared" si="33"/>
        <v>Montería</v>
      </c>
      <c r="B142" s="20" t="str">
        <f t="shared" si="33"/>
        <v>Penal</v>
      </c>
      <c r="C142" s="5" t="s">
        <v>1508</v>
      </c>
      <c r="D142" s="62" t="s">
        <v>1509</v>
      </c>
      <c r="E142" s="7">
        <v>6.0666666666666664</v>
      </c>
      <c r="F142" s="7">
        <v>496</v>
      </c>
      <c r="G142" s="7">
        <v>81.758241758241766</v>
      </c>
      <c r="H142" s="7">
        <v>504</v>
      </c>
      <c r="I142" s="7">
        <v>83.07692307692308</v>
      </c>
      <c r="J142" s="7">
        <v>102</v>
      </c>
      <c r="K142" s="8">
        <v>65.666666666666572</v>
      </c>
      <c r="L142" s="8">
        <v>29.83333333333329</v>
      </c>
      <c r="M142" s="8">
        <v>68.499999999999901</v>
      </c>
      <c r="N142" s="8">
        <v>28.999999999999943</v>
      </c>
      <c r="O142" s="6">
        <f t="shared" si="31"/>
        <v>1.0161290322580645</v>
      </c>
    </row>
    <row r="143" spans="1:15" x14ac:dyDescent="0.25">
      <c r="A143" s="9" t="s">
        <v>246</v>
      </c>
      <c r="B143" s="13"/>
      <c r="C143" s="9"/>
      <c r="D143" s="63"/>
      <c r="E143" s="10"/>
      <c r="F143" s="10">
        <f t="shared" ref="F143:N143" si="34">SUM(F139:F142)</f>
        <v>1657</v>
      </c>
      <c r="G143" s="10">
        <f t="shared" si="34"/>
        <v>273.13186813186815</v>
      </c>
      <c r="H143" s="10">
        <f t="shared" si="34"/>
        <v>1324</v>
      </c>
      <c r="I143" s="10">
        <f t="shared" si="34"/>
        <v>218.24175824175825</v>
      </c>
      <c r="J143" s="10">
        <f t="shared" si="34"/>
        <v>494</v>
      </c>
      <c r="K143" s="11">
        <f t="shared" si="34"/>
        <v>214.33333333333309</v>
      </c>
      <c r="L143" s="11">
        <f t="shared" si="34"/>
        <v>102.16666666666654</v>
      </c>
      <c r="M143" s="11">
        <f t="shared" si="34"/>
        <v>171.33333333333309</v>
      </c>
      <c r="N143" s="11">
        <f t="shared" si="34"/>
        <v>84.499999999999815</v>
      </c>
      <c r="O143" s="14">
        <f t="shared" ref="O143:O174" si="35">H143/F143</f>
        <v>0.79903439951719979</v>
      </c>
    </row>
    <row r="144" spans="1:15" x14ac:dyDescent="0.25">
      <c r="A144" s="4" t="s">
        <v>247</v>
      </c>
      <c r="B144" s="4" t="s">
        <v>5</v>
      </c>
      <c r="C144" s="5" t="s">
        <v>1516</v>
      </c>
      <c r="D144" s="62" t="s">
        <v>1517</v>
      </c>
      <c r="E144" s="7">
        <v>6.0666666666666664</v>
      </c>
      <c r="F144" s="7">
        <v>81</v>
      </c>
      <c r="G144" s="7">
        <v>13.351648351648352</v>
      </c>
      <c r="H144" s="7">
        <v>140</v>
      </c>
      <c r="I144" s="7">
        <v>23.076923076923077</v>
      </c>
      <c r="J144" s="7">
        <v>396</v>
      </c>
      <c r="K144" s="8">
        <v>0</v>
      </c>
      <c r="L144" s="8">
        <v>15.678650036683747</v>
      </c>
      <c r="M144" s="8">
        <v>12.333333333333314</v>
      </c>
      <c r="N144" s="8">
        <v>12.621178772315952</v>
      </c>
      <c r="O144" s="6">
        <f t="shared" si="35"/>
        <v>1.728395061728395</v>
      </c>
    </row>
    <row r="145" spans="1:15" x14ac:dyDescent="0.25">
      <c r="A145" s="20" t="str">
        <f t="shared" ref="A145:A151" si="36">A144</f>
        <v>Neiva</v>
      </c>
      <c r="B145" s="20" t="str">
        <f t="shared" ref="B145:B151" si="37">B144</f>
        <v>Penal</v>
      </c>
      <c r="C145" s="5" t="s">
        <v>1518</v>
      </c>
      <c r="D145" s="62" t="s">
        <v>1519</v>
      </c>
      <c r="E145" s="7">
        <v>5.2666666666666666</v>
      </c>
      <c r="F145" s="7">
        <v>309</v>
      </c>
      <c r="G145" s="7">
        <v>58.670886075949369</v>
      </c>
      <c r="H145" s="7">
        <v>275</v>
      </c>
      <c r="I145" s="7">
        <v>52.215189873417721</v>
      </c>
      <c r="J145" s="7">
        <v>83</v>
      </c>
      <c r="K145" s="8">
        <v>56.793706293706215</v>
      </c>
      <c r="L145" s="8">
        <v>10.551282051282044</v>
      </c>
      <c r="M145" s="8">
        <v>50.56993006993001</v>
      </c>
      <c r="N145" s="8">
        <v>9.551282051282044</v>
      </c>
      <c r="O145" s="6">
        <f t="shared" si="35"/>
        <v>0.88996763754045305</v>
      </c>
    </row>
    <row r="146" spans="1:15" x14ac:dyDescent="0.25">
      <c r="A146" s="20" t="str">
        <f t="shared" si="36"/>
        <v>Neiva</v>
      </c>
      <c r="B146" s="20" t="str">
        <f t="shared" si="37"/>
        <v>Penal</v>
      </c>
      <c r="C146" s="5" t="s">
        <v>1520</v>
      </c>
      <c r="D146" s="62" t="s">
        <v>1521</v>
      </c>
      <c r="E146" s="7">
        <v>6.0666666666666664</v>
      </c>
      <c r="F146" s="7">
        <v>269</v>
      </c>
      <c r="G146" s="7">
        <v>44.340659340659343</v>
      </c>
      <c r="H146" s="7">
        <v>261</v>
      </c>
      <c r="I146" s="7">
        <v>43.021978021978022</v>
      </c>
      <c r="J146" s="7">
        <v>29</v>
      </c>
      <c r="K146" s="8">
        <v>36.8333333333333</v>
      </c>
      <c r="L146" s="8">
        <v>9.4999999999999893</v>
      </c>
      <c r="M146" s="8">
        <v>35.999999999999964</v>
      </c>
      <c r="N146" s="8">
        <v>8.833333333333325</v>
      </c>
      <c r="O146" s="6">
        <f t="shared" si="35"/>
        <v>0.97026022304832715</v>
      </c>
    </row>
    <row r="147" spans="1:15" x14ac:dyDescent="0.25">
      <c r="A147" s="20" t="str">
        <f t="shared" si="36"/>
        <v>Neiva</v>
      </c>
      <c r="B147" s="20" t="str">
        <f t="shared" si="37"/>
        <v>Penal</v>
      </c>
      <c r="C147" s="5" t="s">
        <v>1522</v>
      </c>
      <c r="D147" s="62" t="s">
        <v>1523</v>
      </c>
      <c r="E147" s="7">
        <v>6.0666666666666664</v>
      </c>
      <c r="F147" s="7">
        <v>184</v>
      </c>
      <c r="G147" s="7">
        <v>30.329670329670332</v>
      </c>
      <c r="H147" s="7">
        <v>187</v>
      </c>
      <c r="I147" s="7">
        <v>30.824175824175825</v>
      </c>
      <c r="J147" s="7">
        <v>16</v>
      </c>
      <c r="K147" s="8">
        <v>29.99999999999995</v>
      </c>
      <c r="L147" s="8">
        <v>4.1666666666666652</v>
      </c>
      <c r="M147" s="8">
        <v>29.833333333333279</v>
      </c>
      <c r="N147" s="8">
        <v>3.8333333333333321</v>
      </c>
      <c r="O147" s="6">
        <f t="shared" si="35"/>
        <v>1.0163043478260869</v>
      </c>
    </row>
    <row r="148" spans="1:15" x14ac:dyDescent="0.25">
      <c r="A148" s="20" t="str">
        <f t="shared" si="36"/>
        <v>Neiva</v>
      </c>
      <c r="B148" s="20" t="str">
        <f t="shared" si="37"/>
        <v>Penal</v>
      </c>
      <c r="C148" s="5" t="s">
        <v>1524</v>
      </c>
      <c r="D148" s="62" t="s">
        <v>1525</v>
      </c>
      <c r="E148" s="7">
        <v>6.0666666666666664</v>
      </c>
      <c r="F148" s="7">
        <v>203</v>
      </c>
      <c r="G148" s="7">
        <v>33.46153846153846</v>
      </c>
      <c r="H148" s="7">
        <v>180</v>
      </c>
      <c r="I148" s="7">
        <v>29.670329670329672</v>
      </c>
      <c r="J148" s="7">
        <v>55</v>
      </c>
      <c r="K148" s="8">
        <v>39.3333333333333</v>
      </c>
      <c r="L148" s="8">
        <v>3.9999999999999951</v>
      </c>
      <c r="M148" s="8">
        <v>34.833333333333293</v>
      </c>
      <c r="N148" s="8">
        <v>3.833333333333329</v>
      </c>
      <c r="O148" s="6">
        <f t="shared" si="35"/>
        <v>0.88669950738916259</v>
      </c>
    </row>
    <row r="149" spans="1:15" x14ac:dyDescent="0.25">
      <c r="A149" s="20" t="str">
        <f t="shared" si="36"/>
        <v>Neiva</v>
      </c>
      <c r="B149" s="20" t="str">
        <f t="shared" si="37"/>
        <v>Penal</v>
      </c>
      <c r="C149" s="5" t="s">
        <v>1526</v>
      </c>
      <c r="D149" s="62" t="s">
        <v>1527</v>
      </c>
      <c r="E149" s="7">
        <v>6.0666666666666664</v>
      </c>
      <c r="F149" s="7">
        <v>536</v>
      </c>
      <c r="G149" s="7">
        <v>88.35164835164835</v>
      </c>
      <c r="H149" s="7">
        <v>379</v>
      </c>
      <c r="I149" s="7">
        <v>62.472527472527474</v>
      </c>
      <c r="J149" s="7">
        <v>255</v>
      </c>
      <c r="K149" s="8">
        <v>91.020559567127194</v>
      </c>
      <c r="L149" s="8">
        <v>14.008474576271118</v>
      </c>
      <c r="M149" s="8">
        <v>62.985021021473848</v>
      </c>
      <c r="N149" s="8">
        <v>12.008474576271153</v>
      </c>
      <c r="O149" s="6">
        <f t="shared" si="35"/>
        <v>0.70708955223880599</v>
      </c>
    </row>
    <row r="150" spans="1:15" x14ac:dyDescent="0.25">
      <c r="A150" s="20" t="str">
        <f t="shared" si="36"/>
        <v>Neiva</v>
      </c>
      <c r="B150" s="20" t="str">
        <f t="shared" si="37"/>
        <v>Penal</v>
      </c>
      <c r="C150" s="5" t="s">
        <v>1528</v>
      </c>
      <c r="D150" s="62" t="s">
        <v>1529</v>
      </c>
      <c r="E150" s="7">
        <v>6.0666666666666664</v>
      </c>
      <c r="F150" s="7">
        <v>623</v>
      </c>
      <c r="G150" s="7">
        <v>102.69230769230769</v>
      </c>
      <c r="H150" s="7">
        <v>626</v>
      </c>
      <c r="I150" s="7">
        <v>103.1868131868132</v>
      </c>
      <c r="J150" s="7">
        <v>256</v>
      </c>
      <c r="K150" s="8">
        <v>117.49999999999996</v>
      </c>
      <c r="L150" s="8">
        <v>9.9999999999999947</v>
      </c>
      <c r="M150" s="8">
        <v>119.83333333333321</v>
      </c>
      <c r="N150" s="8">
        <v>6.3333333333333259</v>
      </c>
      <c r="O150" s="6">
        <f t="shared" si="35"/>
        <v>1.0048154093097914</v>
      </c>
    </row>
    <row r="151" spans="1:15" x14ac:dyDescent="0.25">
      <c r="A151" s="20" t="str">
        <f t="shared" si="36"/>
        <v>Neiva</v>
      </c>
      <c r="B151" s="20" t="str">
        <f t="shared" si="37"/>
        <v>Penal</v>
      </c>
      <c r="C151" s="5" t="s">
        <v>1530</v>
      </c>
      <c r="D151" s="62" t="s">
        <v>1531</v>
      </c>
      <c r="E151" s="7">
        <v>6.0666666666666664</v>
      </c>
      <c r="F151" s="7">
        <v>602</v>
      </c>
      <c r="G151" s="7">
        <v>99.230769230769241</v>
      </c>
      <c r="H151" s="7">
        <v>551</v>
      </c>
      <c r="I151" s="7">
        <v>90.824175824175825</v>
      </c>
      <c r="J151" s="7">
        <v>73</v>
      </c>
      <c r="K151" s="8">
        <v>99.298548010953908</v>
      </c>
      <c r="L151" s="8">
        <v>14.469649398220753</v>
      </c>
      <c r="M151" s="8">
        <v>94.453309915715835</v>
      </c>
      <c r="N151" s="8">
        <v>9.313186813186805</v>
      </c>
      <c r="O151" s="6">
        <f t="shared" si="35"/>
        <v>0.91528239202657802</v>
      </c>
    </row>
    <row r="152" spans="1:15" x14ac:dyDescent="0.25">
      <c r="A152" s="9" t="s">
        <v>256</v>
      </c>
      <c r="B152" s="13"/>
      <c r="C152" s="9"/>
      <c r="D152" s="63"/>
      <c r="E152" s="10"/>
      <c r="F152" s="10">
        <f t="shared" ref="F152:N152" si="38">SUM(F144:F151)</f>
        <v>2807</v>
      </c>
      <c r="G152" s="10">
        <f t="shared" si="38"/>
        <v>470.42912783419109</v>
      </c>
      <c r="H152" s="10">
        <f t="shared" si="38"/>
        <v>2599</v>
      </c>
      <c r="I152" s="10">
        <f t="shared" si="38"/>
        <v>435.29211295034082</v>
      </c>
      <c r="J152" s="10">
        <f t="shared" si="38"/>
        <v>1163</v>
      </c>
      <c r="K152" s="11">
        <f t="shared" si="38"/>
        <v>470.77948053845375</v>
      </c>
      <c r="L152" s="11">
        <f t="shared" si="38"/>
        <v>82.374722729124301</v>
      </c>
      <c r="M152" s="11">
        <f t="shared" si="38"/>
        <v>440.84159434045273</v>
      </c>
      <c r="N152" s="11">
        <f t="shared" si="38"/>
        <v>66.327455546389274</v>
      </c>
      <c r="O152" s="14">
        <f t="shared" si="35"/>
        <v>0.92589953687210547</v>
      </c>
    </row>
    <row r="153" spans="1:15" x14ac:dyDescent="0.25">
      <c r="A153" s="4" t="s">
        <v>937</v>
      </c>
      <c r="B153" s="4" t="s">
        <v>5</v>
      </c>
      <c r="C153" s="5" t="s">
        <v>1538</v>
      </c>
      <c r="D153" s="62" t="s">
        <v>1539</v>
      </c>
      <c r="E153" s="7">
        <v>6.0666666666666664</v>
      </c>
      <c r="F153" s="7">
        <v>294</v>
      </c>
      <c r="G153" s="7">
        <v>48.46153846153846</v>
      </c>
      <c r="H153" s="7">
        <v>243</v>
      </c>
      <c r="I153" s="7">
        <v>40.054945054945058</v>
      </c>
      <c r="J153" s="7">
        <v>45</v>
      </c>
      <c r="K153" s="8">
        <v>65.100352614397181</v>
      </c>
      <c r="L153" s="8">
        <v>8.9999999999999929</v>
      </c>
      <c r="M153" s="8">
        <v>55.440465737957219</v>
      </c>
      <c r="N153" s="8">
        <v>6.3333333333333286</v>
      </c>
      <c r="O153" s="6">
        <f t="shared" si="35"/>
        <v>0.82653061224489799</v>
      </c>
    </row>
    <row r="154" spans="1:15" x14ac:dyDescent="0.25">
      <c r="A154" s="20" t="str">
        <f>A153</f>
        <v>Pamplona</v>
      </c>
      <c r="B154" s="20" t="str">
        <f>B153</f>
        <v>Penal</v>
      </c>
      <c r="C154" s="5" t="s">
        <v>1540</v>
      </c>
      <c r="D154" s="62" t="s">
        <v>1541</v>
      </c>
      <c r="E154" s="7">
        <v>6.0666666666666664</v>
      </c>
      <c r="F154" s="7">
        <v>316</v>
      </c>
      <c r="G154" s="7">
        <v>52.087912087912088</v>
      </c>
      <c r="H154" s="7">
        <v>275</v>
      </c>
      <c r="I154" s="7">
        <v>45.329670329670328</v>
      </c>
      <c r="J154" s="7">
        <v>25</v>
      </c>
      <c r="K154" s="8">
        <v>120.46242917832109</v>
      </c>
      <c r="L154" s="8">
        <v>6.3333333333333304</v>
      </c>
      <c r="M154" s="8">
        <v>111.99134268549554</v>
      </c>
      <c r="N154" s="8">
        <v>3.7</v>
      </c>
      <c r="O154" s="6">
        <f t="shared" si="35"/>
        <v>0.870253164556962</v>
      </c>
    </row>
    <row r="155" spans="1:15" x14ac:dyDescent="0.25">
      <c r="A155" s="9" t="s">
        <v>942</v>
      </c>
      <c r="B155" s="13"/>
      <c r="C155" s="9"/>
      <c r="D155" s="63"/>
      <c r="E155" s="10"/>
      <c r="F155" s="10">
        <f>SUM(F153:F154)</f>
        <v>610</v>
      </c>
      <c r="G155" s="10">
        <f>SUM(G153:G154)</f>
        <v>100.54945054945054</v>
      </c>
      <c r="H155" s="10">
        <v>518</v>
      </c>
      <c r="I155" s="10">
        <v>85.384615384615387</v>
      </c>
      <c r="J155" s="10">
        <v>70</v>
      </c>
      <c r="K155" s="11">
        <v>185.56278179271828</v>
      </c>
      <c r="L155" s="11">
        <v>15.333333333333323</v>
      </c>
      <c r="M155" s="11">
        <v>167.43180842345276</v>
      </c>
      <c r="N155" s="11">
        <v>10.033333333333328</v>
      </c>
      <c r="O155" s="14">
        <f t="shared" si="35"/>
        <v>0.84918032786885245</v>
      </c>
    </row>
    <row r="156" spans="1:15" x14ac:dyDescent="0.25">
      <c r="A156" s="4" t="s">
        <v>257</v>
      </c>
      <c r="B156" s="4" t="s">
        <v>5</v>
      </c>
      <c r="C156" s="5" t="s">
        <v>1542</v>
      </c>
      <c r="D156" s="62" t="s">
        <v>1543</v>
      </c>
      <c r="E156" s="7">
        <v>6.0666666666666664</v>
      </c>
      <c r="F156" s="7">
        <v>148</v>
      </c>
      <c r="G156" s="7">
        <v>24.395604395604398</v>
      </c>
      <c r="H156" s="7">
        <v>114</v>
      </c>
      <c r="I156" s="7">
        <v>18.791208791208792</v>
      </c>
      <c r="J156" s="7">
        <v>81</v>
      </c>
      <c r="K156" s="8">
        <v>15.333333333333323</v>
      </c>
      <c r="L156" s="8">
        <v>9.8333333333333179</v>
      </c>
      <c r="M156" s="8">
        <v>11.666666666666663</v>
      </c>
      <c r="N156" s="8">
        <v>7.8333333333333313</v>
      </c>
      <c r="O156" s="6">
        <f t="shared" si="35"/>
        <v>0.77027027027027029</v>
      </c>
    </row>
    <row r="157" spans="1:15" x14ac:dyDescent="0.25">
      <c r="A157" s="20" t="str">
        <f t="shared" ref="A157:A170" si="39">A156</f>
        <v>Pasto</v>
      </c>
      <c r="B157" s="20" t="str">
        <f t="shared" ref="B157:B170" si="40">B156</f>
        <v>Penal</v>
      </c>
      <c r="C157" s="5" t="s">
        <v>1544</v>
      </c>
      <c r="D157" s="62" t="s">
        <v>1545</v>
      </c>
      <c r="E157" s="7">
        <v>6.0666666666666664</v>
      </c>
      <c r="F157" s="7">
        <v>87</v>
      </c>
      <c r="G157" s="7">
        <v>14.340659340659341</v>
      </c>
      <c r="H157" s="7">
        <v>59</v>
      </c>
      <c r="I157" s="7">
        <v>9.7252747252747263</v>
      </c>
      <c r="J157" s="7">
        <v>180</v>
      </c>
      <c r="K157" s="8">
        <v>14.499999999999995</v>
      </c>
      <c r="L157" s="8"/>
      <c r="M157" s="8">
        <v>9.833333333333325</v>
      </c>
      <c r="N157" s="8"/>
      <c r="O157" s="6">
        <f t="shared" si="35"/>
        <v>0.67816091954022983</v>
      </c>
    </row>
    <row r="158" spans="1:15" x14ac:dyDescent="0.25">
      <c r="A158" s="20" t="str">
        <f t="shared" si="39"/>
        <v>Pasto</v>
      </c>
      <c r="B158" s="20" t="str">
        <f t="shared" si="40"/>
        <v>Penal</v>
      </c>
      <c r="C158" s="5" t="s">
        <v>1546</v>
      </c>
      <c r="D158" s="62" t="s">
        <v>1547</v>
      </c>
      <c r="E158" s="7">
        <v>6.0666666666666664</v>
      </c>
      <c r="F158" s="7">
        <v>143</v>
      </c>
      <c r="G158" s="7">
        <v>23.571428571428573</v>
      </c>
      <c r="H158" s="7">
        <v>125</v>
      </c>
      <c r="I158" s="7">
        <v>20.604395604395606</v>
      </c>
      <c r="J158" s="7">
        <v>105</v>
      </c>
      <c r="K158" s="8">
        <v>14.333333333333325</v>
      </c>
      <c r="L158" s="8">
        <v>10.166666666666654</v>
      </c>
      <c r="M158" s="8">
        <v>13.33333333333332</v>
      </c>
      <c r="N158" s="8">
        <v>8.1666666666666554</v>
      </c>
      <c r="O158" s="6">
        <f t="shared" si="35"/>
        <v>0.87412587412587417</v>
      </c>
    </row>
    <row r="159" spans="1:15" x14ac:dyDescent="0.25">
      <c r="A159" s="20" t="str">
        <f t="shared" si="39"/>
        <v>Pasto</v>
      </c>
      <c r="B159" s="20" t="str">
        <f t="shared" si="40"/>
        <v>Penal</v>
      </c>
      <c r="C159" s="5" t="s">
        <v>1548</v>
      </c>
      <c r="D159" s="62" t="s">
        <v>1549</v>
      </c>
      <c r="E159" s="7">
        <v>6.0666666666666664</v>
      </c>
      <c r="F159" s="7">
        <v>145</v>
      </c>
      <c r="G159" s="7">
        <v>23.901098901098901</v>
      </c>
      <c r="H159" s="7">
        <v>121</v>
      </c>
      <c r="I159" s="7">
        <v>19.945054945054945</v>
      </c>
      <c r="J159" s="7">
        <v>137</v>
      </c>
      <c r="K159" s="8">
        <v>14.666666666666654</v>
      </c>
      <c r="L159" s="8">
        <v>10.999999999999984</v>
      </c>
      <c r="M159" s="8">
        <v>11.833333333333329</v>
      </c>
      <c r="N159" s="8">
        <v>9.6666666666666536</v>
      </c>
      <c r="O159" s="6">
        <f t="shared" si="35"/>
        <v>0.83448275862068966</v>
      </c>
    </row>
    <row r="160" spans="1:15" x14ac:dyDescent="0.25">
      <c r="A160" s="20" t="str">
        <f t="shared" si="39"/>
        <v>Pasto</v>
      </c>
      <c r="B160" s="20" t="str">
        <f t="shared" si="40"/>
        <v>Penal</v>
      </c>
      <c r="C160" s="5" t="s">
        <v>1550</v>
      </c>
      <c r="D160" s="62" t="s">
        <v>1551</v>
      </c>
      <c r="E160" s="7">
        <v>6.0666666666666664</v>
      </c>
      <c r="F160" s="7">
        <v>614</v>
      </c>
      <c r="G160" s="7">
        <v>101.20879120879121</v>
      </c>
      <c r="H160" s="7">
        <v>609</v>
      </c>
      <c r="I160" s="7">
        <v>100.38461538461539</v>
      </c>
      <c r="J160" s="7">
        <v>3</v>
      </c>
      <c r="K160" s="8">
        <v>100.99999999999977</v>
      </c>
      <c r="L160" s="8">
        <v>7.4999999999999893</v>
      </c>
      <c r="M160" s="8">
        <v>100.99999999999979</v>
      </c>
      <c r="N160" s="8">
        <v>6.6666666666666554</v>
      </c>
      <c r="O160" s="6">
        <f t="shared" si="35"/>
        <v>0.99185667752442996</v>
      </c>
    </row>
    <row r="161" spans="1:15" x14ac:dyDescent="0.25">
      <c r="A161" s="20" t="str">
        <f t="shared" si="39"/>
        <v>Pasto</v>
      </c>
      <c r="B161" s="20" t="str">
        <f t="shared" si="40"/>
        <v>Penal</v>
      </c>
      <c r="C161" s="5" t="s">
        <v>1552</v>
      </c>
      <c r="D161" s="62" t="s">
        <v>1553</v>
      </c>
      <c r="E161" s="7">
        <v>6.0666666666666664</v>
      </c>
      <c r="F161" s="7">
        <v>927</v>
      </c>
      <c r="G161" s="7">
        <v>152.80219780219781</v>
      </c>
      <c r="H161" s="7">
        <v>107</v>
      </c>
      <c r="I161" s="7">
        <v>17.637362637362639</v>
      </c>
      <c r="J161" s="7">
        <v>0</v>
      </c>
      <c r="K161" s="8">
        <v>161.49999999999991</v>
      </c>
      <c r="L161" s="8">
        <v>17.499999999999979</v>
      </c>
      <c r="M161" s="8">
        <v>5.3333333333333206</v>
      </c>
      <c r="N161" s="8">
        <v>13.999999999999973</v>
      </c>
      <c r="O161" s="6">
        <f t="shared" si="35"/>
        <v>0.11542610571736785</v>
      </c>
    </row>
    <row r="162" spans="1:15" x14ac:dyDescent="0.25">
      <c r="A162" s="20" t="str">
        <f t="shared" si="39"/>
        <v>Pasto</v>
      </c>
      <c r="B162" s="20" t="str">
        <f t="shared" si="40"/>
        <v>Penal</v>
      </c>
      <c r="C162" s="5" t="s">
        <v>1554</v>
      </c>
      <c r="D162" s="62" t="s">
        <v>1555</v>
      </c>
      <c r="E162" s="7">
        <v>6.0666666666666664</v>
      </c>
      <c r="F162" s="7">
        <v>133</v>
      </c>
      <c r="G162" s="7">
        <v>21.923076923076923</v>
      </c>
      <c r="H162" s="7">
        <v>76</v>
      </c>
      <c r="I162" s="7">
        <v>12.527472527472527</v>
      </c>
      <c r="J162" s="7">
        <v>191</v>
      </c>
      <c r="K162" s="8">
        <v>12.666666666666664</v>
      </c>
      <c r="L162" s="8">
        <v>9.6666666666666607</v>
      </c>
      <c r="M162" s="8">
        <v>5.4999999999999956</v>
      </c>
      <c r="N162" s="8">
        <v>7.3333333333333268</v>
      </c>
      <c r="O162" s="6">
        <f t="shared" si="35"/>
        <v>0.5714285714285714</v>
      </c>
    </row>
    <row r="163" spans="1:15" x14ac:dyDescent="0.25">
      <c r="A163" s="20" t="str">
        <f t="shared" si="39"/>
        <v>Pasto</v>
      </c>
      <c r="B163" s="20" t="str">
        <f t="shared" si="40"/>
        <v>Penal</v>
      </c>
      <c r="C163" s="5" t="s">
        <v>1556</v>
      </c>
      <c r="D163" s="62" t="s">
        <v>1557</v>
      </c>
      <c r="E163" s="7">
        <v>6.0666666666666664</v>
      </c>
      <c r="F163" s="7">
        <v>234</v>
      </c>
      <c r="G163" s="7">
        <v>38.571428571428569</v>
      </c>
      <c r="H163" s="7">
        <v>208</v>
      </c>
      <c r="I163" s="7">
        <v>34.285714285714285</v>
      </c>
      <c r="J163" s="7">
        <v>49</v>
      </c>
      <c r="K163" s="8">
        <v>40.999999999999943</v>
      </c>
      <c r="L163" s="8">
        <v>5.3333333333333286</v>
      </c>
      <c r="M163" s="8">
        <v>37.833333333333286</v>
      </c>
      <c r="N163" s="8">
        <v>4.6666666666666652</v>
      </c>
      <c r="O163" s="6">
        <f t="shared" si="35"/>
        <v>0.88888888888888884</v>
      </c>
    </row>
    <row r="164" spans="1:15" x14ac:dyDescent="0.25">
      <c r="A164" s="20" t="str">
        <f t="shared" si="39"/>
        <v>Pasto</v>
      </c>
      <c r="B164" s="20" t="str">
        <f t="shared" si="40"/>
        <v>Penal</v>
      </c>
      <c r="C164" s="5" t="s">
        <v>1558</v>
      </c>
      <c r="D164" s="62" t="s">
        <v>1559</v>
      </c>
      <c r="E164" s="7">
        <v>6.0666666666666664</v>
      </c>
      <c r="F164" s="7">
        <v>260</v>
      </c>
      <c r="G164" s="7">
        <v>42.857142857142861</v>
      </c>
      <c r="H164" s="7">
        <v>209</v>
      </c>
      <c r="I164" s="7">
        <v>34.450549450549453</v>
      </c>
      <c r="J164" s="7">
        <v>30</v>
      </c>
      <c r="K164" s="8">
        <v>48.833333333333258</v>
      </c>
      <c r="L164" s="8">
        <v>4.9999999999999911</v>
      </c>
      <c r="M164" s="8">
        <v>39.166666666666607</v>
      </c>
      <c r="N164" s="8">
        <v>3.6666666666666581</v>
      </c>
      <c r="O164" s="6">
        <f t="shared" si="35"/>
        <v>0.80384615384615388</v>
      </c>
    </row>
    <row r="165" spans="1:15" x14ac:dyDescent="0.25">
      <c r="A165" s="20" t="str">
        <f t="shared" si="39"/>
        <v>Pasto</v>
      </c>
      <c r="B165" s="20" t="str">
        <f t="shared" si="40"/>
        <v>Penal</v>
      </c>
      <c r="C165" s="5" t="s">
        <v>1560</v>
      </c>
      <c r="D165" s="62" t="s">
        <v>1561</v>
      </c>
      <c r="E165" s="7">
        <v>6.0666666666666664</v>
      </c>
      <c r="F165" s="7">
        <v>278</v>
      </c>
      <c r="G165" s="7">
        <v>45.824175824175825</v>
      </c>
      <c r="H165" s="7">
        <v>252</v>
      </c>
      <c r="I165" s="7">
        <v>41.53846153846154</v>
      </c>
      <c r="J165" s="7">
        <v>33</v>
      </c>
      <c r="K165" s="8">
        <v>50.499999999999929</v>
      </c>
      <c r="L165" s="8">
        <v>5.6666666666666536</v>
      </c>
      <c r="M165" s="8">
        <v>45.1666666666666</v>
      </c>
      <c r="N165" s="8">
        <v>5.1666666666666492</v>
      </c>
      <c r="O165" s="6">
        <f t="shared" si="35"/>
        <v>0.90647482014388492</v>
      </c>
    </row>
    <row r="166" spans="1:15" x14ac:dyDescent="0.25">
      <c r="A166" s="20" t="str">
        <f t="shared" si="39"/>
        <v>Pasto</v>
      </c>
      <c r="B166" s="20" t="str">
        <f t="shared" si="40"/>
        <v>Penal</v>
      </c>
      <c r="C166" s="5" t="s">
        <v>1562</v>
      </c>
      <c r="D166" s="62" t="s">
        <v>1563</v>
      </c>
      <c r="E166" s="7">
        <v>6.0666666666666664</v>
      </c>
      <c r="F166" s="7">
        <v>381</v>
      </c>
      <c r="G166" s="7">
        <v>62.802197802197803</v>
      </c>
      <c r="H166" s="7">
        <v>356</v>
      </c>
      <c r="I166" s="7">
        <v>58.681318681318686</v>
      </c>
      <c r="J166" s="7">
        <v>34</v>
      </c>
      <c r="K166" s="8">
        <v>66.669367278764582</v>
      </c>
      <c r="L166" s="8">
        <v>8.0554852596826496</v>
      </c>
      <c r="M166" s="8">
        <v>62.404661396411647</v>
      </c>
      <c r="N166" s="8">
        <v>6.8115828206582592</v>
      </c>
      <c r="O166" s="6">
        <f t="shared" si="35"/>
        <v>0.93438320209973758</v>
      </c>
    </row>
    <row r="167" spans="1:15" x14ac:dyDescent="0.25">
      <c r="A167" s="20" t="str">
        <f t="shared" si="39"/>
        <v>Pasto</v>
      </c>
      <c r="B167" s="20" t="str">
        <f t="shared" si="40"/>
        <v>Penal</v>
      </c>
      <c r="C167" s="5" t="s">
        <v>1564</v>
      </c>
      <c r="D167" s="62" t="s">
        <v>1565</v>
      </c>
      <c r="E167" s="7">
        <v>6.0666666666666664</v>
      </c>
      <c r="F167" s="7">
        <v>380</v>
      </c>
      <c r="G167" s="7">
        <v>62.637362637362642</v>
      </c>
      <c r="H167" s="7">
        <v>362</v>
      </c>
      <c r="I167" s="7">
        <v>59.670329670329672</v>
      </c>
      <c r="J167" s="7">
        <v>32</v>
      </c>
      <c r="K167" s="8">
        <v>57.833333333333286</v>
      </c>
      <c r="L167" s="8">
        <v>8.1666666666666501</v>
      </c>
      <c r="M167" s="8">
        <v>55.499999999999943</v>
      </c>
      <c r="N167" s="8">
        <v>7.1666666666666599</v>
      </c>
      <c r="O167" s="6">
        <f t="shared" si="35"/>
        <v>0.95263157894736838</v>
      </c>
    </row>
    <row r="168" spans="1:15" x14ac:dyDescent="0.25">
      <c r="A168" s="20" t="str">
        <f t="shared" si="39"/>
        <v>Pasto</v>
      </c>
      <c r="B168" s="20" t="str">
        <f t="shared" si="40"/>
        <v>Penal</v>
      </c>
      <c r="C168" s="5" t="s">
        <v>1566</v>
      </c>
      <c r="D168" s="62" t="s">
        <v>1567</v>
      </c>
      <c r="E168" s="7">
        <v>6.0666666666666664</v>
      </c>
      <c r="F168" s="7">
        <v>345</v>
      </c>
      <c r="G168" s="7">
        <v>56.868131868131869</v>
      </c>
      <c r="H168" s="7">
        <v>306</v>
      </c>
      <c r="I168" s="7">
        <v>50.439560439560438</v>
      </c>
      <c r="J168" s="7">
        <v>28</v>
      </c>
      <c r="K168" s="8">
        <v>54.1666666666666</v>
      </c>
      <c r="L168" s="8">
        <v>7.6666666666666634</v>
      </c>
      <c r="M168" s="8">
        <v>51.166666666666615</v>
      </c>
      <c r="N168" s="8">
        <v>5.6666666666666554</v>
      </c>
      <c r="O168" s="6">
        <f t="shared" si="35"/>
        <v>0.88695652173913042</v>
      </c>
    </row>
    <row r="169" spans="1:15" x14ac:dyDescent="0.25">
      <c r="A169" s="20" t="str">
        <f t="shared" si="39"/>
        <v>Pasto</v>
      </c>
      <c r="B169" s="20" t="str">
        <f t="shared" si="40"/>
        <v>Penal</v>
      </c>
      <c r="C169" s="5" t="s">
        <v>1568</v>
      </c>
      <c r="D169" s="62" t="s">
        <v>1569</v>
      </c>
      <c r="E169" s="7">
        <v>6.0666666666666664</v>
      </c>
      <c r="F169" s="7">
        <v>290</v>
      </c>
      <c r="G169" s="7">
        <v>47.802197802197803</v>
      </c>
      <c r="H169" s="7">
        <v>286</v>
      </c>
      <c r="I169" s="7">
        <v>47.142857142857146</v>
      </c>
      <c r="J169" s="7">
        <v>44</v>
      </c>
      <c r="K169" s="8">
        <v>60.225687968636983</v>
      </c>
      <c r="L169" s="8">
        <v>4.333333333333333</v>
      </c>
      <c r="M169" s="8">
        <v>59.392354635303647</v>
      </c>
      <c r="N169" s="8">
        <v>4</v>
      </c>
      <c r="O169" s="6">
        <f t="shared" si="35"/>
        <v>0.98620689655172411</v>
      </c>
    </row>
    <row r="170" spans="1:15" x14ac:dyDescent="0.25">
      <c r="A170" s="20" t="str">
        <f t="shared" si="39"/>
        <v>Pasto</v>
      </c>
      <c r="B170" s="20" t="str">
        <f t="shared" si="40"/>
        <v>Penal</v>
      </c>
      <c r="C170" s="5" t="s">
        <v>1570</v>
      </c>
      <c r="D170" s="62" t="s">
        <v>1571</v>
      </c>
      <c r="E170" s="7">
        <v>6.0666666666666664</v>
      </c>
      <c r="F170" s="7">
        <v>189</v>
      </c>
      <c r="G170" s="7">
        <v>31.153846153846153</v>
      </c>
      <c r="H170" s="7">
        <v>191</v>
      </c>
      <c r="I170" s="7">
        <v>31.483516483516485</v>
      </c>
      <c r="J170" s="7">
        <v>36</v>
      </c>
      <c r="K170" s="8">
        <v>34.6666666666666</v>
      </c>
      <c r="L170" s="8">
        <v>0.99999999999999889</v>
      </c>
      <c r="M170" s="8">
        <v>34.833333333333279</v>
      </c>
      <c r="N170" s="8">
        <v>0.99999999999999889</v>
      </c>
      <c r="O170" s="6">
        <f t="shared" si="35"/>
        <v>1.0105820105820107</v>
      </c>
    </row>
    <row r="171" spans="1:15" x14ac:dyDescent="0.25">
      <c r="A171" s="9" t="s">
        <v>266</v>
      </c>
      <c r="B171" s="13"/>
      <c r="C171" s="9"/>
      <c r="D171" s="63"/>
      <c r="E171" s="10"/>
      <c r="F171" s="10">
        <f t="shared" ref="F171:N171" si="41">SUM(F156:F170)</f>
        <v>4554</v>
      </c>
      <c r="G171" s="10">
        <f t="shared" si="41"/>
        <v>750.65934065934073</v>
      </c>
      <c r="H171" s="10">
        <f t="shared" si="41"/>
        <v>3381</v>
      </c>
      <c r="I171" s="10">
        <f t="shared" si="41"/>
        <v>557.30769230769226</v>
      </c>
      <c r="J171" s="10">
        <f t="shared" si="41"/>
        <v>983</v>
      </c>
      <c r="K171" s="11">
        <f t="shared" si="41"/>
        <v>747.89505524740093</v>
      </c>
      <c r="L171" s="11">
        <f t="shared" si="41"/>
        <v>110.88881859301584</v>
      </c>
      <c r="M171" s="11">
        <f t="shared" si="41"/>
        <v>543.96368269838138</v>
      </c>
      <c r="N171" s="11">
        <f t="shared" si="41"/>
        <v>91.811582820658131</v>
      </c>
      <c r="O171" s="14">
        <f t="shared" si="35"/>
        <v>0.74242424242424243</v>
      </c>
    </row>
    <row r="172" spans="1:15" x14ac:dyDescent="0.25">
      <c r="A172" s="4" t="s">
        <v>267</v>
      </c>
      <c r="B172" s="4" t="s">
        <v>5</v>
      </c>
      <c r="C172" s="5" t="s">
        <v>1582</v>
      </c>
      <c r="D172" s="62" t="s">
        <v>1583</v>
      </c>
      <c r="E172" s="7">
        <v>6.0666666666666664</v>
      </c>
      <c r="F172" s="7">
        <v>726</v>
      </c>
      <c r="G172" s="7">
        <v>119.67032967032968</v>
      </c>
      <c r="H172" s="7">
        <v>602</v>
      </c>
      <c r="I172" s="7">
        <v>99.230769230769241</v>
      </c>
      <c r="J172" s="7">
        <v>86</v>
      </c>
      <c r="K172" s="8">
        <v>120.4581578017622</v>
      </c>
      <c r="L172" s="8">
        <v>22.555468341182532</v>
      </c>
      <c r="M172" s="8">
        <v>104.59355063166299</v>
      </c>
      <c r="N172" s="8">
        <v>16.824960753532135</v>
      </c>
      <c r="O172" s="6">
        <f t="shared" si="35"/>
        <v>0.82920110192837471</v>
      </c>
    </row>
    <row r="173" spans="1:15" x14ac:dyDescent="0.25">
      <c r="A173" s="20" t="str">
        <f>A172</f>
        <v>Pereira</v>
      </c>
      <c r="B173" s="20" t="str">
        <f>B172</f>
        <v>Penal</v>
      </c>
      <c r="C173" s="5" t="s">
        <v>1584</v>
      </c>
      <c r="D173" s="62" t="s">
        <v>1585</v>
      </c>
      <c r="E173" s="7">
        <v>6.0666666666666664</v>
      </c>
      <c r="F173" s="7">
        <v>782</v>
      </c>
      <c r="G173" s="7">
        <v>128.90109890109892</v>
      </c>
      <c r="H173" s="7">
        <v>721</v>
      </c>
      <c r="I173" s="7">
        <v>118.84615384615385</v>
      </c>
      <c r="J173" s="7">
        <v>94</v>
      </c>
      <c r="K173" s="8">
        <v>117.72889610389596</v>
      </c>
      <c r="L173" s="8">
        <v>20.388951734539926</v>
      </c>
      <c r="M173" s="8">
        <v>107.64231601731584</v>
      </c>
      <c r="N173" s="8">
        <v>19.83766968325784</v>
      </c>
      <c r="O173" s="6">
        <f t="shared" si="35"/>
        <v>0.92199488491048598</v>
      </c>
    </row>
    <row r="174" spans="1:15" x14ac:dyDescent="0.25">
      <c r="A174" s="20" t="str">
        <f>A173</f>
        <v>Pereira</v>
      </c>
      <c r="B174" s="20" t="str">
        <f>B173</f>
        <v>Penal</v>
      </c>
      <c r="C174" s="5" t="s">
        <v>1586</v>
      </c>
      <c r="D174" s="62" t="s">
        <v>1587</v>
      </c>
      <c r="E174" s="7">
        <v>6.0666666666666664</v>
      </c>
      <c r="F174" s="7">
        <v>320</v>
      </c>
      <c r="G174" s="7">
        <v>52.747252747252752</v>
      </c>
      <c r="H174" s="7">
        <v>156</v>
      </c>
      <c r="I174" s="7">
        <v>25.714285714285715</v>
      </c>
      <c r="J174" s="7">
        <v>62</v>
      </c>
      <c r="K174" s="8">
        <v>38.166666666666615</v>
      </c>
      <c r="L174" s="8">
        <v>22.166666666666657</v>
      </c>
      <c r="M174" s="8">
        <v>8.1666666666666501</v>
      </c>
      <c r="N174" s="8">
        <v>18.166666666666625</v>
      </c>
      <c r="O174" s="6">
        <f t="shared" si="35"/>
        <v>0.48749999999999999</v>
      </c>
    </row>
    <row r="175" spans="1:15" x14ac:dyDescent="0.25">
      <c r="A175" s="9" t="s">
        <v>274</v>
      </c>
      <c r="B175" s="13"/>
      <c r="C175" s="9"/>
      <c r="D175" s="63"/>
      <c r="E175" s="10"/>
      <c r="F175" s="10">
        <f t="shared" ref="F175:N175" si="42">SUM(F172:F174)</f>
        <v>1828</v>
      </c>
      <c r="G175" s="10">
        <f t="shared" si="42"/>
        <v>301.31868131868134</v>
      </c>
      <c r="H175" s="10">
        <f t="shared" si="42"/>
        <v>1479</v>
      </c>
      <c r="I175" s="10">
        <f t="shared" si="42"/>
        <v>243.79120879120882</v>
      </c>
      <c r="J175" s="10">
        <f t="shared" si="42"/>
        <v>242</v>
      </c>
      <c r="K175" s="11">
        <f t="shared" si="42"/>
        <v>276.35372057232479</v>
      </c>
      <c r="L175" s="11">
        <f t="shared" si="42"/>
        <v>65.111086742389119</v>
      </c>
      <c r="M175" s="11">
        <f t="shared" si="42"/>
        <v>220.40253331564548</v>
      </c>
      <c r="N175" s="11">
        <f t="shared" si="42"/>
        <v>54.829297103456597</v>
      </c>
      <c r="O175" s="14">
        <f t="shared" ref="O175:O193" si="43">H175/F175</f>
        <v>0.80908096280087527</v>
      </c>
    </row>
    <row r="176" spans="1:15" x14ac:dyDescent="0.25">
      <c r="A176" s="4" t="s">
        <v>275</v>
      </c>
      <c r="B176" s="4" t="s">
        <v>5</v>
      </c>
      <c r="C176" s="5" t="s">
        <v>1594</v>
      </c>
      <c r="D176" s="62" t="s">
        <v>1595</v>
      </c>
      <c r="E176" s="7">
        <v>6.0666666666666664</v>
      </c>
      <c r="F176" s="7">
        <v>308</v>
      </c>
      <c r="G176" s="7">
        <v>50.769230769230774</v>
      </c>
      <c r="H176" s="7">
        <v>292</v>
      </c>
      <c r="I176" s="7">
        <v>48.131868131868131</v>
      </c>
      <c r="J176" s="7">
        <v>35</v>
      </c>
      <c r="K176" s="8">
        <v>61.216700662927039</v>
      </c>
      <c r="L176" s="8">
        <v>9.2774774774774755</v>
      </c>
      <c r="M176" s="8">
        <v>59.96670066292706</v>
      </c>
      <c r="N176" s="8">
        <v>6.2999999999999927</v>
      </c>
      <c r="O176" s="6">
        <f t="shared" si="43"/>
        <v>0.94805194805194803</v>
      </c>
    </row>
    <row r="177" spans="1:15" x14ac:dyDescent="0.25">
      <c r="A177" s="20" t="str">
        <f t="shared" ref="A177:B179" si="44">A176</f>
        <v>Popayán</v>
      </c>
      <c r="B177" s="20" t="str">
        <f t="shared" si="44"/>
        <v>Penal</v>
      </c>
      <c r="C177" s="5" t="s">
        <v>1596</v>
      </c>
      <c r="D177" s="62" t="s">
        <v>1597</v>
      </c>
      <c r="E177" s="7">
        <v>6.0666666666666664</v>
      </c>
      <c r="F177" s="7">
        <v>309</v>
      </c>
      <c r="G177" s="7">
        <v>50.934065934065934</v>
      </c>
      <c r="H177" s="7">
        <v>273</v>
      </c>
      <c r="I177" s="7">
        <v>45</v>
      </c>
      <c r="J177" s="7">
        <v>42</v>
      </c>
      <c r="K177" s="8">
        <v>47.999999999999957</v>
      </c>
      <c r="L177" s="8">
        <v>8.6666666666666607</v>
      </c>
      <c r="M177" s="8">
        <v>46.49999999999995</v>
      </c>
      <c r="N177" s="8">
        <v>5.6666666666666661</v>
      </c>
      <c r="O177" s="6">
        <f t="shared" si="43"/>
        <v>0.88349514563106801</v>
      </c>
    </row>
    <row r="178" spans="1:15" x14ac:dyDescent="0.25">
      <c r="A178" s="20" t="str">
        <f t="shared" si="44"/>
        <v>Popayán</v>
      </c>
      <c r="B178" s="20" t="str">
        <f t="shared" si="44"/>
        <v>Penal</v>
      </c>
      <c r="C178" s="5" t="s">
        <v>1598</v>
      </c>
      <c r="D178" s="62" t="s">
        <v>1599</v>
      </c>
      <c r="E178" s="7">
        <v>6.0666666666666664</v>
      </c>
      <c r="F178" s="7">
        <v>460</v>
      </c>
      <c r="G178" s="7">
        <v>75.824175824175825</v>
      </c>
      <c r="H178" s="7">
        <v>476</v>
      </c>
      <c r="I178" s="7">
        <v>78.461538461538467</v>
      </c>
      <c r="J178" s="7">
        <v>89</v>
      </c>
      <c r="K178" s="8">
        <v>84.110436664784402</v>
      </c>
      <c r="L178" s="8">
        <v>6.8333333333333215</v>
      </c>
      <c r="M178" s="8">
        <v>91.372341426689175</v>
      </c>
      <c r="N178" s="8">
        <v>3.833333333333329</v>
      </c>
      <c r="O178" s="6">
        <f t="shared" si="43"/>
        <v>1.0347826086956522</v>
      </c>
    </row>
    <row r="179" spans="1:15" x14ac:dyDescent="0.25">
      <c r="A179" s="20" t="str">
        <f t="shared" si="44"/>
        <v>Popayán</v>
      </c>
      <c r="B179" s="38" t="str">
        <f t="shared" si="44"/>
        <v>Penal</v>
      </c>
      <c r="C179" s="38" t="s">
        <v>1600</v>
      </c>
      <c r="D179" s="69" t="s">
        <v>1601</v>
      </c>
      <c r="E179" s="39"/>
      <c r="F179" s="39">
        <v>584</v>
      </c>
      <c r="G179" s="39">
        <v>96.263736263736263</v>
      </c>
      <c r="H179" s="39">
        <v>582</v>
      </c>
      <c r="I179" s="39">
        <v>95.934065934065941</v>
      </c>
      <c r="J179" s="39">
        <v>205</v>
      </c>
      <c r="K179" s="40">
        <v>93.940775375024188</v>
      </c>
      <c r="L179" s="40">
        <v>11.660925824676495</v>
      </c>
      <c r="M179" s="40">
        <v>95.774108708357502</v>
      </c>
      <c r="N179" s="40">
        <v>9.1767814835064616</v>
      </c>
      <c r="O179" s="41">
        <f t="shared" si="43"/>
        <v>0.99657534246575341</v>
      </c>
    </row>
    <row r="180" spans="1:15" x14ac:dyDescent="0.25">
      <c r="A180" s="9" t="s">
        <v>284</v>
      </c>
      <c r="B180" s="13"/>
      <c r="C180" s="9"/>
      <c r="D180" s="63"/>
      <c r="E180" s="10"/>
      <c r="F180" s="10">
        <f t="shared" ref="F180:N180" si="45">SUM(F176:F179)</f>
        <v>1661</v>
      </c>
      <c r="G180" s="10">
        <f t="shared" si="45"/>
        <v>273.79120879120876</v>
      </c>
      <c r="H180" s="10">
        <f t="shared" si="45"/>
        <v>1623</v>
      </c>
      <c r="I180" s="10">
        <f t="shared" si="45"/>
        <v>267.52747252747253</v>
      </c>
      <c r="J180" s="10">
        <f t="shared" si="45"/>
        <v>371</v>
      </c>
      <c r="K180" s="11">
        <f t="shared" si="45"/>
        <v>287.2679127027356</v>
      </c>
      <c r="L180" s="11">
        <f t="shared" si="45"/>
        <v>36.438403302153951</v>
      </c>
      <c r="M180" s="11">
        <f t="shared" si="45"/>
        <v>293.61315079797367</v>
      </c>
      <c r="N180" s="11">
        <f t="shared" si="45"/>
        <v>24.97678148350645</v>
      </c>
      <c r="O180" s="14">
        <f t="shared" si="43"/>
        <v>0.97712221553281153</v>
      </c>
    </row>
    <row r="181" spans="1:15" x14ac:dyDescent="0.25">
      <c r="A181" s="4" t="s">
        <v>1017</v>
      </c>
      <c r="B181" s="4" t="s">
        <v>5</v>
      </c>
      <c r="C181" s="5" t="s">
        <v>1608</v>
      </c>
      <c r="D181" s="62" t="s">
        <v>1609</v>
      </c>
      <c r="E181" s="7">
        <v>3.0333333333333332</v>
      </c>
      <c r="F181" s="7">
        <v>50</v>
      </c>
      <c r="G181" s="7">
        <v>16.483516483516485</v>
      </c>
      <c r="H181" s="7">
        <v>3</v>
      </c>
      <c r="I181" s="7">
        <v>0.98901098901098905</v>
      </c>
      <c r="J181" s="7">
        <v>71</v>
      </c>
      <c r="K181" s="8">
        <v>16.666666666666639</v>
      </c>
      <c r="L181" s="8"/>
      <c r="M181" s="8">
        <v>1</v>
      </c>
      <c r="N181" s="8"/>
      <c r="O181" s="6">
        <f t="shared" si="43"/>
        <v>0.06</v>
      </c>
    </row>
    <row r="182" spans="1:15" x14ac:dyDescent="0.25">
      <c r="A182" s="20" t="str">
        <f>A181</f>
        <v>Quibdó</v>
      </c>
      <c r="B182" s="20" t="str">
        <f>B181</f>
        <v>Penal</v>
      </c>
      <c r="C182" s="5" t="s">
        <v>1610</v>
      </c>
      <c r="D182" s="62" t="s">
        <v>1611</v>
      </c>
      <c r="E182" s="7">
        <v>3.0333333333333332</v>
      </c>
      <c r="F182" s="7">
        <v>57</v>
      </c>
      <c r="G182" s="7">
        <v>18.791208791208792</v>
      </c>
      <c r="H182" s="7">
        <v>48</v>
      </c>
      <c r="I182" s="7">
        <v>15.824175824175825</v>
      </c>
      <c r="J182" s="7">
        <v>65</v>
      </c>
      <c r="K182" s="8">
        <v>16.333333333333311</v>
      </c>
      <c r="L182" s="8">
        <v>2.666666666666663</v>
      </c>
      <c r="M182" s="8">
        <v>15.333333333333309</v>
      </c>
      <c r="N182" s="8">
        <v>0.66666666666666596</v>
      </c>
      <c r="O182" s="6">
        <f t="shared" si="43"/>
        <v>0.84210526315789469</v>
      </c>
    </row>
    <row r="183" spans="1:15" x14ac:dyDescent="0.25">
      <c r="A183" s="20" t="s">
        <v>1017</v>
      </c>
      <c r="B183" s="20" t="s">
        <v>5</v>
      </c>
      <c r="C183" s="5" t="s">
        <v>1763</v>
      </c>
      <c r="D183" s="62" t="s">
        <v>1764</v>
      </c>
      <c r="E183" s="47" t="s">
        <v>1716</v>
      </c>
      <c r="F183" s="47" t="s">
        <v>1716</v>
      </c>
      <c r="G183" s="47" t="s">
        <v>1716</v>
      </c>
      <c r="H183" s="47" t="s">
        <v>1716</v>
      </c>
      <c r="I183" s="47" t="s">
        <v>1716</v>
      </c>
      <c r="J183" s="47" t="s">
        <v>1716</v>
      </c>
      <c r="K183" s="47" t="s">
        <v>1716</v>
      </c>
      <c r="L183" s="47" t="s">
        <v>1716</v>
      </c>
      <c r="M183" s="47" t="s">
        <v>1716</v>
      </c>
      <c r="N183" s="47" t="s">
        <v>1716</v>
      </c>
      <c r="O183" s="47" t="s">
        <v>1716</v>
      </c>
    </row>
    <row r="184" spans="1:15" x14ac:dyDescent="0.25">
      <c r="A184" s="9" t="s">
        <v>1028</v>
      </c>
      <c r="B184" s="13"/>
      <c r="C184" s="9"/>
      <c r="D184" s="63"/>
      <c r="E184" s="10"/>
      <c r="F184" s="10">
        <f t="shared" ref="F184:M184" si="46">SUM(F181:F183)</f>
        <v>107</v>
      </c>
      <c r="G184" s="10">
        <f t="shared" si="46"/>
        <v>35.274725274725277</v>
      </c>
      <c r="H184" s="10">
        <f t="shared" si="46"/>
        <v>51</v>
      </c>
      <c r="I184" s="10">
        <f t="shared" si="46"/>
        <v>16.813186813186814</v>
      </c>
      <c r="J184" s="10">
        <f t="shared" si="46"/>
        <v>136</v>
      </c>
      <c r="K184" s="11">
        <f t="shared" si="46"/>
        <v>32.99999999999995</v>
      </c>
      <c r="L184" s="11">
        <f t="shared" si="46"/>
        <v>2.666666666666663</v>
      </c>
      <c r="M184" s="11">
        <f t="shared" si="46"/>
        <v>16.333333333333307</v>
      </c>
      <c r="N184" s="11">
        <v>0.66666666666666596</v>
      </c>
      <c r="O184" s="14">
        <f t="shared" si="43"/>
        <v>0.47663551401869159</v>
      </c>
    </row>
    <row r="185" spans="1:15" x14ac:dyDescent="0.25">
      <c r="A185" s="52" t="s">
        <v>285</v>
      </c>
      <c r="B185" s="38" t="s">
        <v>5</v>
      </c>
      <c r="C185" s="5" t="s">
        <v>1765</v>
      </c>
      <c r="D185" s="66" t="s">
        <v>1766</v>
      </c>
      <c r="E185" s="51" t="s">
        <v>1716</v>
      </c>
      <c r="F185" s="51" t="s">
        <v>1716</v>
      </c>
      <c r="G185" s="51" t="s">
        <v>1716</v>
      </c>
      <c r="H185" s="51" t="s">
        <v>1716</v>
      </c>
      <c r="I185" s="51" t="s">
        <v>1716</v>
      </c>
      <c r="J185" s="51" t="s">
        <v>1716</v>
      </c>
      <c r="K185" s="51" t="s">
        <v>1716</v>
      </c>
      <c r="L185" s="51" t="s">
        <v>1716</v>
      </c>
      <c r="M185" s="51" t="s">
        <v>1716</v>
      </c>
      <c r="N185" s="51" t="s">
        <v>1716</v>
      </c>
      <c r="O185" s="51" t="s">
        <v>1716</v>
      </c>
    </row>
    <row r="186" spans="1:15" x14ac:dyDescent="0.25">
      <c r="A186" s="4" t="s">
        <v>285</v>
      </c>
      <c r="B186" s="4" t="s">
        <v>5</v>
      </c>
      <c r="C186" s="5" t="s">
        <v>1614</v>
      </c>
      <c r="D186" s="62" t="s">
        <v>1615</v>
      </c>
      <c r="E186" s="7">
        <v>6.0666666666666664</v>
      </c>
      <c r="F186" s="7">
        <v>80</v>
      </c>
      <c r="G186" s="7">
        <v>13.186813186813188</v>
      </c>
      <c r="H186" s="7">
        <v>63</v>
      </c>
      <c r="I186" s="7">
        <v>10.384615384615385</v>
      </c>
      <c r="J186" s="7">
        <v>111</v>
      </c>
      <c r="K186" s="8">
        <v>8.1666666666666643</v>
      </c>
      <c r="L186" s="8">
        <v>8.1666666666666554</v>
      </c>
      <c r="M186" s="8">
        <v>7.3333333333333206</v>
      </c>
      <c r="N186" s="8">
        <v>4.9999999999999964</v>
      </c>
      <c r="O186" s="6">
        <f t="shared" si="43"/>
        <v>0.78749999999999998</v>
      </c>
    </row>
    <row r="187" spans="1:15" x14ac:dyDescent="0.25">
      <c r="A187" s="20" t="str">
        <f>A186</f>
        <v>Riohacha</v>
      </c>
      <c r="B187" s="20" t="str">
        <f>B186</f>
        <v>Penal</v>
      </c>
      <c r="C187" s="5" t="s">
        <v>1616</v>
      </c>
      <c r="D187" s="62" t="s">
        <v>1617</v>
      </c>
      <c r="E187" s="7">
        <v>6.0666666666666664</v>
      </c>
      <c r="F187" s="7">
        <v>197</v>
      </c>
      <c r="G187" s="7">
        <v>32.472527472527474</v>
      </c>
      <c r="H187" s="7">
        <v>174</v>
      </c>
      <c r="I187" s="7">
        <v>28.681318681318682</v>
      </c>
      <c r="J187" s="7">
        <v>10</v>
      </c>
      <c r="K187" s="8">
        <v>45.999999999999972</v>
      </c>
      <c r="L187" s="8">
        <v>10.999999999999979</v>
      </c>
      <c r="M187" s="8">
        <v>41.666666666666657</v>
      </c>
      <c r="N187" s="8">
        <v>9.3333333333333179</v>
      </c>
      <c r="O187" s="6">
        <f t="shared" si="43"/>
        <v>0.88324873096446699</v>
      </c>
    </row>
    <row r="188" spans="1:15" x14ac:dyDescent="0.25">
      <c r="A188" s="9" t="s">
        <v>290</v>
      </c>
      <c r="B188" s="13"/>
      <c r="C188" s="9"/>
      <c r="D188" s="63"/>
      <c r="E188" s="10"/>
      <c r="F188" s="10">
        <f t="shared" ref="F188:N188" si="47">SUM(F186:F187)</f>
        <v>277</v>
      </c>
      <c r="G188" s="10">
        <f t="shared" si="47"/>
        <v>45.659340659340664</v>
      </c>
      <c r="H188" s="10">
        <f t="shared" si="47"/>
        <v>237</v>
      </c>
      <c r="I188" s="10">
        <f t="shared" si="47"/>
        <v>39.065934065934066</v>
      </c>
      <c r="J188" s="10">
        <f t="shared" si="47"/>
        <v>121</v>
      </c>
      <c r="K188" s="11">
        <f t="shared" si="47"/>
        <v>54.166666666666636</v>
      </c>
      <c r="L188" s="11">
        <f t="shared" si="47"/>
        <v>19.166666666666636</v>
      </c>
      <c r="M188" s="11">
        <f t="shared" si="47"/>
        <v>48.999999999999979</v>
      </c>
      <c r="N188" s="11">
        <f t="shared" si="47"/>
        <v>14.333333333333314</v>
      </c>
      <c r="O188" s="12">
        <f t="shared" si="43"/>
        <v>0.85559566787003605</v>
      </c>
    </row>
    <row r="189" spans="1:15" x14ac:dyDescent="0.25">
      <c r="A189" s="4" t="s">
        <v>299</v>
      </c>
      <c r="B189" s="4" t="s">
        <v>5</v>
      </c>
      <c r="C189" s="5" t="s">
        <v>1624</v>
      </c>
      <c r="D189" s="62" t="s">
        <v>1625</v>
      </c>
      <c r="E189" s="7">
        <v>6.0666666666666664</v>
      </c>
      <c r="F189" s="7">
        <v>348</v>
      </c>
      <c r="G189" s="7">
        <v>57.362637362637365</v>
      </c>
      <c r="H189" s="7">
        <v>85</v>
      </c>
      <c r="I189" s="7">
        <v>14.010989010989011</v>
      </c>
      <c r="J189" s="7">
        <v>0</v>
      </c>
      <c r="K189" s="8">
        <v>66.880320118477997</v>
      </c>
      <c r="L189" s="8">
        <v>21.709344790547782</v>
      </c>
      <c r="M189" s="8">
        <v>0</v>
      </c>
      <c r="N189" s="8">
        <v>21.709344790547782</v>
      </c>
      <c r="O189" s="6">
        <f t="shared" si="43"/>
        <v>0.2442528735632184</v>
      </c>
    </row>
    <row r="190" spans="1:15" x14ac:dyDescent="0.25">
      <c r="A190" s="20" t="str">
        <f t="shared" ref="A190:B193" si="48">A189</f>
        <v>Santa Marta</v>
      </c>
      <c r="B190" s="20" t="str">
        <f t="shared" si="48"/>
        <v>Penal</v>
      </c>
      <c r="C190" s="5" t="s">
        <v>1626</v>
      </c>
      <c r="D190" s="62" t="s">
        <v>1627</v>
      </c>
      <c r="E190" s="7">
        <v>3.1333333333333333</v>
      </c>
      <c r="F190" s="7">
        <v>105</v>
      </c>
      <c r="G190" s="7">
        <v>33.51063829787234</v>
      </c>
      <c r="H190" s="7">
        <v>59</v>
      </c>
      <c r="I190" s="7">
        <v>18.829787234042552</v>
      </c>
      <c r="J190" s="7">
        <v>345</v>
      </c>
      <c r="K190" s="8">
        <v>17.09677419354837</v>
      </c>
      <c r="L190" s="8">
        <v>19.829346092503968</v>
      </c>
      <c r="M190" s="8">
        <v>5.4838709677419297</v>
      </c>
      <c r="N190" s="8">
        <v>16.496012759170625</v>
      </c>
      <c r="O190" s="6">
        <f t="shared" si="43"/>
        <v>0.56190476190476191</v>
      </c>
    </row>
    <row r="191" spans="1:15" x14ac:dyDescent="0.25">
      <c r="A191" s="20" t="str">
        <f t="shared" si="48"/>
        <v>Santa Marta</v>
      </c>
      <c r="B191" s="20" t="str">
        <f t="shared" si="48"/>
        <v>Penal</v>
      </c>
      <c r="C191" s="5" t="s">
        <v>1628</v>
      </c>
      <c r="D191" s="62" t="s">
        <v>1629</v>
      </c>
      <c r="E191" s="7">
        <v>3.0333333333333332</v>
      </c>
      <c r="F191" s="7">
        <v>167</v>
      </c>
      <c r="G191" s="7">
        <v>55.054945054945058</v>
      </c>
      <c r="H191" s="7">
        <v>167</v>
      </c>
      <c r="I191" s="7">
        <v>55.054945054945058</v>
      </c>
      <c r="J191" s="7">
        <v>0</v>
      </c>
      <c r="K191" s="8">
        <v>55.666666666666607</v>
      </c>
      <c r="L191" s="8"/>
      <c r="M191" s="8">
        <v>55.666666666666607</v>
      </c>
      <c r="N191" s="8"/>
      <c r="O191" s="6">
        <f t="shared" si="43"/>
        <v>1</v>
      </c>
    </row>
    <row r="192" spans="1:15" x14ac:dyDescent="0.25">
      <c r="A192" s="20" t="str">
        <f t="shared" si="48"/>
        <v>Santa Marta</v>
      </c>
      <c r="B192" s="20" t="str">
        <f t="shared" si="48"/>
        <v>Penal</v>
      </c>
      <c r="C192" s="5" t="s">
        <v>1630</v>
      </c>
      <c r="D192" s="62" t="s">
        <v>1631</v>
      </c>
      <c r="E192" s="7">
        <v>2.5666666666666669</v>
      </c>
      <c r="F192" s="7">
        <v>37</v>
      </c>
      <c r="G192" s="7">
        <v>14.415584415584414</v>
      </c>
      <c r="H192" s="7">
        <v>53</v>
      </c>
      <c r="I192" s="7">
        <v>20.649350649350648</v>
      </c>
      <c r="J192" s="7">
        <v>168</v>
      </c>
      <c r="K192" s="8">
        <v>14.8</v>
      </c>
      <c r="L192" s="8"/>
      <c r="M192" s="8">
        <v>21.2</v>
      </c>
      <c r="N192" s="8"/>
      <c r="O192" s="6">
        <f t="shared" si="43"/>
        <v>1.4324324324324325</v>
      </c>
    </row>
    <row r="193" spans="1:15" x14ac:dyDescent="0.25">
      <c r="A193" s="20" t="str">
        <f t="shared" si="48"/>
        <v>Santa Marta</v>
      </c>
      <c r="B193" s="20" t="str">
        <f t="shared" si="48"/>
        <v>Penal</v>
      </c>
      <c r="C193" s="5" t="s">
        <v>1632</v>
      </c>
      <c r="D193" s="62" t="s">
        <v>1633</v>
      </c>
      <c r="E193" s="7">
        <v>3.0333333333333332</v>
      </c>
      <c r="F193" s="7">
        <v>189</v>
      </c>
      <c r="G193" s="7">
        <v>62.307692307692307</v>
      </c>
      <c r="H193" s="7">
        <v>31</v>
      </c>
      <c r="I193" s="7">
        <v>10.219780219780221</v>
      </c>
      <c r="J193" s="7">
        <v>7</v>
      </c>
      <c r="K193" s="8">
        <v>62.083333333333272</v>
      </c>
      <c r="L193" s="8">
        <v>15.833333333333314</v>
      </c>
      <c r="M193" s="8">
        <v>0</v>
      </c>
      <c r="N193" s="8">
        <v>12.91666666666665</v>
      </c>
      <c r="O193" s="6">
        <f t="shared" si="43"/>
        <v>0.16402116402116401</v>
      </c>
    </row>
    <row r="194" spans="1:15" x14ac:dyDescent="0.25">
      <c r="A194" s="9" t="s">
        <v>306</v>
      </c>
      <c r="B194" s="13"/>
      <c r="C194" s="9"/>
      <c r="D194" s="63"/>
      <c r="E194" s="10"/>
      <c r="F194" s="10">
        <f t="shared" ref="F194:N194" si="49">SUM(F189:F193)</f>
        <v>846</v>
      </c>
      <c r="G194" s="10">
        <f t="shared" si="49"/>
        <v>222.6514974387315</v>
      </c>
      <c r="H194" s="10">
        <f t="shared" si="49"/>
        <v>395</v>
      </c>
      <c r="I194" s="10">
        <f t="shared" si="49"/>
        <v>118.7648521691075</v>
      </c>
      <c r="J194" s="10">
        <f t="shared" si="49"/>
        <v>520</v>
      </c>
      <c r="K194" s="11">
        <f t="shared" si="49"/>
        <v>216.52709431202624</v>
      </c>
      <c r="L194" s="11">
        <f t="shared" si="49"/>
        <v>57.372024216385064</v>
      </c>
      <c r="M194" s="11">
        <f t="shared" si="49"/>
        <v>82.350537634408539</v>
      </c>
      <c r="N194" s="11">
        <f t="shared" si="49"/>
        <v>51.122024216385057</v>
      </c>
      <c r="O194" s="14">
        <f t="shared" ref="O194:O208" si="50">H194/F194</f>
        <v>0.46690307328605202</v>
      </c>
    </row>
    <row r="195" spans="1:15" x14ac:dyDescent="0.25">
      <c r="A195" s="4" t="s">
        <v>1071</v>
      </c>
      <c r="B195" s="4" t="s">
        <v>5</v>
      </c>
      <c r="C195" s="5" t="s">
        <v>1640</v>
      </c>
      <c r="D195" s="62" t="s">
        <v>1641</v>
      </c>
      <c r="E195" s="7">
        <v>6.0666666666666664</v>
      </c>
      <c r="F195" s="7">
        <v>82</v>
      </c>
      <c r="G195" s="7">
        <v>13.516483516483516</v>
      </c>
      <c r="H195" s="7">
        <v>63</v>
      </c>
      <c r="I195" s="7">
        <v>10.384615384615385</v>
      </c>
      <c r="J195" s="7">
        <v>80</v>
      </c>
      <c r="K195" s="8">
        <v>8.8333333333333197</v>
      </c>
      <c r="L195" s="8">
        <v>6.1666666666666554</v>
      </c>
      <c r="M195" s="8">
        <v>7.3333333333333179</v>
      </c>
      <c r="N195" s="8">
        <v>4.1666666666666554</v>
      </c>
      <c r="O195" s="6">
        <f t="shared" si="50"/>
        <v>0.76829268292682928</v>
      </c>
    </row>
    <row r="196" spans="1:15" x14ac:dyDescent="0.25">
      <c r="A196" s="20" t="str">
        <f t="shared" ref="A196:B198" si="51">A195</f>
        <v>Santa Rosa de Viterbo</v>
      </c>
      <c r="B196" s="20" t="str">
        <f t="shared" si="51"/>
        <v>Penal</v>
      </c>
      <c r="C196" s="5" t="s">
        <v>1642</v>
      </c>
      <c r="D196" s="62" t="s">
        <v>1643</v>
      </c>
      <c r="E196" s="7">
        <v>6.0666666666666664</v>
      </c>
      <c r="F196" s="7">
        <v>176</v>
      </c>
      <c r="G196" s="7">
        <v>29.010989010989011</v>
      </c>
      <c r="H196" s="7">
        <v>174</v>
      </c>
      <c r="I196" s="7">
        <v>28.681318681318682</v>
      </c>
      <c r="J196" s="7">
        <v>0</v>
      </c>
      <c r="K196" s="8">
        <v>38.154761904761862</v>
      </c>
      <c r="L196" s="8">
        <v>4.6666666666666616</v>
      </c>
      <c r="M196" s="8">
        <v>38.154761904761862</v>
      </c>
      <c r="N196" s="8">
        <v>3.9999999999999951</v>
      </c>
      <c r="O196" s="6">
        <f t="shared" si="50"/>
        <v>0.98863636363636365</v>
      </c>
    </row>
    <row r="197" spans="1:15" x14ac:dyDescent="0.25">
      <c r="A197" s="20" t="str">
        <f t="shared" si="51"/>
        <v>Santa Rosa de Viterbo</v>
      </c>
      <c r="B197" s="20" t="str">
        <f t="shared" si="51"/>
        <v>Penal</v>
      </c>
      <c r="C197" s="5" t="s">
        <v>1644</v>
      </c>
      <c r="D197" s="62" t="s">
        <v>1645</v>
      </c>
      <c r="E197" s="7">
        <v>6.0666666666666664</v>
      </c>
      <c r="F197" s="7">
        <v>305</v>
      </c>
      <c r="G197" s="7">
        <v>50.274725274725277</v>
      </c>
      <c r="H197" s="7">
        <v>258</v>
      </c>
      <c r="I197" s="7">
        <v>42.527472527472526</v>
      </c>
      <c r="J197" s="7">
        <v>2</v>
      </c>
      <c r="K197" s="8">
        <v>56.953047301971743</v>
      </c>
      <c r="L197" s="8">
        <v>7.4030910731437389</v>
      </c>
      <c r="M197" s="8">
        <v>49.896398524392758</v>
      </c>
      <c r="N197" s="8">
        <v>3.1059657905715463</v>
      </c>
      <c r="O197" s="6">
        <f t="shared" si="50"/>
        <v>0.84590163934426232</v>
      </c>
    </row>
    <row r="198" spans="1:15" x14ac:dyDescent="0.25">
      <c r="A198" s="20" t="str">
        <f t="shared" si="51"/>
        <v>Santa Rosa de Viterbo</v>
      </c>
      <c r="B198" s="20" t="str">
        <f t="shared" si="51"/>
        <v>Penal</v>
      </c>
      <c r="C198" s="5" t="s">
        <v>1646</v>
      </c>
      <c r="D198" s="62" t="s">
        <v>1647</v>
      </c>
      <c r="E198" s="7">
        <v>3.0333333333333332</v>
      </c>
      <c r="F198" s="7">
        <v>126</v>
      </c>
      <c r="G198" s="7">
        <v>41.53846153846154</v>
      </c>
      <c r="H198" s="7">
        <v>131</v>
      </c>
      <c r="I198" s="7">
        <v>43.18681318681319</v>
      </c>
      <c r="J198" s="7">
        <v>0</v>
      </c>
      <c r="K198" s="8">
        <v>43.538461538461426</v>
      </c>
      <c r="L198" s="8"/>
      <c r="M198" s="8">
        <v>45.461538461538346</v>
      </c>
      <c r="N198" s="8"/>
      <c r="O198" s="6">
        <f t="shared" si="50"/>
        <v>1.0396825396825398</v>
      </c>
    </row>
    <row r="199" spans="1:15" x14ac:dyDescent="0.25">
      <c r="A199" s="9" t="s">
        <v>1084</v>
      </c>
      <c r="B199" s="13"/>
      <c r="C199" s="9"/>
      <c r="D199" s="63"/>
      <c r="E199" s="10"/>
      <c r="F199" s="10">
        <f t="shared" ref="F199:L199" si="52">SUM(F195:F198)</f>
        <v>689</v>
      </c>
      <c r="G199" s="10">
        <f t="shared" si="52"/>
        <v>134.34065934065936</v>
      </c>
      <c r="H199" s="10">
        <f t="shared" si="52"/>
        <v>626</v>
      </c>
      <c r="I199" s="10">
        <f t="shared" si="52"/>
        <v>124.7802197802198</v>
      </c>
      <c r="J199" s="10">
        <f t="shared" si="52"/>
        <v>82</v>
      </c>
      <c r="K199" s="11">
        <f t="shared" si="52"/>
        <v>147.47960407852835</v>
      </c>
      <c r="L199" s="11">
        <f t="shared" si="52"/>
        <v>18.236424406477056</v>
      </c>
      <c r="M199" s="11">
        <f>SUM(M196:M198)</f>
        <v>133.51269889069297</v>
      </c>
      <c r="N199" s="11">
        <f>SUM(N195:N198)</f>
        <v>11.272632457238196</v>
      </c>
      <c r="O199" s="14">
        <f t="shared" si="50"/>
        <v>0.90856313497822927</v>
      </c>
    </row>
    <row r="200" spans="1:15" x14ac:dyDescent="0.25">
      <c r="A200" s="4" t="s">
        <v>307</v>
      </c>
      <c r="B200" s="4" t="s">
        <v>5</v>
      </c>
      <c r="C200" s="5" t="s">
        <v>1652</v>
      </c>
      <c r="D200" s="62" t="s">
        <v>1653</v>
      </c>
      <c r="E200" s="7">
        <v>6.0666666666666664</v>
      </c>
      <c r="F200" s="7">
        <v>435</v>
      </c>
      <c r="G200" s="7">
        <v>71.703296703296701</v>
      </c>
      <c r="H200" s="7">
        <v>427</v>
      </c>
      <c r="I200" s="7">
        <v>70.384615384615387</v>
      </c>
      <c r="J200" s="7">
        <v>132</v>
      </c>
      <c r="K200" s="8">
        <v>70.999999999999886</v>
      </c>
      <c r="L200" s="8">
        <v>12.333333333333316</v>
      </c>
      <c r="M200" s="8">
        <v>71.499999999999886</v>
      </c>
      <c r="N200" s="8">
        <v>8.9999999999999929</v>
      </c>
      <c r="O200" s="6">
        <f t="shared" si="50"/>
        <v>0.98160919540229885</v>
      </c>
    </row>
    <row r="201" spans="1:15" x14ac:dyDescent="0.25">
      <c r="A201" s="20" t="str">
        <f t="shared" ref="A201:B203" si="53">A200</f>
        <v>Sincelejo</v>
      </c>
      <c r="B201" s="20" t="str">
        <f t="shared" si="53"/>
        <v>Penal</v>
      </c>
      <c r="C201" s="5" t="s">
        <v>1654</v>
      </c>
      <c r="D201" s="62" t="s">
        <v>1655</v>
      </c>
      <c r="E201" s="7">
        <v>5.833333333333333</v>
      </c>
      <c r="F201" s="7">
        <v>528</v>
      </c>
      <c r="G201" s="7">
        <v>90.51428571428572</v>
      </c>
      <c r="H201" s="7">
        <v>505</v>
      </c>
      <c r="I201" s="7">
        <v>86.571428571428569</v>
      </c>
      <c r="J201" s="7">
        <v>108</v>
      </c>
      <c r="K201" s="8">
        <v>81.683908045976821</v>
      </c>
      <c r="L201" s="8">
        <v>15.55418719211821</v>
      </c>
      <c r="M201" s="8">
        <v>83.06157635467963</v>
      </c>
      <c r="N201" s="8">
        <v>11.933497536945779</v>
      </c>
      <c r="O201" s="6">
        <f t="shared" si="50"/>
        <v>0.95643939393939392</v>
      </c>
    </row>
    <row r="202" spans="1:15" x14ac:dyDescent="0.25">
      <c r="A202" s="20" t="str">
        <f t="shared" si="53"/>
        <v>Sincelejo</v>
      </c>
      <c r="B202" s="20" t="str">
        <f t="shared" si="53"/>
        <v>Penal</v>
      </c>
      <c r="C202" s="5" t="s">
        <v>1656</v>
      </c>
      <c r="D202" s="62" t="s">
        <v>1657</v>
      </c>
      <c r="E202" s="7">
        <v>6.0666666666666664</v>
      </c>
      <c r="F202" s="7">
        <v>291</v>
      </c>
      <c r="G202" s="7">
        <v>47.967032967032971</v>
      </c>
      <c r="H202" s="7">
        <v>153</v>
      </c>
      <c r="I202" s="7">
        <v>25.219780219780219</v>
      </c>
      <c r="J202" s="7">
        <v>226</v>
      </c>
      <c r="K202" s="8">
        <v>39.333333333333286</v>
      </c>
      <c r="L202" s="8">
        <v>14.166666666666647</v>
      </c>
      <c r="M202" s="8">
        <v>19.499999999999986</v>
      </c>
      <c r="N202" s="8">
        <v>9.3333333333333215</v>
      </c>
      <c r="O202" s="6">
        <f t="shared" si="50"/>
        <v>0.52577319587628868</v>
      </c>
    </row>
    <row r="203" spans="1:15" x14ac:dyDescent="0.25">
      <c r="A203" s="20" t="str">
        <f t="shared" si="53"/>
        <v>Sincelejo</v>
      </c>
      <c r="B203" s="20" t="str">
        <f t="shared" si="53"/>
        <v>Penal</v>
      </c>
      <c r="C203" s="5" t="s">
        <v>1658</v>
      </c>
      <c r="D203" s="62" t="s">
        <v>1659</v>
      </c>
      <c r="E203" s="7">
        <v>3.0333333333333332</v>
      </c>
      <c r="F203" s="7">
        <v>158</v>
      </c>
      <c r="G203" s="7">
        <v>52.087912087912088</v>
      </c>
      <c r="H203" s="7">
        <v>155</v>
      </c>
      <c r="I203" s="7">
        <v>51.098901098901102</v>
      </c>
      <c r="J203" s="7">
        <v>0</v>
      </c>
      <c r="K203" s="8">
        <v>49.999999999999972</v>
      </c>
      <c r="L203" s="8">
        <v>4</v>
      </c>
      <c r="M203" s="8">
        <v>49.999999999999972</v>
      </c>
      <c r="N203" s="8">
        <v>2.5</v>
      </c>
      <c r="O203" s="6">
        <f t="shared" si="50"/>
        <v>0.98101265822784811</v>
      </c>
    </row>
    <row r="204" spans="1:15" x14ac:dyDescent="0.25">
      <c r="A204" s="9" t="s">
        <v>312</v>
      </c>
      <c r="B204" s="13"/>
      <c r="C204" s="9"/>
      <c r="D204" s="63"/>
      <c r="E204" s="10"/>
      <c r="F204" s="10">
        <f t="shared" ref="F204:N204" si="54">SUM(F200:F203)</f>
        <v>1412</v>
      </c>
      <c r="G204" s="10">
        <f t="shared" si="54"/>
        <v>262.27252747252749</v>
      </c>
      <c r="H204" s="10">
        <f t="shared" si="54"/>
        <v>1240</v>
      </c>
      <c r="I204" s="10">
        <f t="shared" si="54"/>
        <v>233.27472527472528</v>
      </c>
      <c r="J204" s="10">
        <f t="shared" si="54"/>
        <v>466</v>
      </c>
      <c r="K204" s="11">
        <f t="shared" si="54"/>
        <v>242.01724137930995</v>
      </c>
      <c r="L204" s="11">
        <f t="shared" si="54"/>
        <v>46.054187192118178</v>
      </c>
      <c r="M204" s="11">
        <f t="shared" si="54"/>
        <v>224.06157635467949</v>
      </c>
      <c r="N204" s="11">
        <f t="shared" si="54"/>
        <v>32.766830870279094</v>
      </c>
      <c r="O204" s="14">
        <f t="shared" si="50"/>
        <v>0.87818696883852687</v>
      </c>
    </row>
    <row r="205" spans="1:15" x14ac:dyDescent="0.25">
      <c r="A205" s="4" t="s">
        <v>313</v>
      </c>
      <c r="B205" s="4" t="s">
        <v>5</v>
      </c>
      <c r="C205" s="5" t="s">
        <v>1666</v>
      </c>
      <c r="D205" s="62" t="s">
        <v>1667</v>
      </c>
      <c r="E205" s="7">
        <v>6.0666666666666664</v>
      </c>
      <c r="F205" s="7">
        <v>340</v>
      </c>
      <c r="G205" s="7">
        <v>56.043956043956044</v>
      </c>
      <c r="H205" s="7">
        <v>332</v>
      </c>
      <c r="I205" s="7">
        <v>54.72527472527473</v>
      </c>
      <c r="J205" s="7">
        <v>4</v>
      </c>
      <c r="K205" s="8">
        <v>62.129444024107173</v>
      </c>
      <c r="L205" s="8">
        <v>9.768115942028972</v>
      </c>
      <c r="M205" s="8">
        <v>62.129444024107173</v>
      </c>
      <c r="N205" s="8">
        <v>7.7318840579710066</v>
      </c>
      <c r="O205" s="6">
        <f t="shared" si="50"/>
        <v>0.97647058823529409</v>
      </c>
    </row>
    <row r="206" spans="1:15" x14ac:dyDescent="0.25">
      <c r="A206" s="20" t="str">
        <f t="shared" ref="A206:B208" si="55">A205</f>
        <v>Tunja</v>
      </c>
      <c r="B206" s="20" t="str">
        <f t="shared" si="55"/>
        <v>Penal</v>
      </c>
      <c r="C206" s="5" t="s">
        <v>1668</v>
      </c>
      <c r="D206" s="62" t="s">
        <v>1669</v>
      </c>
      <c r="E206" s="7">
        <v>6.0666666666666664</v>
      </c>
      <c r="F206" s="7">
        <v>157</v>
      </c>
      <c r="G206" s="7">
        <v>25.87912087912088</v>
      </c>
      <c r="H206" s="7">
        <v>155</v>
      </c>
      <c r="I206" s="7">
        <v>25.549450549450551</v>
      </c>
      <c r="J206" s="7">
        <v>15</v>
      </c>
      <c r="K206" s="8">
        <v>23.666666666666629</v>
      </c>
      <c r="L206" s="8">
        <v>4.333333333333333</v>
      </c>
      <c r="M206" s="8">
        <v>24.666666666666625</v>
      </c>
      <c r="N206" s="8">
        <v>3.1666666666666621</v>
      </c>
      <c r="O206" s="6">
        <f t="shared" si="50"/>
        <v>0.98726114649681529</v>
      </c>
    </row>
    <row r="207" spans="1:15" x14ac:dyDescent="0.25">
      <c r="A207" s="20" t="str">
        <f t="shared" si="55"/>
        <v>Tunja</v>
      </c>
      <c r="B207" s="20" t="str">
        <f t="shared" si="55"/>
        <v>Penal</v>
      </c>
      <c r="C207" s="5" t="s">
        <v>1670</v>
      </c>
      <c r="D207" s="62" t="s">
        <v>1671</v>
      </c>
      <c r="E207" s="7">
        <v>6.0666666666666664</v>
      </c>
      <c r="F207" s="7">
        <v>95</v>
      </c>
      <c r="G207" s="7">
        <v>15.659340659340661</v>
      </c>
      <c r="H207" s="7">
        <v>95</v>
      </c>
      <c r="I207" s="7">
        <v>15.659340659340661</v>
      </c>
      <c r="J207" s="7">
        <v>10</v>
      </c>
      <c r="K207" s="8">
        <v>21.666666666666643</v>
      </c>
      <c r="L207" s="8"/>
      <c r="M207" s="8">
        <v>21.166666666666636</v>
      </c>
      <c r="N207" s="8"/>
      <c r="O207" s="6">
        <f t="shared" si="50"/>
        <v>1</v>
      </c>
    </row>
    <row r="208" spans="1:15" x14ac:dyDescent="0.25">
      <c r="A208" s="20" t="str">
        <f t="shared" si="55"/>
        <v>Tunja</v>
      </c>
      <c r="B208" s="20" t="str">
        <f t="shared" si="55"/>
        <v>Penal</v>
      </c>
      <c r="C208" s="5" t="s">
        <v>1672</v>
      </c>
      <c r="D208" s="62" t="s">
        <v>1673</v>
      </c>
      <c r="E208" s="7">
        <v>6.0666666666666664</v>
      </c>
      <c r="F208" s="7">
        <v>80</v>
      </c>
      <c r="G208" s="7">
        <v>13.186813186813188</v>
      </c>
      <c r="H208" s="7">
        <v>3</v>
      </c>
      <c r="I208" s="7">
        <v>0.49450549450549453</v>
      </c>
      <c r="J208" s="7">
        <v>26</v>
      </c>
      <c r="K208" s="8">
        <v>15.833333333333304</v>
      </c>
      <c r="L208" s="8"/>
      <c r="M208" s="8">
        <v>0.499999999999999</v>
      </c>
      <c r="N208" s="8"/>
      <c r="O208" s="6">
        <f t="shared" si="50"/>
        <v>3.7499999999999999E-2</v>
      </c>
    </row>
    <row r="209" spans="1:15" x14ac:dyDescent="0.25">
      <c r="A209" s="4" t="s">
        <v>331</v>
      </c>
      <c r="B209" s="4" t="s">
        <v>5</v>
      </c>
      <c r="C209" s="5" t="s">
        <v>1686</v>
      </c>
      <c r="D209" s="62" t="s">
        <v>1687</v>
      </c>
      <c r="E209" s="7">
        <v>6.0666666666666664</v>
      </c>
      <c r="F209" s="7">
        <v>149</v>
      </c>
      <c r="G209" s="7">
        <v>24.560439560439562</v>
      </c>
      <c r="H209" s="7">
        <v>170</v>
      </c>
      <c r="I209" s="7">
        <v>28.021978021978022</v>
      </c>
      <c r="J209" s="7">
        <v>631</v>
      </c>
      <c r="K209" s="8">
        <v>3.9999999999999951</v>
      </c>
      <c r="L209" s="8">
        <v>21.166666666666654</v>
      </c>
      <c r="M209" s="8">
        <v>13.66666666666665</v>
      </c>
      <c r="N209" s="8">
        <v>15.16666666666665</v>
      </c>
      <c r="O209" s="6">
        <f t="shared" ref="O209:O214" si="56">H209/F209</f>
        <v>1.1409395973154361</v>
      </c>
    </row>
    <row r="210" spans="1:15" x14ac:dyDescent="0.25">
      <c r="A210" s="9" t="s">
        <v>338</v>
      </c>
      <c r="B210" s="13"/>
      <c r="C210" s="9"/>
      <c r="D210" s="63"/>
      <c r="E210" s="10"/>
      <c r="F210" s="10">
        <f t="shared" ref="F210:N210" si="57">SUM(F205:F209)</f>
        <v>821</v>
      </c>
      <c r="G210" s="10">
        <f t="shared" si="57"/>
        <v>135.32967032967031</v>
      </c>
      <c r="H210" s="10">
        <f t="shared" si="57"/>
        <v>755</v>
      </c>
      <c r="I210" s="10">
        <f t="shared" si="57"/>
        <v>124.45054945054946</v>
      </c>
      <c r="J210" s="10">
        <f t="shared" si="57"/>
        <v>686</v>
      </c>
      <c r="K210" s="11">
        <f t="shared" si="57"/>
        <v>127.29611069077374</v>
      </c>
      <c r="L210" s="11">
        <f t="shared" si="57"/>
        <v>35.268115942028956</v>
      </c>
      <c r="M210" s="11">
        <f t="shared" si="57"/>
        <v>122.1294440241071</v>
      </c>
      <c r="N210" s="11">
        <f t="shared" si="57"/>
        <v>26.065217391304319</v>
      </c>
      <c r="O210" s="14">
        <f t="shared" si="56"/>
        <v>0.91961023142509135</v>
      </c>
    </row>
    <row r="211" spans="1:15" x14ac:dyDescent="0.25">
      <c r="A211" s="4" t="s">
        <v>1177</v>
      </c>
      <c r="B211" s="4" t="s">
        <v>5</v>
      </c>
      <c r="C211" s="5" t="s">
        <v>1692</v>
      </c>
      <c r="D211" s="62" t="s">
        <v>1693</v>
      </c>
      <c r="E211" s="7">
        <v>5.0666666666666664</v>
      </c>
      <c r="F211" s="7">
        <v>234</v>
      </c>
      <c r="G211" s="7">
        <v>46.184210526315795</v>
      </c>
      <c r="H211" s="7">
        <v>202</v>
      </c>
      <c r="I211" s="7">
        <v>39.868421052631582</v>
      </c>
      <c r="J211" s="7">
        <v>30</v>
      </c>
      <c r="K211" s="8">
        <v>46.833333333333314</v>
      </c>
      <c r="L211" s="8">
        <v>13.4</v>
      </c>
      <c r="M211" s="8">
        <v>40.833333333333314</v>
      </c>
      <c r="N211" s="8">
        <v>11.8</v>
      </c>
      <c r="O211" s="6">
        <f t="shared" si="56"/>
        <v>0.86324786324786329</v>
      </c>
    </row>
    <row r="212" spans="1:15" x14ac:dyDescent="0.25">
      <c r="A212" s="20" t="str">
        <f>A211</f>
        <v>Yopal</v>
      </c>
      <c r="B212" s="20" t="str">
        <f>B211</f>
        <v>Penal</v>
      </c>
      <c r="C212" s="5" t="s">
        <v>1694</v>
      </c>
      <c r="D212" s="62" t="s">
        <v>1695</v>
      </c>
      <c r="E212" s="7">
        <v>0.6</v>
      </c>
      <c r="F212" s="7">
        <v>29</v>
      </c>
      <c r="G212" s="7">
        <v>29</v>
      </c>
      <c r="H212" s="7">
        <v>24</v>
      </c>
      <c r="I212" s="7">
        <v>24</v>
      </c>
      <c r="J212" s="7">
        <v>37</v>
      </c>
      <c r="K212" s="8">
        <v>18</v>
      </c>
      <c r="L212" s="8">
        <v>11</v>
      </c>
      <c r="M212" s="8">
        <v>18</v>
      </c>
      <c r="N212" s="8">
        <v>6</v>
      </c>
      <c r="O212" s="6">
        <f t="shared" si="56"/>
        <v>0.82758620689655171</v>
      </c>
    </row>
    <row r="213" spans="1:15" x14ac:dyDescent="0.25">
      <c r="A213" s="9" t="s">
        <v>1190</v>
      </c>
      <c r="B213" s="9"/>
      <c r="C213" s="9"/>
      <c r="D213" s="63"/>
      <c r="E213" s="10"/>
      <c r="F213" s="10">
        <f t="shared" ref="F213:N213" si="58">SUM(F211:F212)</f>
        <v>263</v>
      </c>
      <c r="G213" s="10">
        <f t="shared" si="58"/>
        <v>75.184210526315795</v>
      </c>
      <c r="H213" s="10">
        <f t="shared" si="58"/>
        <v>226</v>
      </c>
      <c r="I213" s="10">
        <f t="shared" si="58"/>
        <v>63.868421052631582</v>
      </c>
      <c r="J213" s="10">
        <f t="shared" si="58"/>
        <v>67</v>
      </c>
      <c r="K213" s="11">
        <f t="shared" si="58"/>
        <v>64.833333333333314</v>
      </c>
      <c r="L213" s="11">
        <f t="shared" si="58"/>
        <v>24.4</v>
      </c>
      <c r="M213" s="11">
        <f t="shared" si="58"/>
        <v>58.833333333333314</v>
      </c>
      <c r="N213" s="11">
        <f t="shared" si="58"/>
        <v>17.8</v>
      </c>
      <c r="O213" s="14">
        <f t="shared" si="56"/>
        <v>0.85931558935361219</v>
      </c>
    </row>
    <row r="214" spans="1:15" x14ac:dyDescent="0.25">
      <c r="A214" s="15" t="s">
        <v>339</v>
      </c>
      <c r="B214" s="15"/>
      <c r="C214" s="15"/>
      <c r="D214" s="70"/>
      <c r="E214" s="16"/>
      <c r="F214" s="16">
        <f>F18+F21+F32+F35+F40+F48+F56+F66+F81+F100+F105+F118+F134+F138+F143+F152+F155+F171+F175+F180+F184+F188+F194+F199+F204+F210+F213</f>
        <v>48716</v>
      </c>
      <c r="G214" s="16">
        <f t="shared" ref="G214:N214" si="59">G18+G21+G32+G35+G40+G48+G56+G66+G81+G100+G105+G118+G134+G138+G143+G152+G155+G171+G175+G180+G184+G188+G194+G199+G204+G210+G213</f>
        <v>8909.1660487733643</v>
      </c>
      <c r="H214" s="16">
        <f t="shared" si="59"/>
        <v>37784</v>
      </c>
      <c r="I214" s="16">
        <f t="shared" si="59"/>
        <v>6890.5185403469086</v>
      </c>
      <c r="J214" s="16">
        <f t="shared" si="59"/>
        <v>17585</v>
      </c>
      <c r="K214" s="16">
        <f t="shared" si="59"/>
        <v>8543.3589181657844</v>
      </c>
      <c r="L214" s="16">
        <f t="shared" si="59"/>
        <v>1948.0168005641588</v>
      </c>
      <c r="M214" s="16">
        <f t="shared" si="59"/>
        <v>6608.509536529009</v>
      </c>
      <c r="N214" s="16">
        <f t="shared" si="59"/>
        <v>1487.2059789792506</v>
      </c>
      <c r="O214" s="97">
        <f t="shared" si="56"/>
        <v>0.77559733968306099</v>
      </c>
    </row>
    <row r="215" spans="1:15" x14ac:dyDescent="0.25">
      <c r="D215" s="53"/>
    </row>
    <row r="216" spans="1:15" x14ac:dyDescent="0.25">
      <c r="D216" s="53"/>
    </row>
    <row r="217" spans="1:15" x14ac:dyDescent="0.25">
      <c r="A217" s="29" t="s">
        <v>1703</v>
      </c>
      <c r="D217" s="53"/>
    </row>
    <row r="218" spans="1:15" x14ac:dyDescent="0.25">
      <c r="A218" s="29" t="s">
        <v>358</v>
      </c>
      <c r="D218" s="53"/>
    </row>
    <row r="219" spans="1:15" x14ac:dyDescent="0.25">
      <c r="A219" s="29" t="s">
        <v>359</v>
      </c>
      <c r="D219" s="53"/>
    </row>
    <row r="220" spans="1:15" x14ac:dyDescent="0.25">
      <c r="A220" s="29" t="s">
        <v>360</v>
      </c>
      <c r="D220" s="53"/>
    </row>
    <row r="221" spans="1:15" x14ac:dyDescent="0.25">
      <c r="D221" s="53"/>
    </row>
    <row r="222" spans="1:15" x14ac:dyDescent="0.25">
      <c r="D222" s="53"/>
    </row>
    <row r="223" spans="1:15" x14ac:dyDescent="0.25">
      <c r="D223" s="53"/>
    </row>
    <row r="224" spans="1:15" x14ac:dyDescent="0.25">
      <c r="D224" s="53"/>
    </row>
  </sheetData>
  <mergeCells count="19">
    <mergeCell ref="A15:A16"/>
    <mergeCell ref="M14:N15"/>
    <mergeCell ref="K14:L15"/>
    <mergeCell ref="J15:J16"/>
    <mergeCell ref="I15:I16"/>
    <mergeCell ref="H15:H16"/>
    <mergeCell ref="G15:G16"/>
    <mergeCell ref="F15:F16"/>
    <mergeCell ref="E15:E16"/>
    <mergeCell ref="D15:D16"/>
    <mergeCell ref="C15:C16"/>
    <mergeCell ref="B15:B16"/>
    <mergeCell ref="A2:D2"/>
    <mergeCell ref="A3:D3"/>
    <mergeCell ref="A4:D4"/>
    <mergeCell ref="A13:O13"/>
    <mergeCell ref="A12:O12"/>
    <mergeCell ref="E3:H3"/>
    <mergeCell ref="E4:H4"/>
  </mergeCells>
  <pageMargins left="0.25" right="0.25" top="0.75" bottom="0.75" header="0.3" footer="0.3"/>
  <pageSetup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showGridLines="0" zoomScale="80" zoomScaleNormal="80" workbookViewId="0">
      <pane xSplit="3" ySplit="17" topLeftCell="D18" activePane="bottomRight" state="frozen"/>
      <selection activeCell="E1" sqref="E1:E1048576"/>
      <selection pane="topRight" activeCell="E1" sqref="E1:E1048576"/>
      <selection pane="bottomLeft" activeCell="E1" sqref="E1:E1048576"/>
      <selection pane="bottomRight" activeCell="E1" sqref="E1:E1048576"/>
    </sheetView>
  </sheetViews>
  <sheetFormatPr baseColWidth="10" defaultRowHeight="15" x14ac:dyDescent="0.25"/>
  <cols>
    <col min="2" max="2" width="29.42578125" customWidth="1"/>
    <col min="4" max="4" width="89.5703125" customWidth="1"/>
  </cols>
  <sheetData>
    <row r="1" spans="1:15" x14ac:dyDescent="0.25">
      <c r="A1" s="21"/>
      <c r="B1" s="22"/>
      <c r="C1" s="22"/>
      <c r="D1" s="22"/>
    </row>
    <row r="2" spans="1:15" x14ac:dyDescent="0.25">
      <c r="A2" s="117"/>
      <c r="B2" s="117"/>
      <c r="C2" s="117"/>
      <c r="D2" s="117"/>
    </row>
    <row r="3" spans="1:15" x14ac:dyDescent="0.25">
      <c r="A3" s="118"/>
      <c r="B3" s="118"/>
      <c r="C3" s="118"/>
      <c r="D3" s="118"/>
      <c r="E3" s="115" t="s">
        <v>350</v>
      </c>
      <c r="F3" s="115"/>
      <c r="G3" s="115"/>
      <c r="H3" s="115"/>
    </row>
    <row r="4" spans="1:15" x14ac:dyDescent="0.25">
      <c r="A4" s="118"/>
      <c r="B4" s="118"/>
      <c r="C4" s="118"/>
      <c r="D4" s="118"/>
      <c r="E4" s="116" t="s">
        <v>351</v>
      </c>
      <c r="F4" s="116"/>
      <c r="G4" s="116"/>
      <c r="H4" s="116"/>
    </row>
    <row r="5" spans="1:15" x14ac:dyDescent="0.25">
      <c r="A5" s="24"/>
      <c r="B5" s="22"/>
      <c r="C5" s="22"/>
      <c r="D5" s="22"/>
    </row>
    <row r="6" spans="1:15" x14ac:dyDescent="0.25">
      <c r="A6" s="25" t="s">
        <v>352</v>
      </c>
      <c r="B6" s="22"/>
      <c r="C6" s="22"/>
      <c r="D6" s="22"/>
    </row>
    <row r="7" spans="1:15" x14ac:dyDescent="0.25">
      <c r="A7" s="26" t="s">
        <v>353</v>
      </c>
      <c r="B7" s="22"/>
      <c r="C7" s="22"/>
      <c r="D7" s="22"/>
    </row>
    <row r="8" spans="1:15" ht="18" x14ac:dyDescent="0.25">
      <c r="A8" s="26" t="s">
        <v>1771</v>
      </c>
      <c r="B8" s="22"/>
      <c r="C8" s="22"/>
      <c r="D8" s="22"/>
    </row>
    <row r="9" spans="1:15" ht="18" x14ac:dyDescent="0.25">
      <c r="A9" s="26" t="s">
        <v>1780</v>
      </c>
      <c r="B9" s="22"/>
      <c r="C9" s="22"/>
      <c r="D9" s="22"/>
    </row>
    <row r="10" spans="1:15" x14ac:dyDescent="0.25">
      <c r="A10" s="26" t="s">
        <v>354</v>
      </c>
      <c r="B10" s="27"/>
      <c r="C10" s="27"/>
      <c r="D10" s="27"/>
    </row>
    <row r="11" spans="1:15" x14ac:dyDescent="0.25">
      <c r="A11" s="26"/>
      <c r="B11" s="27"/>
      <c r="C11" s="27"/>
      <c r="D11" s="27"/>
    </row>
    <row r="12" spans="1:15" ht="60.75" customHeight="1" x14ac:dyDescent="0.25">
      <c r="A12" s="119" t="s">
        <v>355</v>
      </c>
      <c r="B12" s="119"/>
      <c r="C12" s="119"/>
      <c r="D12" s="119"/>
      <c r="E12" s="119"/>
      <c r="F12" s="119"/>
      <c r="G12" s="119"/>
      <c r="H12" s="119"/>
      <c r="I12" s="119"/>
      <c r="J12" s="119"/>
      <c r="K12" s="119"/>
      <c r="L12" s="119"/>
      <c r="M12" s="119"/>
      <c r="N12" s="119"/>
      <c r="O12" s="119"/>
    </row>
    <row r="13" spans="1:15" ht="80.25" customHeight="1" x14ac:dyDescent="0.25">
      <c r="A13" s="107" t="s">
        <v>356</v>
      </c>
      <c r="B13" s="107"/>
      <c r="C13" s="107"/>
      <c r="D13" s="107"/>
      <c r="E13" s="107"/>
      <c r="F13" s="107"/>
      <c r="G13" s="107"/>
      <c r="H13" s="107"/>
      <c r="I13" s="107"/>
      <c r="J13" s="107"/>
      <c r="K13" s="107"/>
      <c r="L13" s="107"/>
      <c r="M13" s="107"/>
      <c r="N13" s="107"/>
      <c r="O13" s="107"/>
    </row>
    <row r="15" spans="1:15" ht="39.75" customHeight="1" x14ac:dyDescent="0.25">
      <c r="K15" s="109" t="s">
        <v>1777</v>
      </c>
      <c r="L15" s="109"/>
      <c r="M15" s="109" t="s">
        <v>349</v>
      </c>
      <c r="N15" s="109"/>
    </row>
    <row r="16" spans="1:15" ht="0.75" hidden="1" customHeight="1" x14ac:dyDescent="0.25">
      <c r="A16" s="105" t="s">
        <v>0</v>
      </c>
      <c r="B16" s="105" t="s">
        <v>1</v>
      </c>
      <c r="C16" s="105" t="s">
        <v>2</v>
      </c>
      <c r="D16" s="105" t="s">
        <v>3</v>
      </c>
      <c r="E16" s="105" t="s">
        <v>1700</v>
      </c>
      <c r="F16" s="105" t="s">
        <v>344</v>
      </c>
      <c r="G16" s="105" t="s">
        <v>345</v>
      </c>
      <c r="H16" s="105" t="s">
        <v>346</v>
      </c>
      <c r="I16" s="105" t="s">
        <v>347</v>
      </c>
      <c r="J16" s="105" t="s">
        <v>348</v>
      </c>
      <c r="K16" s="109"/>
      <c r="L16" s="109"/>
      <c r="M16" s="109"/>
      <c r="N16" s="109"/>
    </row>
    <row r="17" spans="1:15" ht="78" customHeight="1" x14ac:dyDescent="0.25">
      <c r="A17" s="120"/>
      <c r="B17" s="120"/>
      <c r="C17" s="120"/>
      <c r="D17" s="120"/>
      <c r="E17" s="120"/>
      <c r="F17" s="120"/>
      <c r="G17" s="120"/>
      <c r="H17" s="120"/>
      <c r="I17" s="120"/>
      <c r="J17" s="120"/>
      <c r="K17" s="93" t="s">
        <v>340</v>
      </c>
      <c r="L17" s="93" t="s">
        <v>341</v>
      </c>
      <c r="M17" s="93" t="s">
        <v>340</v>
      </c>
      <c r="N17" s="93" t="s">
        <v>341</v>
      </c>
      <c r="O17" s="92" t="s">
        <v>342</v>
      </c>
    </row>
    <row r="18" spans="1:15" ht="45" x14ac:dyDescent="0.25">
      <c r="A18" s="52" t="s">
        <v>396</v>
      </c>
      <c r="B18" s="102" t="s">
        <v>1196</v>
      </c>
      <c r="C18" s="94" t="s">
        <v>1197</v>
      </c>
      <c r="D18" s="102" t="s">
        <v>1198</v>
      </c>
      <c r="E18" s="80">
        <v>6.0666666666666664</v>
      </c>
      <c r="F18" s="80">
        <v>329</v>
      </c>
      <c r="G18" s="80">
        <v>54.230769230769234</v>
      </c>
      <c r="H18" s="80">
        <v>318</v>
      </c>
      <c r="I18" s="80">
        <v>52.417582417582416</v>
      </c>
      <c r="J18" s="80">
        <v>3</v>
      </c>
      <c r="K18" s="8">
        <v>50.166666666666586</v>
      </c>
      <c r="L18" s="8">
        <v>9.9999999999999858</v>
      </c>
      <c r="M18" s="8">
        <v>50.166666666666586</v>
      </c>
      <c r="N18" s="8">
        <v>7.9999999999999849</v>
      </c>
      <c r="O18" s="95">
        <f>H18/F18</f>
        <v>0.96656534954407292</v>
      </c>
    </row>
    <row r="19" spans="1:15" ht="45" x14ac:dyDescent="0.25">
      <c r="A19" s="52" t="str">
        <f>A18</f>
        <v>Arauca</v>
      </c>
      <c r="B19" s="102" t="str">
        <f>B18</f>
        <v>Penal para Adolescentes con Función de Control de Garantías</v>
      </c>
      <c r="C19" s="94" t="s">
        <v>1199</v>
      </c>
      <c r="D19" s="102" t="s">
        <v>1200</v>
      </c>
      <c r="E19" s="80">
        <v>6.0666666666666664</v>
      </c>
      <c r="F19" s="80">
        <v>292</v>
      </c>
      <c r="G19" s="80">
        <v>48.131868131868131</v>
      </c>
      <c r="H19" s="80">
        <v>280</v>
      </c>
      <c r="I19" s="80">
        <v>46.153846153846153</v>
      </c>
      <c r="J19" s="80">
        <v>4</v>
      </c>
      <c r="K19" s="8">
        <v>55.690635581298217</v>
      </c>
      <c r="L19" s="8">
        <v>11.311181314150135</v>
      </c>
      <c r="M19" s="8">
        <v>56.895763786426421</v>
      </c>
      <c r="N19" s="8">
        <v>7.8161801088570009</v>
      </c>
      <c r="O19" s="95">
        <f t="shared" ref="O19:O70" si="0">H19/F19</f>
        <v>0.95890410958904104</v>
      </c>
    </row>
    <row r="20" spans="1:15" x14ac:dyDescent="0.25">
      <c r="A20" s="9" t="s">
        <v>408</v>
      </c>
      <c r="B20" s="63"/>
      <c r="C20" s="9"/>
      <c r="D20" s="63"/>
      <c r="E20" s="10"/>
      <c r="F20" s="10">
        <v>621</v>
      </c>
      <c r="G20" s="10">
        <v>102.36263736263737</v>
      </c>
      <c r="H20" s="10">
        <v>598</v>
      </c>
      <c r="I20" s="10">
        <v>98.571428571428569</v>
      </c>
      <c r="J20" s="10">
        <v>7</v>
      </c>
      <c r="K20" s="11">
        <v>105.85730224796481</v>
      </c>
      <c r="L20" s="11">
        <v>21.311181314150119</v>
      </c>
      <c r="M20" s="11">
        <v>107.06243045309301</v>
      </c>
      <c r="N20" s="11">
        <v>15.816180108856987</v>
      </c>
      <c r="O20" s="14">
        <f t="shared" si="0"/>
        <v>0.96296296296296291</v>
      </c>
    </row>
    <row r="21" spans="1:15" ht="45" x14ac:dyDescent="0.25">
      <c r="A21" s="52" t="s">
        <v>409</v>
      </c>
      <c r="B21" s="102" t="s">
        <v>1196</v>
      </c>
      <c r="C21" s="94" t="s">
        <v>1205</v>
      </c>
      <c r="D21" s="102" t="s">
        <v>1206</v>
      </c>
      <c r="E21" s="80">
        <v>6</v>
      </c>
      <c r="F21" s="80">
        <v>102</v>
      </c>
      <c r="G21" s="80">
        <v>102</v>
      </c>
      <c r="H21" s="80">
        <v>94</v>
      </c>
      <c r="I21" s="80">
        <v>94</v>
      </c>
      <c r="J21" s="80">
        <v>0</v>
      </c>
      <c r="K21" s="8"/>
      <c r="L21" s="8">
        <v>102</v>
      </c>
      <c r="M21" s="8"/>
      <c r="N21" s="8">
        <v>94</v>
      </c>
      <c r="O21" s="95">
        <f t="shared" si="0"/>
        <v>0.92156862745098034</v>
      </c>
    </row>
    <row r="22" spans="1:15" x14ac:dyDescent="0.25">
      <c r="A22" s="9" t="s">
        <v>418</v>
      </c>
      <c r="B22" s="63"/>
      <c r="C22" s="9"/>
      <c r="D22" s="63"/>
      <c r="E22" s="10"/>
      <c r="F22" s="10">
        <v>102</v>
      </c>
      <c r="G22" s="10">
        <v>102</v>
      </c>
      <c r="H22" s="10">
        <v>94</v>
      </c>
      <c r="I22" s="10">
        <v>94</v>
      </c>
      <c r="J22" s="10">
        <v>0</v>
      </c>
      <c r="K22" s="11"/>
      <c r="L22" s="11">
        <v>102</v>
      </c>
      <c r="M22" s="11"/>
      <c r="N22" s="11">
        <v>94</v>
      </c>
      <c r="O22" s="14">
        <f t="shared" si="0"/>
        <v>0.92156862745098034</v>
      </c>
    </row>
    <row r="23" spans="1:15" ht="45" x14ac:dyDescent="0.25">
      <c r="A23" s="52" t="s">
        <v>4</v>
      </c>
      <c r="B23" s="102" t="s">
        <v>1196</v>
      </c>
      <c r="C23" s="94" t="s">
        <v>1211</v>
      </c>
      <c r="D23" s="102" t="s">
        <v>1212</v>
      </c>
      <c r="E23" s="80">
        <v>6.0666666666666664</v>
      </c>
      <c r="F23" s="80">
        <v>233</v>
      </c>
      <c r="G23" s="80">
        <v>38.406593406593409</v>
      </c>
      <c r="H23" s="80">
        <v>202</v>
      </c>
      <c r="I23" s="80">
        <v>33.296703296703299</v>
      </c>
      <c r="J23" s="80">
        <v>4</v>
      </c>
      <c r="K23" s="8">
        <v>32.755186862945436</v>
      </c>
      <c r="L23" s="8">
        <v>16.888005454248628</v>
      </c>
      <c r="M23" s="8">
        <v>32.755186862945436</v>
      </c>
      <c r="N23" s="8">
        <v>10.809503918526454</v>
      </c>
      <c r="O23" s="95">
        <f t="shared" si="0"/>
        <v>0.86695278969957079</v>
      </c>
    </row>
    <row r="24" spans="1:15" ht="45" x14ac:dyDescent="0.25">
      <c r="A24" s="52" t="str">
        <f>A23</f>
        <v>Armenia</v>
      </c>
      <c r="B24" s="102" t="str">
        <f>B23</f>
        <v>Penal para Adolescentes con Función de Control de Garantías</v>
      </c>
      <c r="C24" s="94" t="s">
        <v>1213</v>
      </c>
      <c r="D24" s="102" t="s">
        <v>1214</v>
      </c>
      <c r="E24" s="80">
        <v>6.0666666666666664</v>
      </c>
      <c r="F24" s="80">
        <v>250</v>
      </c>
      <c r="G24" s="80">
        <v>41.208791208791212</v>
      </c>
      <c r="H24" s="80">
        <v>205</v>
      </c>
      <c r="I24" s="80">
        <v>33.791208791208796</v>
      </c>
      <c r="J24" s="80">
        <v>5</v>
      </c>
      <c r="K24" s="8">
        <v>27.499999999999968</v>
      </c>
      <c r="L24" s="8">
        <v>17.999999999999918</v>
      </c>
      <c r="M24" s="8">
        <v>26.499999999999961</v>
      </c>
      <c r="N24" s="8">
        <v>11.333333333333321</v>
      </c>
      <c r="O24" s="95">
        <f t="shared" si="0"/>
        <v>0.82</v>
      </c>
    </row>
    <row r="25" spans="1:15" ht="45" x14ac:dyDescent="0.25">
      <c r="A25" s="52" t="str">
        <f>A24</f>
        <v>Armenia</v>
      </c>
      <c r="B25" s="102" t="str">
        <f>B24</f>
        <v>Penal para Adolescentes con Función de Control de Garantías</v>
      </c>
      <c r="C25" s="94" t="s">
        <v>1215</v>
      </c>
      <c r="D25" s="102" t="s">
        <v>1216</v>
      </c>
      <c r="E25" s="80">
        <v>6.0666666666666664</v>
      </c>
      <c r="F25" s="80">
        <v>259</v>
      </c>
      <c r="G25" s="80">
        <v>42.692307692307693</v>
      </c>
      <c r="H25" s="80">
        <v>235</v>
      </c>
      <c r="I25" s="80">
        <v>38.736263736263737</v>
      </c>
      <c r="J25" s="80">
        <v>6</v>
      </c>
      <c r="K25" s="8">
        <v>31.072199730094422</v>
      </c>
      <c r="L25" s="8">
        <v>17.730769230769148</v>
      </c>
      <c r="M25" s="8">
        <v>31.738866396761097</v>
      </c>
      <c r="N25" s="8">
        <v>13.012820512820507</v>
      </c>
      <c r="O25" s="95">
        <f t="shared" si="0"/>
        <v>0.9073359073359073</v>
      </c>
    </row>
    <row r="26" spans="1:15" x14ac:dyDescent="0.25">
      <c r="A26" s="9" t="s">
        <v>7</v>
      </c>
      <c r="B26" s="63"/>
      <c r="C26" s="9"/>
      <c r="D26" s="63"/>
      <c r="E26" s="10"/>
      <c r="F26" s="10">
        <v>742</v>
      </c>
      <c r="G26" s="10">
        <v>122.30769230769231</v>
      </c>
      <c r="H26" s="10">
        <v>642</v>
      </c>
      <c r="I26" s="10">
        <v>105.82417582417582</v>
      </c>
      <c r="J26" s="10">
        <v>15</v>
      </c>
      <c r="K26" s="11">
        <v>91.327386593039833</v>
      </c>
      <c r="L26" s="11">
        <v>52.618774685017691</v>
      </c>
      <c r="M26" s="11">
        <v>90.99405325970649</v>
      </c>
      <c r="N26" s="11">
        <v>35.155657764680285</v>
      </c>
      <c r="O26" s="14">
        <f t="shared" si="0"/>
        <v>0.86522911051212936</v>
      </c>
    </row>
    <row r="27" spans="1:15" ht="45" x14ac:dyDescent="0.25">
      <c r="A27" s="52" t="s">
        <v>8</v>
      </c>
      <c r="B27" s="102" t="s">
        <v>1196</v>
      </c>
      <c r="C27" s="94" t="s">
        <v>1231</v>
      </c>
      <c r="D27" s="102" t="s">
        <v>1232</v>
      </c>
      <c r="E27" s="80">
        <v>6.0666666666666664</v>
      </c>
      <c r="F27" s="80">
        <v>175</v>
      </c>
      <c r="G27" s="80">
        <v>28.846153846153847</v>
      </c>
      <c r="H27" s="80">
        <v>161</v>
      </c>
      <c r="I27" s="80">
        <v>26.53846153846154</v>
      </c>
      <c r="J27" s="80">
        <v>5</v>
      </c>
      <c r="K27" s="8">
        <v>21.666666666666636</v>
      </c>
      <c r="L27" s="8">
        <v>17.999999999999979</v>
      </c>
      <c r="M27" s="8">
        <v>20.999999999999975</v>
      </c>
      <c r="N27" s="8">
        <v>15.333333333333313</v>
      </c>
      <c r="O27" s="95">
        <f t="shared" si="0"/>
        <v>0.92</v>
      </c>
    </row>
    <row r="28" spans="1:15" ht="45" x14ac:dyDescent="0.25">
      <c r="A28" s="52" t="str">
        <f>A27</f>
        <v>Barranquilla</v>
      </c>
      <c r="B28" s="102" t="str">
        <f>B27</f>
        <v>Penal para Adolescentes con Función de Control de Garantías</v>
      </c>
      <c r="C28" s="94" t="s">
        <v>1233</v>
      </c>
      <c r="D28" s="102" t="s">
        <v>1234</v>
      </c>
      <c r="E28" s="80">
        <v>6.0666666666666664</v>
      </c>
      <c r="F28" s="80">
        <v>216</v>
      </c>
      <c r="G28" s="80">
        <v>35.604395604395606</v>
      </c>
      <c r="H28" s="80">
        <v>165</v>
      </c>
      <c r="I28" s="80">
        <v>27.197802197802197</v>
      </c>
      <c r="J28" s="80">
        <v>4</v>
      </c>
      <c r="K28" s="8">
        <v>20.16666666666665</v>
      </c>
      <c r="L28" s="8">
        <v>19.999999999999975</v>
      </c>
      <c r="M28" s="8">
        <v>18.166666666666654</v>
      </c>
      <c r="N28" s="8">
        <v>12.833333333333311</v>
      </c>
      <c r="O28" s="95">
        <f t="shared" si="0"/>
        <v>0.76388888888888884</v>
      </c>
    </row>
    <row r="29" spans="1:15" ht="45" x14ac:dyDescent="0.25">
      <c r="A29" s="52" t="str">
        <f>A28</f>
        <v>Barranquilla</v>
      </c>
      <c r="B29" s="102" t="str">
        <f>B28</f>
        <v>Penal para Adolescentes con Función de Control de Garantías</v>
      </c>
      <c r="C29" s="94" t="s">
        <v>1235</v>
      </c>
      <c r="D29" s="102" t="s">
        <v>1236</v>
      </c>
      <c r="E29" s="80">
        <v>6.0666666666666664</v>
      </c>
      <c r="F29" s="80">
        <v>296</v>
      </c>
      <c r="G29" s="80">
        <v>48.791208791208796</v>
      </c>
      <c r="H29" s="80">
        <v>211</v>
      </c>
      <c r="I29" s="80">
        <v>34.780219780219781</v>
      </c>
      <c r="J29" s="80">
        <v>4</v>
      </c>
      <c r="K29" s="8">
        <v>29.499999999999989</v>
      </c>
      <c r="L29" s="8">
        <v>23.833333333333311</v>
      </c>
      <c r="M29" s="8">
        <v>29.499999999999989</v>
      </c>
      <c r="N29" s="8">
        <v>9.1666666666666554</v>
      </c>
      <c r="O29" s="95">
        <f t="shared" si="0"/>
        <v>0.71283783783783783</v>
      </c>
    </row>
    <row r="30" spans="1:15" x14ac:dyDescent="0.25">
      <c r="A30" s="9" t="s">
        <v>24</v>
      </c>
      <c r="B30" s="63"/>
      <c r="C30" s="9"/>
      <c r="D30" s="63"/>
      <c r="E30" s="10"/>
      <c r="F30" s="10">
        <v>687</v>
      </c>
      <c r="G30" s="10">
        <v>113.24175824175825</v>
      </c>
      <c r="H30" s="10">
        <v>537</v>
      </c>
      <c r="I30" s="10">
        <v>88.516483516483518</v>
      </c>
      <c r="J30" s="10">
        <v>13</v>
      </c>
      <c r="K30" s="11">
        <v>71.333333333333272</v>
      </c>
      <c r="L30" s="11">
        <v>61.833333333333272</v>
      </c>
      <c r="M30" s="11">
        <v>68.666666666666615</v>
      </c>
      <c r="N30" s="11">
        <v>37.333333333333279</v>
      </c>
      <c r="O30" s="14">
        <f t="shared" si="0"/>
        <v>0.78165938864628826</v>
      </c>
    </row>
    <row r="31" spans="1:15" ht="45" x14ac:dyDescent="0.25">
      <c r="A31" s="52" t="s">
        <v>25</v>
      </c>
      <c r="B31" s="102" t="s">
        <v>1196</v>
      </c>
      <c r="C31" s="94" t="s">
        <v>1239</v>
      </c>
      <c r="D31" s="102" t="s">
        <v>1240</v>
      </c>
      <c r="E31" s="80">
        <v>6.0666666666666664</v>
      </c>
      <c r="F31" s="80">
        <v>402</v>
      </c>
      <c r="G31" s="80">
        <v>66.263736263736263</v>
      </c>
      <c r="H31" s="80">
        <v>400</v>
      </c>
      <c r="I31" s="80">
        <v>65.934065934065941</v>
      </c>
      <c r="J31" s="80">
        <v>0</v>
      </c>
      <c r="K31" s="8">
        <v>71.888888888888829</v>
      </c>
      <c r="L31" s="8"/>
      <c r="M31" s="8">
        <v>71.5555555555555</v>
      </c>
      <c r="N31" s="8"/>
      <c r="O31" s="95">
        <f t="shared" si="0"/>
        <v>0.99502487562189057</v>
      </c>
    </row>
    <row r="32" spans="1:15" ht="45" x14ac:dyDescent="0.25">
      <c r="A32" s="52" t="str">
        <f t="shared" ref="A32:A38" si="1">A31</f>
        <v>Bogotá</v>
      </c>
      <c r="B32" s="102" t="str">
        <f t="shared" ref="B32:B38" si="2">B31</f>
        <v>Penal para Adolescentes con Función de Control de Garantías</v>
      </c>
      <c r="C32" s="94" t="s">
        <v>1241</v>
      </c>
      <c r="D32" s="102" t="s">
        <v>1242</v>
      </c>
      <c r="E32" s="80">
        <v>6.0666666666666664</v>
      </c>
      <c r="F32" s="80">
        <v>517</v>
      </c>
      <c r="G32" s="80">
        <v>85.219780219780219</v>
      </c>
      <c r="H32" s="80">
        <v>514</v>
      </c>
      <c r="I32" s="80">
        <v>84.72527472527473</v>
      </c>
      <c r="J32" s="80">
        <v>0</v>
      </c>
      <c r="K32" s="8">
        <v>89.499999999999858</v>
      </c>
      <c r="L32" s="8">
        <v>0.33333333333333298</v>
      </c>
      <c r="M32" s="8">
        <v>88.999999999999886</v>
      </c>
      <c r="N32" s="8">
        <v>0.33333333333333298</v>
      </c>
      <c r="O32" s="95">
        <f t="shared" si="0"/>
        <v>0.99419729206963248</v>
      </c>
    </row>
    <row r="33" spans="1:15" ht="45" x14ac:dyDescent="0.25">
      <c r="A33" s="52" t="str">
        <f t="shared" si="1"/>
        <v>Bogotá</v>
      </c>
      <c r="B33" s="102" t="str">
        <f t="shared" si="2"/>
        <v>Penal para Adolescentes con Función de Control de Garantías</v>
      </c>
      <c r="C33" s="94" t="s">
        <v>1243</v>
      </c>
      <c r="D33" s="102" t="s">
        <v>1244</v>
      </c>
      <c r="E33" s="80">
        <v>6.0666666666666664</v>
      </c>
      <c r="F33" s="80">
        <v>530</v>
      </c>
      <c r="G33" s="80">
        <v>87.362637362637372</v>
      </c>
      <c r="H33" s="80">
        <v>512</v>
      </c>
      <c r="I33" s="80">
        <v>84.395604395604394</v>
      </c>
      <c r="J33" s="80">
        <v>0</v>
      </c>
      <c r="K33" s="8">
        <v>89.166666666666586</v>
      </c>
      <c r="L33" s="8">
        <v>0.33333333333333298</v>
      </c>
      <c r="M33" s="8">
        <v>85.999999999999972</v>
      </c>
      <c r="N33" s="8">
        <v>0.33333333333333298</v>
      </c>
      <c r="O33" s="95">
        <f t="shared" si="0"/>
        <v>0.96603773584905661</v>
      </c>
    </row>
    <row r="34" spans="1:15" ht="45" x14ac:dyDescent="0.25">
      <c r="A34" s="52" t="str">
        <f t="shared" si="1"/>
        <v>Bogotá</v>
      </c>
      <c r="B34" s="102" t="str">
        <f t="shared" si="2"/>
        <v>Penal para Adolescentes con Función de Control de Garantías</v>
      </c>
      <c r="C34" s="94" t="s">
        <v>1245</v>
      </c>
      <c r="D34" s="102" t="s">
        <v>1246</v>
      </c>
      <c r="E34" s="80">
        <v>6.0666666666666664</v>
      </c>
      <c r="F34" s="80">
        <v>112</v>
      </c>
      <c r="G34" s="80">
        <v>18.461538461538463</v>
      </c>
      <c r="H34" s="80">
        <v>109</v>
      </c>
      <c r="I34" s="80">
        <v>17.967032967032967</v>
      </c>
      <c r="J34" s="80">
        <v>1</v>
      </c>
      <c r="K34" s="8">
        <v>22.666666666666579</v>
      </c>
      <c r="L34" s="8">
        <v>0.33333333333333298</v>
      </c>
      <c r="M34" s="8">
        <v>22.166666666666647</v>
      </c>
      <c r="N34" s="8">
        <v>0</v>
      </c>
      <c r="O34" s="95">
        <f t="shared" si="0"/>
        <v>0.9732142857142857</v>
      </c>
    </row>
    <row r="35" spans="1:15" ht="45" x14ac:dyDescent="0.25">
      <c r="A35" s="52" t="str">
        <f t="shared" si="1"/>
        <v>Bogotá</v>
      </c>
      <c r="B35" s="102" t="str">
        <f t="shared" si="2"/>
        <v>Penal para Adolescentes con Función de Control de Garantías</v>
      </c>
      <c r="C35" s="94" t="s">
        <v>1247</v>
      </c>
      <c r="D35" s="102" t="s">
        <v>1248</v>
      </c>
      <c r="E35" s="80">
        <v>6.0666666666666664</v>
      </c>
      <c r="F35" s="80">
        <v>485</v>
      </c>
      <c r="G35" s="80">
        <v>79.945054945054949</v>
      </c>
      <c r="H35" s="80">
        <v>485</v>
      </c>
      <c r="I35" s="80">
        <v>79.945054945054949</v>
      </c>
      <c r="J35" s="80">
        <v>0</v>
      </c>
      <c r="K35" s="8">
        <v>84.499999999999886</v>
      </c>
      <c r="L35" s="8">
        <v>0.33333333333333298</v>
      </c>
      <c r="M35" s="8">
        <v>84.499999999999886</v>
      </c>
      <c r="N35" s="8">
        <v>0.33333333333333298</v>
      </c>
      <c r="O35" s="95">
        <f t="shared" si="0"/>
        <v>1</v>
      </c>
    </row>
    <row r="36" spans="1:15" ht="45" x14ac:dyDescent="0.25">
      <c r="A36" s="52" t="str">
        <f t="shared" si="1"/>
        <v>Bogotá</v>
      </c>
      <c r="B36" s="102" t="str">
        <f t="shared" si="2"/>
        <v>Penal para Adolescentes con Función de Control de Garantías</v>
      </c>
      <c r="C36" s="94" t="s">
        <v>1249</v>
      </c>
      <c r="D36" s="102" t="s">
        <v>1250</v>
      </c>
      <c r="E36" s="80">
        <v>6.0666666666666664</v>
      </c>
      <c r="F36" s="80">
        <v>531</v>
      </c>
      <c r="G36" s="80">
        <v>87.527472527472526</v>
      </c>
      <c r="H36" s="80">
        <v>533</v>
      </c>
      <c r="I36" s="80">
        <v>87.857142857142861</v>
      </c>
      <c r="J36" s="80">
        <v>0</v>
      </c>
      <c r="K36" s="8">
        <v>90.166666666666615</v>
      </c>
      <c r="L36" s="8">
        <v>0.66666666666666596</v>
      </c>
      <c r="M36" s="8">
        <v>90.833333333333272</v>
      </c>
      <c r="N36" s="8">
        <v>0.66666666666666596</v>
      </c>
      <c r="O36" s="95">
        <f t="shared" si="0"/>
        <v>1.0037664783427496</v>
      </c>
    </row>
    <row r="37" spans="1:15" ht="45" x14ac:dyDescent="0.25">
      <c r="A37" s="52" t="str">
        <f t="shared" si="1"/>
        <v>Bogotá</v>
      </c>
      <c r="B37" s="102" t="str">
        <f t="shared" si="2"/>
        <v>Penal para Adolescentes con Función de Control de Garantías</v>
      </c>
      <c r="C37" s="94" t="s">
        <v>1251</v>
      </c>
      <c r="D37" s="102" t="s">
        <v>1252</v>
      </c>
      <c r="E37" s="80">
        <v>6.0666666666666664</v>
      </c>
      <c r="F37" s="80">
        <v>482</v>
      </c>
      <c r="G37" s="80">
        <v>79.45054945054946</v>
      </c>
      <c r="H37" s="80">
        <v>482</v>
      </c>
      <c r="I37" s="80">
        <v>79.45054945054946</v>
      </c>
      <c r="J37" s="80">
        <v>0</v>
      </c>
      <c r="K37" s="8">
        <v>87.64775353016681</v>
      </c>
      <c r="L37" s="8"/>
      <c r="M37" s="8">
        <v>87.64775353016681</v>
      </c>
      <c r="N37" s="8"/>
      <c r="O37" s="95">
        <f t="shared" si="0"/>
        <v>1</v>
      </c>
    </row>
    <row r="38" spans="1:15" ht="45" x14ac:dyDescent="0.25">
      <c r="A38" s="52" t="str">
        <f t="shared" si="1"/>
        <v>Bogotá</v>
      </c>
      <c r="B38" s="102" t="str">
        <f t="shared" si="2"/>
        <v>Penal para Adolescentes con Función de Control de Garantías</v>
      </c>
      <c r="C38" s="94" t="s">
        <v>1253</v>
      </c>
      <c r="D38" s="102" t="s">
        <v>1254</v>
      </c>
      <c r="E38" s="80">
        <v>6.0666666666666664</v>
      </c>
      <c r="F38" s="80">
        <v>440</v>
      </c>
      <c r="G38" s="80">
        <v>72.527472527472526</v>
      </c>
      <c r="H38" s="80">
        <v>444</v>
      </c>
      <c r="I38" s="80">
        <v>73.186813186813183</v>
      </c>
      <c r="J38" s="80">
        <v>0</v>
      </c>
      <c r="K38" s="8">
        <v>75.999999999999957</v>
      </c>
      <c r="L38" s="8"/>
      <c r="M38" s="8">
        <v>77.833333333333272</v>
      </c>
      <c r="N38" s="8"/>
      <c r="O38" s="95">
        <f t="shared" si="0"/>
        <v>1.009090909090909</v>
      </c>
    </row>
    <row r="39" spans="1:15" x14ac:dyDescent="0.25">
      <c r="A39" s="9" t="s">
        <v>98</v>
      </c>
      <c r="B39" s="63"/>
      <c r="C39" s="9"/>
      <c r="D39" s="63"/>
      <c r="E39" s="10"/>
      <c r="F39" s="10">
        <v>3499</v>
      </c>
      <c r="G39" s="10">
        <v>576.75824175824187</v>
      </c>
      <c r="H39" s="10">
        <v>3479</v>
      </c>
      <c r="I39" s="10">
        <v>573.46153846153857</v>
      </c>
      <c r="J39" s="10">
        <v>1</v>
      </c>
      <c r="K39" s="11">
        <v>611.53664241905517</v>
      </c>
      <c r="L39" s="11">
        <v>1.9999999999999978</v>
      </c>
      <c r="M39" s="11">
        <v>609.53664241905517</v>
      </c>
      <c r="N39" s="11">
        <v>1.6666666666666647</v>
      </c>
      <c r="O39" s="14">
        <f t="shared" si="0"/>
        <v>0.9942840811660475</v>
      </c>
    </row>
    <row r="40" spans="1:15" ht="45" x14ac:dyDescent="0.25">
      <c r="A40" s="52" t="s">
        <v>99</v>
      </c>
      <c r="B40" s="102" t="s">
        <v>1196</v>
      </c>
      <c r="C40" s="94" t="s">
        <v>1261</v>
      </c>
      <c r="D40" s="102" t="s">
        <v>1262</v>
      </c>
      <c r="E40" s="80">
        <v>3.0333333333333332</v>
      </c>
      <c r="F40" s="80">
        <v>208</v>
      </c>
      <c r="G40" s="80">
        <v>68.571428571428569</v>
      </c>
      <c r="H40" s="80">
        <v>188</v>
      </c>
      <c r="I40" s="80">
        <v>61.978021978021978</v>
      </c>
      <c r="J40" s="80">
        <v>4</v>
      </c>
      <c r="K40" s="8">
        <v>56.3333333333333</v>
      </c>
      <c r="L40" s="8">
        <v>12.999999999999995</v>
      </c>
      <c r="M40" s="8">
        <v>53.999999999999901</v>
      </c>
      <c r="N40" s="8">
        <v>8.6666666666666572</v>
      </c>
      <c r="O40" s="95">
        <f t="shared" si="0"/>
        <v>0.90384615384615385</v>
      </c>
    </row>
    <row r="41" spans="1:15" ht="45" x14ac:dyDescent="0.25">
      <c r="A41" s="52" t="str">
        <f>A40</f>
        <v>Bucaramanga</v>
      </c>
      <c r="B41" s="102" t="str">
        <f>B40</f>
        <v>Penal para Adolescentes con Función de Control de Garantías</v>
      </c>
      <c r="C41" s="94" t="s">
        <v>1263</v>
      </c>
      <c r="D41" s="102" t="s">
        <v>1264</v>
      </c>
      <c r="E41" s="80">
        <v>6.0666666666666664</v>
      </c>
      <c r="F41" s="80">
        <v>400</v>
      </c>
      <c r="G41" s="80">
        <v>65.934065934065941</v>
      </c>
      <c r="H41" s="80">
        <v>380</v>
      </c>
      <c r="I41" s="80">
        <v>62.637362637362642</v>
      </c>
      <c r="J41" s="80">
        <v>7</v>
      </c>
      <c r="K41" s="8">
        <v>56.999999999999936</v>
      </c>
      <c r="L41" s="8">
        <v>12.999999999999979</v>
      </c>
      <c r="M41" s="8">
        <v>56.83333333333325</v>
      </c>
      <c r="N41" s="8">
        <v>9.8333333333333144</v>
      </c>
      <c r="O41" s="95">
        <f t="shared" si="0"/>
        <v>0.95</v>
      </c>
    </row>
    <row r="42" spans="1:15" ht="45" x14ac:dyDescent="0.25">
      <c r="A42" s="52" t="str">
        <f>A41</f>
        <v>Bucaramanga</v>
      </c>
      <c r="B42" s="102" t="str">
        <f>B41</f>
        <v>Penal para Adolescentes con Función de Control de Garantías</v>
      </c>
      <c r="C42" s="94" t="s">
        <v>1265</v>
      </c>
      <c r="D42" s="102" t="s">
        <v>1266</v>
      </c>
      <c r="E42" s="80">
        <v>6.0666666666666664</v>
      </c>
      <c r="F42" s="80">
        <v>431</v>
      </c>
      <c r="G42" s="80">
        <v>71.043956043956044</v>
      </c>
      <c r="H42" s="80">
        <v>403</v>
      </c>
      <c r="I42" s="80">
        <v>66.428571428571431</v>
      </c>
      <c r="J42" s="80">
        <v>7</v>
      </c>
      <c r="K42" s="8">
        <v>60.833333333333272</v>
      </c>
      <c r="L42" s="8">
        <v>11.553113553113551</v>
      </c>
      <c r="M42" s="8">
        <v>60.666666666666615</v>
      </c>
      <c r="N42" s="8">
        <v>7.0934065934065922</v>
      </c>
      <c r="O42" s="95">
        <f t="shared" si="0"/>
        <v>0.93503480278422269</v>
      </c>
    </row>
    <row r="43" spans="1:15" x14ac:dyDescent="0.25">
      <c r="A43" s="9" t="s">
        <v>114</v>
      </c>
      <c r="B43" s="63"/>
      <c r="C43" s="9"/>
      <c r="D43" s="63"/>
      <c r="E43" s="10"/>
      <c r="F43" s="10">
        <v>1039</v>
      </c>
      <c r="G43" s="10">
        <v>205.54945054945057</v>
      </c>
      <c r="H43" s="10">
        <v>971</v>
      </c>
      <c r="I43" s="10">
        <v>191.04395604395603</v>
      </c>
      <c r="J43" s="10">
        <v>18</v>
      </c>
      <c r="K43" s="11">
        <v>174.16666666666652</v>
      </c>
      <c r="L43" s="11">
        <v>37.553113553113519</v>
      </c>
      <c r="M43" s="11">
        <v>171.49999999999977</v>
      </c>
      <c r="N43" s="11">
        <v>25.593406593406563</v>
      </c>
      <c r="O43" s="14">
        <f t="shared" si="0"/>
        <v>0.93455245428296441</v>
      </c>
    </row>
    <row r="44" spans="1:15" ht="45" x14ac:dyDescent="0.25">
      <c r="A44" s="52" t="s">
        <v>115</v>
      </c>
      <c r="B44" s="102" t="s">
        <v>1196</v>
      </c>
      <c r="C44" s="94" t="s">
        <v>1281</v>
      </c>
      <c r="D44" s="102" t="s">
        <v>1282</v>
      </c>
      <c r="E44" s="80">
        <v>6.0666666666666664</v>
      </c>
      <c r="F44" s="80">
        <v>168</v>
      </c>
      <c r="G44" s="80">
        <v>27.692307692307693</v>
      </c>
      <c r="H44" s="80">
        <v>130</v>
      </c>
      <c r="I44" s="80">
        <v>21.428571428571431</v>
      </c>
      <c r="J44" s="80">
        <v>0</v>
      </c>
      <c r="K44" s="8">
        <v>18.849999999999991</v>
      </c>
      <c r="L44" s="8">
        <v>19.333333333333304</v>
      </c>
      <c r="M44" s="8">
        <v>19.516666666666652</v>
      </c>
      <c r="N44" s="8">
        <v>12.833333333333325</v>
      </c>
      <c r="O44" s="95">
        <f t="shared" si="0"/>
        <v>0.77380952380952384</v>
      </c>
    </row>
    <row r="45" spans="1:15" ht="45" x14ac:dyDescent="0.25">
      <c r="A45" s="52" t="str">
        <f>A44</f>
        <v>Buga</v>
      </c>
      <c r="B45" s="102" t="str">
        <f>B44</f>
        <v>Penal para Adolescentes con Función de Control de Garantías</v>
      </c>
      <c r="C45" s="94" t="s">
        <v>1283</v>
      </c>
      <c r="D45" s="102" t="s">
        <v>1284</v>
      </c>
      <c r="E45" s="80">
        <v>5.0666666666666664</v>
      </c>
      <c r="F45" s="80">
        <v>109</v>
      </c>
      <c r="G45" s="80">
        <v>21.513157894736842</v>
      </c>
      <c r="H45" s="80">
        <v>79</v>
      </c>
      <c r="I45" s="80">
        <v>15.592105263157896</v>
      </c>
      <c r="J45" s="80">
        <v>29</v>
      </c>
      <c r="K45" s="8">
        <v>13.233333333333333</v>
      </c>
      <c r="L45" s="8">
        <v>12.353623188405795</v>
      </c>
      <c r="M45" s="8">
        <v>12.9</v>
      </c>
      <c r="N45" s="8">
        <v>6.536231884057969</v>
      </c>
      <c r="O45" s="95">
        <f t="shared" si="0"/>
        <v>0.72477064220183485</v>
      </c>
    </row>
    <row r="46" spans="1:15" x14ac:dyDescent="0.25">
      <c r="A46" s="9" t="s">
        <v>126</v>
      </c>
      <c r="B46" s="63"/>
      <c r="C46" s="9"/>
      <c r="D46" s="63"/>
      <c r="E46" s="10"/>
      <c r="F46" s="10">
        <v>277</v>
      </c>
      <c r="G46" s="10">
        <v>49.205465587044536</v>
      </c>
      <c r="H46" s="10">
        <v>209</v>
      </c>
      <c r="I46" s="10">
        <v>37.020676691729328</v>
      </c>
      <c r="J46" s="10">
        <v>29</v>
      </c>
      <c r="K46" s="11">
        <v>32.083333333333321</v>
      </c>
      <c r="L46" s="11">
        <v>31.686956521739098</v>
      </c>
      <c r="M46" s="11">
        <v>32.41666666666665</v>
      </c>
      <c r="N46" s="11">
        <v>19.369565217391294</v>
      </c>
      <c r="O46" s="14">
        <f t="shared" si="0"/>
        <v>0.75451263537906132</v>
      </c>
    </row>
    <row r="47" spans="1:15" ht="45" x14ac:dyDescent="0.25">
      <c r="A47" s="52" t="s">
        <v>127</v>
      </c>
      <c r="B47" s="102" t="s">
        <v>1196</v>
      </c>
      <c r="C47" s="94" t="s">
        <v>1297</v>
      </c>
      <c r="D47" s="102" t="s">
        <v>1298</v>
      </c>
      <c r="E47" s="80">
        <v>6.0666666666666664</v>
      </c>
      <c r="F47" s="80">
        <v>197</v>
      </c>
      <c r="G47" s="80">
        <v>32.472527472527474</v>
      </c>
      <c r="H47" s="80">
        <v>185</v>
      </c>
      <c r="I47" s="80">
        <v>30.494505494505496</v>
      </c>
      <c r="J47" s="80">
        <v>0</v>
      </c>
      <c r="K47" s="8">
        <v>41.166666666666579</v>
      </c>
      <c r="L47" s="8">
        <v>14.666666666666652</v>
      </c>
      <c r="M47" s="8">
        <v>41.499999999999922</v>
      </c>
      <c r="N47" s="8">
        <v>10.999999999999991</v>
      </c>
      <c r="O47" s="95">
        <f t="shared" si="0"/>
        <v>0.93908629441624369</v>
      </c>
    </row>
    <row r="48" spans="1:15" ht="45" x14ac:dyDescent="0.25">
      <c r="A48" s="52" t="str">
        <f t="shared" ref="A48:B52" si="3">A47</f>
        <v>Cali</v>
      </c>
      <c r="B48" s="102" t="str">
        <f t="shared" si="3"/>
        <v>Penal para Adolescentes con Función de Control de Garantías</v>
      </c>
      <c r="C48" s="94" t="s">
        <v>1299</v>
      </c>
      <c r="D48" s="102" t="s">
        <v>1300</v>
      </c>
      <c r="E48" s="80">
        <v>6.0666666666666664</v>
      </c>
      <c r="F48" s="80">
        <v>152</v>
      </c>
      <c r="G48" s="80">
        <v>25.054945054945055</v>
      </c>
      <c r="H48" s="80">
        <v>192</v>
      </c>
      <c r="I48" s="80">
        <v>31.64835164835165</v>
      </c>
      <c r="J48" s="80">
        <v>0</v>
      </c>
      <c r="K48" s="8">
        <v>27.999999999999964</v>
      </c>
      <c r="L48" s="8"/>
      <c r="M48" s="8">
        <v>34.999999999999979</v>
      </c>
      <c r="N48" s="8"/>
      <c r="O48" s="95">
        <f t="shared" si="0"/>
        <v>1.263157894736842</v>
      </c>
    </row>
    <row r="49" spans="1:15" ht="45" x14ac:dyDescent="0.25">
      <c r="A49" s="52" t="str">
        <f t="shared" si="3"/>
        <v>Cali</v>
      </c>
      <c r="B49" s="102" t="str">
        <f t="shared" si="3"/>
        <v>Penal para Adolescentes con Función de Control de Garantías</v>
      </c>
      <c r="C49" s="94" t="s">
        <v>1301</v>
      </c>
      <c r="D49" s="102" t="s">
        <v>1302</v>
      </c>
      <c r="E49" s="80">
        <v>4.0666666666666664</v>
      </c>
      <c r="F49" s="80">
        <v>136</v>
      </c>
      <c r="G49" s="80">
        <v>33.442622950819676</v>
      </c>
      <c r="H49" s="80">
        <v>155</v>
      </c>
      <c r="I49" s="80">
        <v>38.114754098360656</v>
      </c>
      <c r="J49" s="80">
        <v>0</v>
      </c>
      <c r="K49" s="8">
        <v>39.827442827442788</v>
      </c>
      <c r="L49" s="8"/>
      <c r="M49" s="8">
        <v>45.996361746361686</v>
      </c>
      <c r="N49" s="8"/>
      <c r="O49" s="95">
        <f t="shared" si="0"/>
        <v>1.1397058823529411</v>
      </c>
    </row>
    <row r="50" spans="1:15" ht="45" x14ac:dyDescent="0.25">
      <c r="A50" s="52" t="str">
        <f t="shared" si="3"/>
        <v>Cali</v>
      </c>
      <c r="B50" s="102" t="str">
        <f t="shared" si="3"/>
        <v>Penal para Adolescentes con Función de Control de Garantías</v>
      </c>
      <c r="C50" s="94" t="s">
        <v>1303</v>
      </c>
      <c r="D50" s="102" t="s">
        <v>1304</v>
      </c>
      <c r="E50" s="80">
        <v>6.0666666666666664</v>
      </c>
      <c r="F50" s="80">
        <v>415</v>
      </c>
      <c r="G50" s="80">
        <v>68.406593406593416</v>
      </c>
      <c r="H50" s="80">
        <v>301</v>
      </c>
      <c r="I50" s="80">
        <v>49.61538461538462</v>
      </c>
      <c r="J50" s="80">
        <v>9</v>
      </c>
      <c r="K50" s="8">
        <v>85.500298746116698</v>
      </c>
      <c r="L50" s="8">
        <v>19.695540308747827</v>
      </c>
      <c r="M50" s="8">
        <v>46.583632079450005</v>
      </c>
      <c r="N50" s="8">
        <v>12.991709548313306</v>
      </c>
      <c r="O50" s="95">
        <f t="shared" si="0"/>
        <v>0.72530120481927707</v>
      </c>
    </row>
    <row r="51" spans="1:15" ht="45" x14ac:dyDescent="0.25">
      <c r="A51" s="52" t="str">
        <f t="shared" si="3"/>
        <v>Cali</v>
      </c>
      <c r="B51" s="102" t="str">
        <f t="shared" si="3"/>
        <v>Penal para Adolescentes con Función de Control de Garantías</v>
      </c>
      <c r="C51" s="94" t="s">
        <v>1305</v>
      </c>
      <c r="D51" s="102" t="s">
        <v>1306</v>
      </c>
      <c r="E51" s="80">
        <v>5.9333333333333336</v>
      </c>
      <c r="F51" s="80">
        <v>224</v>
      </c>
      <c r="G51" s="80">
        <v>37.752808988764045</v>
      </c>
      <c r="H51" s="80">
        <v>216</v>
      </c>
      <c r="I51" s="80">
        <v>36.40449438202247</v>
      </c>
      <c r="J51" s="80">
        <v>1</v>
      </c>
      <c r="K51" s="8">
        <v>38.433274887979671</v>
      </c>
      <c r="L51" s="8">
        <v>15.517241379310327</v>
      </c>
      <c r="M51" s="8">
        <v>39.111240989674592</v>
      </c>
      <c r="N51" s="8">
        <v>11.379310344827568</v>
      </c>
      <c r="O51" s="95">
        <f t="shared" si="0"/>
        <v>0.9642857142857143</v>
      </c>
    </row>
    <row r="52" spans="1:15" ht="45" x14ac:dyDescent="0.25">
      <c r="A52" s="52" t="str">
        <f t="shared" si="3"/>
        <v>Cali</v>
      </c>
      <c r="B52" s="102" t="str">
        <f t="shared" si="3"/>
        <v>Penal para Adolescentes con Función de Control de Garantías</v>
      </c>
      <c r="C52" s="94" t="s">
        <v>1307</v>
      </c>
      <c r="D52" s="102" t="s">
        <v>1308</v>
      </c>
      <c r="E52" s="80">
        <v>6.0666666666666664</v>
      </c>
      <c r="F52" s="80">
        <v>508</v>
      </c>
      <c r="G52" s="80">
        <v>83.736263736263737</v>
      </c>
      <c r="H52" s="80">
        <v>445</v>
      </c>
      <c r="I52" s="80">
        <v>73.35164835164835</v>
      </c>
      <c r="J52" s="80">
        <v>2</v>
      </c>
      <c r="K52" s="8">
        <v>71.833333333333258</v>
      </c>
      <c r="L52" s="8">
        <v>19.66666666666665</v>
      </c>
      <c r="M52" s="8">
        <v>70.166666666666586</v>
      </c>
      <c r="N52" s="8">
        <v>9.9999999999999858</v>
      </c>
      <c r="O52" s="95">
        <f t="shared" si="0"/>
        <v>0.87598425196850394</v>
      </c>
    </row>
    <row r="53" spans="1:15" x14ac:dyDescent="0.25">
      <c r="A53" s="9" t="s">
        <v>142</v>
      </c>
      <c r="B53" s="63"/>
      <c r="C53" s="9"/>
      <c r="D53" s="63"/>
      <c r="E53" s="10"/>
      <c r="F53" s="10">
        <v>1632</v>
      </c>
      <c r="G53" s="10">
        <v>280.86576160991342</v>
      </c>
      <c r="H53" s="10">
        <v>1494</v>
      </c>
      <c r="I53" s="10">
        <v>259.62913859027321</v>
      </c>
      <c r="J53" s="10">
        <v>12</v>
      </c>
      <c r="K53" s="11">
        <v>304.76101646153893</v>
      </c>
      <c r="L53" s="11">
        <v>69.546115021391458</v>
      </c>
      <c r="M53" s="11">
        <v>278.35790148215278</v>
      </c>
      <c r="N53" s="11">
        <v>45.371019893140847</v>
      </c>
      <c r="O53" s="14">
        <f t="shared" si="0"/>
        <v>0.9154411764705882</v>
      </c>
    </row>
    <row r="54" spans="1:15" ht="45" x14ac:dyDescent="0.25">
      <c r="A54" s="52" t="s">
        <v>143</v>
      </c>
      <c r="B54" s="102" t="s">
        <v>1196</v>
      </c>
      <c r="C54" s="94" t="s">
        <v>1323</v>
      </c>
      <c r="D54" s="102" t="s">
        <v>1324</v>
      </c>
      <c r="E54" s="80">
        <v>6.0666666666666664</v>
      </c>
      <c r="F54" s="80">
        <v>249</v>
      </c>
      <c r="G54" s="80">
        <v>41.043956043956044</v>
      </c>
      <c r="H54" s="80">
        <v>223</v>
      </c>
      <c r="I54" s="80">
        <v>36.758241758241759</v>
      </c>
      <c r="J54" s="80">
        <v>5</v>
      </c>
      <c r="K54" s="8">
        <v>26.048484848484815</v>
      </c>
      <c r="L54" s="8">
        <v>22.545454545454529</v>
      </c>
      <c r="M54" s="8">
        <v>26.715151515151479</v>
      </c>
      <c r="N54" s="8">
        <v>17.575757575757564</v>
      </c>
      <c r="O54" s="95">
        <f t="shared" si="0"/>
        <v>0.89558232931726911</v>
      </c>
    </row>
    <row r="55" spans="1:15" ht="45" x14ac:dyDescent="0.25">
      <c r="A55" s="52" t="str">
        <f>A54</f>
        <v>Cartagena</v>
      </c>
      <c r="B55" s="102" t="str">
        <f>B54</f>
        <v>Penal para Adolescentes con Función de Control de Garantías</v>
      </c>
      <c r="C55" s="94" t="s">
        <v>1325</v>
      </c>
      <c r="D55" s="102" t="s">
        <v>1326</v>
      </c>
      <c r="E55" s="80">
        <v>6.0666666666666664</v>
      </c>
      <c r="F55" s="80">
        <v>226</v>
      </c>
      <c r="G55" s="80">
        <v>37.252747252747255</v>
      </c>
      <c r="H55" s="80">
        <v>170</v>
      </c>
      <c r="I55" s="80">
        <v>28.021978021978022</v>
      </c>
      <c r="J55" s="80">
        <v>2</v>
      </c>
      <c r="K55" s="8">
        <v>26.766666666666652</v>
      </c>
      <c r="L55" s="8">
        <v>19.666666666666639</v>
      </c>
      <c r="M55" s="8">
        <v>22.199999999999982</v>
      </c>
      <c r="N55" s="8">
        <v>12.166666666666663</v>
      </c>
      <c r="O55" s="95">
        <f t="shared" si="0"/>
        <v>0.75221238938053092</v>
      </c>
    </row>
    <row r="56" spans="1:15" ht="45" x14ac:dyDescent="0.25">
      <c r="A56" s="52" t="str">
        <f>A55</f>
        <v>Cartagena</v>
      </c>
      <c r="B56" s="102" t="str">
        <f>B55</f>
        <v>Penal para Adolescentes con Función de Control de Garantías</v>
      </c>
      <c r="C56" s="94" t="s">
        <v>1327</v>
      </c>
      <c r="D56" s="102" t="s">
        <v>1328</v>
      </c>
      <c r="E56" s="80">
        <v>6.0666666666666664</v>
      </c>
      <c r="F56" s="80">
        <v>253</v>
      </c>
      <c r="G56" s="80">
        <v>41.703296703296708</v>
      </c>
      <c r="H56" s="80">
        <v>250</v>
      </c>
      <c r="I56" s="80">
        <v>41.208791208791212</v>
      </c>
      <c r="J56" s="80">
        <v>0</v>
      </c>
      <c r="K56" s="8">
        <v>21.166666666666643</v>
      </c>
      <c r="L56" s="8">
        <v>24.333333333333304</v>
      </c>
      <c r="M56" s="8">
        <v>21.166666666666643</v>
      </c>
      <c r="N56" s="8">
        <v>23.833333333333307</v>
      </c>
      <c r="O56" s="95">
        <f t="shared" si="0"/>
        <v>0.98814229249011853</v>
      </c>
    </row>
    <row r="57" spans="1:15" x14ac:dyDescent="0.25">
      <c r="A57" s="9" t="s">
        <v>148</v>
      </c>
      <c r="B57" s="63"/>
      <c r="C57" s="9"/>
      <c r="D57" s="63"/>
      <c r="E57" s="10"/>
      <c r="F57" s="10">
        <v>728</v>
      </c>
      <c r="G57" s="10">
        <v>120</v>
      </c>
      <c r="H57" s="10">
        <v>643</v>
      </c>
      <c r="I57" s="10">
        <v>105.98901098901099</v>
      </c>
      <c r="J57" s="10">
        <v>7</v>
      </c>
      <c r="K57" s="11">
        <v>73.981818181818113</v>
      </c>
      <c r="L57" s="11">
        <v>66.545454545454476</v>
      </c>
      <c r="M57" s="11">
        <v>70.081818181818107</v>
      </c>
      <c r="N57" s="11">
        <v>53.575757575757535</v>
      </c>
      <c r="O57" s="14">
        <f t="shared" si="0"/>
        <v>0.88324175824175821</v>
      </c>
    </row>
    <row r="58" spans="1:15" ht="45" x14ac:dyDescent="0.25">
      <c r="A58" s="52" t="s">
        <v>149</v>
      </c>
      <c r="B58" s="102" t="s">
        <v>1196</v>
      </c>
      <c r="C58" s="94" t="s">
        <v>1357</v>
      </c>
      <c r="D58" s="102" t="s">
        <v>1358</v>
      </c>
      <c r="E58" s="80">
        <v>6.0666666666666664</v>
      </c>
      <c r="F58" s="80">
        <v>308</v>
      </c>
      <c r="G58" s="80">
        <v>50.769230769230774</v>
      </c>
      <c r="H58" s="80">
        <v>253</v>
      </c>
      <c r="I58" s="80">
        <v>41.703296703296708</v>
      </c>
      <c r="J58" s="80">
        <v>15</v>
      </c>
      <c r="K58" s="8">
        <v>21.799999999999979</v>
      </c>
      <c r="L58" s="8">
        <v>39.546783625730875</v>
      </c>
      <c r="M58" s="8">
        <v>18.366666666666649</v>
      </c>
      <c r="N58" s="8">
        <v>30.400584795321517</v>
      </c>
      <c r="O58" s="95">
        <f t="shared" si="0"/>
        <v>0.8214285714285714</v>
      </c>
    </row>
    <row r="59" spans="1:15" ht="45" x14ac:dyDescent="0.25">
      <c r="A59" s="52" t="str">
        <f>A58</f>
        <v>Cúcuta</v>
      </c>
      <c r="B59" s="102" t="str">
        <f>B58</f>
        <v>Penal para Adolescentes con Función de Control de Garantías</v>
      </c>
      <c r="C59" s="94" t="s">
        <v>1359</v>
      </c>
      <c r="D59" s="102" t="s">
        <v>1360</v>
      </c>
      <c r="E59" s="80">
        <v>6.0666666666666664</v>
      </c>
      <c r="F59" s="80">
        <v>287</v>
      </c>
      <c r="G59" s="80">
        <v>47.307692307692307</v>
      </c>
      <c r="H59" s="80">
        <v>259</v>
      </c>
      <c r="I59" s="80">
        <v>42.692307692307693</v>
      </c>
      <c r="J59" s="80">
        <v>12</v>
      </c>
      <c r="K59" s="8">
        <v>16.999999999999979</v>
      </c>
      <c r="L59" s="8">
        <v>35.999999999999943</v>
      </c>
      <c r="M59" s="8">
        <v>19.8333333333333</v>
      </c>
      <c r="N59" s="8">
        <v>29.666666666666579</v>
      </c>
      <c r="O59" s="95">
        <f t="shared" si="0"/>
        <v>0.90243902439024393</v>
      </c>
    </row>
    <row r="60" spans="1:15" ht="45" x14ac:dyDescent="0.25">
      <c r="A60" s="52" t="str">
        <f>A59</f>
        <v>Cúcuta</v>
      </c>
      <c r="B60" s="102" t="str">
        <f>B59</f>
        <v>Penal para Adolescentes con Función de Control de Garantías</v>
      </c>
      <c r="C60" s="94" t="s">
        <v>1361</v>
      </c>
      <c r="D60" s="102" t="s">
        <v>1362</v>
      </c>
      <c r="E60" s="80">
        <v>6.0666666666666664</v>
      </c>
      <c r="F60" s="80">
        <v>299</v>
      </c>
      <c r="G60" s="80">
        <v>49.285714285714285</v>
      </c>
      <c r="H60" s="80">
        <v>236</v>
      </c>
      <c r="I60" s="80">
        <v>38.901098901098905</v>
      </c>
      <c r="J60" s="80">
        <v>17</v>
      </c>
      <c r="K60" s="8">
        <v>21.833333333333311</v>
      </c>
      <c r="L60" s="8">
        <v>33.666666666666664</v>
      </c>
      <c r="M60" s="8">
        <v>21.833333333333311</v>
      </c>
      <c r="N60" s="8">
        <v>22.999999999999929</v>
      </c>
      <c r="O60" s="95">
        <f t="shared" si="0"/>
        <v>0.78929765886287628</v>
      </c>
    </row>
    <row r="61" spans="1:15" x14ac:dyDescent="0.25">
      <c r="A61" s="9" t="s">
        <v>156</v>
      </c>
      <c r="B61" s="63"/>
      <c r="C61" s="9"/>
      <c r="D61" s="63"/>
      <c r="E61" s="10"/>
      <c r="F61" s="10">
        <v>894</v>
      </c>
      <c r="G61" s="10">
        <v>147.36263736263737</v>
      </c>
      <c r="H61" s="10">
        <v>748</v>
      </c>
      <c r="I61" s="10">
        <v>123.29670329670331</v>
      </c>
      <c r="J61" s="10">
        <v>44</v>
      </c>
      <c r="K61" s="11">
        <v>60.633333333333269</v>
      </c>
      <c r="L61" s="11">
        <v>109.21345029239748</v>
      </c>
      <c r="M61" s="11">
        <v>60.03333333333326</v>
      </c>
      <c r="N61" s="11">
        <v>83.067251461988022</v>
      </c>
      <c r="O61" s="14">
        <f t="shared" si="0"/>
        <v>0.83668903803131989</v>
      </c>
    </row>
    <row r="62" spans="1:15" ht="45" x14ac:dyDescent="0.25">
      <c r="A62" s="52" t="s">
        <v>157</v>
      </c>
      <c r="B62" s="102" t="s">
        <v>1196</v>
      </c>
      <c r="C62" s="94" t="s">
        <v>1406</v>
      </c>
      <c r="D62" s="102" t="s">
        <v>1407</v>
      </c>
      <c r="E62" s="80">
        <v>3.0333333333333332</v>
      </c>
      <c r="F62" s="80">
        <v>137</v>
      </c>
      <c r="G62" s="80">
        <v>45.164835164835168</v>
      </c>
      <c r="H62" s="80">
        <v>179</v>
      </c>
      <c r="I62" s="80">
        <v>59.010989010989015</v>
      </c>
      <c r="J62" s="80">
        <v>2</v>
      </c>
      <c r="K62" s="8">
        <v>43.666666666666622</v>
      </c>
      <c r="L62" s="8">
        <v>1.999999999999996</v>
      </c>
      <c r="M62" s="8">
        <v>58.666666666666636</v>
      </c>
      <c r="N62" s="8">
        <v>0.99999999999999889</v>
      </c>
      <c r="O62" s="95">
        <f t="shared" si="0"/>
        <v>1.3065693430656935</v>
      </c>
    </row>
    <row r="63" spans="1:15" ht="45" x14ac:dyDescent="0.25">
      <c r="A63" s="52" t="str">
        <f>A62</f>
        <v>Cundinamarca</v>
      </c>
      <c r="B63" s="102" t="str">
        <f>B62</f>
        <v>Penal para Adolescentes con Función de Control de Garantías</v>
      </c>
      <c r="C63" s="94" t="s">
        <v>1408</v>
      </c>
      <c r="D63" s="102" t="s">
        <v>1409</v>
      </c>
      <c r="E63" s="80">
        <v>3.0333333333333332</v>
      </c>
      <c r="F63" s="80">
        <v>227</v>
      </c>
      <c r="G63" s="80">
        <v>74.835164835164832</v>
      </c>
      <c r="H63" s="80">
        <v>222</v>
      </c>
      <c r="I63" s="80">
        <v>73.186813186813183</v>
      </c>
      <c r="J63" s="80">
        <v>1</v>
      </c>
      <c r="K63" s="8">
        <v>71.999999999999886</v>
      </c>
      <c r="L63" s="8">
        <v>3.6666666666666652</v>
      </c>
      <c r="M63" s="8">
        <v>70.666666666666544</v>
      </c>
      <c r="N63" s="8">
        <v>3.3333333333333321</v>
      </c>
      <c r="O63" s="95">
        <f t="shared" si="0"/>
        <v>0.97797356828193838</v>
      </c>
    </row>
    <row r="64" spans="1:15" x14ac:dyDescent="0.25">
      <c r="A64" s="9" t="s">
        <v>168</v>
      </c>
      <c r="B64" s="63"/>
      <c r="C64" s="9"/>
      <c r="D64" s="63"/>
      <c r="E64" s="10"/>
      <c r="F64" s="10">
        <v>364</v>
      </c>
      <c r="G64" s="10">
        <v>120</v>
      </c>
      <c r="H64" s="10">
        <v>401</v>
      </c>
      <c r="I64" s="10">
        <v>132.19780219780219</v>
      </c>
      <c r="J64" s="10">
        <v>3</v>
      </c>
      <c r="K64" s="11">
        <v>115.66666666666652</v>
      </c>
      <c r="L64" s="11">
        <v>5.6666666666666607</v>
      </c>
      <c r="M64" s="11">
        <v>129.33333333333317</v>
      </c>
      <c r="N64" s="11">
        <v>4.3333333333333313</v>
      </c>
      <c r="O64" s="14">
        <f t="shared" si="0"/>
        <v>1.1016483516483517</v>
      </c>
    </row>
    <row r="65" spans="1:15" ht="45" x14ac:dyDescent="0.25">
      <c r="A65" s="52" t="s">
        <v>169</v>
      </c>
      <c r="B65" s="102" t="s">
        <v>1196</v>
      </c>
      <c r="C65" s="94" t="s">
        <v>1442</v>
      </c>
      <c r="D65" s="102" t="s">
        <v>1443</v>
      </c>
      <c r="E65" s="80">
        <v>6.0666666666666664</v>
      </c>
      <c r="F65" s="80">
        <v>151</v>
      </c>
      <c r="G65" s="80">
        <v>24.890109890109891</v>
      </c>
      <c r="H65" s="80">
        <v>140</v>
      </c>
      <c r="I65" s="80">
        <v>23.076923076923077</v>
      </c>
      <c r="J65" s="80">
        <v>0</v>
      </c>
      <c r="K65" s="8">
        <v>17.499999999999979</v>
      </c>
      <c r="L65" s="8">
        <v>10.166666666666659</v>
      </c>
      <c r="M65" s="8">
        <v>17.999999999999986</v>
      </c>
      <c r="N65" s="8">
        <v>7.6666666666666616</v>
      </c>
      <c r="O65" s="95">
        <f t="shared" si="0"/>
        <v>0.92715231788079466</v>
      </c>
    </row>
    <row r="66" spans="1:15" ht="45" x14ac:dyDescent="0.25">
      <c r="A66" s="52" t="str">
        <f>A65</f>
        <v>Ibagué</v>
      </c>
      <c r="B66" s="102" t="str">
        <f>B65</f>
        <v>Penal para Adolescentes con Función de Control de Garantías</v>
      </c>
      <c r="C66" s="94" t="s">
        <v>1444</v>
      </c>
      <c r="D66" s="102" t="s">
        <v>1445</v>
      </c>
      <c r="E66" s="80">
        <v>6.0666666666666664</v>
      </c>
      <c r="F66" s="80">
        <v>151</v>
      </c>
      <c r="G66" s="80">
        <v>24.890109890109891</v>
      </c>
      <c r="H66" s="80">
        <v>125</v>
      </c>
      <c r="I66" s="80">
        <v>20.604395604395606</v>
      </c>
      <c r="J66" s="80">
        <v>3</v>
      </c>
      <c r="K66" s="8">
        <v>18.166666666666654</v>
      </c>
      <c r="L66" s="8">
        <v>13.666666666666647</v>
      </c>
      <c r="M66" s="8">
        <v>18.166666666666654</v>
      </c>
      <c r="N66" s="8">
        <v>8.666666666666659</v>
      </c>
      <c r="O66" s="95">
        <f t="shared" si="0"/>
        <v>0.82781456953642385</v>
      </c>
    </row>
    <row r="67" spans="1:15" ht="45" x14ac:dyDescent="0.25">
      <c r="A67" s="52" t="str">
        <f>A66</f>
        <v>Ibagué</v>
      </c>
      <c r="B67" s="102" t="str">
        <f>B66</f>
        <v>Penal para Adolescentes con Función de Control de Garantías</v>
      </c>
      <c r="C67" s="94" t="s">
        <v>1446</v>
      </c>
      <c r="D67" s="102" t="s">
        <v>1447</v>
      </c>
      <c r="E67" s="80">
        <v>6.0666666666666664</v>
      </c>
      <c r="F67" s="80">
        <v>137</v>
      </c>
      <c r="G67" s="80">
        <v>22.582417582417584</v>
      </c>
      <c r="H67" s="80">
        <v>136</v>
      </c>
      <c r="I67" s="80">
        <v>22.41758241758242</v>
      </c>
      <c r="J67" s="80">
        <v>0</v>
      </c>
      <c r="K67" s="8">
        <v>13.499999999999986</v>
      </c>
      <c r="L67" s="8">
        <v>11.833333333333321</v>
      </c>
      <c r="M67" s="8">
        <v>13.33333333333332</v>
      </c>
      <c r="N67" s="8">
        <v>11.833333333333321</v>
      </c>
      <c r="O67" s="95">
        <f t="shared" si="0"/>
        <v>0.99270072992700731</v>
      </c>
    </row>
    <row r="68" spans="1:15" x14ac:dyDescent="0.25">
      <c r="A68" s="9" t="s">
        <v>182</v>
      </c>
      <c r="B68" s="63"/>
      <c r="C68" s="9"/>
      <c r="D68" s="63"/>
      <c r="E68" s="10"/>
      <c r="F68" s="10">
        <v>439</v>
      </c>
      <c r="G68" s="10">
        <v>72.362637362637372</v>
      </c>
      <c r="H68" s="10">
        <v>401</v>
      </c>
      <c r="I68" s="10">
        <v>66.098901098901109</v>
      </c>
      <c r="J68" s="10">
        <v>3</v>
      </c>
      <c r="K68" s="11">
        <v>49.166666666666615</v>
      </c>
      <c r="L68" s="11">
        <v>35.666666666666629</v>
      </c>
      <c r="M68" s="11">
        <v>49.499999999999964</v>
      </c>
      <c r="N68" s="11">
        <v>28.166666666666643</v>
      </c>
      <c r="O68" s="14">
        <f t="shared" si="0"/>
        <v>0.91343963553530749</v>
      </c>
    </row>
    <row r="69" spans="1:15" ht="45" x14ac:dyDescent="0.25">
      <c r="A69" s="52" t="s">
        <v>183</v>
      </c>
      <c r="B69" s="102" t="s">
        <v>1196</v>
      </c>
      <c r="C69" s="94" t="s">
        <v>1448</v>
      </c>
      <c r="D69" s="102" t="s">
        <v>1449</v>
      </c>
      <c r="E69" s="80">
        <v>6.0666666666666664</v>
      </c>
      <c r="F69" s="80">
        <v>203</v>
      </c>
      <c r="G69" s="80">
        <v>33.46153846153846</v>
      </c>
      <c r="H69" s="80">
        <v>184</v>
      </c>
      <c r="I69" s="80">
        <v>30.329670329670332</v>
      </c>
      <c r="J69" s="80">
        <v>11</v>
      </c>
      <c r="K69" s="8">
        <v>23.333333333333307</v>
      </c>
      <c r="L69" s="8">
        <v>27.666666666666622</v>
      </c>
      <c r="M69" s="8">
        <v>23.333333333333307</v>
      </c>
      <c r="N69" s="8">
        <v>21.33333333333325</v>
      </c>
      <c r="O69" s="95">
        <f t="shared" si="0"/>
        <v>0.90640394088669951</v>
      </c>
    </row>
    <row r="70" spans="1:15" ht="45" x14ac:dyDescent="0.25">
      <c r="A70" s="52" t="str">
        <f>A69</f>
        <v>Manizales</v>
      </c>
      <c r="B70" s="102" t="str">
        <f>B69</f>
        <v>Penal para Adolescentes con Función de Control de Garantías</v>
      </c>
      <c r="C70" s="94" t="s">
        <v>1450</v>
      </c>
      <c r="D70" s="102" t="s">
        <v>1451</v>
      </c>
      <c r="E70" s="80">
        <v>6.0666666666666664</v>
      </c>
      <c r="F70" s="80">
        <v>227</v>
      </c>
      <c r="G70" s="80">
        <v>37.417582417582416</v>
      </c>
      <c r="H70" s="80">
        <v>218</v>
      </c>
      <c r="I70" s="80">
        <v>35.934065934065934</v>
      </c>
      <c r="J70" s="80">
        <v>0</v>
      </c>
      <c r="K70" s="8">
        <v>25.833333333333318</v>
      </c>
      <c r="L70" s="8">
        <v>34.333333333333272</v>
      </c>
      <c r="M70" s="8">
        <v>25.499999999999986</v>
      </c>
      <c r="N70" s="8">
        <v>31.666666666666615</v>
      </c>
      <c r="O70" s="95">
        <f t="shared" si="0"/>
        <v>0.96035242290748901</v>
      </c>
    </row>
    <row r="71" spans="1:15" ht="45" x14ac:dyDescent="0.25">
      <c r="A71" s="52" t="str">
        <f>A70</f>
        <v>Manizales</v>
      </c>
      <c r="B71" s="102" t="str">
        <f>B70</f>
        <v>Penal para Adolescentes con Función de Control de Garantías</v>
      </c>
      <c r="C71" s="94" t="s">
        <v>1452</v>
      </c>
      <c r="D71" s="102" t="s">
        <v>1453</v>
      </c>
      <c r="E71" s="80">
        <v>6.0666666666666664</v>
      </c>
      <c r="F71" s="80">
        <v>207</v>
      </c>
      <c r="G71" s="80">
        <v>34.120879120879124</v>
      </c>
      <c r="H71" s="80">
        <v>189</v>
      </c>
      <c r="I71" s="80">
        <v>31.153846153846153</v>
      </c>
      <c r="J71" s="80">
        <v>11</v>
      </c>
      <c r="K71" s="8">
        <v>22.381313131313092</v>
      </c>
      <c r="L71" s="8">
        <v>30.333333333333258</v>
      </c>
      <c r="M71" s="8">
        <v>23.047979797979753</v>
      </c>
      <c r="N71" s="8">
        <v>22.999999999999989</v>
      </c>
      <c r="O71" s="95">
        <f t="shared" ref="O71:O121" si="4">H71/F71</f>
        <v>0.91304347826086951</v>
      </c>
    </row>
    <row r="72" spans="1:15" x14ac:dyDescent="0.25">
      <c r="A72" s="9" t="s">
        <v>192</v>
      </c>
      <c r="B72" s="63"/>
      <c r="C72" s="9"/>
      <c r="D72" s="63"/>
      <c r="E72" s="10"/>
      <c r="F72" s="10">
        <v>637</v>
      </c>
      <c r="G72" s="10">
        <v>105</v>
      </c>
      <c r="H72" s="10">
        <v>591</v>
      </c>
      <c r="I72" s="10">
        <v>97.417582417582423</v>
      </c>
      <c r="J72" s="10">
        <v>22</v>
      </c>
      <c r="K72" s="11">
        <v>71.547979797979721</v>
      </c>
      <c r="L72" s="11">
        <v>92.333333333333144</v>
      </c>
      <c r="M72" s="11">
        <v>71.88131313131305</v>
      </c>
      <c r="N72" s="11">
        <v>75.999999999999858</v>
      </c>
      <c r="O72" s="14">
        <f t="shared" si="4"/>
        <v>0.92778649921507061</v>
      </c>
    </row>
    <row r="73" spans="1:15" ht="45" x14ac:dyDescent="0.25">
      <c r="A73" s="52" t="s">
        <v>193</v>
      </c>
      <c r="B73" s="102" t="s">
        <v>1196</v>
      </c>
      <c r="C73" s="94" t="s">
        <v>1484</v>
      </c>
      <c r="D73" s="102" t="s">
        <v>1485</v>
      </c>
      <c r="E73" s="80">
        <v>6.0666666666666664</v>
      </c>
      <c r="F73" s="80">
        <v>434</v>
      </c>
      <c r="G73" s="80">
        <v>71.538461538461547</v>
      </c>
      <c r="H73" s="80">
        <v>374</v>
      </c>
      <c r="I73" s="80">
        <v>61.64835164835165</v>
      </c>
      <c r="J73" s="80">
        <v>5</v>
      </c>
      <c r="K73" s="8">
        <v>49.333333333333293</v>
      </c>
      <c r="L73" s="8">
        <v>50.99999999999995</v>
      </c>
      <c r="M73" s="8">
        <v>48.333333333333222</v>
      </c>
      <c r="N73" s="8">
        <v>32.333333333333321</v>
      </c>
      <c r="O73" s="95">
        <f t="shared" si="4"/>
        <v>0.86175115207373276</v>
      </c>
    </row>
    <row r="74" spans="1:15" ht="45" x14ac:dyDescent="0.25">
      <c r="A74" s="52" t="str">
        <f t="shared" ref="A74:B78" si="5">A73</f>
        <v>Medellín</v>
      </c>
      <c r="B74" s="102" t="str">
        <f t="shared" si="5"/>
        <v>Penal para Adolescentes con Función de Control de Garantías</v>
      </c>
      <c r="C74" s="94" t="s">
        <v>1486</v>
      </c>
      <c r="D74" s="102" t="s">
        <v>1487</v>
      </c>
      <c r="E74" s="80">
        <v>6.0666666666666664</v>
      </c>
      <c r="F74" s="80">
        <v>279</v>
      </c>
      <c r="G74" s="80">
        <v>45.989010989010993</v>
      </c>
      <c r="H74" s="80">
        <v>267</v>
      </c>
      <c r="I74" s="80">
        <v>44.010989010989015</v>
      </c>
      <c r="J74" s="80">
        <v>7</v>
      </c>
      <c r="K74" s="8">
        <v>41.999999999999943</v>
      </c>
      <c r="L74" s="8">
        <v>23.999999999999972</v>
      </c>
      <c r="M74" s="8">
        <v>42.166666666666615</v>
      </c>
      <c r="N74" s="8">
        <v>18.999999999999993</v>
      </c>
      <c r="O74" s="95">
        <f t="shared" si="4"/>
        <v>0.956989247311828</v>
      </c>
    </row>
    <row r="75" spans="1:15" ht="45" x14ac:dyDescent="0.25">
      <c r="A75" s="52" t="str">
        <f t="shared" si="5"/>
        <v>Medellín</v>
      </c>
      <c r="B75" s="102" t="str">
        <f t="shared" si="5"/>
        <v>Penal para Adolescentes con Función de Control de Garantías</v>
      </c>
      <c r="C75" s="94" t="s">
        <v>1488</v>
      </c>
      <c r="D75" s="102" t="s">
        <v>1489</v>
      </c>
      <c r="E75" s="80">
        <v>2</v>
      </c>
      <c r="F75" s="80">
        <v>6</v>
      </c>
      <c r="G75" s="80">
        <v>3</v>
      </c>
      <c r="H75" s="80">
        <v>7</v>
      </c>
      <c r="I75" s="80">
        <v>3.5</v>
      </c>
      <c r="J75" s="80">
        <v>0</v>
      </c>
      <c r="K75" s="8">
        <v>3</v>
      </c>
      <c r="L75" s="8"/>
      <c r="M75" s="8">
        <v>3.5</v>
      </c>
      <c r="N75" s="8"/>
      <c r="O75" s="95">
        <f t="shared" si="4"/>
        <v>1.1666666666666667</v>
      </c>
    </row>
    <row r="76" spans="1:15" ht="45" x14ac:dyDescent="0.25">
      <c r="A76" s="52" t="str">
        <f t="shared" si="5"/>
        <v>Medellín</v>
      </c>
      <c r="B76" s="102" t="str">
        <f t="shared" si="5"/>
        <v>Penal para Adolescentes con Función de Control de Garantías</v>
      </c>
      <c r="C76" s="94" t="s">
        <v>1490</v>
      </c>
      <c r="D76" s="102" t="s">
        <v>1491</v>
      </c>
      <c r="E76" s="80">
        <v>6.0666666666666664</v>
      </c>
      <c r="F76" s="80">
        <v>678</v>
      </c>
      <c r="G76" s="80">
        <v>111.75824175824177</v>
      </c>
      <c r="H76" s="80">
        <v>619</v>
      </c>
      <c r="I76" s="80">
        <v>102.03296703296704</v>
      </c>
      <c r="J76" s="80">
        <v>11</v>
      </c>
      <c r="K76" s="8">
        <v>162.88888888888857</v>
      </c>
      <c r="L76" s="8">
        <v>23.759259259259249</v>
      </c>
      <c r="M76" s="8">
        <v>157.66666666666649</v>
      </c>
      <c r="N76" s="8">
        <v>18.203703703703695</v>
      </c>
      <c r="O76" s="95">
        <f t="shared" si="4"/>
        <v>0.91297935103244843</v>
      </c>
    </row>
    <row r="77" spans="1:15" ht="45" x14ac:dyDescent="0.25">
      <c r="A77" s="52" t="str">
        <f t="shared" si="5"/>
        <v>Medellín</v>
      </c>
      <c r="B77" s="102" t="str">
        <f t="shared" si="5"/>
        <v>Penal para Adolescentes con Función de Control de Garantías</v>
      </c>
      <c r="C77" s="94" t="s">
        <v>1492</v>
      </c>
      <c r="D77" s="102" t="s">
        <v>1493</v>
      </c>
      <c r="E77" s="80">
        <v>6.0666666666666664</v>
      </c>
      <c r="F77" s="80">
        <v>480</v>
      </c>
      <c r="G77" s="80">
        <v>79.120879120879124</v>
      </c>
      <c r="H77" s="80">
        <v>397</v>
      </c>
      <c r="I77" s="80">
        <v>65.439560439560438</v>
      </c>
      <c r="J77" s="80">
        <v>10</v>
      </c>
      <c r="K77" s="8">
        <v>58.499999999999872</v>
      </c>
      <c r="L77" s="8">
        <v>25.16666666666665</v>
      </c>
      <c r="M77" s="8">
        <v>56.333333333333172</v>
      </c>
      <c r="N77" s="8">
        <v>13.166666666666661</v>
      </c>
      <c r="O77" s="95">
        <f t="shared" si="4"/>
        <v>0.82708333333333328</v>
      </c>
    </row>
    <row r="78" spans="1:15" ht="45" x14ac:dyDescent="0.25">
      <c r="A78" s="52" t="str">
        <f t="shared" si="5"/>
        <v>Medellín</v>
      </c>
      <c r="B78" s="102" t="str">
        <f t="shared" si="5"/>
        <v>Penal para Adolescentes con Función de Control de Garantías</v>
      </c>
      <c r="C78" s="94" t="s">
        <v>1494</v>
      </c>
      <c r="D78" s="102" t="s">
        <v>1495</v>
      </c>
      <c r="E78" s="80">
        <v>3.0333333333333332</v>
      </c>
      <c r="F78" s="80">
        <v>134</v>
      </c>
      <c r="G78" s="80">
        <v>44.175824175824175</v>
      </c>
      <c r="H78" s="80">
        <v>129</v>
      </c>
      <c r="I78" s="80">
        <v>42.527472527472526</v>
      </c>
      <c r="J78" s="80">
        <v>0</v>
      </c>
      <c r="K78" s="8">
        <v>53.583333333333286</v>
      </c>
      <c r="L78" s="8"/>
      <c r="M78" s="8">
        <v>51.291666666666615</v>
      </c>
      <c r="N78" s="8"/>
      <c r="O78" s="95">
        <f t="shared" si="4"/>
        <v>0.96268656716417911</v>
      </c>
    </row>
    <row r="79" spans="1:15" x14ac:dyDescent="0.25">
      <c r="A79" s="9" t="s">
        <v>238</v>
      </c>
      <c r="B79" s="63"/>
      <c r="C79" s="9"/>
      <c r="D79" s="63"/>
      <c r="E79" s="10"/>
      <c r="F79" s="10">
        <v>2011</v>
      </c>
      <c r="G79" s="10">
        <v>355.58241758241758</v>
      </c>
      <c r="H79" s="10">
        <v>1793</v>
      </c>
      <c r="I79" s="10">
        <v>319.15934065934067</v>
      </c>
      <c r="J79" s="10">
        <v>33</v>
      </c>
      <c r="K79" s="11">
        <v>369.30555555555497</v>
      </c>
      <c r="L79" s="11">
        <v>123.92592592592581</v>
      </c>
      <c r="M79" s="11">
        <v>359.29166666666612</v>
      </c>
      <c r="N79" s="11">
        <v>82.703703703703667</v>
      </c>
      <c r="O79" s="14">
        <f t="shared" si="4"/>
        <v>0.89159622078567879</v>
      </c>
    </row>
    <row r="80" spans="1:15" ht="45" x14ac:dyDescent="0.25">
      <c r="A80" s="52" t="s">
        <v>239</v>
      </c>
      <c r="B80" s="102" t="s">
        <v>1196</v>
      </c>
      <c r="C80" s="94" t="s">
        <v>1510</v>
      </c>
      <c r="D80" s="102" t="s">
        <v>1511</v>
      </c>
      <c r="E80" s="80">
        <v>6.0666666666666664</v>
      </c>
      <c r="F80" s="80">
        <v>203</v>
      </c>
      <c r="G80" s="80">
        <v>33.46153846153846</v>
      </c>
      <c r="H80" s="80">
        <v>172</v>
      </c>
      <c r="I80" s="80">
        <v>28.351648351648354</v>
      </c>
      <c r="J80" s="80">
        <v>8</v>
      </c>
      <c r="K80" s="8">
        <v>11.333333333333325</v>
      </c>
      <c r="L80" s="8">
        <v>25.833333333333314</v>
      </c>
      <c r="M80" s="8">
        <v>11.333333333333321</v>
      </c>
      <c r="N80" s="8">
        <v>20.333333333333297</v>
      </c>
      <c r="O80" s="95">
        <f t="shared" si="4"/>
        <v>0.84729064039408863</v>
      </c>
    </row>
    <row r="81" spans="1:15" ht="45" x14ac:dyDescent="0.25">
      <c r="A81" s="52" t="str">
        <f>A80</f>
        <v>Montería</v>
      </c>
      <c r="B81" s="102" t="str">
        <f>B80</f>
        <v>Penal para Adolescentes con Función de Control de Garantías</v>
      </c>
      <c r="C81" s="94" t="s">
        <v>1512</v>
      </c>
      <c r="D81" s="102" t="s">
        <v>1513</v>
      </c>
      <c r="E81" s="80">
        <v>6.0666666666666664</v>
      </c>
      <c r="F81" s="80">
        <v>143</v>
      </c>
      <c r="G81" s="80">
        <v>23.571428571428573</v>
      </c>
      <c r="H81" s="80">
        <v>119</v>
      </c>
      <c r="I81" s="80">
        <v>19.615384615384617</v>
      </c>
      <c r="J81" s="80">
        <v>7</v>
      </c>
      <c r="K81" s="8">
        <v>11.097965501990254</v>
      </c>
      <c r="L81" s="8">
        <v>14.333333333333259</v>
      </c>
      <c r="M81" s="8">
        <v>10.759029927760562</v>
      </c>
      <c r="N81" s="8">
        <v>10.333333333333321</v>
      </c>
      <c r="O81" s="95">
        <f t="shared" si="4"/>
        <v>0.83216783216783219</v>
      </c>
    </row>
    <row r="82" spans="1:15" ht="45" x14ac:dyDescent="0.25">
      <c r="A82" s="52" t="str">
        <f>A81</f>
        <v>Montería</v>
      </c>
      <c r="B82" s="102" t="str">
        <f>B81</f>
        <v>Penal para Adolescentes con Función de Control de Garantías</v>
      </c>
      <c r="C82" s="94" t="s">
        <v>1514</v>
      </c>
      <c r="D82" s="102" t="s">
        <v>1515</v>
      </c>
      <c r="E82" s="80">
        <v>6.0666666666666664</v>
      </c>
      <c r="F82" s="80">
        <v>173</v>
      </c>
      <c r="G82" s="80">
        <v>28.516483516483518</v>
      </c>
      <c r="H82" s="80">
        <v>148</v>
      </c>
      <c r="I82" s="80">
        <v>24.395604395604398</v>
      </c>
      <c r="J82" s="80">
        <v>12</v>
      </c>
      <c r="K82" s="8">
        <v>11.652680652680633</v>
      </c>
      <c r="L82" s="8">
        <v>21.499999999999975</v>
      </c>
      <c r="M82" s="8">
        <v>10.575757575757553</v>
      </c>
      <c r="N82" s="8">
        <v>18.166666666666643</v>
      </c>
      <c r="O82" s="95">
        <f t="shared" si="4"/>
        <v>0.8554913294797688</v>
      </c>
    </row>
    <row r="83" spans="1:15" x14ac:dyDescent="0.25">
      <c r="A83" s="9" t="s">
        <v>246</v>
      </c>
      <c r="B83" s="63"/>
      <c r="C83" s="9"/>
      <c r="D83" s="63"/>
      <c r="E83" s="10"/>
      <c r="F83" s="10">
        <v>519</v>
      </c>
      <c r="G83" s="10">
        <v>85.549450549450555</v>
      </c>
      <c r="H83" s="10">
        <v>439</v>
      </c>
      <c r="I83" s="10">
        <v>72.362637362637372</v>
      </c>
      <c r="J83" s="10">
        <v>27</v>
      </c>
      <c r="K83" s="11">
        <v>34.083979488004218</v>
      </c>
      <c r="L83" s="11">
        <v>61.666666666666544</v>
      </c>
      <c r="M83" s="11">
        <v>32.668120836851436</v>
      </c>
      <c r="N83" s="11">
        <v>48.833333333333258</v>
      </c>
      <c r="O83" s="14">
        <f t="shared" si="4"/>
        <v>0.84585741811175341</v>
      </c>
    </row>
    <row r="84" spans="1:15" ht="45" x14ac:dyDescent="0.25">
      <c r="A84" s="52" t="s">
        <v>247</v>
      </c>
      <c r="B84" s="102" t="s">
        <v>1196</v>
      </c>
      <c r="C84" s="94" t="s">
        <v>1532</v>
      </c>
      <c r="D84" s="102" t="s">
        <v>1533</v>
      </c>
      <c r="E84" s="80">
        <v>6.0666666666666664</v>
      </c>
      <c r="F84" s="80">
        <v>167</v>
      </c>
      <c r="G84" s="80">
        <v>27.527472527472529</v>
      </c>
      <c r="H84" s="80">
        <v>157</v>
      </c>
      <c r="I84" s="80">
        <v>25.87912087912088</v>
      </c>
      <c r="J84" s="80">
        <v>4</v>
      </c>
      <c r="K84" s="8">
        <v>17.189655172413762</v>
      </c>
      <c r="L84" s="8">
        <v>14.666666666666648</v>
      </c>
      <c r="M84" s="8">
        <v>17.189655172413762</v>
      </c>
      <c r="N84" s="8">
        <v>12.666666666666645</v>
      </c>
      <c r="O84" s="95">
        <f t="shared" si="4"/>
        <v>0.94011976047904189</v>
      </c>
    </row>
    <row r="85" spans="1:15" ht="45" x14ac:dyDescent="0.25">
      <c r="A85" s="52" t="str">
        <f>A84</f>
        <v>Neiva</v>
      </c>
      <c r="B85" s="102" t="str">
        <f>B84</f>
        <v>Penal para Adolescentes con Función de Control de Garantías</v>
      </c>
      <c r="C85" s="94" t="s">
        <v>1534</v>
      </c>
      <c r="D85" s="102" t="s">
        <v>1535</v>
      </c>
      <c r="E85" s="80">
        <v>6.0666666666666664</v>
      </c>
      <c r="F85" s="80">
        <v>191</v>
      </c>
      <c r="G85" s="80">
        <v>31.483516483516485</v>
      </c>
      <c r="H85" s="80">
        <v>148</v>
      </c>
      <c r="I85" s="80">
        <v>24.395604395604398</v>
      </c>
      <c r="J85" s="80">
        <v>5</v>
      </c>
      <c r="K85" s="8">
        <v>28.529125398690596</v>
      </c>
      <c r="L85" s="8">
        <v>14.820863990675306</v>
      </c>
      <c r="M85" s="8">
        <v>28.29724134071958</v>
      </c>
      <c r="N85" s="8">
        <v>7.3178893178893123</v>
      </c>
      <c r="O85" s="95">
        <f t="shared" si="4"/>
        <v>0.77486910994764402</v>
      </c>
    </row>
    <row r="86" spans="1:15" ht="45" x14ac:dyDescent="0.25">
      <c r="A86" s="52" t="str">
        <f>A85</f>
        <v>Neiva</v>
      </c>
      <c r="B86" s="102" t="str">
        <f>B85</f>
        <v>Penal para Adolescentes con Función de Control de Garantías</v>
      </c>
      <c r="C86" s="94" t="s">
        <v>1536</v>
      </c>
      <c r="D86" s="102" t="s">
        <v>1537</v>
      </c>
      <c r="E86" s="80">
        <v>6.0666666666666664</v>
      </c>
      <c r="F86" s="80">
        <v>199</v>
      </c>
      <c r="G86" s="80">
        <v>32.802197802197803</v>
      </c>
      <c r="H86" s="80">
        <v>189</v>
      </c>
      <c r="I86" s="80">
        <v>31.153846153846153</v>
      </c>
      <c r="J86" s="80">
        <v>5</v>
      </c>
      <c r="K86" s="8">
        <v>22.490740740740723</v>
      </c>
      <c r="L86" s="8">
        <v>15.333333333333318</v>
      </c>
      <c r="M86" s="8">
        <v>22.157407407407391</v>
      </c>
      <c r="N86" s="8">
        <v>13.814814814814795</v>
      </c>
      <c r="O86" s="95">
        <f t="shared" si="4"/>
        <v>0.94974874371859297</v>
      </c>
    </row>
    <row r="87" spans="1:15" x14ac:dyDescent="0.25">
      <c r="A87" s="9" t="s">
        <v>256</v>
      </c>
      <c r="B87" s="63"/>
      <c r="C87" s="9"/>
      <c r="D87" s="63"/>
      <c r="E87" s="10"/>
      <c r="F87" s="10">
        <v>557</v>
      </c>
      <c r="G87" s="10">
        <v>91.813186813186817</v>
      </c>
      <c r="H87" s="10">
        <v>494</v>
      </c>
      <c r="I87" s="10">
        <v>81.428571428571431</v>
      </c>
      <c r="J87" s="10">
        <v>14</v>
      </c>
      <c r="K87" s="11">
        <v>68.20952131184508</v>
      </c>
      <c r="L87" s="11">
        <v>44.820863990675278</v>
      </c>
      <c r="M87" s="11">
        <v>67.644303920540736</v>
      </c>
      <c r="N87" s="11">
        <v>33.799370799370749</v>
      </c>
      <c r="O87" s="14">
        <f t="shared" si="4"/>
        <v>0.88689407540394971</v>
      </c>
    </row>
    <row r="88" spans="1:15" ht="45" x14ac:dyDescent="0.25">
      <c r="A88" s="52" t="s">
        <v>257</v>
      </c>
      <c r="B88" s="102" t="s">
        <v>1196</v>
      </c>
      <c r="C88" s="94" t="s">
        <v>1572</v>
      </c>
      <c r="D88" s="102" t="s">
        <v>1573</v>
      </c>
      <c r="E88" s="80">
        <v>6.0666666666666664</v>
      </c>
      <c r="F88" s="80">
        <v>190</v>
      </c>
      <c r="G88" s="80">
        <v>31.318681318681321</v>
      </c>
      <c r="H88" s="80">
        <v>180</v>
      </c>
      <c r="I88" s="80">
        <v>29.670329670329672</v>
      </c>
      <c r="J88" s="80">
        <v>6</v>
      </c>
      <c r="K88" s="8">
        <v>25.99999999999994</v>
      </c>
      <c r="L88" s="8">
        <v>11.333333333333325</v>
      </c>
      <c r="M88" s="8">
        <v>26.499999999999932</v>
      </c>
      <c r="N88" s="8">
        <v>9.6666666666666519</v>
      </c>
      <c r="O88" s="95">
        <f t="shared" si="4"/>
        <v>0.94736842105263153</v>
      </c>
    </row>
    <row r="89" spans="1:15" ht="45" x14ac:dyDescent="0.25">
      <c r="A89" s="52" t="str">
        <f t="shared" ref="A89:B92" si="6">A88</f>
        <v>Pasto</v>
      </c>
      <c r="B89" s="102" t="str">
        <f t="shared" si="6"/>
        <v>Penal para Adolescentes con Función de Control de Garantías</v>
      </c>
      <c r="C89" s="94" t="s">
        <v>1574</v>
      </c>
      <c r="D89" s="102" t="s">
        <v>1575</v>
      </c>
      <c r="E89" s="80">
        <v>6.0666666666666664</v>
      </c>
      <c r="F89" s="80">
        <v>166</v>
      </c>
      <c r="G89" s="80">
        <v>27.362637362637365</v>
      </c>
      <c r="H89" s="80">
        <v>146</v>
      </c>
      <c r="I89" s="80">
        <v>24.065934065934066</v>
      </c>
      <c r="J89" s="80">
        <v>2</v>
      </c>
      <c r="K89" s="8">
        <v>19.66666666666665</v>
      </c>
      <c r="L89" s="8">
        <v>9.4999999999999893</v>
      </c>
      <c r="M89" s="8">
        <v>19.66666666666665</v>
      </c>
      <c r="N89" s="8">
        <v>6.1666666666666554</v>
      </c>
      <c r="O89" s="95">
        <f t="shared" si="4"/>
        <v>0.87951807228915657</v>
      </c>
    </row>
    <row r="90" spans="1:15" ht="45" x14ac:dyDescent="0.25">
      <c r="A90" s="52" t="str">
        <f t="shared" si="6"/>
        <v>Pasto</v>
      </c>
      <c r="B90" s="102" t="str">
        <f t="shared" si="6"/>
        <v>Penal para Adolescentes con Función de Control de Garantías</v>
      </c>
      <c r="C90" s="94" t="s">
        <v>1576</v>
      </c>
      <c r="D90" s="102" t="s">
        <v>1577</v>
      </c>
      <c r="E90" s="80">
        <v>3.8666666666666667</v>
      </c>
      <c r="F90" s="80">
        <v>80</v>
      </c>
      <c r="G90" s="80">
        <v>20.689655172413794</v>
      </c>
      <c r="H90" s="80">
        <v>62</v>
      </c>
      <c r="I90" s="80">
        <v>16.03448275862069</v>
      </c>
      <c r="J90" s="80">
        <v>0</v>
      </c>
      <c r="K90" s="8">
        <v>18.368421052631557</v>
      </c>
      <c r="L90" s="8">
        <v>8.9298245614034943</v>
      </c>
      <c r="M90" s="8">
        <v>9.8596491228070047</v>
      </c>
      <c r="N90" s="8">
        <v>7.9999999999999849</v>
      </c>
      <c r="O90" s="95">
        <f t="shared" si="4"/>
        <v>0.77500000000000002</v>
      </c>
    </row>
    <row r="91" spans="1:15" ht="45" x14ac:dyDescent="0.25">
      <c r="A91" s="52" t="str">
        <f t="shared" si="6"/>
        <v>Pasto</v>
      </c>
      <c r="B91" s="102" t="str">
        <f t="shared" si="6"/>
        <v>Penal para Adolescentes con Función de Control de Garantías</v>
      </c>
      <c r="C91" s="94" t="s">
        <v>1578</v>
      </c>
      <c r="D91" s="102" t="s">
        <v>1579</v>
      </c>
      <c r="E91" s="80">
        <v>6.0666666666666664</v>
      </c>
      <c r="F91" s="80">
        <v>71</v>
      </c>
      <c r="G91" s="80">
        <v>11.703296703296704</v>
      </c>
      <c r="H91" s="80">
        <v>61</v>
      </c>
      <c r="I91" s="80">
        <v>10.054945054945055</v>
      </c>
      <c r="J91" s="80">
        <v>3</v>
      </c>
      <c r="K91" s="8">
        <v>9.2210672210672087</v>
      </c>
      <c r="L91" s="8">
        <v>7.7051282051281902</v>
      </c>
      <c r="M91" s="8">
        <v>9.2210672210672087</v>
      </c>
      <c r="N91" s="8">
        <v>5.7435897435897418</v>
      </c>
      <c r="O91" s="95">
        <f t="shared" si="4"/>
        <v>0.85915492957746475</v>
      </c>
    </row>
    <row r="92" spans="1:15" ht="45" x14ac:dyDescent="0.25">
      <c r="A92" s="52" t="str">
        <f t="shared" si="6"/>
        <v>Pasto</v>
      </c>
      <c r="B92" s="102" t="str">
        <f t="shared" si="6"/>
        <v>Penal para Adolescentes con Función de Control de Garantías</v>
      </c>
      <c r="C92" s="94" t="s">
        <v>1580</v>
      </c>
      <c r="D92" s="102" t="s">
        <v>1581</v>
      </c>
      <c r="E92" s="80">
        <v>6.0666666666666664</v>
      </c>
      <c r="F92" s="80">
        <v>66</v>
      </c>
      <c r="G92" s="80">
        <v>10.87912087912088</v>
      </c>
      <c r="H92" s="80">
        <v>41</v>
      </c>
      <c r="I92" s="80">
        <v>6.7582417582417582</v>
      </c>
      <c r="J92" s="80">
        <v>0</v>
      </c>
      <c r="K92" s="8">
        <v>6.6666666666666616</v>
      </c>
      <c r="L92" s="8">
        <v>7.8333333333333215</v>
      </c>
      <c r="M92" s="8">
        <v>1.8333333333333319</v>
      </c>
      <c r="N92" s="8">
        <v>6.1666666666666652</v>
      </c>
      <c r="O92" s="95">
        <f t="shared" si="4"/>
        <v>0.62121212121212122</v>
      </c>
    </row>
    <row r="93" spans="1:15" x14ac:dyDescent="0.25">
      <c r="A93" s="9" t="s">
        <v>266</v>
      </c>
      <c r="B93" s="63"/>
      <c r="C93" s="9"/>
      <c r="D93" s="63"/>
      <c r="E93" s="10"/>
      <c r="F93" s="10">
        <v>573</v>
      </c>
      <c r="G93" s="10">
        <v>101.95339143615006</v>
      </c>
      <c r="H93" s="10">
        <v>490</v>
      </c>
      <c r="I93" s="10">
        <v>86.583933308071238</v>
      </c>
      <c r="J93" s="10">
        <v>11</v>
      </c>
      <c r="K93" s="11">
        <v>79.922821607032006</v>
      </c>
      <c r="L93" s="11">
        <v>45.301619433198319</v>
      </c>
      <c r="M93" s="11">
        <v>67.08071634387413</v>
      </c>
      <c r="N93" s="11">
        <v>35.743589743589702</v>
      </c>
      <c r="O93" s="14">
        <f t="shared" si="4"/>
        <v>0.85514834205933687</v>
      </c>
    </row>
    <row r="94" spans="1:15" ht="45" x14ac:dyDescent="0.25">
      <c r="A94" s="52" t="s">
        <v>267</v>
      </c>
      <c r="B94" s="102" t="s">
        <v>1196</v>
      </c>
      <c r="C94" s="94" t="s">
        <v>1588</v>
      </c>
      <c r="D94" s="102" t="s">
        <v>1589</v>
      </c>
      <c r="E94" s="80">
        <v>6.0666666666666664</v>
      </c>
      <c r="F94" s="80">
        <v>301</v>
      </c>
      <c r="G94" s="80">
        <v>49.61538461538462</v>
      </c>
      <c r="H94" s="80">
        <v>283</v>
      </c>
      <c r="I94" s="80">
        <v>46.64835164835165</v>
      </c>
      <c r="J94" s="80">
        <v>4</v>
      </c>
      <c r="K94" s="8">
        <v>25.833333333333293</v>
      </c>
      <c r="L94" s="8">
        <v>27.666666666666618</v>
      </c>
      <c r="M94" s="8">
        <v>26.83333333333329</v>
      </c>
      <c r="N94" s="8">
        <v>24.333333333333261</v>
      </c>
      <c r="O94" s="95">
        <f t="shared" si="4"/>
        <v>0.94019933554817281</v>
      </c>
    </row>
    <row r="95" spans="1:15" ht="45" x14ac:dyDescent="0.25">
      <c r="A95" s="52" t="str">
        <f>A94</f>
        <v>Pereira</v>
      </c>
      <c r="B95" s="102" t="str">
        <f>B94</f>
        <v>Penal para Adolescentes con Función de Control de Garantías</v>
      </c>
      <c r="C95" s="94" t="s">
        <v>1590</v>
      </c>
      <c r="D95" s="102" t="s">
        <v>1591</v>
      </c>
      <c r="E95" s="80">
        <v>6.0666666666666664</v>
      </c>
      <c r="F95" s="80">
        <v>165</v>
      </c>
      <c r="G95" s="80">
        <v>27.197802197802197</v>
      </c>
      <c r="H95" s="80">
        <v>159</v>
      </c>
      <c r="I95" s="80">
        <v>26.208791208791208</v>
      </c>
      <c r="J95" s="80">
        <v>2</v>
      </c>
      <c r="K95" s="8">
        <v>20.666666666666636</v>
      </c>
      <c r="L95" s="8">
        <v>59</v>
      </c>
      <c r="M95" s="8">
        <v>20.666666666666636</v>
      </c>
      <c r="N95" s="8">
        <v>53</v>
      </c>
      <c r="O95" s="95">
        <f t="shared" si="4"/>
        <v>0.96363636363636362</v>
      </c>
    </row>
    <row r="96" spans="1:15" ht="45" x14ac:dyDescent="0.25">
      <c r="A96" s="52" t="str">
        <f>A95</f>
        <v>Pereira</v>
      </c>
      <c r="B96" s="102" t="str">
        <f>B95</f>
        <v>Penal para Adolescentes con Función de Control de Garantías</v>
      </c>
      <c r="C96" s="94" t="s">
        <v>1592</v>
      </c>
      <c r="D96" s="102" t="s">
        <v>1593</v>
      </c>
      <c r="E96" s="80">
        <v>6.0666666666666664</v>
      </c>
      <c r="F96" s="80">
        <v>280</v>
      </c>
      <c r="G96" s="80">
        <v>46.153846153846153</v>
      </c>
      <c r="H96" s="80">
        <v>256</v>
      </c>
      <c r="I96" s="80">
        <v>42.197802197802197</v>
      </c>
      <c r="J96" s="80">
        <v>11</v>
      </c>
      <c r="K96" s="8">
        <v>23.833333333333293</v>
      </c>
      <c r="L96" s="8">
        <v>27.166666666666579</v>
      </c>
      <c r="M96" s="8">
        <v>23.833333333333293</v>
      </c>
      <c r="N96" s="8">
        <v>22.999999999999975</v>
      </c>
      <c r="O96" s="95">
        <f t="shared" si="4"/>
        <v>0.91428571428571426</v>
      </c>
    </row>
    <row r="97" spans="1:15" x14ac:dyDescent="0.25">
      <c r="A97" s="9" t="s">
        <v>274</v>
      </c>
      <c r="B97" s="63"/>
      <c r="C97" s="9"/>
      <c r="D97" s="63"/>
      <c r="E97" s="10"/>
      <c r="F97" s="10">
        <v>746</v>
      </c>
      <c r="G97" s="10">
        <v>122.96703296703296</v>
      </c>
      <c r="H97" s="10">
        <v>698</v>
      </c>
      <c r="I97" s="10">
        <v>115.05494505494505</v>
      </c>
      <c r="J97" s="10">
        <v>17</v>
      </c>
      <c r="K97" s="11">
        <v>70.333333333333229</v>
      </c>
      <c r="L97" s="11">
        <v>113.8333333333332</v>
      </c>
      <c r="M97" s="11">
        <v>71.333333333333229</v>
      </c>
      <c r="N97" s="11">
        <v>100.33333333333323</v>
      </c>
      <c r="O97" s="14">
        <f t="shared" si="4"/>
        <v>0.93565683646112596</v>
      </c>
    </row>
    <row r="98" spans="1:15" ht="45" x14ac:dyDescent="0.25">
      <c r="A98" s="52" t="s">
        <v>275</v>
      </c>
      <c r="B98" s="102" t="s">
        <v>1196</v>
      </c>
      <c r="C98" s="94" t="s">
        <v>1602</v>
      </c>
      <c r="D98" s="102" t="s">
        <v>1603</v>
      </c>
      <c r="E98" s="80">
        <v>6.0666666666666664</v>
      </c>
      <c r="F98" s="80">
        <v>132</v>
      </c>
      <c r="G98" s="80">
        <v>21.758241758241759</v>
      </c>
      <c r="H98" s="80">
        <v>125</v>
      </c>
      <c r="I98" s="80">
        <v>20.604395604395606</v>
      </c>
      <c r="J98" s="80">
        <v>4</v>
      </c>
      <c r="K98" s="8">
        <v>22.278787878787856</v>
      </c>
      <c r="L98" s="8">
        <v>6.309090909090906</v>
      </c>
      <c r="M98" s="8">
        <v>22.612121212121185</v>
      </c>
      <c r="N98" s="8">
        <v>3.9999999999999938</v>
      </c>
      <c r="O98" s="95">
        <f t="shared" si="4"/>
        <v>0.94696969696969702</v>
      </c>
    </row>
    <row r="99" spans="1:15" ht="45" x14ac:dyDescent="0.25">
      <c r="A99" s="52" t="str">
        <f>A98</f>
        <v>Popayán</v>
      </c>
      <c r="B99" s="102" t="str">
        <f>B98</f>
        <v>Penal para Adolescentes con Función de Control de Garantías</v>
      </c>
      <c r="C99" s="94" t="s">
        <v>1604</v>
      </c>
      <c r="D99" s="102" t="s">
        <v>1605</v>
      </c>
      <c r="E99" s="80">
        <v>6.0666666666666664</v>
      </c>
      <c r="F99" s="80">
        <v>225</v>
      </c>
      <c r="G99" s="80">
        <v>37.087912087912088</v>
      </c>
      <c r="H99" s="80">
        <v>211</v>
      </c>
      <c r="I99" s="80">
        <v>34.780219780219781</v>
      </c>
      <c r="J99" s="80">
        <v>7</v>
      </c>
      <c r="K99" s="8">
        <v>29.833333333333311</v>
      </c>
      <c r="L99" s="8">
        <v>14.499999999999989</v>
      </c>
      <c r="M99" s="8">
        <v>30.166666666666643</v>
      </c>
      <c r="N99" s="8">
        <v>12.166666666666661</v>
      </c>
      <c r="O99" s="95">
        <f t="shared" si="4"/>
        <v>0.93777777777777782</v>
      </c>
    </row>
    <row r="100" spans="1:15" ht="45" x14ac:dyDescent="0.25">
      <c r="A100" s="52" t="str">
        <f>A99</f>
        <v>Popayán</v>
      </c>
      <c r="B100" s="102" t="str">
        <f>B99</f>
        <v>Penal para Adolescentes con Función de Control de Garantías</v>
      </c>
      <c r="C100" s="94" t="s">
        <v>1606</v>
      </c>
      <c r="D100" s="102" t="s">
        <v>1607</v>
      </c>
      <c r="E100" s="80">
        <v>6.0666666666666664</v>
      </c>
      <c r="F100" s="80">
        <v>199</v>
      </c>
      <c r="G100" s="80">
        <v>32.802197802197803</v>
      </c>
      <c r="H100" s="80">
        <v>169</v>
      </c>
      <c r="I100" s="80">
        <v>27.857142857142858</v>
      </c>
      <c r="J100" s="80">
        <v>8</v>
      </c>
      <c r="K100" s="8">
        <v>22.496969696969678</v>
      </c>
      <c r="L100" s="8">
        <v>14.499999999999984</v>
      </c>
      <c r="M100" s="8">
        <v>20.006060606060586</v>
      </c>
      <c r="N100" s="8">
        <v>11.166666666666663</v>
      </c>
      <c r="O100" s="95">
        <f t="shared" si="4"/>
        <v>0.84924623115577891</v>
      </c>
    </row>
    <row r="101" spans="1:15" x14ac:dyDescent="0.25">
      <c r="A101" s="9" t="s">
        <v>284</v>
      </c>
      <c r="B101" s="63"/>
      <c r="C101" s="9"/>
      <c r="D101" s="63"/>
      <c r="E101" s="10"/>
      <c r="F101" s="10">
        <v>556</v>
      </c>
      <c r="G101" s="10">
        <v>91.64835164835165</v>
      </c>
      <c r="H101" s="10">
        <v>505</v>
      </c>
      <c r="I101" s="10">
        <v>83.241758241758248</v>
      </c>
      <c r="J101" s="10">
        <v>19</v>
      </c>
      <c r="K101" s="11">
        <v>74.609090909090838</v>
      </c>
      <c r="L101" s="11">
        <v>35.309090909090877</v>
      </c>
      <c r="M101" s="11">
        <v>72.784848484848411</v>
      </c>
      <c r="N101" s="11">
        <v>27.333333333333314</v>
      </c>
      <c r="O101" s="14">
        <f t="shared" si="4"/>
        <v>0.90827338129496404</v>
      </c>
    </row>
    <row r="102" spans="1:15" ht="45" x14ac:dyDescent="0.25">
      <c r="A102" s="52" t="s">
        <v>1017</v>
      </c>
      <c r="B102" s="102" t="s">
        <v>1196</v>
      </c>
      <c r="C102" s="94" t="s">
        <v>1612</v>
      </c>
      <c r="D102" s="102" t="s">
        <v>1613</v>
      </c>
      <c r="E102" s="80">
        <v>3.0333333333333332</v>
      </c>
      <c r="F102" s="80">
        <v>37</v>
      </c>
      <c r="G102" s="80">
        <v>12.197802197802199</v>
      </c>
      <c r="H102" s="80">
        <v>37</v>
      </c>
      <c r="I102" s="80">
        <v>12.197802197802199</v>
      </c>
      <c r="J102" s="80">
        <v>0</v>
      </c>
      <c r="K102" s="8">
        <v>12.333333333333323</v>
      </c>
      <c r="L102" s="8"/>
      <c r="M102" s="8">
        <v>12.333333333333323</v>
      </c>
      <c r="N102" s="8"/>
      <c r="O102" s="95">
        <f t="shared" si="4"/>
        <v>1</v>
      </c>
    </row>
    <row r="103" spans="1:15" x14ac:dyDescent="0.25">
      <c r="A103" s="9" t="s">
        <v>1028</v>
      </c>
      <c r="B103" s="63"/>
      <c r="C103" s="9"/>
      <c r="D103" s="63"/>
      <c r="E103" s="10"/>
      <c r="F103" s="10">
        <v>37</v>
      </c>
      <c r="G103" s="10">
        <v>12.197802197802199</v>
      </c>
      <c r="H103" s="10">
        <v>37</v>
      </c>
      <c r="I103" s="10">
        <v>12.197802197802199</v>
      </c>
      <c r="J103" s="10">
        <v>0</v>
      </c>
      <c r="K103" s="11">
        <v>12.333333333333323</v>
      </c>
      <c r="L103" s="11"/>
      <c r="M103" s="11">
        <v>12.333333333333323</v>
      </c>
      <c r="N103" s="11"/>
      <c r="O103" s="14">
        <f t="shared" si="4"/>
        <v>1</v>
      </c>
    </row>
    <row r="104" spans="1:15" ht="45" x14ac:dyDescent="0.25">
      <c r="A104" s="52" t="s">
        <v>285</v>
      </c>
      <c r="B104" s="102" t="s">
        <v>1196</v>
      </c>
      <c r="C104" s="94" t="s">
        <v>1618</v>
      </c>
      <c r="D104" s="102" t="s">
        <v>1619</v>
      </c>
      <c r="E104" s="80">
        <v>6.0666666666666664</v>
      </c>
      <c r="F104" s="80">
        <v>66</v>
      </c>
      <c r="G104" s="80">
        <v>10.87912087912088</v>
      </c>
      <c r="H104" s="80">
        <v>52</v>
      </c>
      <c r="I104" s="80">
        <v>8.5714285714285712</v>
      </c>
      <c r="J104" s="80">
        <v>4</v>
      </c>
      <c r="K104" s="8">
        <v>8.999999999999984</v>
      </c>
      <c r="L104" s="8">
        <v>9.1666666666666554</v>
      </c>
      <c r="M104" s="8">
        <v>8.999999999999984</v>
      </c>
      <c r="N104" s="8">
        <v>4.6666666666666554</v>
      </c>
      <c r="O104" s="95">
        <f t="shared" si="4"/>
        <v>0.78787878787878785</v>
      </c>
    </row>
    <row r="105" spans="1:15" x14ac:dyDescent="0.25">
      <c r="A105" s="9" t="s">
        <v>290</v>
      </c>
      <c r="B105" s="63"/>
      <c r="C105" s="9"/>
      <c r="D105" s="63"/>
      <c r="E105" s="10"/>
      <c r="F105" s="10">
        <v>66</v>
      </c>
      <c r="G105" s="10">
        <v>10.87912087912088</v>
      </c>
      <c r="H105" s="10">
        <v>52</v>
      </c>
      <c r="I105" s="10">
        <v>8.5714285714285712</v>
      </c>
      <c r="J105" s="10">
        <v>4</v>
      </c>
      <c r="K105" s="11">
        <v>8.999999999999984</v>
      </c>
      <c r="L105" s="11">
        <v>9.1666666666666554</v>
      </c>
      <c r="M105" s="11">
        <v>8.999999999999984</v>
      </c>
      <c r="N105" s="11">
        <v>4.6666666666666554</v>
      </c>
      <c r="O105" s="14">
        <f t="shared" si="4"/>
        <v>0.78787878787878785</v>
      </c>
    </row>
    <row r="106" spans="1:15" ht="45" x14ac:dyDescent="0.25">
      <c r="A106" s="52" t="s">
        <v>291</v>
      </c>
      <c r="B106" s="102" t="s">
        <v>1196</v>
      </c>
      <c r="C106" s="94" t="s">
        <v>1620</v>
      </c>
      <c r="D106" s="102" t="s">
        <v>1621</v>
      </c>
      <c r="E106" s="80">
        <v>6.0666666666666664</v>
      </c>
      <c r="F106" s="80">
        <v>58</v>
      </c>
      <c r="G106" s="80">
        <v>9.5604395604395602</v>
      </c>
      <c r="H106" s="80">
        <v>49</v>
      </c>
      <c r="I106" s="80">
        <v>8.0769230769230766</v>
      </c>
      <c r="J106" s="80">
        <v>3</v>
      </c>
      <c r="K106" s="8">
        <v>5.8333333333333259</v>
      </c>
      <c r="L106" s="8">
        <v>6.6666666666666536</v>
      </c>
      <c r="M106" s="8">
        <v>7.8333333333333224</v>
      </c>
      <c r="N106" s="8">
        <v>3.9999999999999951</v>
      </c>
      <c r="O106" s="95">
        <f t="shared" si="4"/>
        <v>0.84482758620689657</v>
      </c>
    </row>
    <row r="107" spans="1:15" ht="45" x14ac:dyDescent="0.25">
      <c r="A107" s="52" t="str">
        <f>A106</f>
        <v>San Gil</v>
      </c>
      <c r="B107" s="102" t="str">
        <f>B106</f>
        <v>Penal para Adolescentes con Función de Control de Garantías</v>
      </c>
      <c r="C107" s="94" t="s">
        <v>1622</v>
      </c>
      <c r="D107" s="102" t="s">
        <v>1623</v>
      </c>
      <c r="E107" s="80">
        <v>6.0666666666666664</v>
      </c>
      <c r="F107" s="80">
        <v>55</v>
      </c>
      <c r="G107" s="80">
        <v>9.0659340659340657</v>
      </c>
      <c r="H107" s="80">
        <v>41</v>
      </c>
      <c r="I107" s="80">
        <v>6.7582417582417582</v>
      </c>
      <c r="J107" s="80">
        <v>2</v>
      </c>
      <c r="K107" s="8">
        <v>2.753036437246962</v>
      </c>
      <c r="L107" s="8">
        <v>8.0161943319837832</v>
      </c>
      <c r="M107" s="8">
        <v>3.0863697705802893</v>
      </c>
      <c r="N107" s="8">
        <v>5.3056680161943204</v>
      </c>
      <c r="O107" s="95">
        <f t="shared" si="4"/>
        <v>0.74545454545454548</v>
      </c>
    </row>
    <row r="108" spans="1:15" x14ac:dyDescent="0.25">
      <c r="A108" s="9" t="s">
        <v>298</v>
      </c>
      <c r="B108" s="63"/>
      <c r="C108" s="9"/>
      <c r="D108" s="63"/>
      <c r="E108" s="10"/>
      <c r="F108" s="10">
        <v>113</v>
      </c>
      <c r="G108" s="10">
        <v>18.626373626373628</v>
      </c>
      <c r="H108" s="10">
        <v>90</v>
      </c>
      <c r="I108" s="10">
        <v>14.835164835164836</v>
      </c>
      <c r="J108" s="10">
        <v>5</v>
      </c>
      <c r="K108" s="11">
        <v>8.5863697705802871</v>
      </c>
      <c r="L108" s="11">
        <v>14.682860998650437</v>
      </c>
      <c r="M108" s="11">
        <v>10.919703103913612</v>
      </c>
      <c r="N108" s="11">
        <v>9.3056680161943159</v>
      </c>
      <c r="O108" s="14">
        <f t="shared" si="4"/>
        <v>0.79646017699115046</v>
      </c>
    </row>
    <row r="109" spans="1:15" ht="45" x14ac:dyDescent="0.25">
      <c r="A109" s="52" t="s">
        <v>299</v>
      </c>
      <c r="B109" s="102" t="s">
        <v>1196</v>
      </c>
      <c r="C109" s="94" t="s">
        <v>1634</v>
      </c>
      <c r="D109" s="102" t="s">
        <v>1635</v>
      </c>
      <c r="E109" s="80">
        <v>6.0666666666666664</v>
      </c>
      <c r="F109" s="80">
        <v>137</v>
      </c>
      <c r="G109" s="80">
        <v>22.582417582417584</v>
      </c>
      <c r="H109" s="80">
        <v>122</v>
      </c>
      <c r="I109" s="80">
        <v>20.109890109890109</v>
      </c>
      <c r="J109" s="80">
        <v>10</v>
      </c>
      <c r="K109" s="8">
        <v>7.666666666666659</v>
      </c>
      <c r="L109" s="8">
        <v>18.499999999999986</v>
      </c>
      <c r="M109" s="8">
        <v>7.3333333333333295</v>
      </c>
      <c r="N109" s="8">
        <v>15.999999999999986</v>
      </c>
      <c r="O109" s="95">
        <f t="shared" si="4"/>
        <v>0.89051094890510951</v>
      </c>
    </row>
    <row r="110" spans="1:15" ht="45" x14ac:dyDescent="0.25">
      <c r="A110" s="52" t="str">
        <f>A109</f>
        <v>Santa Marta</v>
      </c>
      <c r="B110" s="102" t="str">
        <f>B109</f>
        <v>Penal para Adolescentes con Función de Control de Garantías</v>
      </c>
      <c r="C110" s="94" t="s">
        <v>1636</v>
      </c>
      <c r="D110" s="102" t="s">
        <v>1637</v>
      </c>
      <c r="E110" s="80">
        <v>6.0666666666666664</v>
      </c>
      <c r="F110" s="80">
        <v>149</v>
      </c>
      <c r="G110" s="80">
        <v>24.560439560439562</v>
      </c>
      <c r="H110" s="80">
        <v>133</v>
      </c>
      <c r="I110" s="80">
        <v>21.923076923076923</v>
      </c>
      <c r="J110" s="80">
        <v>6</v>
      </c>
      <c r="K110" s="8">
        <v>8.8333333333333215</v>
      </c>
      <c r="L110" s="8">
        <v>19.833333333333311</v>
      </c>
      <c r="M110" s="8">
        <v>9.9999999999999929</v>
      </c>
      <c r="N110" s="8">
        <v>15.999999999999986</v>
      </c>
      <c r="O110" s="95">
        <f t="shared" si="4"/>
        <v>0.89261744966442957</v>
      </c>
    </row>
    <row r="111" spans="1:15" ht="45" x14ac:dyDescent="0.25">
      <c r="A111" s="52" t="str">
        <f>A110</f>
        <v>Santa Marta</v>
      </c>
      <c r="B111" s="102" t="str">
        <f>B110</f>
        <v>Penal para Adolescentes con Función de Control de Garantías</v>
      </c>
      <c r="C111" s="94" t="s">
        <v>1638</v>
      </c>
      <c r="D111" s="102" t="s">
        <v>1639</v>
      </c>
      <c r="E111" s="80">
        <v>6.0666666666666664</v>
      </c>
      <c r="F111" s="80">
        <v>219</v>
      </c>
      <c r="G111" s="80">
        <v>36.098901098901102</v>
      </c>
      <c r="H111" s="80">
        <v>189</v>
      </c>
      <c r="I111" s="80">
        <v>31.153846153846153</v>
      </c>
      <c r="J111" s="80">
        <v>23</v>
      </c>
      <c r="K111" s="8">
        <v>5.8333333333333313</v>
      </c>
      <c r="L111" s="8">
        <v>32.33333333333325</v>
      </c>
      <c r="M111" s="8">
        <v>5.8333333333333313</v>
      </c>
      <c r="N111" s="8">
        <v>26.66666666666665</v>
      </c>
      <c r="O111" s="95">
        <f t="shared" si="4"/>
        <v>0.86301369863013699</v>
      </c>
    </row>
    <row r="112" spans="1:15" x14ac:dyDescent="0.25">
      <c r="A112" s="9" t="s">
        <v>306</v>
      </c>
      <c r="B112" s="63"/>
      <c r="C112" s="9"/>
      <c r="D112" s="63"/>
      <c r="E112" s="10"/>
      <c r="F112" s="10">
        <v>505</v>
      </c>
      <c r="G112" s="10">
        <v>83.241758241758248</v>
      </c>
      <c r="H112" s="10">
        <v>444</v>
      </c>
      <c r="I112" s="10">
        <v>73.186813186813197</v>
      </c>
      <c r="J112" s="10">
        <v>39</v>
      </c>
      <c r="K112" s="11">
        <v>22.333333333333311</v>
      </c>
      <c r="L112" s="11">
        <v>70.666666666666544</v>
      </c>
      <c r="M112" s="11">
        <v>23.166666666666654</v>
      </c>
      <c r="N112" s="11">
        <v>58.666666666666622</v>
      </c>
      <c r="O112" s="14">
        <f t="shared" si="4"/>
        <v>0.87920792079207921</v>
      </c>
    </row>
    <row r="113" spans="1:15" ht="45" x14ac:dyDescent="0.25">
      <c r="A113" s="52" t="s">
        <v>1071</v>
      </c>
      <c r="B113" s="102" t="s">
        <v>1196</v>
      </c>
      <c r="C113" s="94" t="s">
        <v>1648</v>
      </c>
      <c r="D113" s="102" t="s">
        <v>1649</v>
      </c>
      <c r="E113" s="80">
        <v>5.4666666666666668</v>
      </c>
      <c r="F113" s="80">
        <v>46</v>
      </c>
      <c r="G113" s="80">
        <v>8.4146341463414629</v>
      </c>
      <c r="H113" s="80">
        <v>45</v>
      </c>
      <c r="I113" s="80">
        <v>8.2317073170731714</v>
      </c>
      <c r="J113" s="80">
        <v>2</v>
      </c>
      <c r="K113" s="8">
        <v>2.916666666666659</v>
      </c>
      <c r="L113" s="8">
        <v>8.1018518518518459</v>
      </c>
      <c r="M113" s="8">
        <v>2.916666666666659</v>
      </c>
      <c r="N113" s="8">
        <v>7.9166666666666554</v>
      </c>
      <c r="O113" s="95">
        <f t="shared" si="4"/>
        <v>0.97826086956521741</v>
      </c>
    </row>
    <row r="114" spans="1:15" ht="45" x14ac:dyDescent="0.25">
      <c r="A114" s="52" t="str">
        <f>A113</f>
        <v>Santa Rosa de Viterbo</v>
      </c>
      <c r="B114" s="102" t="str">
        <f>B113</f>
        <v>Penal para Adolescentes con Función de Control de Garantías</v>
      </c>
      <c r="C114" s="94" t="s">
        <v>1650</v>
      </c>
      <c r="D114" s="102" t="s">
        <v>1651</v>
      </c>
      <c r="E114" s="80">
        <v>6.0666666666666664</v>
      </c>
      <c r="F114" s="80">
        <v>50</v>
      </c>
      <c r="G114" s="80">
        <v>8.2417582417582427</v>
      </c>
      <c r="H114" s="80">
        <v>40</v>
      </c>
      <c r="I114" s="80">
        <v>6.593406593406594</v>
      </c>
      <c r="J114" s="80">
        <v>2</v>
      </c>
      <c r="K114" s="8">
        <v>4.3333333333333259</v>
      </c>
      <c r="L114" s="8">
        <v>6.8333333333333295</v>
      </c>
      <c r="M114" s="8">
        <v>4.3333333333333259</v>
      </c>
      <c r="N114" s="8">
        <v>4.9999999999999911</v>
      </c>
      <c r="O114" s="95">
        <f t="shared" si="4"/>
        <v>0.8</v>
      </c>
    </row>
    <row r="115" spans="1:15" x14ac:dyDescent="0.25">
      <c r="A115" s="9" t="s">
        <v>1084</v>
      </c>
      <c r="B115" s="63"/>
      <c r="C115" s="9"/>
      <c r="D115" s="63"/>
      <c r="E115" s="10"/>
      <c r="F115" s="10">
        <v>96</v>
      </c>
      <c r="G115" s="10">
        <v>16.656392388099704</v>
      </c>
      <c r="H115" s="10">
        <v>85</v>
      </c>
      <c r="I115" s="10">
        <v>14.825113910479764</v>
      </c>
      <c r="J115" s="10">
        <v>4</v>
      </c>
      <c r="K115" s="11">
        <v>7.2499999999999849</v>
      </c>
      <c r="L115" s="11">
        <v>14.935185185185176</v>
      </c>
      <c r="M115" s="11">
        <v>7.2499999999999849</v>
      </c>
      <c r="N115" s="11">
        <v>12.916666666666647</v>
      </c>
      <c r="O115" s="14">
        <f t="shared" si="4"/>
        <v>0.88541666666666663</v>
      </c>
    </row>
    <row r="116" spans="1:15" ht="45" x14ac:dyDescent="0.25">
      <c r="A116" s="52" t="s">
        <v>307</v>
      </c>
      <c r="B116" s="102" t="s">
        <v>1196</v>
      </c>
      <c r="C116" s="94" t="s">
        <v>1660</v>
      </c>
      <c r="D116" s="102" t="s">
        <v>1661</v>
      </c>
      <c r="E116" s="80">
        <v>6.0666666666666664</v>
      </c>
      <c r="F116" s="80">
        <v>139</v>
      </c>
      <c r="G116" s="80">
        <v>22.912087912087912</v>
      </c>
      <c r="H116" s="80">
        <v>113</v>
      </c>
      <c r="I116" s="80">
        <v>18.626373626373628</v>
      </c>
      <c r="J116" s="80">
        <v>4</v>
      </c>
      <c r="K116" s="8">
        <v>12.579984239558694</v>
      </c>
      <c r="L116" s="8">
        <v>16.135338197904588</v>
      </c>
      <c r="M116" s="8">
        <v>11.969267139479886</v>
      </c>
      <c r="N116" s="8">
        <v>11.867038987413503</v>
      </c>
      <c r="O116" s="95">
        <f t="shared" si="4"/>
        <v>0.81294964028776984</v>
      </c>
    </row>
    <row r="117" spans="1:15" ht="45" x14ac:dyDescent="0.25">
      <c r="A117" s="52" t="str">
        <f>A116</f>
        <v>Sincelejo</v>
      </c>
      <c r="B117" s="102" t="str">
        <f>B116</f>
        <v>Penal para Adolescentes con Función de Control de Garantías</v>
      </c>
      <c r="C117" s="94" t="s">
        <v>1662</v>
      </c>
      <c r="D117" s="102" t="s">
        <v>1663</v>
      </c>
      <c r="E117" s="80">
        <v>6.0666666666666664</v>
      </c>
      <c r="F117" s="80">
        <v>135</v>
      </c>
      <c r="G117" s="80">
        <v>22.252747252747252</v>
      </c>
      <c r="H117" s="80">
        <v>122</v>
      </c>
      <c r="I117" s="80">
        <v>20.109890109890109</v>
      </c>
      <c r="J117" s="80">
        <v>5</v>
      </c>
      <c r="K117" s="8">
        <v>13.037878787878775</v>
      </c>
      <c r="L117" s="8">
        <v>15.454545454545437</v>
      </c>
      <c r="M117" s="8">
        <v>13.037878787878775</v>
      </c>
      <c r="N117" s="8">
        <v>13.242424242424226</v>
      </c>
      <c r="O117" s="95">
        <f t="shared" si="4"/>
        <v>0.90370370370370368</v>
      </c>
    </row>
    <row r="118" spans="1:15" ht="45" x14ac:dyDescent="0.25">
      <c r="A118" s="52" t="str">
        <f>A117</f>
        <v>Sincelejo</v>
      </c>
      <c r="B118" s="102" t="str">
        <f>B117</f>
        <v>Penal para Adolescentes con Función de Control de Garantías</v>
      </c>
      <c r="C118" s="94" t="s">
        <v>1664</v>
      </c>
      <c r="D118" s="102" t="s">
        <v>1665</v>
      </c>
      <c r="E118" s="80">
        <v>4.0666666666666664</v>
      </c>
      <c r="F118" s="80">
        <v>77</v>
      </c>
      <c r="G118" s="80">
        <v>18.934426229508198</v>
      </c>
      <c r="H118" s="80">
        <v>65</v>
      </c>
      <c r="I118" s="80">
        <v>15.983606557377049</v>
      </c>
      <c r="J118" s="80">
        <v>8</v>
      </c>
      <c r="K118" s="8">
        <v>11.887887887887882</v>
      </c>
      <c r="L118" s="8">
        <v>12.58333333333333</v>
      </c>
      <c r="M118" s="8">
        <v>11.887887887887882</v>
      </c>
      <c r="N118" s="8">
        <v>9.5</v>
      </c>
      <c r="O118" s="95">
        <f t="shared" si="4"/>
        <v>0.8441558441558441</v>
      </c>
    </row>
    <row r="119" spans="1:15" x14ac:dyDescent="0.25">
      <c r="A119" s="9" t="s">
        <v>312</v>
      </c>
      <c r="B119" s="63"/>
      <c r="C119" s="9"/>
      <c r="D119" s="63"/>
      <c r="E119" s="10"/>
      <c r="F119" s="10">
        <v>351</v>
      </c>
      <c r="G119" s="10">
        <v>64.099261394343358</v>
      </c>
      <c r="H119" s="10">
        <v>300</v>
      </c>
      <c r="I119" s="10">
        <v>54.719870293640788</v>
      </c>
      <c r="J119" s="10">
        <v>17</v>
      </c>
      <c r="K119" s="11">
        <v>37.505750915325351</v>
      </c>
      <c r="L119" s="11">
        <v>44.173216985783355</v>
      </c>
      <c r="M119" s="11">
        <v>36.895033815246542</v>
      </c>
      <c r="N119" s="11">
        <v>34.609463229837729</v>
      </c>
      <c r="O119" s="14">
        <f t="shared" si="4"/>
        <v>0.85470085470085466</v>
      </c>
    </row>
    <row r="120" spans="1:15" ht="45" x14ac:dyDescent="0.25">
      <c r="A120" s="52" t="s">
        <v>313</v>
      </c>
      <c r="B120" s="102" t="s">
        <v>1196</v>
      </c>
      <c r="C120" s="94" t="s">
        <v>1674</v>
      </c>
      <c r="D120" s="102" t="s">
        <v>1675</v>
      </c>
      <c r="E120" s="80">
        <v>6.0666666666666664</v>
      </c>
      <c r="F120" s="80">
        <v>82</v>
      </c>
      <c r="G120" s="80">
        <v>13.516483516483516</v>
      </c>
      <c r="H120" s="80">
        <v>75</v>
      </c>
      <c r="I120" s="80">
        <v>12.362637362637363</v>
      </c>
      <c r="J120" s="80">
        <v>3</v>
      </c>
      <c r="K120" s="8">
        <v>9.4810052600818118</v>
      </c>
      <c r="L120" s="8">
        <v>6.8617767387492643</v>
      </c>
      <c r="M120" s="8">
        <v>9.8258328462887086</v>
      </c>
      <c r="N120" s="8">
        <v>5.3561270212351397</v>
      </c>
      <c r="O120" s="95">
        <f t="shared" si="4"/>
        <v>0.91463414634146345</v>
      </c>
    </row>
    <row r="121" spans="1:15" ht="45" x14ac:dyDescent="0.25">
      <c r="A121" s="52" t="str">
        <f>A120</f>
        <v>Tunja</v>
      </c>
      <c r="B121" s="102" t="str">
        <f>B120</f>
        <v>Penal para Adolescentes con Función de Control de Garantías</v>
      </c>
      <c r="C121" s="94" t="s">
        <v>1676</v>
      </c>
      <c r="D121" s="102" t="s">
        <v>1677</v>
      </c>
      <c r="E121" s="80">
        <v>6.0666666666666664</v>
      </c>
      <c r="F121" s="80">
        <v>80</v>
      </c>
      <c r="G121" s="80">
        <v>13.186813186813188</v>
      </c>
      <c r="H121" s="80">
        <v>72</v>
      </c>
      <c r="I121" s="80">
        <v>11.868131868131869</v>
      </c>
      <c r="J121" s="80">
        <v>2</v>
      </c>
      <c r="K121" s="8">
        <v>9.0393765381460049</v>
      </c>
      <c r="L121" s="8">
        <v>7.7709206335129153</v>
      </c>
      <c r="M121" s="8">
        <v>8.8286847142466431</v>
      </c>
      <c r="N121" s="8">
        <v>6.1664966853646064</v>
      </c>
      <c r="O121" s="95">
        <f t="shared" si="4"/>
        <v>0.9</v>
      </c>
    </row>
    <row r="122" spans="1:15" ht="45" x14ac:dyDescent="0.25">
      <c r="A122" s="52" t="str">
        <f>A121</f>
        <v>Tunja</v>
      </c>
      <c r="B122" s="102" t="str">
        <f>B121</f>
        <v>Penal para Adolescentes con Función de Control de Garantías</v>
      </c>
      <c r="C122" s="94" t="s">
        <v>1678</v>
      </c>
      <c r="D122" s="102" t="s">
        <v>1679</v>
      </c>
      <c r="E122" s="80">
        <v>6.0666666666666664</v>
      </c>
      <c r="F122" s="80">
        <v>90</v>
      </c>
      <c r="G122" s="80">
        <v>14.835164835164836</v>
      </c>
      <c r="H122" s="80">
        <v>83</v>
      </c>
      <c r="I122" s="80">
        <v>13.681318681318682</v>
      </c>
      <c r="J122" s="80">
        <v>3</v>
      </c>
      <c r="K122" s="8">
        <v>9.8333333333333126</v>
      </c>
      <c r="L122" s="8">
        <v>6.8333333333333215</v>
      </c>
      <c r="M122" s="8">
        <v>9.8333333333333126</v>
      </c>
      <c r="N122" s="8">
        <v>5.6666666666666563</v>
      </c>
      <c r="O122" s="95">
        <f t="shared" ref="O122:O134" si="7">H122/F122</f>
        <v>0.92222222222222228</v>
      </c>
    </row>
    <row r="123" spans="1:15" x14ac:dyDescent="0.25">
      <c r="A123" s="9" t="s">
        <v>322</v>
      </c>
      <c r="B123" s="63"/>
      <c r="C123" s="9"/>
      <c r="D123" s="63"/>
      <c r="E123" s="10"/>
      <c r="F123" s="10">
        <v>252</v>
      </c>
      <c r="G123" s="10">
        <v>41.53846153846154</v>
      </c>
      <c r="H123" s="10">
        <v>230</v>
      </c>
      <c r="I123" s="10">
        <v>37.912087912087912</v>
      </c>
      <c r="J123" s="10">
        <v>8</v>
      </c>
      <c r="K123" s="11">
        <v>28.353715131561131</v>
      </c>
      <c r="L123" s="11">
        <v>21.4660307055955</v>
      </c>
      <c r="M123" s="11">
        <v>28.487850893868668</v>
      </c>
      <c r="N123" s="11">
        <v>17.189290373266402</v>
      </c>
      <c r="O123" s="14">
        <f t="shared" si="7"/>
        <v>0.91269841269841268</v>
      </c>
    </row>
    <row r="124" spans="1:15" ht="45" x14ac:dyDescent="0.25">
      <c r="A124" s="52" t="s">
        <v>323</v>
      </c>
      <c r="B124" s="102" t="s">
        <v>1196</v>
      </c>
      <c r="C124" s="94" t="s">
        <v>1680</v>
      </c>
      <c r="D124" s="102" t="s">
        <v>1681</v>
      </c>
      <c r="E124" s="80">
        <v>6.0666666666666664</v>
      </c>
      <c r="F124" s="80">
        <v>202</v>
      </c>
      <c r="G124" s="80">
        <v>33.296703296703299</v>
      </c>
      <c r="H124" s="80">
        <v>202</v>
      </c>
      <c r="I124" s="80">
        <v>33.296703296703299</v>
      </c>
      <c r="J124" s="80">
        <v>1</v>
      </c>
      <c r="K124" s="8">
        <v>14.833333333333318</v>
      </c>
      <c r="L124" s="8">
        <v>43.166666666666664</v>
      </c>
      <c r="M124" s="8">
        <v>15.16666666666665</v>
      </c>
      <c r="N124" s="8">
        <v>42.854166666666664</v>
      </c>
      <c r="O124" s="95">
        <f t="shared" si="7"/>
        <v>1</v>
      </c>
    </row>
    <row r="125" spans="1:15" ht="45" x14ac:dyDescent="0.25">
      <c r="A125" s="52" t="str">
        <f>A124</f>
        <v>Valledupar</v>
      </c>
      <c r="B125" s="102" t="str">
        <f>B124</f>
        <v>Penal para Adolescentes con Función de Control de Garantías</v>
      </c>
      <c r="C125" s="94" t="s">
        <v>1682</v>
      </c>
      <c r="D125" s="102" t="s">
        <v>1683</v>
      </c>
      <c r="E125" s="80">
        <v>6.0666666666666664</v>
      </c>
      <c r="F125" s="80">
        <v>173</v>
      </c>
      <c r="G125" s="80">
        <v>28.516483516483518</v>
      </c>
      <c r="H125" s="80">
        <v>171</v>
      </c>
      <c r="I125" s="80">
        <v>28.186813186813186</v>
      </c>
      <c r="J125" s="80">
        <v>3</v>
      </c>
      <c r="K125" s="8">
        <v>32.727335466465888</v>
      </c>
      <c r="L125" s="8">
        <v>19.9183535762483</v>
      </c>
      <c r="M125" s="8">
        <v>36.067994807125231</v>
      </c>
      <c r="N125" s="8">
        <v>19.4183535762483</v>
      </c>
      <c r="O125" s="95">
        <f t="shared" si="7"/>
        <v>0.98843930635838151</v>
      </c>
    </row>
    <row r="126" spans="1:15" ht="45" x14ac:dyDescent="0.25">
      <c r="A126" s="52" t="str">
        <f>A125</f>
        <v>Valledupar</v>
      </c>
      <c r="B126" s="102" t="str">
        <f>B125</f>
        <v>Penal para Adolescentes con Función de Control de Garantías</v>
      </c>
      <c r="C126" s="94" t="s">
        <v>1684</v>
      </c>
      <c r="D126" s="102" t="s">
        <v>1685</v>
      </c>
      <c r="E126" s="80">
        <v>6.0666666666666664</v>
      </c>
      <c r="F126" s="80">
        <v>189</v>
      </c>
      <c r="G126" s="80">
        <v>31.153846153846153</v>
      </c>
      <c r="H126" s="80">
        <v>184</v>
      </c>
      <c r="I126" s="80">
        <v>30.329670329670332</v>
      </c>
      <c r="J126" s="80">
        <v>7</v>
      </c>
      <c r="K126" s="8">
        <v>17.999999999999975</v>
      </c>
      <c r="L126" s="8">
        <v>25.3333333333333</v>
      </c>
      <c r="M126" s="8">
        <v>18.333333333333311</v>
      </c>
      <c r="N126" s="8">
        <v>24.333333333333304</v>
      </c>
      <c r="O126" s="95">
        <f t="shared" si="7"/>
        <v>0.97354497354497349</v>
      </c>
    </row>
    <row r="127" spans="1:15" x14ac:dyDescent="0.25">
      <c r="A127" s="9" t="s">
        <v>330</v>
      </c>
      <c r="B127" s="63"/>
      <c r="C127" s="9"/>
      <c r="D127" s="63"/>
      <c r="E127" s="10"/>
      <c r="F127" s="10">
        <v>564</v>
      </c>
      <c r="G127" s="10">
        <v>92.967032967032964</v>
      </c>
      <c r="H127" s="10">
        <v>557</v>
      </c>
      <c r="I127" s="10">
        <v>91.813186813186817</v>
      </c>
      <c r="J127" s="10">
        <v>11</v>
      </c>
      <c r="K127" s="11">
        <v>65.560668799799174</v>
      </c>
      <c r="L127" s="11">
        <v>88.418353576248265</v>
      </c>
      <c r="M127" s="11">
        <v>69.567994807125189</v>
      </c>
      <c r="N127" s="11">
        <v>86.605853576248265</v>
      </c>
      <c r="O127" s="14">
        <f t="shared" si="7"/>
        <v>0.98758865248226946</v>
      </c>
    </row>
    <row r="128" spans="1:15" ht="45" x14ac:dyDescent="0.25">
      <c r="A128" s="52" t="s">
        <v>331</v>
      </c>
      <c r="B128" s="102" t="s">
        <v>1196</v>
      </c>
      <c r="C128" s="94" t="s">
        <v>1688</v>
      </c>
      <c r="D128" s="102" t="s">
        <v>1689</v>
      </c>
      <c r="E128" s="80">
        <v>2.0666666666666669</v>
      </c>
      <c r="F128" s="80">
        <v>53</v>
      </c>
      <c r="G128" s="80">
        <v>25.645161290322577</v>
      </c>
      <c r="H128" s="80">
        <v>54</v>
      </c>
      <c r="I128" s="80">
        <v>26.129032258064512</v>
      </c>
      <c r="J128" s="80">
        <v>0</v>
      </c>
      <c r="K128" s="8">
        <v>41.454545454545439</v>
      </c>
      <c r="L128" s="8"/>
      <c r="M128" s="8">
        <v>42.454545454545439</v>
      </c>
      <c r="N128" s="8"/>
      <c r="O128" s="95">
        <f t="shared" si="7"/>
        <v>1.0188679245283019</v>
      </c>
    </row>
    <row r="129" spans="1:15" ht="45" x14ac:dyDescent="0.25">
      <c r="A129" s="52" t="str">
        <f>A128</f>
        <v>Villavicencio</v>
      </c>
      <c r="B129" s="102" t="str">
        <f>B128</f>
        <v>Penal para Adolescentes con Función de Control de Garantías</v>
      </c>
      <c r="C129" s="94" t="s">
        <v>1690</v>
      </c>
      <c r="D129" s="102" t="s">
        <v>1691</v>
      </c>
      <c r="E129" s="80">
        <v>6.0666666666666664</v>
      </c>
      <c r="F129" s="80">
        <v>282</v>
      </c>
      <c r="G129" s="80">
        <v>46.483516483516482</v>
      </c>
      <c r="H129" s="80">
        <v>265</v>
      </c>
      <c r="I129" s="80">
        <v>43.681318681318686</v>
      </c>
      <c r="J129" s="80">
        <v>7</v>
      </c>
      <c r="K129" s="8">
        <v>28.999999999999982</v>
      </c>
      <c r="L129" s="8">
        <v>22.49999999999995</v>
      </c>
      <c r="M129" s="8">
        <v>28.999999999999982</v>
      </c>
      <c r="N129" s="8">
        <v>19.499999999999986</v>
      </c>
      <c r="O129" s="95">
        <f t="shared" si="7"/>
        <v>0.93971631205673756</v>
      </c>
    </row>
    <row r="130" spans="1:15" x14ac:dyDescent="0.25">
      <c r="A130" s="9" t="s">
        <v>338</v>
      </c>
      <c r="B130" s="63"/>
      <c r="C130" s="9"/>
      <c r="D130" s="63"/>
      <c r="E130" s="10"/>
      <c r="F130" s="10">
        <v>335</v>
      </c>
      <c r="G130" s="10">
        <v>72.128677773839058</v>
      </c>
      <c r="H130" s="10">
        <v>319</v>
      </c>
      <c r="I130" s="10">
        <v>69.810350939383198</v>
      </c>
      <c r="J130" s="10">
        <v>7</v>
      </c>
      <c r="K130" s="11">
        <v>70.454545454545425</v>
      </c>
      <c r="L130" s="11">
        <v>22.49999999999995</v>
      </c>
      <c r="M130" s="11">
        <v>71.454545454545425</v>
      </c>
      <c r="N130" s="11">
        <v>19.499999999999986</v>
      </c>
      <c r="O130" s="14">
        <f t="shared" si="7"/>
        <v>0.9522388059701492</v>
      </c>
    </row>
    <row r="131" spans="1:15" ht="45" x14ac:dyDescent="0.25">
      <c r="A131" s="52" t="s">
        <v>1177</v>
      </c>
      <c r="B131" s="102" t="s">
        <v>1196</v>
      </c>
      <c r="C131" s="94" t="s">
        <v>1696</v>
      </c>
      <c r="D131" s="102" t="s">
        <v>1697</v>
      </c>
      <c r="E131" s="80">
        <v>6.0666666666666664</v>
      </c>
      <c r="F131" s="80">
        <v>110</v>
      </c>
      <c r="G131" s="80">
        <v>18.131868131868131</v>
      </c>
      <c r="H131" s="80">
        <v>121</v>
      </c>
      <c r="I131" s="80">
        <v>19.945054945054945</v>
      </c>
      <c r="J131" s="80">
        <v>0</v>
      </c>
      <c r="K131" s="8">
        <v>9.3333333333333268</v>
      </c>
      <c r="L131" s="8">
        <v>19.45614035087717</v>
      </c>
      <c r="M131" s="8">
        <v>16.499999999999986</v>
      </c>
      <c r="N131" s="8">
        <v>17.763157894736814</v>
      </c>
      <c r="O131" s="95">
        <f t="shared" si="7"/>
        <v>1.1000000000000001</v>
      </c>
    </row>
    <row r="132" spans="1:15" ht="45" x14ac:dyDescent="0.25">
      <c r="A132" s="52" t="str">
        <f>A131</f>
        <v>Yopal</v>
      </c>
      <c r="B132" s="102" t="str">
        <f>B131</f>
        <v>Penal para Adolescentes con Función de Control de Garantías</v>
      </c>
      <c r="C132" s="94" t="s">
        <v>1698</v>
      </c>
      <c r="D132" s="102" t="s">
        <v>1699</v>
      </c>
      <c r="E132" s="80">
        <v>6.0666666666666664</v>
      </c>
      <c r="F132" s="80">
        <v>117</v>
      </c>
      <c r="G132" s="80">
        <v>19.285714285714285</v>
      </c>
      <c r="H132" s="80">
        <v>113</v>
      </c>
      <c r="I132" s="80">
        <v>18.626373626373628</v>
      </c>
      <c r="J132" s="80">
        <v>2</v>
      </c>
      <c r="K132" s="8">
        <v>3.6666666666666621</v>
      </c>
      <c r="L132" s="8">
        <v>17.499999999999989</v>
      </c>
      <c r="M132" s="8">
        <v>4.6666666666666652</v>
      </c>
      <c r="N132" s="8">
        <v>15.999999999999982</v>
      </c>
      <c r="O132" s="95">
        <f t="shared" si="7"/>
        <v>0.96581196581196582</v>
      </c>
    </row>
    <row r="133" spans="1:15" x14ac:dyDescent="0.25">
      <c r="A133" s="9" t="s">
        <v>1190</v>
      </c>
      <c r="B133" s="9"/>
      <c r="C133" s="9"/>
      <c r="D133" s="9"/>
      <c r="E133" s="10"/>
      <c r="F133" s="10">
        <v>227</v>
      </c>
      <c r="G133" s="10">
        <v>37.417582417582416</v>
      </c>
      <c r="H133" s="10">
        <v>234</v>
      </c>
      <c r="I133" s="10">
        <v>38.571428571428569</v>
      </c>
      <c r="J133" s="10">
        <v>2</v>
      </c>
      <c r="K133" s="11">
        <v>12.999999999999989</v>
      </c>
      <c r="L133" s="11">
        <v>36.956140350877163</v>
      </c>
      <c r="M133" s="11">
        <v>21.16666666666665</v>
      </c>
      <c r="N133" s="11">
        <v>33.763157894736793</v>
      </c>
      <c r="O133" s="14">
        <f t="shared" si="7"/>
        <v>1.0308370044052864</v>
      </c>
    </row>
    <row r="134" spans="1:15" x14ac:dyDescent="0.25">
      <c r="A134" s="15" t="s">
        <v>339</v>
      </c>
      <c r="B134" s="15"/>
      <c r="C134" s="15"/>
      <c r="D134" s="15"/>
      <c r="E134" s="16"/>
      <c r="F134" s="16">
        <v>19169</v>
      </c>
      <c r="G134" s="16">
        <v>3416.2825765630173</v>
      </c>
      <c r="H134" s="16">
        <v>17575</v>
      </c>
      <c r="I134" s="16">
        <v>3147.341830986325</v>
      </c>
      <c r="J134" s="16">
        <v>392</v>
      </c>
      <c r="K134" s="16">
        <v>2732.9041646447367</v>
      </c>
      <c r="L134" s="16">
        <v>1435.797667327827</v>
      </c>
      <c r="M134" s="16">
        <v>2700.4089432546198</v>
      </c>
      <c r="N134" s="16">
        <v>1125.4189359521686</v>
      </c>
      <c r="O134" s="19">
        <f t="shared" si="7"/>
        <v>0.91684490583755018</v>
      </c>
    </row>
  </sheetData>
  <mergeCells count="19">
    <mergeCell ref="A12:O12"/>
    <mergeCell ref="A13:O13"/>
    <mergeCell ref="F16:F17"/>
    <mergeCell ref="E16:E17"/>
    <mergeCell ref="D16:D17"/>
    <mergeCell ref="C16:C17"/>
    <mergeCell ref="B16:B17"/>
    <mergeCell ref="J16:J17"/>
    <mergeCell ref="M15:N16"/>
    <mergeCell ref="K15:L16"/>
    <mergeCell ref="I16:I17"/>
    <mergeCell ref="H16:H17"/>
    <mergeCell ref="G16:G17"/>
    <mergeCell ref="A16:A17"/>
    <mergeCell ref="A2:D2"/>
    <mergeCell ref="A3:D3"/>
    <mergeCell ref="E3:H3"/>
    <mergeCell ref="A4:D4"/>
    <mergeCell ref="E4:H4"/>
  </mergeCells>
  <pageMargins left="0.25" right="0.25" top="0.75" bottom="0.75" header="0.3" footer="0.3"/>
  <pageSetup fitToWidth="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topLeftCell="A9" zoomScale="80" zoomScaleNormal="80" workbookViewId="0">
      <pane xSplit="4" ySplit="10" topLeftCell="E19" activePane="bottomRight" state="frozen"/>
      <selection activeCell="E1" sqref="E1:E1048576"/>
      <selection pane="topRight" activeCell="E1" sqref="E1:E1048576"/>
      <selection pane="bottomLeft" activeCell="E1" sqref="E1:E1048576"/>
      <selection pane="bottomRight" activeCell="E1" sqref="E1:E1048576"/>
    </sheetView>
  </sheetViews>
  <sheetFormatPr baseColWidth="10" defaultRowHeight="15" x14ac:dyDescent="0.25"/>
  <cols>
    <col min="2" max="2" width="26.85546875" customWidth="1"/>
    <col min="4" max="4" width="49" customWidth="1"/>
    <col min="5" max="5" width="47.85546875" customWidth="1"/>
  </cols>
  <sheetData>
    <row r="1" spans="1:16" x14ac:dyDescent="0.25">
      <c r="A1" s="21"/>
      <c r="B1" s="22"/>
      <c r="C1" s="22"/>
      <c r="D1" s="22"/>
      <c r="E1" s="22"/>
    </row>
    <row r="2" spans="1:16" x14ac:dyDescent="0.25">
      <c r="A2" s="117"/>
      <c r="B2" s="117"/>
      <c r="C2" s="117"/>
      <c r="D2" s="117"/>
      <c r="E2" s="72"/>
    </row>
    <row r="3" spans="1:16" x14ac:dyDescent="0.25">
      <c r="A3" s="118"/>
      <c r="B3" s="118"/>
      <c r="C3" s="118"/>
      <c r="D3" s="118"/>
      <c r="E3" s="72"/>
      <c r="F3" s="115" t="s">
        <v>350</v>
      </c>
      <c r="G3" s="115"/>
      <c r="H3" s="115"/>
      <c r="I3" s="115"/>
    </row>
    <row r="4" spans="1:16" x14ac:dyDescent="0.25">
      <c r="A4" s="118"/>
      <c r="B4" s="118"/>
      <c r="C4" s="118"/>
      <c r="D4" s="118"/>
      <c r="E4" s="73"/>
      <c r="F4" s="116" t="s">
        <v>351</v>
      </c>
      <c r="G4" s="116"/>
      <c r="H4" s="116"/>
      <c r="I4" s="116"/>
    </row>
    <row r="5" spans="1:16" x14ac:dyDescent="0.25">
      <c r="A5" s="24"/>
      <c r="B5" s="22"/>
      <c r="C5" s="22"/>
      <c r="D5" s="22"/>
      <c r="E5" s="22"/>
    </row>
    <row r="6" spans="1:16" x14ac:dyDescent="0.25">
      <c r="A6" s="25" t="s">
        <v>352</v>
      </c>
      <c r="B6" s="22"/>
      <c r="C6" s="22"/>
      <c r="D6" s="22"/>
      <c r="E6" s="22"/>
    </row>
    <row r="7" spans="1:16" x14ac:dyDescent="0.25">
      <c r="A7" s="26" t="s">
        <v>353</v>
      </c>
      <c r="B7" s="22"/>
      <c r="C7" s="22"/>
      <c r="D7" s="22"/>
      <c r="E7" s="22"/>
    </row>
    <row r="8" spans="1:16" ht="18" x14ac:dyDescent="0.25">
      <c r="A8" s="26" t="s">
        <v>1771</v>
      </c>
      <c r="B8" s="22"/>
      <c r="C8" s="22"/>
      <c r="D8" s="22"/>
      <c r="E8" s="22"/>
    </row>
    <row r="9" spans="1:16" ht="18" x14ac:dyDescent="0.25">
      <c r="A9" s="26" t="s">
        <v>1781</v>
      </c>
      <c r="B9" s="22"/>
      <c r="C9" s="22"/>
      <c r="D9" s="22"/>
      <c r="E9" s="22"/>
    </row>
    <row r="10" spans="1:16" x14ac:dyDescent="0.25">
      <c r="A10" s="26" t="s">
        <v>354</v>
      </c>
      <c r="B10" s="27"/>
      <c r="C10" s="27"/>
      <c r="D10" s="27"/>
      <c r="E10" s="27"/>
    </row>
    <row r="11" spans="1:16" x14ac:dyDescent="0.25">
      <c r="A11" s="26"/>
      <c r="B11" s="27"/>
      <c r="C11" s="27"/>
      <c r="D11" s="27"/>
      <c r="E11" s="27"/>
    </row>
    <row r="12" spans="1:16" ht="84.75" customHeight="1" x14ac:dyDescent="0.25">
      <c r="A12" s="119" t="s">
        <v>355</v>
      </c>
      <c r="B12" s="119"/>
      <c r="C12" s="119"/>
      <c r="D12" s="119"/>
      <c r="E12" s="119"/>
      <c r="F12" s="119"/>
      <c r="G12" s="119"/>
      <c r="H12" s="119"/>
      <c r="I12" s="119"/>
      <c r="J12" s="119"/>
      <c r="K12" s="119"/>
      <c r="L12" s="119"/>
      <c r="M12" s="119"/>
      <c r="N12" s="119"/>
      <c r="O12" s="119"/>
      <c r="P12" s="119"/>
    </row>
    <row r="13" spans="1:16" ht="84" customHeight="1" x14ac:dyDescent="0.25">
      <c r="A13" s="107" t="s">
        <v>356</v>
      </c>
      <c r="B13" s="107"/>
      <c r="C13" s="107"/>
      <c r="D13" s="107"/>
      <c r="E13" s="107"/>
      <c r="F13" s="107"/>
      <c r="G13" s="107"/>
      <c r="H13" s="107"/>
      <c r="I13" s="107"/>
      <c r="J13" s="107"/>
      <c r="K13" s="107"/>
      <c r="L13" s="107"/>
      <c r="M13" s="107"/>
      <c r="N13" s="107"/>
      <c r="O13" s="107"/>
      <c r="P13" s="107"/>
    </row>
    <row r="16" spans="1:16" ht="58.5" customHeight="1" x14ac:dyDescent="0.25">
      <c r="L16" s="109" t="s">
        <v>1701</v>
      </c>
      <c r="M16" s="109"/>
      <c r="N16" s="109" t="s">
        <v>349</v>
      </c>
      <c r="O16" s="109"/>
    </row>
    <row r="17" spans="1:16" ht="2.25" customHeight="1" x14ac:dyDescent="0.25">
      <c r="A17" s="105" t="s">
        <v>0</v>
      </c>
      <c r="B17" s="105" t="s">
        <v>1</v>
      </c>
      <c r="C17" s="105" t="s">
        <v>2</v>
      </c>
      <c r="D17" s="105" t="s">
        <v>3</v>
      </c>
      <c r="E17" s="105" t="s">
        <v>1705</v>
      </c>
      <c r="F17" s="105" t="s">
        <v>1700</v>
      </c>
      <c r="G17" s="105" t="s">
        <v>1778</v>
      </c>
      <c r="H17" s="105" t="s">
        <v>1701</v>
      </c>
      <c r="I17" s="105" t="s">
        <v>1779</v>
      </c>
      <c r="J17" s="105" t="s">
        <v>349</v>
      </c>
      <c r="K17" s="105" t="s">
        <v>1192</v>
      </c>
      <c r="L17" s="109"/>
      <c r="M17" s="109"/>
      <c r="N17" s="109"/>
      <c r="O17" s="109"/>
    </row>
    <row r="18" spans="1:16" ht="60" customHeight="1" x14ac:dyDescent="0.25">
      <c r="A18" s="120"/>
      <c r="B18" s="120"/>
      <c r="C18" s="120"/>
      <c r="D18" s="120"/>
      <c r="E18" s="120"/>
      <c r="F18" s="120"/>
      <c r="G18" s="120"/>
      <c r="H18" s="120"/>
      <c r="I18" s="120"/>
      <c r="J18" s="120"/>
      <c r="K18" s="120"/>
      <c r="L18" s="93" t="s">
        <v>340</v>
      </c>
      <c r="M18" s="93" t="s">
        <v>341</v>
      </c>
      <c r="N18" s="93" t="s">
        <v>340</v>
      </c>
      <c r="O18" s="93" t="s">
        <v>341</v>
      </c>
      <c r="P18" s="92" t="s">
        <v>342</v>
      </c>
    </row>
    <row r="19" spans="1:16" ht="30" x14ac:dyDescent="0.25">
      <c r="A19" s="4" t="s">
        <v>409</v>
      </c>
      <c r="B19" s="103" t="s">
        <v>447</v>
      </c>
      <c r="C19" s="5" t="s">
        <v>1201</v>
      </c>
      <c r="D19" s="103" t="s">
        <v>1202</v>
      </c>
      <c r="E19" s="5" t="s">
        <v>1706</v>
      </c>
      <c r="F19" s="7">
        <v>6.0666666666666664</v>
      </c>
      <c r="G19" s="7">
        <v>416</v>
      </c>
      <c r="H19" s="7">
        <v>68.571428571428569</v>
      </c>
      <c r="I19" s="7">
        <v>396</v>
      </c>
      <c r="J19" s="7">
        <v>65.27472527472527</v>
      </c>
      <c r="K19" s="7">
        <v>104</v>
      </c>
      <c r="L19" s="83">
        <v>74.537602820211305</v>
      </c>
      <c r="M19" s="83">
        <v>10.04054054054053</v>
      </c>
      <c r="N19" s="83">
        <v>71.080807632899308</v>
      </c>
      <c r="O19" s="83">
        <v>9.0405405405405208</v>
      </c>
      <c r="P19" s="6">
        <f>I19/G19</f>
        <v>0.95192307692307687</v>
      </c>
    </row>
    <row r="20" spans="1:16" ht="30" x14ac:dyDescent="0.25">
      <c r="A20" s="4" t="str">
        <f>A19</f>
        <v>Arch. de San Andrés</v>
      </c>
      <c r="B20" s="103" t="str">
        <f>B19</f>
        <v>Penal Mixto(Leyes 600, 906 y 1098)</v>
      </c>
      <c r="C20" s="5" t="s">
        <v>1203</v>
      </c>
      <c r="D20" s="103" t="s">
        <v>1204</v>
      </c>
      <c r="E20" s="5" t="s">
        <v>1707</v>
      </c>
      <c r="F20" s="7">
        <v>6.0666666666666664</v>
      </c>
      <c r="G20" s="7">
        <v>333</v>
      </c>
      <c r="H20" s="7">
        <v>54.890109890109891</v>
      </c>
      <c r="I20" s="7">
        <v>317</v>
      </c>
      <c r="J20" s="7">
        <v>52.252747252747255</v>
      </c>
      <c r="K20" s="7">
        <v>65</v>
      </c>
      <c r="L20" s="83">
        <v>68.144195071115519</v>
      </c>
      <c r="M20" s="83">
        <v>8.4295934659788578</v>
      </c>
      <c r="N20" s="83">
        <v>65.483178121962993</v>
      </c>
      <c r="O20" s="83">
        <v>8.4295934659788578</v>
      </c>
      <c r="P20" s="6">
        <f t="shared" ref="P20:P31" si="0">I20/G20</f>
        <v>0.95195195195195192</v>
      </c>
    </row>
    <row r="21" spans="1:16" x14ac:dyDescent="0.25">
      <c r="A21" s="9" t="s">
        <v>418</v>
      </c>
      <c r="B21" s="63"/>
      <c r="C21" s="9"/>
      <c r="D21" s="63"/>
      <c r="E21" s="9"/>
      <c r="F21" s="10"/>
      <c r="G21" s="10">
        <v>749</v>
      </c>
      <c r="H21" s="10">
        <v>123.46153846153845</v>
      </c>
      <c r="I21" s="10">
        <v>713</v>
      </c>
      <c r="J21" s="10">
        <v>117.52747252747253</v>
      </c>
      <c r="K21" s="10">
        <v>169</v>
      </c>
      <c r="L21" s="11">
        <v>142.68179789132682</v>
      </c>
      <c r="M21" s="11">
        <v>18.470134006519388</v>
      </c>
      <c r="N21" s="11">
        <v>136.5639857548623</v>
      </c>
      <c r="O21" s="11">
        <v>17.47013400651938</v>
      </c>
      <c r="P21" s="14">
        <f t="shared" si="0"/>
        <v>0.95193591455273696</v>
      </c>
    </row>
    <row r="22" spans="1:16" ht="30" x14ac:dyDescent="0.25">
      <c r="A22" s="4" t="s">
        <v>99</v>
      </c>
      <c r="B22" s="103" t="s">
        <v>447</v>
      </c>
      <c r="C22" s="5" t="s">
        <v>1259</v>
      </c>
      <c r="D22" s="103" t="s">
        <v>1260</v>
      </c>
      <c r="E22" s="5" t="s">
        <v>1708</v>
      </c>
      <c r="F22" s="7">
        <v>6.0666666666666664</v>
      </c>
      <c r="G22" s="7">
        <v>964</v>
      </c>
      <c r="H22" s="7">
        <v>158.90109890109892</v>
      </c>
      <c r="I22" s="7">
        <v>707</v>
      </c>
      <c r="J22" s="7">
        <v>116.53846153846155</v>
      </c>
      <c r="K22" s="7">
        <v>410</v>
      </c>
      <c r="L22" s="83">
        <v>164.99999999999969</v>
      </c>
      <c r="M22" s="83">
        <v>9.8333333333333233</v>
      </c>
      <c r="N22" s="83">
        <v>193.83333333333312</v>
      </c>
      <c r="O22" s="83">
        <v>5.6666666666666625</v>
      </c>
      <c r="P22" s="6">
        <f t="shared" si="0"/>
        <v>0.73340248962655596</v>
      </c>
    </row>
    <row r="23" spans="1:16" x14ac:dyDescent="0.25">
      <c r="A23" s="9" t="s">
        <v>114</v>
      </c>
      <c r="B23" s="63"/>
      <c r="C23" s="9"/>
      <c r="D23" s="63"/>
      <c r="E23" s="9"/>
      <c r="F23" s="10"/>
      <c r="G23" s="10">
        <v>964</v>
      </c>
      <c r="H23" s="10">
        <v>158.90109890109892</v>
      </c>
      <c r="I23" s="10">
        <v>707</v>
      </c>
      <c r="J23" s="10">
        <v>116.53846153846155</v>
      </c>
      <c r="K23" s="10">
        <v>410</v>
      </c>
      <c r="L23" s="11">
        <v>164.99999999999969</v>
      </c>
      <c r="M23" s="11">
        <v>9.8333333333333233</v>
      </c>
      <c r="N23" s="11">
        <v>193.83333333333312</v>
      </c>
      <c r="O23" s="11">
        <v>5.6666666666666625</v>
      </c>
      <c r="P23" s="14">
        <f t="shared" si="0"/>
        <v>0.73340248962655596</v>
      </c>
    </row>
    <row r="24" spans="1:16" ht="30" x14ac:dyDescent="0.25">
      <c r="A24" s="4" t="s">
        <v>157</v>
      </c>
      <c r="B24" s="103" t="s">
        <v>447</v>
      </c>
      <c r="C24" s="5" t="s">
        <v>1395</v>
      </c>
      <c r="D24" s="103" t="s">
        <v>1396</v>
      </c>
      <c r="E24" s="5" t="s">
        <v>1709</v>
      </c>
      <c r="F24" s="7">
        <v>6.0666666666666664</v>
      </c>
      <c r="G24" s="7">
        <v>384</v>
      </c>
      <c r="H24" s="7">
        <v>63.296703296703299</v>
      </c>
      <c r="I24" s="7">
        <v>372</v>
      </c>
      <c r="J24" s="7">
        <v>61.318681318681321</v>
      </c>
      <c r="K24" s="7">
        <v>113</v>
      </c>
      <c r="L24" s="83">
        <v>61.999999999999915</v>
      </c>
      <c r="M24" s="83">
        <v>9.1666666666666572</v>
      </c>
      <c r="N24" s="83">
        <v>63.833333333333243</v>
      </c>
      <c r="O24" s="83">
        <v>3.9999999999999991</v>
      </c>
      <c r="P24" s="6">
        <f t="shared" si="0"/>
        <v>0.96875</v>
      </c>
    </row>
    <row r="25" spans="1:16" ht="30" x14ac:dyDescent="0.25">
      <c r="A25" s="4" t="str">
        <f t="shared" ref="A25:B29" si="1">A24</f>
        <v>Cundinamarca</v>
      </c>
      <c r="B25" s="103" t="str">
        <f t="shared" si="1"/>
        <v>Penal Mixto(Leyes 600, 906 y 1098)</v>
      </c>
      <c r="C25" s="5" t="s">
        <v>1397</v>
      </c>
      <c r="D25" s="103" t="s">
        <v>1398</v>
      </c>
      <c r="E25" s="5" t="s">
        <v>1710</v>
      </c>
      <c r="F25" s="7">
        <v>6.0666666666666664</v>
      </c>
      <c r="G25" s="7">
        <v>389</v>
      </c>
      <c r="H25" s="7">
        <v>64.120879120879124</v>
      </c>
      <c r="I25" s="7">
        <v>372</v>
      </c>
      <c r="J25" s="7">
        <v>61.318681318681321</v>
      </c>
      <c r="K25" s="7">
        <v>80</v>
      </c>
      <c r="L25" s="83">
        <v>74.308227104870539</v>
      </c>
      <c r="M25" s="83">
        <v>9.3431855500820777</v>
      </c>
      <c r="N25" s="83">
        <v>72.802479978433766</v>
      </c>
      <c r="O25" s="83">
        <v>7.9926108374384199</v>
      </c>
      <c r="P25" s="6">
        <f t="shared" si="0"/>
        <v>0.95629820051413883</v>
      </c>
    </row>
    <row r="26" spans="1:16" ht="30" x14ac:dyDescent="0.25">
      <c r="A26" s="4" t="str">
        <f t="shared" si="1"/>
        <v>Cundinamarca</v>
      </c>
      <c r="B26" s="103" t="str">
        <f t="shared" si="1"/>
        <v>Penal Mixto(Leyes 600, 906 y 1098)</v>
      </c>
      <c r="C26" s="5" t="s">
        <v>1399</v>
      </c>
      <c r="D26" s="103" t="s">
        <v>1400</v>
      </c>
      <c r="E26" s="5" t="s">
        <v>1711</v>
      </c>
      <c r="F26" s="7">
        <v>6.0666666666666664</v>
      </c>
      <c r="G26" s="7">
        <v>716</v>
      </c>
      <c r="H26" s="7">
        <v>118.02197802197803</v>
      </c>
      <c r="I26" s="7">
        <v>714</v>
      </c>
      <c r="J26" s="7">
        <v>117.69230769230769</v>
      </c>
      <c r="K26" s="7">
        <v>2</v>
      </c>
      <c r="L26" s="83">
        <v>123.07996348336889</v>
      </c>
      <c r="M26" s="83">
        <v>4.4999999999999947</v>
      </c>
      <c r="N26" s="83">
        <v>123.06241962371978</v>
      </c>
      <c r="O26" s="83">
        <v>3.999999999999992</v>
      </c>
      <c r="P26" s="6">
        <f t="shared" si="0"/>
        <v>0.9972067039106145</v>
      </c>
    </row>
    <row r="27" spans="1:16" ht="30" x14ac:dyDescent="0.25">
      <c r="A27" s="4" t="str">
        <f t="shared" si="1"/>
        <v>Cundinamarca</v>
      </c>
      <c r="B27" s="103" t="str">
        <f t="shared" si="1"/>
        <v>Penal Mixto(Leyes 600, 906 y 1098)</v>
      </c>
      <c r="C27" s="5" t="s">
        <v>1401</v>
      </c>
      <c r="D27" s="103" t="s">
        <v>1402</v>
      </c>
      <c r="E27" s="5" t="s">
        <v>1712</v>
      </c>
      <c r="F27" s="7">
        <v>3.0333333333333332</v>
      </c>
      <c r="G27" s="7">
        <v>50</v>
      </c>
      <c r="H27" s="7">
        <v>16.483516483516485</v>
      </c>
      <c r="I27" s="7">
        <v>39</v>
      </c>
      <c r="J27" s="7">
        <v>12.857142857142858</v>
      </c>
      <c r="K27" s="7">
        <v>270</v>
      </c>
      <c r="L27" s="83">
        <v>16.666666666666647</v>
      </c>
      <c r="M27" s="83"/>
      <c r="N27" s="83">
        <v>12.999999999999982</v>
      </c>
      <c r="O27" s="83"/>
      <c r="P27" s="6">
        <f t="shared" si="0"/>
        <v>0.78</v>
      </c>
    </row>
    <row r="28" spans="1:16" ht="30" x14ac:dyDescent="0.25">
      <c r="A28" s="4" t="str">
        <f t="shared" si="1"/>
        <v>Cundinamarca</v>
      </c>
      <c r="B28" s="103" t="str">
        <f t="shared" si="1"/>
        <v>Penal Mixto(Leyes 600, 906 y 1098)</v>
      </c>
      <c r="C28" s="5" t="s">
        <v>1403</v>
      </c>
      <c r="D28" s="103" t="s">
        <v>1384</v>
      </c>
      <c r="E28" s="5" t="s">
        <v>1713</v>
      </c>
      <c r="F28" s="7">
        <v>3.0333333333333332</v>
      </c>
      <c r="G28" s="7">
        <v>321</v>
      </c>
      <c r="H28" s="7">
        <v>105.82417582417582</v>
      </c>
      <c r="I28" s="7">
        <v>315</v>
      </c>
      <c r="J28" s="7">
        <v>103.84615384615385</v>
      </c>
      <c r="K28" s="7">
        <v>0</v>
      </c>
      <c r="L28" s="83">
        <v>106.99999999999977</v>
      </c>
      <c r="M28" s="83"/>
      <c r="N28" s="83">
        <v>104.99999999999977</v>
      </c>
      <c r="O28" s="83"/>
      <c r="P28" s="6">
        <f t="shared" si="0"/>
        <v>0.98130841121495327</v>
      </c>
    </row>
    <row r="29" spans="1:16" ht="30" x14ac:dyDescent="0.25">
      <c r="A29" s="4" t="str">
        <f t="shared" si="1"/>
        <v>Cundinamarca</v>
      </c>
      <c r="B29" s="103" t="str">
        <f t="shared" si="1"/>
        <v>Penal Mixto(Leyes 600, 906 y 1098)</v>
      </c>
      <c r="C29" s="5" t="s">
        <v>1404</v>
      </c>
      <c r="D29" s="103" t="s">
        <v>1405</v>
      </c>
      <c r="E29" s="5" t="s">
        <v>1714</v>
      </c>
      <c r="F29" s="7">
        <v>6.0666666666666664</v>
      </c>
      <c r="G29" s="7">
        <v>704</v>
      </c>
      <c r="H29" s="7">
        <v>116.04395604395604</v>
      </c>
      <c r="I29" s="7">
        <v>220</v>
      </c>
      <c r="J29" s="7">
        <v>36.263736263736263</v>
      </c>
      <c r="K29" s="7">
        <v>640</v>
      </c>
      <c r="L29" s="83">
        <v>222.49999999999977</v>
      </c>
      <c r="M29" s="83">
        <v>7.3333333333333224</v>
      </c>
      <c r="N29" s="83">
        <v>63.499999999999922</v>
      </c>
      <c r="O29" s="83">
        <v>3.3333333333333286</v>
      </c>
      <c r="P29" s="6">
        <f t="shared" si="0"/>
        <v>0.3125</v>
      </c>
    </row>
    <row r="30" spans="1:16" x14ac:dyDescent="0.25">
      <c r="A30" s="9" t="s">
        <v>168</v>
      </c>
      <c r="B30" s="9"/>
      <c r="C30" s="9"/>
      <c r="D30" s="63"/>
      <c r="E30" s="9"/>
      <c r="F30" s="10"/>
      <c r="G30" s="10">
        <v>2564</v>
      </c>
      <c r="H30" s="10">
        <v>483.79120879120882</v>
      </c>
      <c r="I30" s="10">
        <v>2032</v>
      </c>
      <c r="J30" s="10">
        <v>393.2967032967033</v>
      </c>
      <c r="K30" s="10">
        <v>1105</v>
      </c>
      <c r="L30" s="11">
        <v>605.55485725490553</v>
      </c>
      <c r="M30" s="11">
        <v>30.343185550082048</v>
      </c>
      <c r="N30" s="11">
        <v>441.19823293548649</v>
      </c>
      <c r="O30" s="11">
        <v>19.325944170771741</v>
      </c>
      <c r="P30" s="14">
        <f t="shared" si="0"/>
        <v>0.79251170046801878</v>
      </c>
    </row>
    <row r="31" spans="1:16" x14ac:dyDescent="0.25">
      <c r="A31" s="84" t="s">
        <v>339</v>
      </c>
      <c r="B31" s="84"/>
      <c r="C31" s="84"/>
      <c r="D31" s="104"/>
      <c r="E31" s="84"/>
      <c r="F31" s="85"/>
      <c r="G31" s="85">
        <v>4277</v>
      </c>
      <c r="H31" s="85">
        <v>766.15384615384619</v>
      </c>
      <c r="I31" s="85">
        <v>3452</v>
      </c>
      <c r="J31" s="85">
        <v>627.36263736263743</v>
      </c>
      <c r="K31" s="85">
        <v>1684</v>
      </c>
      <c r="L31" s="96">
        <v>913.23665514623201</v>
      </c>
      <c r="M31" s="96">
        <v>58.646652889934757</v>
      </c>
      <c r="N31" s="96">
        <v>771.59555202368188</v>
      </c>
      <c r="O31" s="96">
        <v>42.462744843957786</v>
      </c>
      <c r="P31" s="6">
        <f t="shared" si="0"/>
        <v>0.80710778583119014</v>
      </c>
    </row>
    <row r="32" spans="1:16" x14ac:dyDescent="0.25">
      <c r="D32" s="53"/>
    </row>
    <row r="33" spans="4:4" x14ac:dyDescent="0.25">
      <c r="D33" s="53"/>
    </row>
    <row r="34" spans="4:4" x14ac:dyDescent="0.25">
      <c r="D34" s="53"/>
    </row>
    <row r="35" spans="4:4" x14ac:dyDescent="0.25">
      <c r="D35" s="53"/>
    </row>
    <row r="36" spans="4:4" x14ac:dyDescent="0.25">
      <c r="D36" s="53"/>
    </row>
    <row r="37" spans="4:4" x14ac:dyDescent="0.25">
      <c r="D37" s="53"/>
    </row>
    <row r="38" spans="4:4" x14ac:dyDescent="0.25">
      <c r="D38" s="53"/>
    </row>
    <row r="39" spans="4:4" x14ac:dyDescent="0.25">
      <c r="D39" s="53"/>
    </row>
    <row r="40" spans="4:4" x14ac:dyDescent="0.25">
      <c r="D40" s="53"/>
    </row>
    <row r="41" spans="4:4" x14ac:dyDescent="0.25">
      <c r="D41" s="53"/>
    </row>
    <row r="42" spans="4:4" x14ac:dyDescent="0.25">
      <c r="D42" s="53"/>
    </row>
    <row r="43" spans="4:4" x14ac:dyDescent="0.25">
      <c r="D43" s="53"/>
    </row>
    <row r="44" spans="4:4" x14ac:dyDescent="0.25">
      <c r="D44" s="53"/>
    </row>
    <row r="45" spans="4:4" x14ac:dyDescent="0.25">
      <c r="D45" s="53"/>
    </row>
    <row r="46" spans="4:4" x14ac:dyDescent="0.25">
      <c r="D46" s="53"/>
    </row>
    <row r="47" spans="4:4" x14ac:dyDescent="0.25">
      <c r="D47" s="53"/>
    </row>
    <row r="48" spans="4:4" x14ac:dyDescent="0.25">
      <c r="D48" s="53"/>
    </row>
    <row r="49" spans="4:4" x14ac:dyDescent="0.25">
      <c r="D49" s="53"/>
    </row>
    <row r="50" spans="4:4" x14ac:dyDescent="0.25">
      <c r="D50" s="53"/>
    </row>
    <row r="51" spans="4:4" x14ac:dyDescent="0.25">
      <c r="D51" s="53"/>
    </row>
    <row r="52" spans="4:4" x14ac:dyDescent="0.25">
      <c r="D52" s="53"/>
    </row>
    <row r="53" spans="4:4" x14ac:dyDescent="0.25">
      <c r="D53" s="53"/>
    </row>
    <row r="54" spans="4:4" x14ac:dyDescent="0.25">
      <c r="D54" s="53"/>
    </row>
    <row r="55" spans="4:4" x14ac:dyDescent="0.25">
      <c r="D55" s="53"/>
    </row>
    <row r="56" spans="4:4" x14ac:dyDescent="0.25">
      <c r="D56" s="53"/>
    </row>
    <row r="57" spans="4:4" x14ac:dyDescent="0.25">
      <c r="D57" s="53"/>
    </row>
    <row r="58" spans="4:4" x14ac:dyDescent="0.25">
      <c r="D58" s="53"/>
    </row>
    <row r="59" spans="4:4" x14ac:dyDescent="0.25">
      <c r="D59" s="53"/>
    </row>
    <row r="60" spans="4:4" x14ac:dyDescent="0.25">
      <c r="D60" s="53"/>
    </row>
    <row r="61" spans="4:4" x14ac:dyDescent="0.25">
      <c r="D61" s="53"/>
    </row>
    <row r="62" spans="4:4" x14ac:dyDescent="0.25">
      <c r="D62" s="53"/>
    </row>
    <row r="63" spans="4:4" x14ac:dyDescent="0.25">
      <c r="D63" s="53"/>
    </row>
    <row r="64" spans="4:4" x14ac:dyDescent="0.25">
      <c r="D64" s="53"/>
    </row>
    <row r="65" spans="4:4" x14ac:dyDescent="0.25">
      <c r="D65" s="53"/>
    </row>
    <row r="66" spans="4:4" x14ac:dyDescent="0.25">
      <c r="D66" s="53"/>
    </row>
    <row r="67" spans="4:4" x14ac:dyDescent="0.25">
      <c r="D67" s="53"/>
    </row>
    <row r="68" spans="4:4" x14ac:dyDescent="0.25">
      <c r="D68" s="53"/>
    </row>
    <row r="69" spans="4:4" x14ac:dyDescent="0.25">
      <c r="D69" s="53"/>
    </row>
    <row r="70" spans="4:4" x14ac:dyDescent="0.25">
      <c r="D70" s="53"/>
    </row>
    <row r="71" spans="4:4" x14ac:dyDescent="0.25">
      <c r="D71" s="53"/>
    </row>
    <row r="72" spans="4:4" x14ac:dyDescent="0.25">
      <c r="D72" s="53"/>
    </row>
    <row r="73" spans="4:4" x14ac:dyDescent="0.25">
      <c r="D73" s="53"/>
    </row>
    <row r="74" spans="4:4" x14ac:dyDescent="0.25">
      <c r="D74" s="53"/>
    </row>
    <row r="75" spans="4:4" x14ac:dyDescent="0.25">
      <c r="D75" s="53"/>
    </row>
    <row r="76" spans="4:4" x14ac:dyDescent="0.25">
      <c r="D76" s="53"/>
    </row>
    <row r="77" spans="4:4" x14ac:dyDescent="0.25">
      <c r="D77" s="53"/>
    </row>
    <row r="78" spans="4:4" x14ac:dyDescent="0.25">
      <c r="D78" s="53"/>
    </row>
    <row r="79" spans="4:4" x14ac:dyDescent="0.25">
      <c r="D79" s="53"/>
    </row>
    <row r="80" spans="4:4" x14ac:dyDescent="0.25">
      <c r="D80" s="53"/>
    </row>
    <row r="81" spans="4:4" x14ac:dyDescent="0.25">
      <c r="D81" s="53"/>
    </row>
    <row r="82" spans="4:4" x14ac:dyDescent="0.25">
      <c r="D82" s="53"/>
    </row>
    <row r="83" spans="4:4" x14ac:dyDescent="0.25">
      <c r="D83" s="53"/>
    </row>
    <row r="84" spans="4:4" x14ac:dyDescent="0.25">
      <c r="D84" s="53"/>
    </row>
  </sheetData>
  <mergeCells count="20">
    <mergeCell ref="A12:P12"/>
    <mergeCell ref="A13:P13"/>
    <mergeCell ref="G17:G18"/>
    <mergeCell ref="F17:F18"/>
    <mergeCell ref="E17:E18"/>
    <mergeCell ref="D17:D18"/>
    <mergeCell ref="C17:C18"/>
    <mergeCell ref="B17:B18"/>
    <mergeCell ref="N16:O17"/>
    <mergeCell ref="L16:M17"/>
    <mergeCell ref="K17:K18"/>
    <mergeCell ref="J17:J18"/>
    <mergeCell ref="I17:I18"/>
    <mergeCell ref="H17:H18"/>
    <mergeCell ref="A17:A18"/>
    <mergeCell ref="A2:D2"/>
    <mergeCell ref="A3:D3"/>
    <mergeCell ref="F3:I3"/>
    <mergeCell ref="A4:D4"/>
    <mergeCell ref="F4:I4"/>
  </mergeCells>
  <pageMargins left="0.25" right="0.25" top="0.75" bottom="0.75" header="0.3" footer="0.3"/>
  <pageSetup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TRIBUNAL SUPERIOR</vt:lpstr>
      <vt:lpstr>JUZGADO CIRCUITO</vt:lpstr>
      <vt:lpstr>Juzgado Circuito Eje. Penas</vt:lpstr>
      <vt:lpstr>PENAL ESPECIALIZADO</vt:lpstr>
      <vt:lpstr>JUZGADO MUNICIPAL</vt:lpstr>
      <vt:lpstr>JUZ. MPAL PENAL ADOLECENTES</vt:lpstr>
      <vt:lpstr>PENAL MIXTO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consejo superior</cp:lastModifiedBy>
  <cp:lastPrinted>2016-11-09T22:09:24Z</cp:lastPrinted>
  <dcterms:created xsi:type="dcterms:W3CDTF">2016-09-19T16:51:58Z</dcterms:created>
  <dcterms:modified xsi:type="dcterms:W3CDTF">2016-11-09T22:12:34Z</dcterms:modified>
</cp:coreProperties>
</file>