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mbenitev_cendoj_ramajudicial_gov_co/Documents/PROYECTOS DE SECRETARÍA/TURNOS HC Y CG/2024/TURNOS HABEAS CORPUS/FINALIZADOS/"/>
    </mc:Choice>
  </mc:AlternateContent>
  <xr:revisionPtr revIDLastSave="0" documentId="13_ncr:1_{475C4A7A-4F36-47CD-8259-E491E3BB90A7}" xr6:coauthVersionLast="47" xr6:coauthVersionMax="47" xr10:uidLastSave="{00000000-0000-0000-0000-000000000000}"/>
  <bookViews>
    <workbookView xWindow="-105" yWindow="-105" windowWidth="23250" windowHeight="12450" tabRatio="935" firstSheet="1" activeTab="1" xr2:uid="{64E8711B-5A1E-4948-8F78-4FE23A12E6D0}"/>
  </bookViews>
  <sheets>
    <sheet name="TURNOS FINALES" sheetId="6" r:id="rId1"/>
    <sheet name="PROYECCIÓN TURNOS HC CARTAGENA" sheetId="1" r:id="rId2"/>
    <sheet name="CRUCE DE INFORMACIÓN" sheetId="5" r:id="rId3"/>
    <sheet name="FECHAS" sheetId="3" r:id="rId4"/>
    <sheet name="FUNCIONARIOS" sheetId="2" r:id="rId5"/>
  </sheets>
  <externalReferences>
    <externalReference r:id="rId6"/>
  </externalReferences>
  <definedNames>
    <definedName name="ESTADOS">[1]!ESTADO[#Data]</definedName>
    <definedName name="FUNCIONARIO">[1]!MAGISTRADOS[FUNCIONARIO]</definedName>
    <definedName name="SEDES">[1]!SEDE[#Data]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5" l="1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0" i="1"/>
  <c r="H196" i="1" l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E29" i="5" l="1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E28" i="5"/>
  <c r="E27" i="5"/>
  <c r="E26" i="5"/>
  <c r="E25" i="5"/>
  <c r="E24" i="5"/>
  <c r="E23" i="5"/>
  <c r="E22" i="5"/>
  <c r="E21" i="5"/>
  <c r="E20" i="5"/>
  <c r="E19" i="5"/>
  <c r="E18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2" i="5"/>
  <c r="E2" i="5"/>
  <c r="C3" i="5"/>
  <c r="E3" i="5"/>
  <c r="E10" i="5" l="1"/>
  <c r="E11" i="5"/>
  <c r="E12" i="5"/>
  <c r="C10" i="5"/>
  <c r="C11" i="5"/>
  <c r="C12" i="5"/>
  <c r="E4" i="5" l="1"/>
  <c r="E5" i="5"/>
  <c r="E6" i="5"/>
  <c r="E7" i="5"/>
  <c r="E8" i="5"/>
  <c r="E9" i="5"/>
  <c r="E13" i="5"/>
  <c r="E14" i="5"/>
  <c r="E15" i="5"/>
  <c r="E16" i="5"/>
  <c r="E17" i="5"/>
  <c r="C4" i="5"/>
  <c r="C5" i="5"/>
  <c r="C6" i="5"/>
  <c r="C7" i="5"/>
  <c r="C8" i="5"/>
  <c r="C9" i="5"/>
  <c r="C13" i="5"/>
  <c r="C14" i="5"/>
  <c r="C15" i="5"/>
  <c r="C16" i="5"/>
  <c r="C17" i="5"/>
  <c r="I189" i="1" l="1"/>
  <c r="I165" i="1"/>
  <c r="I45" i="1"/>
  <c r="I188" i="1"/>
  <c r="I140" i="1"/>
  <c r="I80" i="1"/>
  <c r="I20" i="1"/>
  <c r="I129" i="1"/>
  <c r="I57" i="1"/>
  <c r="I44" i="1"/>
  <c r="I187" i="1"/>
  <c r="I175" i="1"/>
  <c r="I163" i="1"/>
  <c r="I151" i="1"/>
  <c r="I139" i="1"/>
  <c r="I127" i="1"/>
  <c r="I115" i="1"/>
  <c r="I103" i="1"/>
  <c r="I91" i="1"/>
  <c r="I79" i="1"/>
  <c r="I67" i="1"/>
  <c r="I55" i="1"/>
  <c r="I43" i="1"/>
  <c r="I31" i="1"/>
  <c r="I19" i="1"/>
  <c r="I93" i="1"/>
  <c r="I104" i="1"/>
  <c r="I186" i="1"/>
  <c r="I174" i="1"/>
  <c r="I162" i="1"/>
  <c r="I150" i="1"/>
  <c r="I138" i="1"/>
  <c r="I126" i="1"/>
  <c r="I102" i="1"/>
  <c r="I90" i="1"/>
  <c r="I78" i="1"/>
  <c r="I66" i="1"/>
  <c r="I54" i="1"/>
  <c r="I42" i="1"/>
  <c r="I30" i="1"/>
  <c r="I18" i="1"/>
  <c r="I177" i="1"/>
  <c r="I81" i="1"/>
  <c r="I116" i="1"/>
  <c r="I56" i="1"/>
  <c r="I185" i="1"/>
  <c r="I173" i="1"/>
  <c r="I161" i="1"/>
  <c r="I149" i="1"/>
  <c r="I137" i="1"/>
  <c r="I125" i="1"/>
  <c r="I101" i="1"/>
  <c r="I89" i="1"/>
  <c r="I77" i="1"/>
  <c r="I65" i="1"/>
  <c r="I53" i="1"/>
  <c r="I41" i="1"/>
  <c r="I29" i="1"/>
  <c r="I17" i="1"/>
  <c r="I141" i="1"/>
  <c r="I33" i="1"/>
  <c r="I176" i="1"/>
  <c r="I92" i="1"/>
  <c r="I196" i="1"/>
  <c r="I184" i="1"/>
  <c r="I172" i="1"/>
  <c r="I160" i="1"/>
  <c r="I148" i="1"/>
  <c r="I136" i="1"/>
  <c r="I124" i="1"/>
  <c r="I112" i="1"/>
  <c r="I88" i="1"/>
  <c r="I76" i="1"/>
  <c r="I64" i="1"/>
  <c r="I52" i="1"/>
  <c r="I40" i="1"/>
  <c r="I28" i="1"/>
  <c r="I16" i="1"/>
  <c r="I153" i="1"/>
  <c r="I69" i="1"/>
  <c r="I128" i="1"/>
  <c r="I68" i="1"/>
  <c r="I195" i="1"/>
  <c r="I183" i="1"/>
  <c r="I171" i="1"/>
  <c r="I159" i="1"/>
  <c r="I147" i="1"/>
  <c r="I135" i="1"/>
  <c r="I123" i="1"/>
  <c r="I111" i="1"/>
  <c r="I87" i="1"/>
  <c r="I75" i="1"/>
  <c r="I63" i="1"/>
  <c r="I51" i="1"/>
  <c r="I39" i="1"/>
  <c r="I27" i="1"/>
  <c r="I15" i="1"/>
  <c r="I105" i="1"/>
  <c r="I152" i="1"/>
  <c r="I32" i="1"/>
  <c r="I194" i="1"/>
  <c r="I182" i="1"/>
  <c r="I170" i="1"/>
  <c r="I158" i="1"/>
  <c r="I146" i="1"/>
  <c r="I134" i="1"/>
  <c r="I122" i="1"/>
  <c r="I110" i="1"/>
  <c r="I98" i="1"/>
  <c r="I86" i="1"/>
  <c r="I74" i="1"/>
  <c r="I62" i="1"/>
  <c r="I50" i="1"/>
  <c r="I38" i="1"/>
  <c r="I26" i="1"/>
  <c r="I14" i="1"/>
  <c r="I117" i="1"/>
  <c r="I193" i="1"/>
  <c r="I181" i="1"/>
  <c r="I169" i="1"/>
  <c r="I157" i="1"/>
  <c r="I145" i="1"/>
  <c r="I133" i="1"/>
  <c r="I121" i="1"/>
  <c r="I109" i="1"/>
  <c r="I97" i="1"/>
  <c r="I85" i="1"/>
  <c r="I73" i="1"/>
  <c r="I61" i="1"/>
  <c r="I49" i="1"/>
  <c r="I37" i="1"/>
  <c r="I25" i="1"/>
  <c r="I13" i="1"/>
  <c r="I21" i="1"/>
  <c r="I164" i="1"/>
  <c r="I192" i="1"/>
  <c r="I180" i="1"/>
  <c r="I168" i="1"/>
  <c r="I156" i="1"/>
  <c r="I144" i="1"/>
  <c r="I132" i="1"/>
  <c r="I120" i="1"/>
  <c r="I108" i="1"/>
  <c r="I96" i="1"/>
  <c r="I84" i="1"/>
  <c r="I72" i="1"/>
  <c r="I60" i="1"/>
  <c r="I48" i="1"/>
  <c r="I36" i="1"/>
  <c r="I24" i="1"/>
  <c r="I12" i="1"/>
  <c r="I191" i="1"/>
  <c r="I179" i="1"/>
  <c r="I167" i="1"/>
  <c r="I155" i="1"/>
  <c r="I143" i="1"/>
  <c r="I131" i="1"/>
  <c r="I119" i="1"/>
  <c r="I107" i="1"/>
  <c r="I95" i="1"/>
  <c r="I83" i="1"/>
  <c r="I71" i="1"/>
  <c r="I59" i="1"/>
  <c r="I47" i="1"/>
  <c r="I35" i="1"/>
  <c r="I23" i="1"/>
  <c r="I11" i="1"/>
  <c r="I190" i="1"/>
  <c r="I178" i="1"/>
  <c r="I166" i="1"/>
  <c r="I154" i="1"/>
  <c r="I142" i="1"/>
  <c r="I130" i="1"/>
  <c r="I118" i="1"/>
  <c r="I106" i="1"/>
  <c r="I94" i="1"/>
  <c r="I82" i="1"/>
  <c r="I70" i="1"/>
  <c r="I58" i="1"/>
  <c r="I46" i="1"/>
  <c r="I34" i="1"/>
  <c r="I22" i="1"/>
  <c r="I10" i="1"/>
  <c r="I113" i="1"/>
  <c r="I114" i="1"/>
  <c r="I99" i="1"/>
  <c r="I100" i="1"/>
  <c r="J189" i="1"/>
  <c r="J165" i="1"/>
  <c r="J45" i="1"/>
  <c r="J188" i="1"/>
  <c r="J140" i="1"/>
  <c r="J80" i="1"/>
  <c r="J20" i="1"/>
  <c r="J129" i="1"/>
  <c r="J57" i="1"/>
  <c r="J44" i="1"/>
  <c r="J187" i="1"/>
  <c r="J175" i="1"/>
  <c r="J163" i="1"/>
  <c r="J151" i="1"/>
  <c r="J139" i="1"/>
  <c r="J127" i="1"/>
  <c r="J115" i="1"/>
  <c r="J103" i="1"/>
  <c r="J91" i="1"/>
  <c r="J79" i="1"/>
  <c r="J67" i="1"/>
  <c r="J55" i="1"/>
  <c r="J43" i="1"/>
  <c r="J31" i="1"/>
  <c r="J19" i="1"/>
  <c r="J93" i="1"/>
  <c r="J104" i="1"/>
  <c r="J186" i="1"/>
  <c r="J174" i="1"/>
  <c r="J162" i="1"/>
  <c r="J150" i="1"/>
  <c r="J138" i="1"/>
  <c r="J126" i="1"/>
  <c r="J102" i="1"/>
  <c r="J90" i="1"/>
  <c r="J78" i="1"/>
  <c r="J66" i="1"/>
  <c r="J54" i="1"/>
  <c r="J42" i="1"/>
  <c r="J30" i="1"/>
  <c r="J18" i="1"/>
  <c r="J177" i="1"/>
  <c r="J81" i="1"/>
  <c r="J116" i="1"/>
  <c r="J56" i="1"/>
  <c r="J185" i="1"/>
  <c r="J173" i="1"/>
  <c r="J161" i="1"/>
  <c r="J149" i="1"/>
  <c r="J137" i="1"/>
  <c r="J125" i="1"/>
  <c r="J101" i="1"/>
  <c r="J89" i="1"/>
  <c r="J77" i="1"/>
  <c r="J65" i="1"/>
  <c r="J53" i="1"/>
  <c r="J41" i="1"/>
  <c r="J29" i="1"/>
  <c r="J17" i="1"/>
  <c r="J141" i="1"/>
  <c r="J33" i="1"/>
  <c r="J176" i="1"/>
  <c r="J92" i="1"/>
  <c r="J196" i="1"/>
  <c r="J184" i="1"/>
  <c r="J172" i="1"/>
  <c r="J160" i="1"/>
  <c r="J148" i="1"/>
  <c r="J136" i="1"/>
  <c r="J124" i="1"/>
  <c r="J112" i="1"/>
  <c r="J88" i="1"/>
  <c r="J76" i="1"/>
  <c r="J64" i="1"/>
  <c r="J52" i="1"/>
  <c r="J40" i="1"/>
  <c r="J28" i="1"/>
  <c r="J16" i="1"/>
  <c r="J153" i="1"/>
  <c r="J69" i="1"/>
  <c r="J128" i="1"/>
  <c r="J68" i="1"/>
  <c r="J195" i="1"/>
  <c r="J183" i="1"/>
  <c r="J171" i="1"/>
  <c r="J159" i="1"/>
  <c r="J147" i="1"/>
  <c r="J135" i="1"/>
  <c r="J123" i="1"/>
  <c r="J111" i="1"/>
  <c r="J87" i="1"/>
  <c r="J75" i="1"/>
  <c r="J63" i="1"/>
  <c r="J51" i="1"/>
  <c r="J39" i="1"/>
  <c r="J27" i="1"/>
  <c r="J15" i="1"/>
  <c r="J105" i="1"/>
  <c r="J152" i="1"/>
  <c r="J32" i="1"/>
  <c r="J194" i="1"/>
  <c r="J182" i="1"/>
  <c r="J170" i="1"/>
  <c r="J158" i="1"/>
  <c r="J146" i="1"/>
  <c r="J134" i="1"/>
  <c r="J122" i="1"/>
  <c r="J110" i="1"/>
  <c r="J98" i="1"/>
  <c r="J86" i="1"/>
  <c r="J74" i="1"/>
  <c r="J62" i="1"/>
  <c r="J50" i="1"/>
  <c r="J38" i="1"/>
  <c r="J26" i="1"/>
  <c r="J14" i="1"/>
  <c r="J117" i="1"/>
  <c r="J193" i="1"/>
  <c r="J181" i="1"/>
  <c r="J169" i="1"/>
  <c r="J157" i="1"/>
  <c r="J145" i="1"/>
  <c r="J133" i="1"/>
  <c r="J121" i="1"/>
  <c r="J109" i="1"/>
  <c r="J97" i="1"/>
  <c r="J85" i="1"/>
  <c r="J73" i="1"/>
  <c r="J61" i="1"/>
  <c r="J49" i="1"/>
  <c r="J37" i="1"/>
  <c r="J25" i="1"/>
  <c r="J13" i="1"/>
  <c r="J21" i="1"/>
  <c r="J164" i="1"/>
  <c r="J192" i="1"/>
  <c r="J180" i="1"/>
  <c r="J168" i="1"/>
  <c r="J156" i="1"/>
  <c r="J144" i="1"/>
  <c r="J132" i="1"/>
  <c r="J120" i="1"/>
  <c r="J108" i="1"/>
  <c r="J96" i="1"/>
  <c r="J84" i="1"/>
  <c r="J72" i="1"/>
  <c r="J60" i="1"/>
  <c r="J48" i="1"/>
  <c r="J36" i="1"/>
  <c r="J24" i="1"/>
  <c r="J12" i="1"/>
  <c r="J191" i="1"/>
  <c r="J179" i="1"/>
  <c r="J167" i="1"/>
  <c r="J155" i="1"/>
  <c r="J143" i="1"/>
  <c r="J131" i="1"/>
  <c r="J119" i="1"/>
  <c r="J107" i="1"/>
  <c r="J95" i="1"/>
  <c r="J83" i="1"/>
  <c r="J71" i="1"/>
  <c r="J59" i="1"/>
  <c r="J47" i="1"/>
  <c r="J35" i="1"/>
  <c r="J23" i="1"/>
  <c r="J11" i="1"/>
  <c r="J190" i="1"/>
  <c r="J178" i="1"/>
  <c r="J166" i="1"/>
  <c r="J154" i="1"/>
  <c r="J142" i="1"/>
  <c r="J130" i="1"/>
  <c r="J118" i="1"/>
  <c r="J106" i="1"/>
  <c r="J94" i="1"/>
  <c r="J82" i="1"/>
  <c r="J70" i="1"/>
  <c r="J58" i="1"/>
  <c r="J46" i="1"/>
  <c r="J34" i="1"/>
  <c r="J22" i="1"/>
  <c r="J10" i="1"/>
  <c r="J113" i="1"/>
  <c r="J114" i="1"/>
  <c r="J99" i="1"/>
  <c r="J100" i="1"/>
  <c r="E1097" i="3"/>
  <c r="D1097" i="3"/>
  <c r="C1097" i="3"/>
  <c r="B1097" i="3"/>
  <c r="E1096" i="3"/>
  <c r="D1096" i="3"/>
  <c r="C1096" i="3"/>
  <c r="B1096" i="3"/>
  <c r="E1095" i="3"/>
  <c r="D1095" i="3"/>
  <c r="C1095" i="3"/>
  <c r="B1095" i="3"/>
  <c r="E1094" i="3"/>
  <c r="D1094" i="3"/>
  <c r="C1094" i="3"/>
  <c r="B1094" i="3"/>
  <c r="E1093" i="3"/>
  <c r="D1093" i="3"/>
  <c r="C1093" i="3"/>
  <c r="B1093" i="3"/>
  <c r="E1092" i="3"/>
  <c r="D1092" i="3"/>
  <c r="C1092" i="3"/>
  <c r="B1092" i="3"/>
  <c r="E1091" i="3"/>
  <c r="D1091" i="3"/>
  <c r="C1091" i="3"/>
  <c r="B1091" i="3"/>
  <c r="E1090" i="3"/>
  <c r="D1090" i="3"/>
  <c r="C1090" i="3"/>
  <c r="B1090" i="3"/>
  <c r="E1089" i="3"/>
  <c r="D1089" i="3"/>
  <c r="C1089" i="3"/>
  <c r="B1089" i="3"/>
  <c r="E1088" i="3"/>
  <c r="D1088" i="3"/>
  <c r="C1088" i="3"/>
  <c r="B1088" i="3"/>
  <c r="E1087" i="3"/>
  <c r="D1087" i="3"/>
  <c r="C1087" i="3"/>
  <c r="B1087" i="3"/>
  <c r="E1086" i="3"/>
  <c r="D1086" i="3"/>
  <c r="C1086" i="3"/>
  <c r="B1086" i="3"/>
  <c r="E1085" i="3"/>
  <c r="D1085" i="3"/>
  <c r="C1085" i="3"/>
  <c r="B1085" i="3"/>
  <c r="E1084" i="3"/>
  <c r="D1084" i="3"/>
  <c r="C1084" i="3"/>
  <c r="B1084" i="3"/>
  <c r="E1083" i="3"/>
  <c r="D1083" i="3"/>
  <c r="C1083" i="3"/>
  <c r="B1083" i="3"/>
  <c r="E1082" i="3"/>
  <c r="D1082" i="3"/>
  <c r="C1082" i="3"/>
  <c r="B1082" i="3"/>
  <c r="E1081" i="3"/>
  <c r="D1081" i="3"/>
  <c r="C1081" i="3"/>
  <c r="B1081" i="3"/>
  <c r="E1080" i="3"/>
  <c r="D1080" i="3"/>
  <c r="C1080" i="3"/>
  <c r="B1080" i="3"/>
  <c r="E1079" i="3"/>
  <c r="D1079" i="3"/>
  <c r="C1079" i="3"/>
  <c r="B1079" i="3"/>
  <c r="E1078" i="3"/>
  <c r="D1078" i="3"/>
  <c r="C1078" i="3"/>
  <c r="B1078" i="3"/>
  <c r="E1077" i="3"/>
  <c r="D1077" i="3"/>
  <c r="C1077" i="3"/>
  <c r="B1077" i="3"/>
  <c r="E1076" i="3"/>
  <c r="D1076" i="3"/>
  <c r="C1076" i="3"/>
  <c r="B1076" i="3"/>
  <c r="E1075" i="3"/>
  <c r="D1075" i="3"/>
  <c r="C1075" i="3"/>
  <c r="B1075" i="3"/>
  <c r="E1074" i="3"/>
  <c r="D1074" i="3"/>
  <c r="C1074" i="3"/>
  <c r="B1074" i="3"/>
  <c r="E1073" i="3"/>
  <c r="D1073" i="3"/>
  <c r="C1073" i="3"/>
  <c r="B1073" i="3"/>
  <c r="E1072" i="3"/>
  <c r="D1072" i="3"/>
  <c r="C1072" i="3"/>
  <c r="B1072" i="3"/>
  <c r="E1071" i="3"/>
  <c r="D1071" i="3"/>
  <c r="C1071" i="3"/>
  <c r="B1071" i="3"/>
  <c r="E1070" i="3"/>
  <c r="D1070" i="3"/>
  <c r="C1070" i="3"/>
  <c r="B1070" i="3"/>
  <c r="E1069" i="3"/>
  <c r="D1069" i="3"/>
  <c r="C1069" i="3"/>
  <c r="B1069" i="3"/>
  <c r="E1068" i="3"/>
  <c r="D1068" i="3"/>
  <c r="C1068" i="3"/>
  <c r="B1068" i="3"/>
  <c r="E1067" i="3"/>
  <c r="D1067" i="3"/>
  <c r="C1067" i="3"/>
  <c r="B1067" i="3"/>
  <c r="E1066" i="3"/>
  <c r="D1066" i="3"/>
  <c r="C1066" i="3"/>
  <c r="B1066" i="3"/>
  <c r="E1065" i="3"/>
  <c r="D1065" i="3"/>
  <c r="C1065" i="3"/>
  <c r="B1065" i="3"/>
  <c r="E1064" i="3"/>
  <c r="D1064" i="3"/>
  <c r="C1064" i="3"/>
  <c r="B1064" i="3"/>
  <c r="E1063" i="3"/>
  <c r="D1063" i="3"/>
  <c r="C1063" i="3"/>
  <c r="B1063" i="3"/>
  <c r="E1062" i="3"/>
  <c r="D1062" i="3"/>
  <c r="C1062" i="3"/>
  <c r="B1062" i="3"/>
  <c r="E1061" i="3"/>
  <c r="D1061" i="3"/>
  <c r="C1061" i="3"/>
  <c r="B1061" i="3"/>
  <c r="E1060" i="3"/>
  <c r="D1060" i="3"/>
  <c r="C1060" i="3"/>
  <c r="B1060" i="3"/>
  <c r="E1059" i="3"/>
  <c r="D1059" i="3"/>
  <c r="C1059" i="3"/>
  <c r="B1059" i="3"/>
  <c r="E1058" i="3"/>
  <c r="D1058" i="3"/>
  <c r="C1058" i="3"/>
  <c r="B1058" i="3"/>
  <c r="E1057" i="3"/>
  <c r="D1057" i="3"/>
  <c r="C1057" i="3"/>
  <c r="B1057" i="3"/>
  <c r="E1056" i="3"/>
  <c r="D1056" i="3"/>
  <c r="C1056" i="3"/>
  <c r="B1056" i="3"/>
  <c r="E1055" i="3"/>
  <c r="D1055" i="3"/>
  <c r="C1055" i="3"/>
  <c r="B1055" i="3"/>
  <c r="E1054" i="3"/>
  <c r="D1054" i="3"/>
  <c r="C1054" i="3"/>
  <c r="B1054" i="3"/>
  <c r="E1053" i="3"/>
  <c r="D1053" i="3"/>
  <c r="C1053" i="3"/>
  <c r="B1053" i="3"/>
  <c r="E1052" i="3"/>
  <c r="D1052" i="3"/>
  <c r="C1052" i="3"/>
  <c r="B1052" i="3"/>
  <c r="E1051" i="3"/>
  <c r="D1051" i="3"/>
  <c r="C1051" i="3"/>
  <c r="B1051" i="3"/>
  <c r="E1050" i="3"/>
  <c r="D1050" i="3"/>
  <c r="C1050" i="3"/>
  <c r="B1050" i="3"/>
  <c r="E1049" i="3"/>
  <c r="D1049" i="3"/>
  <c r="C1049" i="3"/>
  <c r="B1049" i="3"/>
  <c r="E1048" i="3"/>
  <c r="D1048" i="3"/>
  <c r="C1048" i="3"/>
  <c r="B1048" i="3"/>
  <c r="E1047" i="3"/>
  <c r="D1047" i="3"/>
  <c r="C1047" i="3"/>
  <c r="B1047" i="3"/>
  <c r="E1046" i="3"/>
  <c r="D1046" i="3"/>
  <c r="C1046" i="3"/>
  <c r="B1046" i="3"/>
  <c r="E1045" i="3"/>
  <c r="D1045" i="3"/>
  <c r="C1045" i="3"/>
  <c r="B1045" i="3"/>
  <c r="E1044" i="3"/>
  <c r="D1044" i="3"/>
  <c r="C1044" i="3"/>
  <c r="B1044" i="3"/>
  <c r="E1043" i="3"/>
  <c r="D1043" i="3"/>
  <c r="C1043" i="3"/>
  <c r="B1043" i="3"/>
  <c r="E1042" i="3"/>
  <c r="D1042" i="3"/>
  <c r="C1042" i="3"/>
  <c r="B1042" i="3"/>
  <c r="E1041" i="3"/>
  <c r="D1041" i="3"/>
  <c r="C1041" i="3"/>
  <c r="B1041" i="3"/>
  <c r="E1040" i="3"/>
  <c r="D1040" i="3"/>
  <c r="C1040" i="3"/>
  <c r="B1040" i="3"/>
  <c r="E1039" i="3"/>
  <c r="D1039" i="3"/>
  <c r="C1039" i="3"/>
  <c r="B1039" i="3"/>
  <c r="E1038" i="3"/>
  <c r="D1038" i="3"/>
  <c r="C1038" i="3"/>
  <c r="B1038" i="3"/>
  <c r="E1037" i="3"/>
  <c r="D1037" i="3"/>
  <c r="C1037" i="3"/>
  <c r="B1037" i="3"/>
  <c r="E1036" i="3"/>
  <c r="D1036" i="3"/>
  <c r="C1036" i="3"/>
  <c r="B1036" i="3"/>
  <c r="E1035" i="3"/>
  <c r="D1035" i="3"/>
  <c r="C1035" i="3"/>
  <c r="B1035" i="3"/>
  <c r="E1034" i="3"/>
  <c r="D1034" i="3"/>
  <c r="C1034" i="3"/>
  <c r="B1034" i="3"/>
  <c r="E1033" i="3"/>
  <c r="D1033" i="3"/>
  <c r="C1033" i="3"/>
  <c r="B1033" i="3"/>
  <c r="E1032" i="3"/>
  <c r="D1032" i="3"/>
  <c r="C1032" i="3"/>
  <c r="B1032" i="3"/>
  <c r="E1031" i="3"/>
  <c r="D1031" i="3"/>
  <c r="C1031" i="3"/>
  <c r="B1031" i="3"/>
  <c r="E1030" i="3"/>
  <c r="D1030" i="3"/>
  <c r="C1030" i="3"/>
  <c r="B1030" i="3"/>
  <c r="E1029" i="3"/>
  <c r="D1029" i="3"/>
  <c r="C1029" i="3"/>
  <c r="B1029" i="3"/>
  <c r="E1028" i="3"/>
  <c r="D1028" i="3"/>
  <c r="C1028" i="3"/>
  <c r="B1028" i="3"/>
  <c r="E1027" i="3"/>
  <c r="D1027" i="3"/>
  <c r="C1027" i="3"/>
  <c r="B1027" i="3"/>
  <c r="E1026" i="3"/>
  <c r="D1026" i="3"/>
  <c r="C1026" i="3"/>
  <c r="B1026" i="3"/>
  <c r="E1025" i="3"/>
  <c r="D1025" i="3"/>
  <c r="C1025" i="3"/>
  <c r="B1025" i="3"/>
  <c r="E1024" i="3"/>
  <c r="D1024" i="3"/>
  <c r="C1024" i="3"/>
  <c r="B1024" i="3"/>
  <c r="E1023" i="3"/>
  <c r="D1023" i="3"/>
  <c r="C1023" i="3"/>
  <c r="B1023" i="3"/>
  <c r="E1022" i="3"/>
  <c r="D1022" i="3"/>
  <c r="C1022" i="3"/>
  <c r="B1022" i="3"/>
  <c r="E1021" i="3"/>
  <c r="D1021" i="3"/>
  <c r="C1021" i="3"/>
  <c r="B1021" i="3"/>
  <c r="E1020" i="3"/>
  <c r="D1020" i="3"/>
  <c r="C1020" i="3"/>
  <c r="B1020" i="3"/>
  <c r="E1019" i="3"/>
  <c r="D1019" i="3"/>
  <c r="C1019" i="3"/>
  <c r="B1019" i="3"/>
  <c r="E1018" i="3"/>
  <c r="D1018" i="3"/>
  <c r="C1018" i="3"/>
  <c r="B1018" i="3"/>
  <c r="E1017" i="3"/>
  <c r="D1017" i="3"/>
  <c r="C1017" i="3"/>
  <c r="B1017" i="3"/>
  <c r="E1016" i="3"/>
  <c r="D1016" i="3"/>
  <c r="C1016" i="3"/>
  <c r="B1016" i="3"/>
  <c r="E1015" i="3"/>
  <c r="D1015" i="3"/>
  <c r="C1015" i="3"/>
  <c r="B1015" i="3"/>
  <c r="E1014" i="3"/>
  <c r="D1014" i="3"/>
  <c r="C1014" i="3"/>
  <c r="B1014" i="3"/>
  <c r="E1013" i="3"/>
  <c r="D1013" i="3"/>
  <c r="C1013" i="3"/>
  <c r="B1013" i="3"/>
  <c r="E1012" i="3"/>
  <c r="D1012" i="3"/>
  <c r="C1012" i="3"/>
  <c r="B1012" i="3"/>
  <c r="E1011" i="3"/>
  <c r="D1011" i="3"/>
  <c r="C1011" i="3"/>
  <c r="B1011" i="3"/>
  <c r="E1010" i="3"/>
  <c r="D1010" i="3"/>
  <c r="C1010" i="3"/>
  <c r="B1010" i="3"/>
  <c r="E1009" i="3"/>
  <c r="D1009" i="3"/>
  <c r="C1009" i="3"/>
  <c r="B1009" i="3"/>
  <c r="E1008" i="3"/>
  <c r="D1008" i="3"/>
  <c r="C1008" i="3"/>
  <c r="B1008" i="3"/>
  <c r="E1007" i="3"/>
  <c r="D1007" i="3"/>
  <c r="C1007" i="3"/>
  <c r="B1007" i="3"/>
  <c r="E1006" i="3"/>
  <c r="D1006" i="3"/>
  <c r="C1006" i="3"/>
  <c r="B1006" i="3"/>
  <c r="E1005" i="3"/>
  <c r="D1005" i="3"/>
  <c r="C1005" i="3"/>
  <c r="B1005" i="3"/>
  <c r="E1004" i="3"/>
  <c r="D1004" i="3"/>
  <c r="C1004" i="3"/>
  <c r="B1004" i="3"/>
  <c r="E1003" i="3"/>
  <c r="D1003" i="3"/>
  <c r="C1003" i="3"/>
  <c r="B1003" i="3"/>
  <c r="E1002" i="3"/>
  <c r="D1002" i="3"/>
  <c r="C1002" i="3"/>
  <c r="B1002" i="3"/>
  <c r="E1001" i="3"/>
  <c r="D1001" i="3"/>
  <c r="C1001" i="3"/>
  <c r="B1001" i="3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</calcChain>
</file>

<file path=xl/sharedStrings.xml><?xml version="1.0" encoding="utf-8"?>
<sst xmlns="http://schemas.openxmlformats.org/spreadsheetml/2006/main" count="2241" uniqueCount="316">
  <si>
    <t>Rama Judicial
Consejo Seccional de la Judicatura de Bolívar</t>
  </si>
  <si>
    <t>LISTADO DE TURNOS DE JUECES PARA LA ATENCION DE LA ACCION DE HABEAS CORPUS DISTRITO JUDICIAL DE CARTAGENA
(DEL 26 DE AGOSTO DE 2024 AL 28 DE FEBRERO DE 2025)</t>
  </si>
  <si>
    <t>FUNCIONARIO</t>
  </si>
  <si>
    <t>DESPACHO</t>
  </si>
  <si>
    <t>DIA</t>
  </si>
  <si>
    <t>MES</t>
  </si>
  <si>
    <t>AÑO</t>
  </si>
  <si>
    <t>MEDRANO ACOSTA NANCY ISABEL</t>
  </si>
  <si>
    <t>JUZGADO 3 DE EJECUCIÓN DE PENAS Y MEDIDAS DE SEGURIDAD DE CARTAGENA</t>
  </si>
  <si>
    <t>MEZA CAMERA ESTHER MARÍA</t>
  </si>
  <si>
    <t>JUZGADO 1 ADMINISTRATIVO DEL CIRCUITO DE CARTAGENA</t>
  </si>
  <si>
    <t xml:space="preserve">MONTENEGRO SANDON RUBEN DARIO </t>
  </si>
  <si>
    <t>JUZGADO 9 LABORAL DEL CIRCUITO DE CARTAGENA</t>
  </si>
  <si>
    <t>MORA RICO CARLOS WILSON</t>
  </si>
  <si>
    <t>JUZGADO 2 PENAL DEL CIRCUITO DE CARTAGENA</t>
  </si>
  <si>
    <t xml:space="preserve">MORENO DÍAZ ALFREDO DE JESÚS </t>
  </si>
  <si>
    <t>JUZGADO 7 ADMINISTRATIVO DEL CIRCUITO DE CARTAGENA</t>
  </si>
  <si>
    <t>OLIVER MONTAÑO GUSTAVO ADOLFO</t>
  </si>
  <si>
    <t>JUZGADO 4 PENAL ESPECIALIZADO DEL CIRCUITO DE CARTAGENA</t>
  </si>
  <si>
    <t xml:space="preserve">OLIVEROS OSORIO MILEDYS </t>
  </si>
  <si>
    <t>JUZGADO 12 CIVIL MUNICIPAL DE CARTAGENA</t>
  </si>
  <si>
    <t xml:space="preserve">OTERO HERNÁNDEZ JOSE LUÍS </t>
  </si>
  <si>
    <t>JUZGADO 10 ADMINISTRATIVO DE CARTAGENA</t>
  </si>
  <si>
    <t xml:space="preserve">OYOLA YEPES WILLIAM DAVID </t>
  </si>
  <si>
    <t>JUZGADO 3 PENAL ESPECIALIZADO DEL CIRCUITO DE CARTAGENA</t>
  </si>
  <si>
    <t>PADILLA GARCÍA JUAN MANUEL</t>
  </si>
  <si>
    <t>JUZGADO 1 LABORAL DEL CIRCUITO DE CARTAGENA</t>
  </si>
  <si>
    <t>PAREJA RODRÍGUEZ CARLOS ADOLFO</t>
  </si>
  <si>
    <t>JUZGADO 11 CIVIL MUNICIPAL DE CARTAGENA</t>
  </si>
  <si>
    <t>PAYARES RIVERA LUZ ESTELA</t>
  </si>
  <si>
    <t xml:space="preserve">JUZGADO 4 DE FAMILIA DE CARTAGENA </t>
  </si>
  <si>
    <t xml:space="preserve">PIZARRO RICARDO ROXY PAOLA </t>
  </si>
  <si>
    <t>JUZGADO 2 LABORAL DEL CIRCUITO DE CARTAGENA</t>
  </si>
  <si>
    <t xml:space="preserve">RAMÍREZ GÓMEZ ISBETH LILIANA </t>
  </si>
  <si>
    <t>JUZGADO 1 DE EJECUCIÓN CIVIL MUNICIPAL DE CARTAGENA</t>
  </si>
  <si>
    <t>RAMOS MERCADO BEYSON ANDRÉS</t>
  </si>
  <si>
    <t>JUZGADO 9 PENAL DEL CIRCUITO  CON FUNCION DE CONOCIMIENTO DE CARTAGENA</t>
  </si>
  <si>
    <t>REYES PALMERA INGRID ELENA</t>
  </si>
  <si>
    <t>JUZGADO 2 CIVIL MUNICIPAL DE CARTAGENA</t>
  </si>
  <si>
    <t>ROBLES TOLOSA JOSE LUIS</t>
  </si>
  <si>
    <t>JUZGADO 4 PENAL MUNICIPAL CON FUNCIÓN DE CONTROL DE GARANTÍAS DE CARTAGENA</t>
  </si>
  <si>
    <t xml:space="preserve">ROCA LINA FERNANDA </t>
  </si>
  <si>
    <t>JUZGADO 11 PENAL DEL CIRCUITO  CON FUNCION DE CONOCIMIENTO DE CARTAGENA</t>
  </si>
  <si>
    <t>RODRIGUEZ CHÁVEZ KARIS RAQUÉL</t>
  </si>
  <si>
    <t>JUZGADO 5 PEQUEÑAS CAUSAS Y COMPETENCIAS MULTIPLES</t>
  </si>
  <si>
    <t>RODRIGUEZ HERRERA EDELBERTO</t>
  </si>
  <si>
    <t>JUZGADO 3 PENAL MUNICIPAL  CON FUNCION DE CONTROL Y GARANTIAS DE CARTAGENA</t>
  </si>
  <si>
    <t>RODRIGUEZ MORENO FABIAN ANTONIO</t>
  </si>
  <si>
    <t>JUZGADO 8 CIVIL MUNICIPAL DE CARTAGENA</t>
  </si>
  <si>
    <t xml:space="preserve">RODRÍGUEZ QUINTERO LAURA MARÍA </t>
  </si>
  <si>
    <t>JUZGADO 2 DE PEQUEÑAS CAUSAS LABORALES DE CARTAGENA</t>
  </si>
  <si>
    <t>RODRÍGUEZ SEHK PERICLES ANTONIO</t>
  </si>
  <si>
    <t>JUZGADO 5 PENAL DEL CIRCUITO CON FUNCION DE CONOCIMIENTO DE CARTAGENA</t>
  </si>
  <si>
    <t>RODRÍGUEZ TUÑÓN MURIEL DEL ROSARIO</t>
  </si>
  <si>
    <t>JUZGADO 3 CIVIL DEL CIRCUITO DE CARTAGENA</t>
  </si>
  <si>
    <t xml:space="preserve">RODRÍGUEZ URIBE ROCIO </t>
  </si>
  <si>
    <t>JUZGADO 7 CIVIL MUNICIPAL DE CARTAGENA</t>
  </si>
  <si>
    <t>SALEMI HERRERA DAMARIS</t>
  </si>
  <si>
    <t>JUZGADO 7 DE FAMILIA DE CARTAGENA</t>
  </si>
  <si>
    <t>SAMPAYO REAL FRANCISCO ANTONIO</t>
  </si>
  <si>
    <t>JUZGADO 8 PENAL DEL CIRCUITO DE CARTAGENA</t>
  </si>
  <si>
    <t>SÁNCHEZ GARCÍA MIRNA</t>
  </si>
  <si>
    <t>JUZGADO 2 DE PEQUEÑAS CAUSAS Y COMPETENCIA MULTIPLE</t>
  </si>
  <si>
    <t>SEPULVEDA VARGAS JOSE LUIS</t>
  </si>
  <si>
    <t>JUZGADO 12 PENAL MUNICIPAL CON FUNCION DE CONTROL Y GARANTIAS DE CARTAGENA</t>
  </si>
  <si>
    <t>SIERRA GUTIERREZ ALEXANDER ELIECER</t>
  </si>
  <si>
    <t>JUZGADO 5 PENAL MUNICIPAL CON FUNCION DE CONOCIMIENTO DE CARTAGENA</t>
  </si>
  <si>
    <t>SOMOZA ÁLVAREZ MARIA ANGÉLICA</t>
  </si>
  <si>
    <t>JUZGADO 4 ADMINISTRATIVO DEL CIRCUITO DE CARTAGENA</t>
  </si>
  <si>
    <t xml:space="preserve">SUAREZ MANRIQUE WILSON YESID </t>
  </si>
  <si>
    <t>JUZGADO 6 LABORAL DEL CIRCUITO DE CARTAGENA</t>
  </si>
  <si>
    <t>TORRES SÁNCHEZ MARIA CECILIA</t>
  </si>
  <si>
    <t>JUZGADO 15 PENAL MUNICIPAL CON FUNCION DE CONOCIMIENTO MIXTO</t>
  </si>
  <si>
    <t>UHIA CUELLO MILENA LUCIA</t>
  </si>
  <si>
    <t>JUZGADO 1 DE PEQUEÑAS CAUSAS Y COMPETENCIA MULTIPLE</t>
  </si>
  <si>
    <t xml:space="preserve">ULLOQUE TOSCANO ISSA RAFAEL </t>
  </si>
  <si>
    <t>JUZGADO 8 LABORAL DEL CIRCUITO DE CARTAGENA</t>
  </si>
  <si>
    <t xml:space="preserve">UPARELA HERNANDEZ JOAQUIN ANTONIO </t>
  </si>
  <si>
    <t>JUZGADO 7 LABORAL DEL CIRCUITO DE CARTAGENA</t>
  </si>
  <si>
    <t>VARGAS MARQUEZ EFRAIN</t>
  </si>
  <si>
    <t>JUZGADO 1 PENAL ESPECIALIZADO DEL CIRCUITO DE CARTAGENA</t>
  </si>
  <si>
    <t>VERBEL VERGARA MABEL</t>
  </si>
  <si>
    <t>JUZGADO 3  FAMILIA DEL CIRCUITO DE CARTAGENA</t>
  </si>
  <si>
    <t>VERGARA VILLAMIZAR SANTIAGO JOSÉ</t>
  </si>
  <si>
    <t>JUZGADO 17 ADMINISTRATIVO DEL CIRCUITO DE CARTAGENA</t>
  </si>
  <si>
    <t>ZUÑIGA HERNÁNDEZ SANDRA MILENA</t>
  </si>
  <si>
    <t>JUZGADO 12 ADMINISTRATIVO DEL CIRCUITO DE CARTAGENA</t>
  </si>
  <si>
    <t xml:space="preserve">ACEVEDO LAPEIRA DIANA PATRICIA </t>
  </si>
  <si>
    <t>JUZGADO 11 LABORAL DEL CIRCUITO DE CARTAGENA</t>
  </si>
  <si>
    <t>ÁLVAREZ FONSECA LORENA MARGARITA</t>
  </si>
  <si>
    <t>JUZGADO 11 ADMINISTRATIVO DEL CIRCUITO CARTAGENA</t>
  </si>
  <si>
    <t>ALVARINO HERRERA SERGIO RAFAEL</t>
  </si>
  <si>
    <t>JUZGADO 5 CIVIL DEL CIRCUITO DE CARTAGENA</t>
  </si>
  <si>
    <t xml:space="preserve">ANAYA GARRIDO SHIRLEY </t>
  </si>
  <si>
    <t>JUZGADO 6 CIVIL DEL CIRCUITO DE CARTAGENA</t>
  </si>
  <si>
    <t>ANDRADE SOLNA FREDY JAVIER</t>
  </si>
  <si>
    <t>JUZGADO 6 PENAL DEL CIRCUITO  CON FUNCION DE CONOCIMIENTO DE CARTAGENA</t>
  </si>
  <si>
    <t>ARAUJO ARNEDO ELIZABETH CENELIA</t>
  </si>
  <si>
    <t>JUZGADO 9 PENAL MUNICIPAL CON FUNCION DE CONTROL Y GARANTIAS DE CARTAGENA</t>
  </si>
  <si>
    <t>ARNEDO JIMÉNEZ LAURA</t>
  </si>
  <si>
    <t>JUZGADO 6 ADMINISTRATIVO DEL CIRCUITO DE CARTAGENA</t>
  </si>
  <si>
    <t>ARRIETA BURGOS FERNANDO</t>
  </si>
  <si>
    <t>JUZGADO 15 CIVIL MUNICIPAL DE CARTAGENA</t>
  </si>
  <si>
    <t>BALDIRIS PICO CARMEN</t>
  </si>
  <si>
    <t>JUZGADO 6 CIVIL MUNICIPAL DE CARTAGENA</t>
  </si>
  <si>
    <t>BALLESTAS IZQUIERDO MARTA LUCÍA</t>
  </si>
  <si>
    <t>JUZGADO 4 DE PEQUEÑAS CAUSAS Y COMPETENCIA MULTIPLE</t>
  </si>
  <si>
    <t>BARROS PADILLA MIGUEL ÁNGEL</t>
  </si>
  <si>
    <t>JUZGADO 16 ADMINISTRATIVO DEL CIRCUITO DE CARTAGENA</t>
  </si>
  <si>
    <t>BATISTA CARDONA BETSY</t>
  </si>
  <si>
    <t>JUZGADO 9 CIVIL DEL CIRCUITO</t>
  </si>
  <si>
    <t>BENEDETTI MÁRQUEZ EDUARDO RAFAEL</t>
  </si>
  <si>
    <t>JUZGADO 2 PENAL MUNICIPAL CON FUNCION DE CONTROL Y GARANTIAS DE CARTAGENA</t>
  </si>
  <si>
    <t>BERMÚDEZ EPIAYU KATIANA GENITH</t>
  </si>
  <si>
    <t>JUZGADO 6 DE PEQUEÑAS CAUSAS Y COMPETENCIA MULTIPLE</t>
  </si>
  <si>
    <t>BONFANTE SEGURA YESENIA DEL CARMEN</t>
  </si>
  <si>
    <t>JUZGADO 2 EJECUCION DE PENAS Y MED DE SEGURIDAD DE CARTAGENA</t>
  </si>
  <si>
    <t xml:space="preserve">BONILLA MITROTTI GIOVANNA </t>
  </si>
  <si>
    <t>JUZGADO 13 ADMINISTRATIVO DEL CIRCUITO DE CARTAGENA</t>
  </si>
  <si>
    <t>BONILLA POLO EDGAR FRANCISCO</t>
  </si>
  <si>
    <t>JUZGADO 10 PENAL DEL CIRCUITO  CON FUNCION DE CONOCIMIENTO DE CARTAGENA</t>
  </si>
  <si>
    <t xml:space="preserve">BUENO BUSTOS MERCEDES </t>
  </si>
  <si>
    <t>JUZGADO 2 PENAL ESPECIALIZADO DEL CIRCUITO DE CARTAGENA</t>
  </si>
  <si>
    <t>CABALLERO AMADOR JAVIER</t>
  </si>
  <si>
    <t>JUZGADO 1 CIVIL DEL CIRCUITO DE CARTAGENA</t>
  </si>
  <si>
    <t xml:space="preserve">CARO MEJIA KEY SANDY </t>
  </si>
  <si>
    <t>JUZGADO 1 CIVIL MUNICIPAL DE CARTAGENA</t>
  </si>
  <si>
    <t>CASTILLO CASTILLO CLAUDIA</t>
  </si>
  <si>
    <t>JUZGADO 5 CIVIL MUNICIPAL DE CARTAGENA</t>
  </si>
  <si>
    <t>CASTILLO GARRIDO VIVIANA</t>
  </si>
  <si>
    <t>JUZGADO 3 ADMINISTRATIVO DEL CIRCUITO DE CARTAGENA</t>
  </si>
  <si>
    <t xml:space="preserve">CASTILLO PINTO DANIEL </t>
  </si>
  <si>
    <t>JUZGADO 1 PENAL MUNICIPAL PARA ADOLESCENTES CON FUNCION DE CONTROL Y GARANTIAS</t>
  </si>
  <si>
    <t>CASTRO ABUABARA ELBA SOFÍA</t>
  </si>
  <si>
    <t>JUZGADO 3 CIVIL MUNICIPAL DE CARTAGENA</t>
  </si>
  <si>
    <t>CHADID URZOLA ABRAHAM JOSÉ</t>
  </si>
  <si>
    <t>JUZGADO 9 ADMINISTRATIVO DE CARTAGENA</t>
  </si>
  <si>
    <t>CHAR AMASTA NADIA</t>
  </si>
  <si>
    <t>JUZGADO 2 PENAL DEL CIRCUITO PARA ADOLESCENTES CON FUNCION DE CONOCIMIENTO</t>
  </si>
  <si>
    <t>COBOS GONZALEZ CARMEN LUZ</t>
  </si>
  <si>
    <t>JUZGADO 2 DE EJECUCIÓN CIVIL MUNICIPAL DE CARTAGENA</t>
  </si>
  <si>
    <t>CORREA CARREÑO HECTOR MAURICIO</t>
  </si>
  <si>
    <t>JUZGADO 8 DE FAMILIA DE CARTAGENA</t>
  </si>
  <si>
    <t xml:space="preserve">CUELLO MURILLO JEINY YANETH </t>
  </si>
  <si>
    <t>JUZGADO 3 PENAL DEL CIRCUITO DE CARTAGENA</t>
  </si>
  <si>
    <t xml:space="preserve">DEL VECCHIO DOMINGUEZ ENRIQUE ANTONIO </t>
  </si>
  <si>
    <t>JUZGADO 8 ADMINISTRATIVO DEL CIRCUITO DE CARTAGENA</t>
  </si>
  <si>
    <t xml:space="preserve">DÍAZ LECOMPTE NEIL RICARDO </t>
  </si>
  <si>
    <t>JUZGADO 4 DE PEQUEÑAS CAUSAS LABORAL</t>
  </si>
  <si>
    <t>ELLES MORA MONICA PATRICIA</t>
  </si>
  <si>
    <t>JUZGADO 14 ADMINISTRATIVO DEL CIRCUITO DE CARTAGENA</t>
  </si>
  <si>
    <t>ESCOBAR SUÁREZ ANA ELVIRA</t>
  </si>
  <si>
    <t>JUZGADO 1 DE FAMILIA DE CARTAGENA</t>
  </si>
  <si>
    <t>ESPINOSA VALEST LEIDYS LILIANA</t>
  </si>
  <si>
    <t>JUZGADO 3 DE PEQUEÑAS CAUSAS LABORALES DE CARTAGENA</t>
  </si>
  <si>
    <t>FLOREZ GARCÍA JUAN DAVÍD</t>
  </si>
  <si>
    <t>JUZGADO 19 PENAL MUNICIPAL CON FUNCION DE CONOCIMIENTO MIXTO</t>
  </si>
  <si>
    <t xml:space="preserve">FLOREZ TORRES RAMIRO ELISEO </t>
  </si>
  <si>
    <t>JUZGADO  10 CIVIL MUNICIPAL DE CARTAGENA</t>
  </si>
  <si>
    <t xml:space="preserve">FORERO GONZALEZ HENRY </t>
  </si>
  <si>
    <t>JUZGADO 3 LABORAL DEL CIRCUITO DE CARTAGENA</t>
  </si>
  <si>
    <t>FRANCO DÍAZ HERNÁN DE JESÚS</t>
  </si>
  <si>
    <t>JUZGADO 16 CIVIL MUNICIPAL DE CARTAGENA</t>
  </si>
  <si>
    <t xml:space="preserve">GARCIA BUSTOS MARIA MAGDALENA </t>
  </si>
  <si>
    <t>JUZGADO 5 ADMINISTRATIVO DEL CIRCUITO DE CARTAGENA</t>
  </si>
  <si>
    <t>GARCÍA GRANADOS CARLOS</t>
  </si>
  <si>
    <t>JUZGADO 6 DE FAMILIA DEL CIRCUITO DE CARTAGENA</t>
  </si>
  <si>
    <t xml:space="preserve">GARCÍA PACHECO NOHORA EUGENIA </t>
  </si>
  <si>
    <t>JUZGADO 2 CIVIL DEL CIRCUITO DE CARTAGENA</t>
  </si>
  <si>
    <t>GARCÍA PÉREZ DOMINGO RAFAEL</t>
  </si>
  <si>
    <t>JUZGADO 7 PENAL DEL CIRCUITO DE CARTAGENA</t>
  </si>
  <si>
    <t>GARCÍA ROMERO FABIÁN ALEJANDRO</t>
  </si>
  <si>
    <t>JUZGADO 4 CIVIL MUNICIPAL DE CARTAGENA</t>
  </si>
  <si>
    <t>GIL AGUIRRE ALEXANDER</t>
  </si>
  <si>
    <t>JUZGADO 7 PENAL MUNICIPAL CON FUNCIÓN DE CONTROL DE GARANTÍAS DE CARTAGENA</t>
  </si>
  <si>
    <t xml:space="preserve">GONZALEZ DE LA HOZ WALTER </t>
  </si>
  <si>
    <t>JUZGADO 17 CIVIL MUNICIPAL DE CARTAGENA</t>
  </si>
  <si>
    <t>GONZÁLEZ LONDOÑO ÁNGELA IVONNE</t>
  </si>
  <si>
    <t>JUZGADO 1 DE PEQUEÑAS CAUSAS LABORALES DE CARTAGENA</t>
  </si>
  <si>
    <t>GONZALEZ MARRUGO MAURICIO</t>
  </si>
  <si>
    <t>JUZGADO 13 CIVIL MUNICIPAL DE CARTAGENA</t>
  </si>
  <si>
    <t>GUERRERO VENTURA RODOLFO</t>
  </si>
  <si>
    <t>JUZGADO 5 FAMILIA DEL CIRCUITO DE CARTAGENA</t>
  </si>
  <si>
    <t>GUEVARA FLÓREZ VICTOR ELÍAS</t>
  </si>
  <si>
    <t>JUZGADO 20 PENAL MUNICIPAL CON FUNCION DE CONOCIMIENTO DE CARTAGENA</t>
  </si>
  <si>
    <t>HERNÁNDEZ SUÁREZ JORGE ALBERTO</t>
  </si>
  <si>
    <t>JUZGADO 4 LABORAL DEL CIRCUITO DE CARTAGENA</t>
  </si>
  <si>
    <t xml:space="preserve">GUEVARA HERRERA GUIDO GUILLERMO </t>
  </si>
  <si>
    <t>JUZGADO 11 PENAL MUNICIPAL CON FUNCION DE CONTROL Y GARANTIAS DE CARTAGENA</t>
  </si>
  <si>
    <t>HERNÁNDEZ VARGAS HAYDEE</t>
  </si>
  <si>
    <t>JUZGADO 1 DE EJECUCIÓN DE PENAS Y MEDIDAS DE SEGURIDAD DE CARTAGENA</t>
  </si>
  <si>
    <t>HERRERA VANEGAS LUIS GERMAN</t>
  </si>
  <si>
    <t>JUZGADO 8 PENAL MUNICIPAL CON FUNCION DE CONTROL DE GARANTIAS</t>
  </si>
  <si>
    <t>HOYOS GOMEZ MIRTHA MARGARITA</t>
  </si>
  <si>
    <t>JUZGADO 2 DE FAMILIA DEL CIRCUITO DE CARTAGENA</t>
  </si>
  <si>
    <t>HOYOS HORMECHEA LINA MARÍA</t>
  </si>
  <si>
    <t>JUZGADO 10 LABORAL DEL CIRCUITO DE CARTAGENA</t>
  </si>
  <si>
    <t xml:space="preserve">JIMENEZ UPARELA MARY JOSE </t>
  </si>
  <si>
    <t>JUZGADO 13 PENAL MUNICIPAL CON FUNCION DE CONOCIMIENTO DE CARTAGENA</t>
  </si>
  <si>
    <t xml:space="preserve">JOTTY MARTINEZ MARUJA ESTHER </t>
  </si>
  <si>
    <t>JUZGADO 1 PENAL DEL CIRCUITO PARA ADOLESCENTES DE CARTAGENA</t>
  </si>
  <si>
    <t>JULIO RADA CLEMENTE</t>
  </si>
  <si>
    <t>JUZGADO 9 CIVIL MUNICIPAL DE CARTAGENA</t>
  </si>
  <si>
    <t>JUNIELES DORADO LUÍS ALFREDO</t>
  </si>
  <si>
    <t>JUZGADO 3 DE EJECUCIÓN CIVIL MUNICIPAL DE CARTAGENA</t>
  </si>
  <si>
    <t>JURADO FERRER CRISTIAN DAVID</t>
  </si>
  <si>
    <t>JUZGADO 14 CIVIL MUNICIPAL DE CARTAGENA</t>
  </si>
  <si>
    <t>KAFURY BENEDETTI CESAR DAVID</t>
  </si>
  <si>
    <t>JUZGADO 4 CIVIL DEL CIRCUITO DE CARTAGENA</t>
  </si>
  <si>
    <t>LLERENA VELEZ ROSIRIS MARIA</t>
  </si>
  <si>
    <t>JUZGADO 8 CIVIL DEL CIRCUITO DE CARTAGENA</t>
  </si>
  <si>
    <t>LÓPEZ ALVEAR TATIANA</t>
  </si>
  <si>
    <t>JUZGADO 21 PENAL MUNICIPAL CON FUNCION DE CONTROL DE GARANTIAS DE CARTAGENA</t>
  </si>
  <si>
    <t>LÓPEZ DAZA LUIS GABRIEL</t>
  </si>
  <si>
    <t>JUZGADO 18 PENAL MUNICIPAL CON FUNCIÓN DE CONTROL DE GARANTÍAS DE CARTAGENA</t>
  </si>
  <si>
    <t>LÓPEZ GÓMEZ JORGE LUÍS</t>
  </si>
  <si>
    <t>JUZGADO 5 DE PEQUEÑAS CAUSAS LABORALES</t>
  </si>
  <si>
    <t>LÓPEZ RORÍGUEZ ALEXANDER</t>
  </si>
  <si>
    <t>JUZGADO 1 PENAL MUNICIPAL CON FUNCION DE CONOCIMIENTO DE CARTAGENA</t>
  </si>
  <si>
    <t>MACHACÓN DE LA OSSA FRANK DAVID</t>
  </si>
  <si>
    <t>JUZGADO 3 DE PEQUEÑAS CAUSAS Y COMPETENCIAS MULTIPLES</t>
  </si>
  <si>
    <t>MACHADO LÓPEZ FREDY ANTONIO</t>
  </si>
  <si>
    <t>JUZGADO 1 PENAL DEL CIRCUITO DE CARTAGENA</t>
  </si>
  <si>
    <t>MACHADO LÓPEZ LUÍS FERNANDO</t>
  </si>
  <si>
    <t>JUZGADO 4 PENAL DEL CIRCUITO DE CARTAGENA</t>
  </si>
  <si>
    <t xml:space="preserve">MARIMON CASSERES WILSON DAVID </t>
  </si>
  <si>
    <t>JUZGADO 16 PENAL MUNICIPAL CON FUNCION DE CONTROL DE GARANTÍAS</t>
  </si>
  <si>
    <t>MARMOLEJO PEINADO JUAN CARLOS</t>
  </si>
  <si>
    <t>JUZGADO 7 CIVIL DEL CIRCUITO DE CARTAGENA</t>
  </si>
  <si>
    <t>MARTELO RODRÍGUEZ ANGELICA PATRICIA</t>
  </si>
  <si>
    <t>JUZGADO 15 ADMINISTRATIVO DEL CIRCUITO DE CARTAGENA</t>
  </si>
  <si>
    <t xml:space="preserve">MARTÍNEZ LLORENTE ANUAR JOSE </t>
  </si>
  <si>
    <t>JUZGADO 5 LABORAL DEL CIRCUITO DE CARTAGENA</t>
  </si>
  <si>
    <t xml:space="preserve">MARTINEZ SALCEDO LINA SOFIA </t>
  </si>
  <si>
    <t>JUZGADO 14 PENAL MUNICIPAL CON FUNCION DE CONTROL Y GARANTIAS DE CARTAGENA</t>
  </si>
  <si>
    <t xml:space="preserve">MATSON CARBALLO ARTURO EDUARDO </t>
  </si>
  <si>
    <t>JUZGADO 2 ADMINISTRATIVO DEL CIRCUITO DE CARTAGENA</t>
  </si>
  <si>
    <t>MERCADO HERNÁNDEZ ALFREDO</t>
  </si>
  <si>
    <t>JUZGADO 6 PENAL MUNICIPAL CON FUNCION DE CONTROL Y GARANTIAS DE CARTAGENA</t>
  </si>
  <si>
    <t>MOLINA SIERRA GRACIELA</t>
  </si>
  <si>
    <t>JUZGADO 2 PENAL MUNICIPAL PARA ADOLESCENTES CON FUNCION DE CONTROL Y GARANTIAS</t>
  </si>
  <si>
    <t>OTERO DÁVILA MAGDALENA</t>
  </si>
  <si>
    <t>JUZGADO 17 PENAL MUNICIPAL CON FUNCION DE CONTROL DE GARANTÍAS DE CARTAGENA</t>
  </si>
  <si>
    <t xml:space="preserve">PÉREZ TORRES ZOA ESTHER </t>
  </si>
  <si>
    <t>JUZGADO 10 PENAL MUNICIPAL CON FUNCION DE CONTROL Y GARANTIAS DE CARTAGENA</t>
  </si>
  <si>
    <t>FECHA</t>
  </si>
  <si>
    <t>TIPO DIA</t>
  </si>
  <si>
    <t>PRESENCIALIDAD</t>
  </si>
  <si>
    <t>COMPENSATORIO</t>
  </si>
  <si>
    <t>OBSERVACIONES</t>
  </si>
  <si>
    <t>Se excluye MERCADO HERNÁNDEZ ALFREDO debido a que debió sacarse en el mes de mayo pero no se hizo.</t>
  </si>
  <si>
    <t>Se excluye MOLINA SIERRA GRACIELA debido a que debió sacarse en el mes de mayo pero no se hizo.</t>
  </si>
  <si>
    <t>Se excluye OTERO DÁVILA MAGDALENA debido a que debió sacarse en el mes de mayo pero no se hizo.</t>
  </si>
  <si>
    <t>Se excluye PÉREZ TORRES ZOA ESTHER debido a que debió sacarse en el mes de mayo pero no se hizo.</t>
  </si>
  <si>
    <t>ê</t>
  </si>
  <si>
    <t>é</t>
  </si>
  <si>
    <t>Se excluyó a MERCADO HERNÁNDEZ ALFREDO por turno laborado el 27/12/2024.</t>
  </si>
  <si>
    <t>Se excluyó a MOLINA SIERRA GRACIELA por turno laborado el 28/12/2024.</t>
  </si>
  <si>
    <t>Se excluyó a OTERO DÁVILA MAGDALENA por turno laborado el 29/12/2024.</t>
  </si>
  <si>
    <t>Se excluyó a PÉREZ TORRES ZOA ESTHER por turno laborado el 30/12/2024.</t>
  </si>
  <si>
    <t>Se excluyó a ROBLES TOLOSA JOSE LUIS por turno laborado el 31/12/2024.</t>
  </si>
  <si>
    <t>Se excluyó a RODRIGUEZ HERRERA EDELBERTO por turno laborado el 1/01/2025.</t>
  </si>
  <si>
    <t>Se excluyó a SEPULVEDA VARGAS JOSE LUIS por turno laborado el 2/01/2025.
Se excluyó a SIERRA GUTIERREZ ALEXANDER ELIECER por turno laborado el 3/01/2025.</t>
  </si>
  <si>
    <t>Se excluyó a TORRES SÁNCHEZ MARIA CECILIA por turno laborado el 4/01/2025.</t>
  </si>
  <si>
    <t>Se excluyó a ARAUJO ARNEDO ELIZABETH CENELIA por turno laborado el 5/01/2025.</t>
  </si>
  <si>
    <t>Se excluyó a BENEDETTI MÁRQUEZ EDUARDO RAFAEL por turno laborado el 6/01/2025.</t>
  </si>
  <si>
    <t>Se excluyó a BONFANTE SEGURA YESENIA DEL CARMEN por turno laborado el 6/01/2025.</t>
  </si>
  <si>
    <t>JUZGADO</t>
  </si>
  <si>
    <t>BUSCAR PRESENCIALIDAD</t>
  </si>
  <si>
    <t>BUSCAR COMPENSATORIO</t>
  </si>
  <si>
    <t>JUZGADO PROMISCUO MUNICIPAL DE VILLANUEVA</t>
  </si>
  <si>
    <t>JUZGADO PROMISCUO MUNICIPAL DE SAN ESTANISLAO DE KOSTKA</t>
  </si>
  <si>
    <t>JUZGADO PROMISCUO MUNICIPAL DE CLEMENCIA</t>
  </si>
  <si>
    <t>JUZGADO PROMISCUO MUNICIPAL DE SAN CRISTOBAL</t>
  </si>
  <si>
    <t>JUZGADO PROMISCUO MUNICIPAL DE SANTA CATALINA</t>
  </si>
  <si>
    <t>JUZGADO PROMISCUO MUNICIPAL DE SOPLAVIENTO</t>
  </si>
  <si>
    <t>JUZGADO PROMISCUO MUNICIPAL DE SANTA ROSA</t>
  </si>
  <si>
    <t>JUZGADO 4 PENAL MUNICIPAL DE CARTAGENA</t>
  </si>
  <si>
    <t>JUZGADO 7 PENAL MUNICIPAL DE CARTAGENA</t>
  </si>
  <si>
    <t>JUZGADO 18 PENAL MUNICIPAL  DE CARTAGENA</t>
  </si>
  <si>
    <t>DIA SEMANA</t>
  </si>
  <si>
    <t>FESTIVO</t>
  </si>
  <si>
    <t>LABORAL</t>
  </si>
  <si>
    <t>FIN DE SEMANA</t>
  </si>
  <si>
    <t>Se excluyó por turno del 5/01/2025. No tiene pendientes en el siguiente ciclo.</t>
  </si>
  <si>
    <t>Se excluyó por turno del 6/01/2025. No tiene pendientes en el siguiente ciclo.</t>
  </si>
  <si>
    <t>Se excluyó por turno del 7/01/2025. No tiene pendientes en el siguiente ciclo.</t>
  </si>
  <si>
    <t>Se debe excluir en el siguiente ciclo por turno del 8/01/2025</t>
  </si>
  <si>
    <t>Se debe excluir en el siguiente ciclo por turno del 9/01/2025</t>
  </si>
  <si>
    <t>Se debe excluir en el siguiente ciclo por turno del 10/01/2025
ÚLTIMO DE LA LISTA DE VACANCIA DE FIN DE AÑO DE 2024.</t>
  </si>
  <si>
    <t>Se debe excluir en el siguiente ciclo por turno del 20/12/2024</t>
  </si>
  <si>
    <t>Se debe excluir en el siguiente ciclo por turno del 21/12/2024</t>
  </si>
  <si>
    <t>Se debe excluir en el siguiente ciclo por turno del 22/12/2024</t>
  </si>
  <si>
    <t>Se debe excluir en el siguiente ciclo por turno del 23/12/2024</t>
  </si>
  <si>
    <t>Se debe excluir en el siguiente ciclo por turno del 24/12/2024</t>
  </si>
  <si>
    <t>Se debe excluir en el siguiente ciclo por turno del 25/12/2024</t>
  </si>
  <si>
    <t>Se debe excluir en el siguiente ciclo por turno del 26/12/2024</t>
  </si>
  <si>
    <t>Se excluyó por turno del 27/12/2024. No tiene pendientes en el siguiente ciclo.</t>
  </si>
  <si>
    <t>Se excluyó por turno del 28/12/2024. No tiene pendientes en el siguiente ciclo.</t>
  </si>
  <si>
    <t>Se excluyó por turno del 29/12/2024. No tiene pendientes en el siguiente ciclo.</t>
  </si>
  <si>
    <t>Se excluyó por turno del 30/12/2024. No tiene pendientes en el siguiente ciclo.</t>
  </si>
  <si>
    <t>Se excluyó por turno del 31/12/2024. No tiene pendientes en el siguiente ciclo.</t>
  </si>
  <si>
    <t>Se excluyó por turno del 1/01/2025. No tiene pendientes en el siguiente ciclo.</t>
  </si>
  <si>
    <t>Se excluyó por turno del 2/01/2025. No tiene pendientes en el siguiente ciclo.</t>
  </si>
  <si>
    <t>Se excluyó por turno del 3/01/2025. No tiene pendientes en el siguiente ciclo.</t>
  </si>
  <si>
    <t>Se excluyó por turno del 4/01/2025. No tiene pendientes en el siguiente ciclo.</t>
  </si>
  <si>
    <t>DESPACHOS DE LA LÍNEA PARA SEMANA SANTA</t>
  </si>
  <si>
    <t>ARDILA YOPAZA CARLOS FABIAN</t>
  </si>
  <si>
    <t>JUEZ PARA SEMANA SANTA. NO HACE PARTE DE LA LISTA ORDINARIA.</t>
  </si>
  <si>
    <t xml:space="preserve">ARNEDO AMOR DINA MERCEDES </t>
  </si>
  <si>
    <t xml:space="preserve">FUENTES BARRIOS FRANCO SAUL </t>
  </si>
  <si>
    <t xml:space="preserve">LOPEZ CANCHILA PATRICIA DEL CARMEN </t>
  </si>
  <si>
    <t>NIEVES ALVAREZ DIEGO HERNANDO RAUL</t>
  </si>
  <si>
    <t>PINEDA OLIVEROS LINA MARCELA</t>
  </si>
  <si>
    <t>TIRADO PERTÚZ CESAR ANDRÉS</t>
  </si>
  <si>
    <t>DESPACHOS DE FIN DE AÑO (20 DE DICIEMBRE AL 10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</si>
</sst>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Times New Roman"/>
      <family val="1"/>
    </font>
    <font>
      <sz val="9"/>
      <color rgb="FF22222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1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0" fontId="4" fillId="0" borderId="0"/>
    <xf numFmtId="0" fontId="13" fillId="5" borderId="0" applyNumberFormat="0" applyBorder="0" applyAlignment="0" applyProtection="0"/>
    <xf numFmtId="0" fontId="12" fillId="6" borderId="21" applyNumberFormat="0" applyFont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0" fontId="5" fillId="0" borderId="2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3" borderId="17" xfId="0" applyFill="1" applyBorder="1"/>
    <xf numFmtId="0" fontId="7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17" xfId="0" applyBorder="1"/>
    <xf numFmtId="0" fontId="3" fillId="0" borderId="2" xfId="0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17" xfId="0" applyBorder="1" applyAlignment="1">
      <alignment wrapText="1"/>
    </xf>
    <xf numFmtId="0" fontId="5" fillId="4" borderId="1" xfId="2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Alignment="1">
      <alignment vertical="center"/>
    </xf>
    <xf numFmtId="14" fontId="0" fillId="6" borderId="1" xfId="5" applyNumberFormat="1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6" borderId="11" xfId="5" applyNumberFormat="1" applyFont="1" applyBorder="1" applyAlignment="1">
      <alignment horizontal="center" vertical="center"/>
    </xf>
    <xf numFmtId="14" fontId="0" fillId="6" borderId="8" xfId="5" applyNumberFormat="1" applyFont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14" fontId="10" fillId="3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3" borderId="2" xfId="0" applyFont="1" applyFill="1" applyBorder="1"/>
    <xf numFmtId="14" fontId="10" fillId="3" borderId="1" xfId="0" applyNumberFormat="1" applyFont="1" applyFill="1" applyBorder="1"/>
    <xf numFmtId="0" fontId="15" fillId="3" borderId="25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18" xfId="0" applyBorder="1"/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6" borderId="10" xfId="5" applyFont="1" applyBorder="1" applyAlignment="1">
      <alignment vertical="center"/>
    </xf>
    <xf numFmtId="0" fontId="0" fillId="6" borderId="11" xfId="5" applyFont="1" applyBorder="1" applyAlignment="1">
      <alignment vertical="center"/>
    </xf>
    <xf numFmtId="0" fontId="0" fillId="6" borderId="11" xfId="5" applyFont="1" applyBorder="1" applyAlignment="1">
      <alignment horizontal="center" vertical="center"/>
    </xf>
    <xf numFmtId="0" fontId="0" fillId="6" borderId="12" xfId="5" applyFont="1" applyBorder="1" applyAlignment="1">
      <alignment horizontal="center" vertical="center"/>
    </xf>
    <xf numFmtId="0" fontId="0" fillId="6" borderId="5" xfId="5" applyFont="1" applyBorder="1" applyAlignment="1">
      <alignment vertical="center"/>
    </xf>
    <xf numFmtId="0" fontId="0" fillId="6" borderId="1" xfId="5" applyFont="1" applyBorder="1" applyAlignment="1">
      <alignment vertical="center"/>
    </xf>
    <xf numFmtId="0" fontId="0" fillId="6" borderId="1" xfId="5" applyFont="1" applyBorder="1" applyAlignment="1">
      <alignment horizontal="center" vertical="center"/>
    </xf>
    <xf numFmtId="0" fontId="0" fillId="6" borderId="6" xfId="5" applyFont="1" applyBorder="1" applyAlignment="1">
      <alignment horizontal="center" vertical="center"/>
    </xf>
    <xf numFmtId="0" fontId="0" fillId="6" borderId="7" xfId="5" applyFont="1" applyBorder="1" applyAlignment="1">
      <alignment vertical="center"/>
    </xf>
    <xf numFmtId="0" fontId="0" fillId="6" borderId="8" xfId="5" applyFont="1" applyBorder="1" applyAlignment="1">
      <alignment vertical="center"/>
    </xf>
    <xf numFmtId="0" fontId="0" fillId="6" borderId="8" xfId="5" applyFont="1" applyBorder="1" applyAlignment="1">
      <alignment horizontal="center" vertical="center"/>
    </xf>
    <xf numFmtId="0" fontId="0" fillId="6" borderId="9" xfId="5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5" borderId="26" xfId="4" applyFont="1" applyBorder="1" applyAlignment="1">
      <alignment horizontal="center" vertical="center" wrapText="1"/>
    </xf>
    <xf numFmtId="0" fontId="14" fillId="5" borderId="27" xfId="4" applyFont="1" applyBorder="1" applyAlignment="1">
      <alignment horizontal="center" vertical="center" wrapText="1"/>
    </xf>
    <xf numFmtId="0" fontId="14" fillId="5" borderId="28" xfId="4" applyFont="1" applyBorder="1" applyAlignment="1">
      <alignment horizontal="center" vertical="center" wrapText="1"/>
    </xf>
    <xf numFmtId="0" fontId="14" fillId="5" borderId="1" xfId="4" applyFont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</cellXfs>
  <cellStyles count="6">
    <cellStyle name="Neutral" xfId="4" builtinId="28"/>
    <cellStyle name="Normal" xfId="0" builtinId="0"/>
    <cellStyle name="Normal 2" xfId="3" xr:uid="{252A796E-1D81-4DD1-8488-63A26F2AF1DD}"/>
    <cellStyle name="Normal 3" xfId="1" xr:uid="{42EEA4DF-541F-43E3-9CAB-7684DE48C346}"/>
    <cellStyle name="Normal 4" xfId="2" xr:uid="{30AA2F97-641E-4988-A435-EF2F47B57196}"/>
    <cellStyle name="Notas" xfId="5" builtinId="10"/>
  </cellStyles>
  <dxfs count="23">
    <dxf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d/mm/yyyy"/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91440</xdr:rowOff>
    </xdr:from>
    <xdr:to>
      <xdr:col>1</xdr:col>
      <xdr:colOff>2305050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642CC4-0268-4919-B9F2-B0732B59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81965"/>
          <a:ext cx="219075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91440</xdr:rowOff>
    </xdr:from>
    <xdr:to>
      <xdr:col>1</xdr:col>
      <xdr:colOff>2305050</xdr:colOff>
      <xdr:row>5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ACB93D2-5E4C-4588-8477-7ABE65AD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4820"/>
          <a:ext cx="22098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benitev_cendoj_ramajudicial_gov_co/Documents/Documentos/FEC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RNOS SAN ANDRÉS"/>
      <sheetName val="TURNOS CARTAGENA"/>
      <sheetName val="TABLA DINAMICA CGENA"/>
      <sheetName val="TABLA DINAMICA SAI"/>
      <sheetName val="FUNCIONARIOS SAI"/>
      <sheetName val="FUNCIONARIOS"/>
      <sheetName val="TURNOS PERSONALIZADOS"/>
      <sheetName val="FECHAS"/>
      <sheetName val="CATALOGO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CBD56-6D4A-4CFA-A224-799886BE8B54}" name="FECHAS" displayName="FECHAS" ref="A1:F1097" totalsRowShown="0">
  <autoFilter ref="A1:F1097" xr:uid="{9B0CBD56-6D4A-4CFA-A224-799886BE8B54}"/>
  <tableColumns count="6">
    <tableColumn id="1" xr3:uid="{4DCB9ADC-3EF8-4A4E-A1D2-13CF4C92F43C}" name="FECHA" dataDxfId="21"/>
    <tableColumn id="2" xr3:uid="{2C9AD45C-A58E-46D6-AF10-7501002191A1}" name="DIA" dataDxfId="20">
      <calculatedColumnFormula>DAY(A2)</calculatedColumnFormula>
    </tableColumn>
    <tableColumn id="3" xr3:uid="{46B5ABFE-556D-47B3-A926-4B027085D059}" name="MES" dataDxfId="19">
      <calculatedColumnFormula>MONTH(A2)</calculatedColumnFormula>
    </tableColumn>
    <tableColumn id="4" xr3:uid="{82F0EF5A-6D2D-4A24-9BF0-DD2C6F195CAD}" name="AÑO" dataDxfId="18">
      <calculatedColumnFormula>YEAR(A2)</calculatedColumnFormula>
    </tableColumn>
    <tableColumn id="5" xr3:uid="{AB87ACDA-15EC-40C2-93B9-8FE24718AF2E}" name="DIA SEMANA" dataDxfId="17">
      <calculatedColumnFormula>UPPER(TEXT(FECHAS[[#This Row],[FECHA]],"dddd"))</calculatedColumnFormula>
    </tableColumn>
    <tableColumn id="6" xr3:uid="{AF2EF075-D5FE-4F4F-9698-E401C8051101}" name="TIPO DIA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0DF91-1669-45CA-B725-4E7CFFCF4C22}" name="FUNCIONARIOS" displayName="FUNCIONARIOS" ref="A1:C120" totalsRowShown="0" headerRowDxfId="15" dataDxfId="14" headerRowBorderDxfId="12" tableBorderDxfId="13" totalsRowBorderDxfId="11">
  <autoFilter ref="A1:C120" xr:uid="{E450DF91-1669-45CA-B725-4E7CFFCF4C22}"/>
  <sortState xmlns:xlrd2="http://schemas.microsoft.com/office/spreadsheetml/2017/richdata2" ref="A2:C120">
    <sortCondition ref="A1:A120"/>
  </sortState>
  <tableColumns count="3">
    <tableColumn id="1" xr3:uid="{4CD86FAE-6FB9-4047-9A73-3B21FB591B19}" name="FUNCIONARIO" dataDxfId="10" dataCellStyle="Normal 4"/>
    <tableColumn id="2" xr3:uid="{2362F08F-6BE4-4EAE-A5EA-3476E7FFAC08}" name="DESPACHO" dataDxfId="9" dataCellStyle="Normal 3"/>
    <tableColumn id="3" xr3:uid="{62AC415D-E07E-423B-A7C1-F3567D94427F}" name="OBSERVACIONES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724D43-839A-4E64-9A92-9928AA6984E1}" name="Tabla2" displayName="Tabla2" ref="A133:C159" totalsRowShown="0" headerRowDxfId="7" dataDxfId="6" headerRowBorderDxfId="4" tableBorderDxfId="5" totalsRowBorderDxfId="3">
  <autoFilter ref="A133:C159" xr:uid="{C1A059CD-E3EE-4508-96DA-7961DD112168}"/>
  <tableColumns count="3">
    <tableColumn id="1" xr3:uid="{3D82DA2B-1E01-4591-BCA9-ADBDFFA84C20}" name="FUNCIONARIO" dataDxfId="2"/>
    <tableColumn id="2" xr3:uid="{0777FC48-125E-4724-A6AA-9448D8B43CA7}" name="DESPACHO" dataDxfId="1"/>
    <tableColumn id="3" xr3:uid="{068C11E9-B45A-4A00-8F0B-802D77E57F3B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930E-2150-4140-8D28-C53F6E6A49C0}">
  <dimension ref="B1:F196"/>
  <sheetViews>
    <sheetView workbookViewId="0">
      <pane xSplit="1" ySplit="9" topLeftCell="B10" activePane="bottomRight" state="frozen"/>
      <selection pane="bottomRight" activeCell="B10" sqref="B10"/>
      <selection pane="bottomLeft" activeCell="A10" sqref="A10"/>
      <selection pane="topRight" activeCell="B1" sqref="B1"/>
    </sheetView>
  </sheetViews>
  <sheetFormatPr defaultColWidth="11.42578125" defaultRowHeight="15"/>
  <cols>
    <col min="1" max="1" width="3.7109375" style="42" bestFit="1" customWidth="1"/>
    <col min="2" max="2" width="42.42578125" style="42" bestFit="1" customWidth="1"/>
    <col min="3" max="3" width="85.28515625" style="42" bestFit="1" customWidth="1"/>
    <col min="4" max="4" width="4.140625" style="42" bestFit="1" customWidth="1"/>
    <col min="5" max="5" width="4.85546875" style="42" bestFit="1" customWidth="1"/>
    <col min="6" max="6" width="5.140625" style="42" bestFit="1" customWidth="1"/>
    <col min="7" max="16384" width="11.42578125" style="42"/>
  </cols>
  <sheetData>
    <row r="1" spans="2:6" ht="15.75" thickBot="1">
      <c r="D1" s="2"/>
      <c r="E1" s="2"/>
      <c r="F1" s="2"/>
    </row>
    <row r="2" spans="2:6" ht="15" customHeight="1">
      <c r="B2" s="100"/>
      <c r="C2" s="103" t="s">
        <v>0</v>
      </c>
      <c r="D2" s="103"/>
      <c r="E2" s="103"/>
      <c r="F2" s="104"/>
    </row>
    <row r="3" spans="2:6" ht="15" customHeight="1">
      <c r="B3" s="101"/>
      <c r="C3" s="105"/>
      <c r="D3" s="105"/>
      <c r="E3" s="105"/>
      <c r="F3" s="106"/>
    </row>
    <row r="4" spans="2:6" ht="18" customHeight="1">
      <c r="B4" s="101"/>
      <c r="C4" s="105"/>
      <c r="D4" s="105"/>
      <c r="E4" s="105"/>
      <c r="F4" s="106"/>
    </row>
    <row r="5" spans="2:6" ht="18" customHeight="1">
      <c r="B5" s="101"/>
      <c r="C5" s="105"/>
      <c r="D5" s="105"/>
      <c r="E5" s="105"/>
      <c r="F5" s="106"/>
    </row>
    <row r="6" spans="2:6" ht="15" customHeight="1">
      <c r="B6" s="101"/>
      <c r="C6" s="105"/>
      <c r="D6" s="105"/>
      <c r="E6" s="105"/>
      <c r="F6" s="106"/>
    </row>
    <row r="7" spans="2:6" ht="15.75" customHeight="1" thickBot="1">
      <c r="B7" s="102"/>
      <c r="C7" s="107"/>
      <c r="D7" s="107"/>
      <c r="E7" s="107"/>
      <c r="F7" s="108"/>
    </row>
    <row r="8" spans="2:6" ht="30" customHeight="1" thickBot="1">
      <c r="B8" s="109" t="s">
        <v>1</v>
      </c>
      <c r="C8" s="110"/>
      <c r="D8" s="110"/>
      <c r="E8" s="110"/>
      <c r="F8" s="111"/>
    </row>
    <row r="9" spans="2:6" ht="15.75" thickBot="1">
      <c r="B9" s="71" t="s">
        <v>2</v>
      </c>
      <c r="C9" s="55" t="s">
        <v>3</v>
      </c>
      <c r="D9" s="56" t="s">
        <v>4</v>
      </c>
      <c r="E9" s="56" t="s">
        <v>5</v>
      </c>
      <c r="F9" s="57" t="s">
        <v>6</v>
      </c>
    </row>
    <row r="10" spans="2:6">
      <c r="B10" s="72" t="s">
        <v>7</v>
      </c>
      <c r="C10" s="73" t="s">
        <v>8</v>
      </c>
      <c r="D10" s="74">
        <v>26</v>
      </c>
      <c r="E10" s="74">
        <v>8</v>
      </c>
      <c r="F10" s="75">
        <v>2024</v>
      </c>
    </row>
    <row r="11" spans="2:6">
      <c r="B11" s="76" t="s">
        <v>9</v>
      </c>
      <c r="C11" s="69" t="s">
        <v>10</v>
      </c>
      <c r="D11" s="77">
        <v>27</v>
      </c>
      <c r="E11" s="77">
        <v>8</v>
      </c>
      <c r="F11" s="78">
        <v>2024</v>
      </c>
    </row>
    <row r="12" spans="2:6">
      <c r="B12" s="76" t="s">
        <v>11</v>
      </c>
      <c r="C12" s="69" t="s">
        <v>12</v>
      </c>
      <c r="D12" s="77">
        <v>28</v>
      </c>
      <c r="E12" s="77">
        <v>8</v>
      </c>
      <c r="F12" s="78">
        <v>2024</v>
      </c>
    </row>
    <row r="13" spans="2:6">
      <c r="B13" s="76" t="s">
        <v>13</v>
      </c>
      <c r="C13" s="69" t="s">
        <v>14</v>
      </c>
      <c r="D13" s="77">
        <v>29</v>
      </c>
      <c r="E13" s="77">
        <v>8</v>
      </c>
      <c r="F13" s="78">
        <v>2024</v>
      </c>
    </row>
    <row r="14" spans="2:6">
      <c r="B14" s="76" t="s">
        <v>15</v>
      </c>
      <c r="C14" s="69" t="s">
        <v>16</v>
      </c>
      <c r="D14" s="77">
        <v>30</v>
      </c>
      <c r="E14" s="77">
        <v>8</v>
      </c>
      <c r="F14" s="78">
        <v>2024</v>
      </c>
    </row>
    <row r="15" spans="2:6">
      <c r="B15" s="76" t="s">
        <v>17</v>
      </c>
      <c r="C15" s="69" t="s">
        <v>18</v>
      </c>
      <c r="D15" s="77">
        <v>31</v>
      </c>
      <c r="E15" s="77">
        <v>8</v>
      </c>
      <c r="F15" s="78">
        <v>2024</v>
      </c>
    </row>
    <row r="16" spans="2:6">
      <c r="B16" s="76" t="s">
        <v>19</v>
      </c>
      <c r="C16" s="69" t="s">
        <v>20</v>
      </c>
      <c r="D16" s="77">
        <v>1</v>
      </c>
      <c r="E16" s="77">
        <v>9</v>
      </c>
      <c r="F16" s="78">
        <v>2024</v>
      </c>
    </row>
    <row r="17" spans="2:6">
      <c r="B17" s="76" t="s">
        <v>21</v>
      </c>
      <c r="C17" s="69" t="s">
        <v>22</v>
      </c>
      <c r="D17" s="77">
        <v>2</v>
      </c>
      <c r="E17" s="77">
        <v>9</v>
      </c>
      <c r="F17" s="78">
        <v>2024</v>
      </c>
    </row>
    <row r="18" spans="2:6">
      <c r="B18" s="76" t="s">
        <v>23</v>
      </c>
      <c r="C18" s="69" t="s">
        <v>24</v>
      </c>
      <c r="D18" s="77">
        <v>3</v>
      </c>
      <c r="E18" s="77">
        <v>9</v>
      </c>
      <c r="F18" s="78">
        <v>2024</v>
      </c>
    </row>
    <row r="19" spans="2:6">
      <c r="B19" s="76" t="s">
        <v>25</v>
      </c>
      <c r="C19" s="69" t="s">
        <v>26</v>
      </c>
      <c r="D19" s="77">
        <v>4</v>
      </c>
      <c r="E19" s="77">
        <v>9</v>
      </c>
      <c r="F19" s="78">
        <v>2024</v>
      </c>
    </row>
    <row r="20" spans="2:6">
      <c r="B20" s="76" t="s">
        <v>27</v>
      </c>
      <c r="C20" s="69" t="s">
        <v>28</v>
      </c>
      <c r="D20" s="77">
        <v>5</v>
      </c>
      <c r="E20" s="77">
        <v>9</v>
      </c>
      <c r="F20" s="78">
        <v>2024</v>
      </c>
    </row>
    <row r="21" spans="2:6">
      <c r="B21" s="76" t="s">
        <v>29</v>
      </c>
      <c r="C21" s="69" t="s">
        <v>30</v>
      </c>
      <c r="D21" s="77">
        <v>6</v>
      </c>
      <c r="E21" s="77">
        <v>9</v>
      </c>
      <c r="F21" s="78">
        <v>2024</v>
      </c>
    </row>
    <row r="22" spans="2:6">
      <c r="B22" s="76" t="s">
        <v>31</v>
      </c>
      <c r="C22" s="69" t="s">
        <v>32</v>
      </c>
      <c r="D22" s="77">
        <v>7</v>
      </c>
      <c r="E22" s="77">
        <v>9</v>
      </c>
      <c r="F22" s="78">
        <v>2024</v>
      </c>
    </row>
    <row r="23" spans="2:6">
      <c r="B23" s="76" t="s">
        <v>33</v>
      </c>
      <c r="C23" s="69" t="s">
        <v>34</v>
      </c>
      <c r="D23" s="77">
        <v>8</v>
      </c>
      <c r="E23" s="77">
        <v>9</v>
      </c>
      <c r="F23" s="78">
        <v>2024</v>
      </c>
    </row>
    <row r="24" spans="2:6">
      <c r="B24" s="76" t="s">
        <v>35</v>
      </c>
      <c r="C24" s="69" t="s">
        <v>36</v>
      </c>
      <c r="D24" s="77">
        <v>9</v>
      </c>
      <c r="E24" s="77">
        <v>9</v>
      </c>
      <c r="F24" s="78">
        <v>2024</v>
      </c>
    </row>
    <row r="25" spans="2:6">
      <c r="B25" s="76" t="s">
        <v>37</v>
      </c>
      <c r="C25" s="69" t="s">
        <v>38</v>
      </c>
      <c r="D25" s="77">
        <v>10</v>
      </c>
      <c r="E25" s="77">
        <v>9</v>
      </c>
      <c r="F25" s="78">
        <v>2024</v>
      </c>
    </row>
    <row r="26" spans="2:6">
      <c r="B26" s="76" t="s">
        <v>39</v>
      </c>
      <c r="C26" s="69" t="s">
        <v>40</v>
      </c>
      <c r="D26" s="77">
        <v>11</v>
      </c>
      <c r="E26" s="77">
        <v>9</v>
      </c>
      <c r="F26" s="78">
        <v>2024</v>
      </c>
    </row>
    <row r="27" spans="2:6">
      <c r="B27" s="76" t="s">
        <v>41</v>
      </c>
      <c r="C27" s="69" t="s">
        <v>42</v>
      </c>
      <c r="D27" s="77">
        <v>12</v>
      </c>
      <c r="E27" s="77">
        <v>9</v>
      </c>
      <c r="F27" s="78">
        <v>2024</v>
      </c>
    </row>
    <row r="28" spans="2:6">
      <c r="B28" s="76" t="s">
        <v>43</v>
      </c>
      <c r="C28" s="69" t="s">
        <v>44</v>
      </c>
      <c r="D28" s="77">
        <v>13</v>
      </c>
      <c r="E28" s="77">
        <v>9</v>
      </c>
      <c r="F28" s="78">
        <v>2024</v>
      </c>
    </row>
    <row r="29" spans="2:6">
      <c r="B29" s="76" t="s">
        <v>45</v>
      </c>
      <c r="C29" s="69" t="s">
        <v>46</v>
      </c>
      <c r="D29" s="77">
        <v>14</v>
      </c>
      <c r="E29" s="77">
        <v>9</v>
      </c>
      <c r="F29" s="78">
        <v>2024</v>
      </c>
    </row>
    <row r="30" spans="2:6">
      <c r="B30" s="76" t="s">
        <v>47</v>
      </c>
      <c r="C30" s="69" t="s">
        <v>48</v>
      </c>
      <c r="D30" s="77">
        <v>15</v>
      </c>
      <c r="E30" s="77">
        <v>9</v>
      </c>
      <c r="F30" s="78">
        <v>2024</v>
      </c>
    </row>
    <row r="31" spans="2:6">
      <c r="B31" s="76" t="s">
        <v>49</v>
      </c>
      <c r="C31" s="69" t="s">
        <v>50</v>
      </c>
      <c r="D31" s="77">
        <v>16</v>
      </c>
      <c r="E31" s="77">
        <v>9</v>
      </c>
      <c r="F31" s="78">
        <v>2024</v>
      </c>
    </row>
    <row r="32" spans="2:6">
      <c r="B32" s="76" t="s">
        <v>51</v>
      </c>
      <c r="C32" s="69" t="s">
        <v>52</v>
      </c>
      <c r="D32" s="77">
        <v>17</v>
      </c>
      <c r="E32" s="77">
        <v>9</v>
      </c>
      <c r="F32" s="78">
        <v>2024</v>
      </c>
    </row>
    <row r="33" spans="2:6">
      <c r="B33" s="76" t="s">
        <v>53</v>
      </c>
      <c r="C33" s="69" t="s">
        <v>54</v>
      </c>
      <c r="D33" s="77">
        <v>18</v>
      </c>
      <c r="E33" s="77">
        <v>9</v>
      </c>
      <c r="F33" s="78">
        <v>2024</v>
      </c>
    </row>
    <row r="34" spans="2:6">
      <c r="B34" s="76" t="s">
        <v>55</v>
      </c>
      <c r="C34" s="69" t="s">
        <v>56</v>
      </c>
      <c r="D34" s="77">
        <v>19</v>
      </c>
      <c r="E34" s="77">
        <v>9</v>
      </c>
      <c r="F34" s="78">
        <v>2024</v>
      </c>
    </row>
    <row r="35" spans="2:6">
      <c r="B35" s="76" t="s">
        <v>57</v>
      </c>
      <c r="C35" s="69" t="s">
        <v>58</v>
      </c>
      <c r="D35" s="77">
        <v>20</v>
      </c>
      <c r="E35" s="77">
        <v>9</v>
      </c>
      <c r="F35" s="78">
        <v>2024</v>
      </c>
    </row>
    <row r="36" spans="2:6">
      <c r="B36" s="76" t="s">
        <v>59</v>
      </c>
      <c r="C36" s="69" t="s">
        <v>60</v>
      </c>
      <c r="D36" s="77">
        <v>21</v>
      </c>
      <c r="E36" s="77">
        <v>9</v>
      </c>
      <c r="F36" s="78">
        <v>2024</v>
      </c>
    </row>
    <row r="37" spans="2:6">
      <c r="B37" s="76" t="s">
        <v>61</v>
      </c>
      <c r="C37" s="69" t="s">
        <v>62</v>
      </c>
      <c r="D37" s="77">
        <v>22</v>
      </c>
      <c r="E37" s="77">
        <v>9</v>
      </c>
      <c r="F37" s="78">
        <v>2024</v>
      </c>
    </row>
    <row r="38" spans="2:6">
      <c r="B38" s="76" t="s">
        <v>63</v>
      </c>
      <c r="C38" s="69" t="s">
        <v>64</v>
      </c>
      <c r="D38" s="77">
        <v>23</v>
      </c>
      <c r="E38" s="77">
        <v>9</v>
      </c>
      <c r="F38" s="78">
        <v>2024</v>
      </c>
    </row>
    <row r="39" spans="2:6">
      <c r="B39" s="76" t="s">
        <v>65</v>
      </c>
      <c r="C39" s="69" t="s">
        <v>66</v>
      </c>
      <c r="D39" s="77">
        <v>24</v>
      </c>
      <c r="E39" s="77">
        <v>9</v>
      </c>
      <c r="F39" s="78">
        <v>2024</v>
      </c>
    </row>
    <row r="40" spans="2:6">
      <c r="B40" s="76" t="s">
        <v>67</v>
      </c>
      <c r="C40" s="69" t="s">
        <v>68</v>
      </c>
      <c r="D40" s="77">
        <v>25</v>
      </c>
      <c r="E40" s="77">
        <v>9</v>
      </c>
      <c r="F40" s="78">
        <v>2024</v>
      </c>
    </row>
    <row r="41" spans="2:6">
      <c r="B41" s="76" t="s">
        <v>69</v>
      </c>
      <c r="C41" s="69" t="s">
        <v>70</v>
      </c>
      <c r="D41" s="77">
        <v>26</v>
      </c>
      <c r="E41" s="77">
        <v>9</v>
      </c>
      <c r="F41" s="78">
        <v>2024</v>
      </c>
    </row>
    <row r="42" spans="2:6">
      <c r="B42" s="76" t="s">
        <v>71</v>
      </c>
      <c r="C42" s="69" t="s">
        <v>72</v>
      </c>
      <c r="D42" s="77">
        <v>27</v>
      </c>
      <c r="E42" s="77">
        <v>9</v>
      </c>
      <c r="F42" s="78">
        <v>2024</v>
      </c>
    </row>
    <row r="43" spans="2:6">
      <c r="B43" s="76" t="s">
        <v>73</v>
      </c>
      <c r="C43" s="69" t="s">
        <v>74</v>
      </c>
      <c r="D43" s="77">
        <v>28</v>
      </c>
      <c r="E43" s="77">
        <v>9</v>
      </c>
      <c r="F43" s="78">
        <v>2024</v>
      </c>
    </row>
    <row r="44" spans="2:6">
      <c r="B44" s="76" t="s">
        <v>75</v>
      </c>
      <c r="C44" s="69" t="s">
        <v>76</v>
      </c>
      <c r="D44" s="77">
        <v>29</v>
      </c>
      <c r="E44" s="77">
        <v>9</v>
      </c>
      <c r="F44" s="78">
        <v>2024</v>
      </c>
    </row>
    <row r="45" spans="2:6">
      <c r="B45" s="76" t="s">
        <v>77</v>
      </c>
      <c r="C45" s="69" t="s">
        <v>78</v>
      </c>
      <c r="D45" s="77">
        <v>30</v>
      </c>
      <c r="E45" s="77">
        <v>9</v>
      </c>
      <c r="F45" s="78">
        <v>2024</v>
      </c>
    </row>
    <row r="46" spans="2:6">
      <c r="B46" s="76" t="s">
        <v>79</v>
      </c>
      <c r="C46" s="69" t="s">
        <v>80</v>
      </c>
      <c r="D46" s="77">
        <v>1</v>
      </c>
      <c r="E46" s="77">
        <v>10</v>
      </c>
      <c r="F46" s="78">
        <v>2024</v>
      </c>
    </row>
    <row r="47" spans="2:6">
      <c r="B47" s="76" t="s">
        <v>81</v>
      </c>
      <c r="C47" s="69" t="s">
        <v>82</v>
      </c>
      <c r="D47" s="77">
        <v>2</v>
      </c>
      <c r="E47" s="77">
        <v>10</v>
      </c>
      <c r="F47" s="78">
        <v>2024</v>
      </c>
    </row>
    <row r="48" spans="2:6">
      <c r="B48" s="76" t="s">
        <v>83</v>
      </c>
      <c r="C48" s="69" t="s">
        <v>84</v>
      </c>
      <c r="D48" s="77">
        <v>3</v>
      </c>
      <c r="E48" s="77">
        <v>10</v>
      </c>
      <c r="F48" s="78">
        <v>2024</v>
      </c>
    </row>
    <row r="49" spans="2:6">
      <c r="B49" s="76" t="s">
        <v>85</v>
      </c>
      <c r="C49" s="69" t="s">
        <v>86</v>
      </c>
      <c r="D49" s="77">
        <v>4</v>
      </c>
      <c r="E49" s="77">
        <v>10</v>
      </c>
      <c r="F49" s="78">
        <v>2024</v>
      </c>
    </row>
    <row r="50" spans="2:6">
      <c r="B50" s="76" t="s">
        <v>87</v>
      </c>
      <c r="C50" s="69" t="s">
        <v>88</v>
      </c>
      <c r="D50" s="77">
        <v>5</v>
      </c>
      <c r="E50" s="77">
        <v>10</v>
      </c>
      <c r="F50" s="78">
        <v>2024</v>
      </c>
    </row>
    <row r="51" spans="2:6">
      <c r="B51" s="76" t="s">
        <v>89</v>
      </c>
      <c r="C51" s="69" t="s">
        <v>90</v>
      </c>
      <c r="D51" s="77">
        <v>6</v>
      </c>
      <c r="E51" s="77">
        <v>10</v>
      </c>
      <c r="F51" s="78">
        <v>2024</v>
      </c>
    </row>
    <row r="52" spans="2:6">
      <c r="B52" s="76" t="s">
        <v>91</v>
      </c>
      <c r="C52" s="69" t="s">
        <v>92</v>
      </c>
      <c r="D52" s="77">
        <v>7</v>
      </c>
      <c r="E52" s="77">
        <v>10</v>
      </c>
      <c r="F52" s="78">
        <v>2024</v>
      </c>
    </row>
    <row r="53" spans="2:6">
      <c r="B53" s="76" t="s">
        <v>93</v>
      </c>
      <c r="C53" s="69" t="s">
        <v>94</v>
      </c>
      <c r="D53" s="77">
        <v>8</v>
      </c>
      <c r="E53" s="77">
        <v>10</v>
      </c>
      <c r="F53" s="78">
        <v>2024</v>
      </c>
    </row>
    <row r="54" spans="2:6">
      <c r="B54" s="76" t="s">
        <v>95</v>
      </c>
      <c r="C54" s="69" t="s">
        <v>96</v>
      </c>
      <c r="D54" s="77">
        <v>9</v>
      </c>
      <c r="E54" s="77">
        <v>10</v>
      </c>
      <c r="F54" s="78">
        <v>2024</v>
      </c>
    </row>
    <row r="55" spans="2:6">
      <c r="B55" s="76" t="s">
        <v>97</v>
      </c>
      <c r="C55" s="69" t="s">
        <v>98</v>
      </c>
      <c r="D55" s="77">
        <v>10</v>
      </c>
      <c r="E55" s="77">
        <v>10</v>
      </c>
      <c r="F55" s="78">
        <v>2024</v>
      </c>
    </row>
    <row r="56" spans="2:6">
      <c r="B56" s="76" t="s">
        <v>99</v>
      </c>
      <c r="C56" s="69" t="s">
        <v>100</v>
      </c>
      <c r="D56" s="77">
        <v>11</v>
      </c>
      <c r="E56" s="77">
        <v>10</v>
      </c>
      <c r="F56" s="78">
        <v>2024</v>
      </c>
    </row>
    <row r="57" spans="2:6">
      <c r="B57" s="76" t="s">
        <v>101</v>
      </c>
      <c r="C57" s="69" t="s">
        <v>102</v>
      </c>
      <c r="D57" s="77">
        <v>12</v>
      </c>
      <c r="E57" s="77">
        <v>10</v>
      </c>
      <c r="F57" s="78">
        <v>2024</v>
      </c>
    </row>
    <row r="58" spans="2:6">
      <c r="B58" s="76" t="s">
        <v>103</v>
      </c>
      <c r="C58" s="69" t="s">
        <v>104</v>
      </c>
      <c r="D58" s="77">
        <v>13</v>
      </c>
      <c r="E58" s="77">
        <v>10</v>
      </c>
      <c r="F58" s="78">
        <v>2024</v>
      </c>
    </row>
    <row r="59" spans="2:6">
      <c r="B59" s="76" t="s">
        <v>105</v>
      </c>
      <c r="C59" s="69" t="s">
        <v>106</v>
      </c>
      <c r="D59" s="77">
        <v>14</v>
      </c>
      <c r="E59" s="77">
        <v>10</v>
      </c>
      <c r="F59" s="78">
        <v>2024</v>
      </c>
    </row>
    <row r="60" spans="2:6">
      <c r="B60" s="76" t="s">
        <v>107</v>
      </c>
      <c r="C60" s="69" t="s">
        <v>108</v>
      </c>
      <c r="D60" s="77">
        <v>15</v>
      </c>
      <c r="E60" s="77">
        <v>10</v>
      </c>
      <c r="F60" s="78">
        <v>2024</v>
      </c>
    </row>
    <row r="61" spans="2:6">
      <c r="B61" s="76" t="s">
        <v>109</v>
      </c>
      <c r="C61" s="69" t="s">
        <v>110</v>
      </c>
      <c r="D61" s="77">
        <v>16</v>
      </c>
      <c r="E61" s="77">
        <v>10</v>
      </c>
      <c r="F61" s="78">
        <v>2024</v>
      </c>
    </row>
    <row r="62" spans="2:6">
      <c r="B62" s="76" t="s">
        <v>111</v>
      </c>
      <c r="C62" s="69" t="s">
        <v>112</v>
      </c>
      <c r="D62" s="77">
        <v>17</v>
      </c>
      <c r="E62" s="77">
        <v>10</v>
      </c>
      <c r="F62" s="78">
        <v>2024</v>
      </c>
    </row>
    <row r="63" spans="2:6">
      <c r="B63" s="76" t="s">
        <v>113</v>
      </c>
      <c r="C63" s="69" t="s">
        <v>114</v>
      </c>
      <c r="D63" s="77">
        <v>18</v>
      </c>
      <c r="E63" s="77">
        <v>10</v>
      </c>
      <c r="F63" s="78">
        <v>2024</v>
      </c>
    </row>
    <row r="64" spans="2:6">
      <c r="B64" s="76" t="s">
        <v>115</v>
      </c>
      <c r="C64" s="69" t="s">
        <v>116</v>
      </c>
      <c r="D64" s="77">
        <v>19</v>
      </c>
      <c r="E64" s="77">
        <v>10</v>
      </c>
      <c r="F64" s="78">
        <v>2024</v>
      </c>
    </row>
    <row r="65" spans="2:6">
      <c r="B65" s="76" t="s">
        <v>117</v>
      </c>
      <c r="C65" s="69" t="s">
        <v>118</v>
      </c>
      <c r="D65" s="77">
        <v>20</v>
      </c>
      <c r="E65" s="77">
        <v>10</v>
      </c>
      <c r="F65" s="78">
        <v>2024</v>
      </c>
    </row>
    <row r="66" spans="2:6">
      <c r="B66" s="76" t="s">
        <v>119</v>
      </c>
      <c r="C66" s="69" t="s">
        <v>120</v>
      </c>
      <c r="D66" s="77">
        <v>21</v>
      </c>
      <c r="E66" s="77">
        <v>10</v>
      </c>
      <c r="F66" s="78">
        <v>2024</v>
      </c>
    </row>
    <row r="67" spans="2:6">
      <c r="B67" s="76" t="s">
        <v>121</v>
      </c>
      <c r="C67" s="69" t="s">
        <v>122</v>
      </c>
      <c r="D67" s="77">
        <v>22</v>
      </c>
      <c r="E67" s="77">
        <v>10</v>
      </c>
      <c r="F67" s="78">
        <v>2024</v>
      </c>
    </row>
    <row r="68" spans="2:6">
      <c r="B68" s="76" t="s">
        <v>123</v>
      </c>
      <c r="C68" s="69" t="s">
        <v>124</v>
      </c>
      <c r="D68" s="77">
        <v>23</v>
      </c>
      <c r="E68" s="77">
        <v>10</v>
      </c>
      <c r="F68" s="78">
        <v>2024</v>
      </c>
    </row>
    <row r="69" spans="2:6">
      <c r="B69" s="76" t="s">
        <v>125</v>
      </c>
      <c r="C69" s="69" t="s">
        <v>126</v>
      </c>
      <c r="D69" s="77">
        <v>24</v>
      </c>
      <c r="E69" s="77">
        <v>10</v>
      </c>
      <c r="F69" s="78">
        <v>2024</v>
      </c>
    </row>
    <row r="70" spans="2:6">
      <c r="B70" s="76" t="s">
        <v>127</v>
      </c>
      <c r="C70" s="69" t="s">
        <v>128</v>
      </c>
      <c r="D70" s="77">
        <v>25</v>
      </c>
      <c r="E70" s="77">
        <v>10</v>
      </c>
      <c r="F70" s="78">
        <v>2024</v>
      </c>
    </row>
    <row r="71" spans="2:6">
      <c r="B71" s="76" t="s">
        <v>129</v>
      </c>
      <c r="C71" s="69" t="s">
        <v>130</v>
      </c>
      <c r="D71" s="77">
        <v>26</v>
      </c>
      <c r="E71" s="77">
        <v>10</v>
      </c>
      <c r="F71" s="78">
        <v>2024</v>
      </c>
    </row>
    <row r="72" spans="2:6">
      <c r="B72" s="76" t="s">
        <v>131</v>
      </c>
      <c r="C72" s="69" t="s">
        <v>132</v>
      </c>
      <c r="D72" s="77">
        <v>27</v>
      </c>
      <c r="E72" s="77">
        <v>10</v>
      </c>
      <c r="F72" s="78">
        <v>2024</v>
      </c>
    </row>
    <row r="73" spans="2:6">
      <c r="B73" s="76" t="s">
        <v>133</v>
      </c>
      <c r="C73" s="69" t="s">
        <v>134</v>
      </c>
      <c r="D73" s="77">
        <v>28</v>
      </c>
      <c r="E73" s="77">
        <v>10</v>
      </c>
      <c r="F73" s="78">
        <v>2024</v>
      </c>
    </row>
    <row r="74" spans="2:6">
      <c r="B74" s="76" t="s">
        <v>135</v>
      </c>
      <c r="C74" s="69" t="s">
        <v>136</v>
      </c>
      <c r="D74" s="77">
        <v>29</v>
      </c>
      <c r="E74" s="77">
        <v>10</v>
      </c>
      <c r="F74" s="78">
        <v>2024</v>
      </c>
    </row>
    <row r="75" spans="2:6">
      <c r="B75" s="76" t="s">
        <v>137</v>
      </c>
      <c r="C75" s="69" t="s">
        <v>138</v>
      </c>
      <c r="D75" s="77">
        <v>30</v>
      </c>
      <c r="E75" s="77">
        <v>10</v>
      </c>
      <c r="F75" s="78">
        <v>2024</v>
      </c>
    </row>
    <row r="76" spans="2:6">
      <c r="B76" s="76" t="s">
        <v>139</v>
      </c>
      <c r="C76" s="69" t="s">
        <v>140</v>
      </c>
      <c r="D76" s="77">
        <v>31</v>
      </c>
      <c r="E76" s="77">
        <v>10</v>
      </c>
      <c r="F76" s="78">
        <v>2024</v>
      </c>
    </row>
    <row r="77" spans="2:6">
      <c r="B77" s="76" t="s">
        <v>141</v>
      </c>
      <c r="C77" s="69" t="s">
        <v>142</v>
      </c>
      <c r="D77" s="77">
        <v>1</v>
      </c>
      <c r="E77" s="77">
        <v>11</v>
      </c>
      <c r="F77" s="78">
        <v>2024</v>
      </c>
    </row>
    <row r="78" spans="2:6">
      <c r="B78" s="76" t="s">
        <v>143</v>
      </c>
      <c r="C78" s="69" t="s">
        <v>144</v>
      </c>
      <c r="D78" s="77">
        <v>2</v>
      </c>
      <c r="E78" s="77">
        <v>11</v>
      </c>
      <c r="F78" s="78">
        <v>2024</v>
      </c>
    </row>
    <row r="79" spans="2:6">
      <c r="B79" s="76" t="s">
        <v>145</v>
      </c>
      <c r="C79" s="69" t="s">
        <v>146</v>
      </c>
      <c r="D79" s="77">
        <v>3</v>
      </c>
      <c r="E79" s="77">
        <v>11</v>
      </c>
      <c r="F79" s="78">
        <v>2024</v>
      </c>
    </row>
    <row r="80" spans="2:6">
      <c r="B80" s="76" t="s">
        <v>147</v>
      </c>
      <c r="C80" s="69" t="s">
        <v>148</v>
      </c>
      <c r="D80" s="77">
        <v>4</v>
      </c>
      <c r="E80" s="77">
        <v>11</v>
      </c>
      <c r="F80" s="78">
        <v>2024</v>
      </c>
    </row>
    <row r="81" spans="2:6">
      <c r="B81" s="76" t="s">
        <v>149</v>
      </c>
      <c r="C81" s="69" t="s">
        <v>150</v>
      </c>
      <c r="D81" s="77">
        <v>5</v>
      </c>
      <c r="E81" s="77">
        <v>11</v>
      </c>
      <c r="F81" s="78">
        <v>2024</v>
      </c>
    </row>
    <row r="82" spans="2:6">
      <c r="B82" s="76" t="s">
        <v>151</v>
      </c>
      <c r="C82" s="69" t="s">
        <v>152</v>
      </c>
      <c r="D82" s="77">
        <v>6</v>
      </c>
      <c r="E82" s="77">
        <v>11</v>
      </c>
      <c r="F82" s="78">
        <v>2024</v>
      </c>
    </row>
    <row r="83" spans="2:6">
      <c r="B83" s="76" t="s">
        <v>153</v>
      </c>
      <c r="C83" s="69" t="s">
        <v>154</v>
      </c>
      <c r="D83" s="77">
        <v>7</v>
      </c>
      <c r="E83" s="77">
        <v>11</v>
      </c>
      <c r="F83" s="78">
        <v>2024</v>
      </c>
    </row>
    <row r="84" spans="2:6">
      <c r="B84" s="76" t="s">
        <v>155</v>
      </c>
      <c r="C84" s="69" t="s">
        <v>156</v>
      </c>
      <c r="D84" s="77">
        <v>8</v>
      </c>
      <c r="E84" s="77">
        <v>11</v>
      </c>
      <c r="F84" s="78">
        <v>2024</v>
      </c>
    </row>
    <row r="85" spans="2:6">
      <c r="B85" s="76" t="s">
        <v>157</v>
      </c>
      <c r="C85" s="69" t="s">
        <v>158</v>
      </c>
      <c r="D85" s="77">
        <v>9</v>
      </c>
      <c r="E85" s="77">
        <v>11</v>
      </c>
      <c r="F85" s="78">
        <v>2024</v>
      </c>
    </row>
    <row r="86" spans="2:6">
      <c r="B86" s="76" t="s">
        <v>159</v>
      </c>
      <c r="C86" s="69" t="s">
        <v>160</v>
      </c>
      <c r="D86" s="77">
        <v>10</v>
      </c>
      <c r="E86" s="77">
        <v>11</v>
      </c>
      <c r="F86" s="78">
        <v>2024</v>
      </c>
    </row>
    <row r="87" spans="2:6">
      <c r="B87" s="76" t="s">
        <v>161</v>
      </c>
      <c r="C87" s="69" t="s">
        <v>162</v>
      </c>
      <c r="D87" s="77">
        <v>11</v>
      </c>
      <c r="E87" s="77">
        <v>11</v>
      </c>
      <c r="F87" s="78">
        <v>2024</v>
      </c>
    </row>
    <row r="88" spans="2:6">
      <c r="B88" s="76" t="s">
        <v>163</v>
      </c>
      <c r="C88" s="69" t="s">
        <v>164</v>
      </c>
      <c r="D88" s="77">
        <v>12</v>
      </c>
      <c r="E88" s="77">
        <v>11</v>
      </c>
      <c r="F88" s="78">
        <v>2024</v>
      </c>
    </row>
    <row r="89" spans="2:6">
      <c r="B89" s="76" t="s">
        <v>165</v>
      </c>
      <c r="C89" s="69" t="s">
        <v>166</v>
      </c>
      <c r="D89" s="77">
        <v>13</v>
      </c>
      <c r="E89" s="77">
        <v>11</v>
      </c>
      <c r="F89" s="78">
        <v>2024</v>
      </c>
    </row>
    <row r="90" spans="2:6">
      <c r="B90" s="76" t="s">
        <v>167</v>
      </c>
      <c r="C90" s="69" t="s">
        <v>168</v>
      </c>
      <c r="D90" s="77">
        <v>14</v>
      </c>
      <c r="E90" s="77">
        <v>11</v>
      </c>
      <c r="F90" s="78">
        <v>2024</v>
      </c>
    </row>
    <row r="91" spans="2:6">
      <c r="B91" s="76" t="s">
        <v>169</v>
      </c>
      <c r="C91" s="69" t="s">
        <v>170</v>
      </c>
      <c r="D91" s="77">
        <v>15</v>
      </c>
      <c r="E91" s="77">
        <v>11</v>
      </c>
      <c r="F91" s="78">
        <v>2024</v>
      </c>
    </row>
    <row r="92" spans="2:6">
      <c r="B92" s="76" t="s">
        <v>171</v>
      </c>
      <c r="C92" s="69" t="s">
        <v>172</v>
      </c>
      <c r="D92" s="77">
        <v>16</v>
      </c>
      <c r="E92" s="77">
        <v>11</v>
      </c>
      <c r="F92" s="78">
        <v>2024</v>
      </c>
    </row>
    <row r="93" spans="2:6">
      <c r="B93" s="76" t="s">
        <v>173</v>
      </c>
      <c r="C93" s="69" t="s">
        <v>174</v>
      </c>
      <c r="D93" s="77">
        <v>17</v>
      </c>
      <c r="E93" s="77">
        <v>11</v>
      </c>
      <c r="F93" s="78">
        <v>2024</v>
      </c>
    </row>
    <row r="94" spans="2:6">
      <c r="B94" s="76" t="s">
        <v>175</v>
      </c>
      <c r="C94" s="69" t="s">
        <v>176</v>
      </c>
      <c r="D94" s="77">
        <v>18</v>
      </c>
      <c r="E94" s="77">
        <v>11</v>
      </c>
      <c r="F94" s="78">
        <v>2024</v>
      </c>
    </row>
    <row r="95" spans="2:6">
      <c r="B95" s="76" t="s">
        <v>177</v>
      </c>
      <c r="C95" s="69" t="s">
        <v>178</v>
      </c>
      <c r="D95" s="77">
        <v>19</v>
      </c>
      <c r="E95" s="77">
        <v>11</v>
      </c>
      <c r="F95" s="78">
        <v>2024</v>
      </c>
    </row>
    <row r="96" spans="2:6">
      <c r="B96" s="76" t="s">
        <v>179</v>
      </c>
      <c r="C96" s="69" t="s">
        <v>180</v>
      </c>
      <c r="D96" s="77">
        <v>20</v>
      </c>
      <c r="E96" s="77">
        <v>11</v>
      </c>
      <c r="F96" s="78">
        <v>2024</v>
      </c>
    </row>
    <row r="97" spans="2:6">
      <c r="B97" s="76" t="s">
        <v>181</v>
      </c>
      <c r="C97" s="69" t="s">
        <v>182</v>
      </c>
      <c r="D97" s="77">
        <v>21</v>
      </c>
      <c r="E97" s="77">
        <v>11</v>
      </c>
      <c r="F97" s="78">
        <v>2024</v>
      </c>
    </row>
    <row r="98" spans="2:6">
      <c r="B98" s="76" t="s">
        <v>183</v>
      </c>
      <c r="C98" s="69" t="s">
        <v>184</v>
      </c>
      <c r="D98" s="77">
        <v>22</v>
      </c>
      <c r="E98" s="77">
        <v>11</v>
      </c>
      <c r="F98" s="78">
        <v>2024</v>
      </c>
    </row>
    <row r="99" spans="2:6">
      <c r="B99" s="76" t="s">
        <v>185</v>
      </c>
      <c r="C99" s="69" t="s">
        <v>186</v>
      </c>
      <c r="D99" s="77">
        <v>23</v>
      </c>
      <c r="E99" s="77">
        <v>11</v>
      </c>
      <c r="F99" s="78">
        <v>2024</v>
      </c>
    </row>
    <row r="100" spans="2:6">
      <c r="B100" s="76" t="s">
        <v>187</v>
      </c>
      <c r="C100" s="69" t="s">
        <v>188</v>
      </c>
      <c r="D100" s="77">
        <v>24</v>
      </c>
      <c r="E100" s="77">
        <v>11</v>
      </c>
      <c r="F100" s="78">
        <v>2024</v>
      </c>
    </row>
    <row r="101" spans="2:6">
      <c r="B101" s="76" t="s">
        <v>189</v>
      </c>
      <c r="C101" s="69" t="s">
        <v>190</v>
      </c>
      <c r="D101" s="77">
        <v>25</v>
      </c>
      <c r="E101" s="77">
        <v>11</v>
      </c>
      <c r="F101" s="78">
        <v>2024</v>
      </c>
    </row>
    <row r="102" spans="2:6">
      <c r="B102" s="76" t="s">
        <v>191</v>
      </c>
      <c r="C102" s="69" t="s">
        <v>192</v>
      </c>
      <c r="D102" s="77">
        <v>26</v>
      </c>
      <c r="E102" s="77">
        <v>11</v>
      </c>
      <c r="F102" s="78">
        <v>2024</v>
      </c>
    </row>
    <row r="103" spans="2:6">
      <c r="B103" s="76" t="s">
        <v>193</v>
      </c>
      <c r="C103" s="69" t="s">
        <v>194</v>
      </c>
      <c r="D103" s="77">
        <v>27</v>
      </c>
      <c r="E103" s="77">
        <v>11</v>
      </c>
      <c r="F103" s="78">
        <v>2024</v>
      </c>
    </row>
    <row r="104" spans="2:6">
      <c r="B104" s="76" t="s">
        <v>195</v>
      </c>
      <c r="C104" s="69" t="s">
        <v>196</v>
      </c>
      <c r="D104" s="77">
        <v>28</v>
      </c>
      <c r="E104" s="77">
        <v>11</v>
      </c>
      <c r="F104" s="78">
        <v>2024</v>
      </c>
    </row>
    <row r="105" spans="2:6">
      <c r="B105" s="76" t="s">
        <v>197</v>
      </c>
      <c r="C105" s="69" t="s">
        <v>198</v>
      </c>
      <c r="D105" s="77">
        <v>29</v>
      </c>
      <c r="E105" s="77">
        <v>11</v>
      </c>
      <c r="F105" s="78">
        <v>2024</v>
      </c>
    </row>
    <row r="106" spans="2:6">
      <c r="B106" s="76" t="s">
        <v>199</v>
      </c>
      <c r="C106" s="69" t="s">
        <v>200</v>
      </c>
      <c r="D106" s="77">
        <v>30</v>
      </c>
      <c r="E106" s="77">
        <v>11</v>
      </c>
      <c r="F106" s="78">
        <v>2024</v>
      </c>
    </row>
    <row r="107" spans="2:6">
      <c r="B107" s="76" t="s">
        <v>201</v>
      </c>
      <c r="C107" s="69" t="s">
        <v>202</v>
      </c>
      <c r="D107" s="77">
        <v>1</v>
      </c>
      <c r="E107" s="77">
        <v>12</v>
      </c>
      <c r="F107" s="78">
        <v>2024</v>
      </c>
    </row>
    <row r="108" spans="2:6">
      <c r="B108" s="76" t="s">
        <v>203</v>
      </c>
      <c r="C108" s="69" t="s">
        <v>204</v>
      </c>
      <c r="D108" s="77">
        <v>2</v>
      </c>
      <c r="E108" s="77">
        <v>12</v>
      </c>
      <c r="F108" s="78">
        <v>2024</v>
      </c>
    </row>
    <row r="109" spans="2:6">
      <c r="B109" s="76" t="s">
        <v>205</v>
      </c>
      <c r="C109" s="69" t="s">
        <v>206</v>
      </c>
      <c r="D109" s="77">
        <v>3</v>
      </c>
      <c r="E109" s="77">
        <v>12</v>
      </c>
      <c r="F109" s="78">
        <v>2024</v>
      </c>
    </row>
    <row r="110" spans="2:6">
      <c r="B110" s="76" t="s">
        <v>207</v>
      </c>
      <c r="C110" s="69" t="s">
        <v>208</v>
      </c>
      <c r="D110" s="77">
        <v>4</v>
      </c>
      <c r="E110" s="77">
        <v>12</v>
      </c>
      <c r="F110" s="78">
        <v>2024</v>
      </c>
    </row>
    <row r="111" spans="2:6">
      <c r="B111" s="76" t="s">
        <v>209</v>
      </c>
      <c r="C111" s="69" t="s">
        <v>210</v>
      </c>
      <c r="D111" s="77">
        <v>5</v>
      </c>
      <c r="E111" s="77">
        <v>12</v>
      </c>
      <c r="F111" s="78">
        <v>2024</v>
      </c>
    </row>
    <row r="112" spans="2:6">
      <c r="B112" s="76" t="s">
        <v>211</v>
      </c>
      <c r="C112" s="69" t="s">
        <v>212</v>
      </c>
      <c r="D112" s="77">
        <v>6</v>
      </c>
      <c r="E112" s="77">
        <v>12</v>
      </c>
      <c r="F112" s="78">
        <v>2024</v>
      </c>
    </row>
    <row r="113" spans="2:6">
      <c r="B113" s="76" t="s">
        <v>213</v>
      </c>
      <c r="C113" s="69" t="s">
        <v>214</v>
      </c>
      <c r="D113" s="77">
        <v>7</v>
      </c>
      <c r="E113" s="77">
        <v>12</v>
      </c>
      <c r="F113" s="78">
        <v>2024</v>
      </c>
    </row>
    <row r="114" spans="2:6">
      <c r="B114" s="76" t="s">
        <v>215</v>
      </c>
      <c r="C114" s="69" t="s">
        <v>216</v>
      </c>
      <c r="D114" s="77">
        <v>8</v>
      </c>
      <c r="E114" s="77">
        <v>12</v>
      </c>
      <c r="F114" s="78">
        <v>2024</v>
      </c>
    </row>
    <row r="115" spans="2:6">
      <c r="B115" s="76" t="s">
        <v>217</v>
      </c>
      <c r="C115" s="69" t="s">
        <v>218</v>
      </c>
      <c r="D115" s="77">
        <v>9</v>
      </c>
      <c r="E115" s="77">
        <v>12</v>
      </c>
      <c r="F115" s="78">
        <v>2024</v>
      </c>
    </row>
    <row r="116" spans="2:6">
      <c r="B116" s="76" t="s">
        <v>219</v>
      </c>
      <c r="C116" s="69" t="s">
        <v>220</v>
      </c>
      <c r="D116" s="77">
        <v>10</v>
      </c>
      <c r="E116" s="77">
        <v>12</v>
      </c>
      <c r="F116" s="78">
        <v>2024</v>
      </c>
    </row>
    <row r="117" spans="2:6">
      <c r="B117" s="76" t="s">
        <v>221</v>
      </c>
      <c r="C117" s="69" t="s">
        <v>222</v>
      </c>
      <c r="D117" s="77">
        <v>11</v>
      </c>
      <c r="E117" s="77">
        <v>12</v>
      </c>
      <c r="F117" s="78">
        <v>2024</v>
      </c>
    </row>
    <row r="118" spans="2:6">
      <c r="B118" s="76" t="s">
        <v>223</v>
      </c>
      <c r="C118" s="69" t="s">
        <v>224</v>
      </c>
      <c r="D118" s="77">
        <v>12</v>
      </c>
      <c r="E118" s="77">
        <v>12</v>
      </c>
      <c r="F118" s="78">
        <v>2024</v>
      </c>
    </row>
    <row r="119" spans="2:6">
      <c r="B119" s="76" t="s">
        <v>225</v>
      </c>
      <c r="C119" s="69" t="s">
        <v>226</v>
      </c>
      <c r="D119" s="77">
        <v>13</v>
      </c>
      <c r="E119" s="77">
        <v>12</v>
      </c>
      <c r="F119" s="78">
        <v>2024</v>
      </c>
    </row>
    <row r="120" spans="2:6">
      <c r="B120" s="76" t="s">
        <v>227</v>
      </c>
      <c r="C120" s="69" t="s">
        <v>228</v>
      </c>
      <c r="D120" s="77">
        <v>14</v>
      </c>
      <c r="E120" s="77">
        <v>12</v>
      </c>
      <c r="F120" s="78">
        <v>2024</v>
      </c>
    </row>
    <row r="121" spans="2:6">
      <c r="B121" s="76" t="s">
        <v>229</v>
      </c>
      <c r="C121" s="69" t="s">
        <v>230</v>
      </c>
      <c r="D121" s="77">
        <v>15</v>
      </c>
      <c r="E121" s="77">
        <v>12</v>
      </c>
      <c r="F121" s="78">
        <v>2024</v>
      </c>
    </row>
    <row r="122" spans="2:6">
      <c r="B122" s="76" t="s">
        <v>231</v>
      </c>
      <c r="C122" s="69" t="s">
        <v>232</v>
      </c>
      <c r="D122" s="77">
        <v>16</v>
      </c>
      <c r="E122" s="77">
        <v>12</v>
      </c>
      <c r="F122" s="78">
        <v>2024</v>
      </c>
    </row>
    <row r="123" spans="2:6">
      <c r="B123" s="76" t="s">
        <v>233</v>
      </c>
      <c r="C123" s="69" t="s">
        <v>234</v>
      </c>
      <c r="D123" s="77">
        <v>17</v>
      </c>
      <c r="E123" s="77">
        <v>12</v>
      </c>
      <c r="F123" s="78">
        <v>2024</v>
      </c>
    </row>
    <row r="124" spans="2:6">
      <c r="B124" s="76" t="s">
        <v>235</v>
      </c>
      <c r="C124" s="69" t="s">
        <v>236</v>
      </c>
      <c r="D124" s="77">
        <v>18</v>
      </c>
      <c r="E124" s="77">
        <v>12</v>
      </c>
      <c r="F124" s="78">
        <v>2024</v>
      </c>
    </row>
    <row r="125" spans="2:6" ht="15.75" thickBot="1">
      <c r="B125" s="79" t="s">
        <v>7</v>
      </c>
      <c r="C125" s="69" t="s">
        <v>8</v>
      </c>
      <c r="D125" s="80">
        <v>19</v>
      </c>
      <c r="E125" s="80">
        <v>12</v>
      </c>
      <c r="F125" s="81">
        <v>2024</v>
      </c>
    </row>
    <row r="126" spans="2:6">
      <c r="B126" s="82" t="s">
        <v>197</v>
      </c>
      <c r="C126" s="83" t="s">
        <v>198</v>
      </c>
      <c r="D126" s="84">
        <v>20</v>
      </c>
      <c r="E126" s="84">
        <v>12</v>
      </c>
      <c r="F126" s="85">
        <v>2024</v>
      </c>
    </row>
    <row r="127" spans="2:6">
      <c r="B127" s="86" t="s">
        <v>211</v>
      </c>
      <c r="C127" s="87" t="s">
        <v>212</v>
      </c>
      <c r="D127" s="88">
        <v>21</v>
      </c>
      <c r="E127" s="88">
        <v>12</v>
      </c>
      <c r="F127" s="89">
        <v>2024</v>
      </c>
    </row>
    <row r="128" spans="2:6">
      <c r="B128" s="86" t="s">
        <v>213</v>
      </c>
      <c r="C128" s="87" t="s">
        <v>214</v>
      </c>
      <c r="D128" s="88">
        <v>22</v>
      </c>
      <c r="E128" s="88">
        <v>12</v>
      </c>
      <c r="F128" s="89">
        <v>2024</v>
      </c>
    </row>
    <row r="129" spans="2:6">
      <c r="B129" s="86" t="s">
        <v>217</v>
      </c>
      <c r="C129" s="87" t="s">
        <v>218</v>
      </c>
      <c r="D129" s="88">
        <v>23</v>
      </c>
      <c r="E129" s="88">
        <v>12</v>
      </c>
      <c r="F129" s="89">
        <v>2024</v>
      </c>
    </row>
    <row r="130" spans="2:6">
      <c r="B130" s="86" t="s">
        <v>225</v>
      </c>
      <c r="C130" s="87" t="s">
        <v>226</v>
      </c>
      <c r="D130" s="88">
        <v>24</v>
      </c>
      <c r="E130" s="88">
        <v>12</v>
      </c>
      <c r="F130" s="89">
        <v>2024</v>
      </c>
    </row>
    <row r="131" spans="2:6">
      <c r="B131" s="86" t="s">
        <v>233</v>
      </c>
      <c r="C131" s="87" t="s">
        <v>234</v>
      </c>
      <c r="D131" s="88">
        <v>25</v>
      </c>
      <c r="E131" s="88">
        <v>12</v>
      </c>
      <c r="F131" s="89">
        <v>2024</v>
      </c>
    </row>
    <row r="132" spans="2:6">
      <c r="B132" s="86" t="s">
        <v>7</v>
      </c>
      <c r="C132" s="87" t="s">
        <v>8</v>
      </c>
      <c r="D132" s="88">
        <v>26</v>
      </c>
      <c r="E132" s="88">
        <v>12</v>
      </c>
      <c r="F132" s="89">
        <v>2024</v>
      </c>
    </row>
    <row r="133" spans="2:6">
      <c r="B133" s="86" t="s">
        <v>237</v>
      </c>
      <c r="C133" s="87" t="s">
        <v>238</v>
      </c>
      <c r="D133" s="88">
        <v>27</v>
      </c>
      <c r="E133" s="88">
        <v>12</v>
      </c>
      <c r="F133" s="89">
        <v>2024</v>
      </c>
    </row>
    <row r="134" spans="2:6">
      <c r="B134" s="86" t="s">
        <v>239</v>
      </c>
      <c r="C134" s="87" t="s">
        <v>240</v>
      </c>
      <c r="D134" s="88">
        <v>28</v>
      </c>
      <c r="E134" s="88">
        <v>12</v>
      </c>
      <c r="F134" s="89">
        <v>2024</v>
      </c>
    </row>
    <row r="135" spans="2:6">
      <c r="B135" s="86" t="s">
        <v>241</v>
      </c>
      <c r="C135" s="87" t="s">
        <v>242</v>
      </c>
      <c r="D135" s="88">
        <v>29</v>
      </c>
      <c r="E135" s="88">
        <v>12</v>
      </c>
      <c r="F135" s="89">
        <v>2024</v>
      </c>
    </row>
    <row r="136" spans="2:6">
      <c r="B136" s="86" t="s">
        <v>243</v>
      </c>
      <c r="C136" s="87" t="s">
        <v>244</v>
      </c>
      <c r="D136" s="88">
        <v>30</v>
      </c>
      <c r="E136" s="88">
        <v>12</v>
      </c>
      <c r="F136" s="89">
        <v>2024</v>
      </c>
    </row>
    <row r="137" spans="2:6">
      <c r="B137" s="86" t="s">
        <v>39</v>
      </c>
      <c r="C137" s="87" t="s">
        <v>40</v>
      </c>
      <c r="D137" s="88">
        <v>31</v>
      </c>
      <c r="E137" s="88">
        <v>12</v>
      </c>
      <c r="F137" s="89">
        <v>2024</v>
      </c>
    </row>
    <row r="138" spans="2:6">
      <c r="B138" s="86" t="s">
        <v>45</v>
      </c>
      <c r="C138" s="87" t="s">
        <v>46</v>
      </c>
      <c r="D138" s="88">
        <v>1</v>
      </c>
      <c r="E138" s="88">
        <v>1</v>
      </c>
      <c r="F138" s="89">
        <v>2025</v>
      </c>
    </row>
    <row r="139" spans="2:6">
      <c r="B139" s="86" t="s">
        <v>63</v>
      </c>
      <c r="C139" s="87" t="s">
        <v>64</v>
      </c>
      <c r="D139" s="88">
        <v>2</v>
      </c>
      <c r="E139" s="88">
        <v>1</v>
      </c>
      <c r="F139" s="89">
        <v>2025</v>
      </c>
    </row>
    <row r="140" spans="2:6">
      <c r="B140" s="86" t="s">
        <v>65</v>
      </c>
      <c r="C140" s="87" t="s">
        <v>66</v>
      </c>
      <c r="D140" s="88">
        <v>3</v>
      </c>
      <c r="E140" s="88">
        <v>1</v>
      </c>
      <c r="F140" s="89">
        <v>2025</v>
      </c>
    </row>
    <row r="141" spans="2:6">
      <c r="B141" s="86" t="s">
        <v>71</v>
      </c>
      <c r="C141" s="87" t="s">
        <v>72</v>
      </c>
      <c r="D141" s="88">
        <v>4</v>
      </c>
      <c r="E141" s="88">
        <v>1</v>
      </c>
      <c r="F141" s="89">
        <v>2025</v>
      </c>
    </row>
    <row r="142" spans="2:6">
      <c r="B142" s="86" t="s">
        <v>97</v>
      </c>
      <c r="C142" s="87" t="s">
        <v>98</v>
      </c>
      <c r="D142" s="88">
        <v>5</v>
      </c>
      <c r="E142" s="88">
        <v>1</v>
      </c>
      <c r="F142" s="89">
        <v>2025</v>
      </c>
    </row>
    <row r="143" spans="2:6">
      <c r="B143" s="86" t="s">
        <v>111</v>
      </c>
      <c r="C143" s="87" t="s">
        <v>112</v>
      </c>
      <c r="D143" s="88">
        <v>6</v>
      </c>
      <c r="E143" s="88">
        <v>1</v>
      </c>
      <c r="F143" s="89">
        <v>2025</v>
      </c>
    </row>
    <row r="144" spans="2:6">
      <c r="B144" s="86" t="s">
        <v>115</v>
      </c>
      <c r="C144" s="87" t="s">
        <v>116</v>
      </c>
      <c r="D144" s="88">
        <v>7</v>
      </c>
      <c r="E144" s="88">
        <v>1</v>
      </c>
      <c r="F144" s="89">
        <v>2025</v>
      </c>
    </row>
    <row r="145" spans="2:6">
      <c r="B145" s="86" t="s">
        <v>131</v>
      </c>
      <c r="C145" s="87" t="s">
        <v>132</v>
      </c>
      <c r="D145" s="88">
        <v>8</v>
      </c>
      <c r="E145" s="88">
        <v>1</v>
      </c>
      <c r="F145" s="89">
        <v>2025</v>
      </c>
    </row>
    <row r="146" spans="2:6">
      <c r="B146" s="86" t="s">
        <v>155</v>
      </c>
      <c r="C146" s="87" t="s">
        <v>156</v>
      </c>
      <c r="D146" s="88">
        <v>9</v>
      </c>
      <c r="E146" s="88">
        <v>1</v>
      </c>
      <c r="F146" s="89">
        <v>2025</v>
      </c>
    </row>
    <row r="147" spans="2:6" ht="15.75" thickBot="1">
      <c r="B147" s="90" t="s">
        <v>173</v>
      </c>
      <c r="C147" s="91" t="s">
        <v>174</v>
      </c>
      <c r="D147" s="92">
        <v>10</v>
      </c>
      <c r="E147" s="92">
        <v>1</v>
      </c>
      <c r="F147" s="93">
        <v>2025</v>
      </c>
    </row>
    <row r="148" spans="2:6">
      <c r="B148" s="72" t="s">
        <v>9</v>
      </c>
      <c r="C148" s="73" t="s">
        <v>10</v>
      </c>
      <c r="D148" s="74">
        <v>11</v>
      </c>
      <c r="E148" s="74">
        <v>1</v>
      </c>
      <c r="F148" s="75">
        <v>2025</v>
      </c>
    </row>
    <row r="149" spans="2:6">
      <c r="B149" s="76" t="s">
        <v>11</v>
      </c>
      <c r="C149" s="69" t="s">
        <v>12</v>
      </c>
      <c r="D149" s="77">
        <v>12</v>
      </c>
      <c r="E149" s="77">
        <v>1</v>
      </c>
      <c r="F149" s="78">
        <v>2025</v>
      </c>
    </row>
    <row r="150" spans="2:6">
      <c r="B150" s="76" t="s">
        <v>13</v>
      </c>
      <c r="C150" s="69" t="s">
        <v>14</v>
      </c>
      <c r="D150" s="77">
        <v>13</v>
      </c>
      <c r="E150" s="77">
        <v>1</v>
      </c>
      <c r="F150" s="78">
        <v>2025</v>
      </c>
    </row>
    <row r="151" spans="2:6">
      <c r="B151" s="76" t="s">
        <v>15</v>
      </c>
      <c r="C151" s="69" t="s">
        <v>16</v>
      </c>
      <c r="D151" s="77">
        <v>14</v>
      </c>
      <c r="E151" s="77">
        <v>1</v>
      </c>
      <c r="F151" s="78">
        <v>2025</v>
      </c>
    </row>
    <row r="152" spans="2:6">
      <c r="B152" s="76" t="s">
        <v>17</v>
      </c>
      <c r="C152" s="69" t="s">
        <v>18</v>
      </c>
      <c r="D152" s="77">
        <v>15</v>
      </c>
      <c r="E152" s="77">
        <v>1</v>
      </c>
      <c r="F152" s="78">
        <v>2025</v>
      </c>
    </row>
    <row r="153" spans="2:6">
      <c r="B153" s="76" t="s">
        <v>19</v>
      </c>
      <c r="C153" s="69" t="s">
        <v>20</v>
      </c>
      <c r="D153" s="77">
        <v>16</v>
      </c>
      <c r="E153" s="77">
        <v>1</v>
      </c>
      <c r="F153" s="78">
        <v>2025</v>
      </c>
    </row>
    <row r="154" spans="2:6">
      <c r="B154" s="76" t="s">
        <v>21</v>
      </c>
      <c r="C154" s="69" t="s">
        <v>22</v>
      </c>
      <c r="D154" s="77">
        <v>17</v>
      </c>
      <c r="E154" s="77">
        <v>1</v>
      </c>
      <c r="F154" s="78">
        <v>2025</v>
      </c>
    </row>
    <row r="155" spans="2:6">
      <c r="B155" s="76" t="s">
        <v>23</v>
      </c>
      <c r="C155" s="69" t="s">
        <v>24</v>
      </c>
      <c r="D155" s="77">
        <v>18</v>
      </c>
      <c r="E155" s="77">
        <v>1</v>
      </c>
      <c r="F155" s="78">
        <v>2025</v>
      </c>
    </row>
    <row r="156" spans="2:6">
      <c r="B156" s="76" t="s">
        <v>25</v>
      </c>
      <c r="C156" s="69" t="s">
        <v>26</v>
      </c>
      <c r="D156" s="77">
        <v>19</v>
      </c>
      <c r="E156" s="77">
        <v>1</v>
      </c>
      <c r="F156" s="78">
        <v>2025</v>
      </c>
    </row>
    <row r="157" spans="2:6">
      <c r="B157" s="76" t="s">
        <v>27</v>
      </c>
      <c r="C157" s="69" t="s">
        <v>28</v>
      </c>
      <c r="D157" s="77">
        <v>20</v>
      </c>
      <c r="E157" s="77">
        <v>1</v>
      </c>
      <c r="F157" s="78">
        <v>2025</v>
      </c>
    </row>
    <row r="158" spans="2:6">
      <c r="B158" s="76" t="s">
        <v>29</v>
      </c>
      <c r="C158" s="69" t="s">
        <v>30</v>
      </c>
      <c r="D158" s="77">
        <v>21</v>
      </c>
      <c r="E158" s="77">
        <v>1</v>
      </c>
      <c r="F158" s="78">
        <v>2025</v>
      </c>
    </row>
    <row r="159" spans="2:6">
      <c r="B159" s="76" t="s">
        <v>31</v>
      </c>
      <c r="C159" s="69" t="s">
        <v>32</v>
      </c>
      <c r="D159" s="77">
        <v>22</v>
      </c>
      <c r="E159" s="77">
        <v>1</v>
      </c>
      <c r="F159" s="78">
        <v>2025</v>
      </c>
    </row>
    <row r="160" spans="2:6">
      <c r="B160" s="76" t="s">
        <v>33</v>
      </c>
      <c r="C160" s="69" t="s">
        <v>34</v>
      </c>
      <c r="D160" s="77">
        <v>23</v>
      </c>
      <c r="E160" s="77">
        <v>1</v>
      </c>
      <c r="F160" s="78">
        <v>2025</v>
      </c>
    </row>
    <row r="161" spans="2:6">
      <c r="B161" s="76" t="s">
        <v>35</v>
      </c>
      <c r="C161" s="69" t="s">
        <v>36</v>
      </c>
      <c r="D161" s="77">
        <v>24</v>
      </c>
      <c r="E161" s="77">
        <v>1</v>
      </c>
      <c r="F161" s="78">
        <v>2025</v>
      </c>
    </row>
    <row r="162" spans="2:6">
      <c r="B162" s="76" t="s">
        <v>37</v>
      </c>
      <c r="C162" s="69" t="s">
        <v>38</v>
      </c>
      <c r="D162" s="77">
        <v>25</v>
      </c>
      <c r="E162" s="77">
        <v>1</v>
      </c>
      <c r="F162" s="78">
        <v>2025</v>
      </c>
    </row>
    <row r="163" spans="2:6">
      <c r="B163" s="76" t="s">
        <v>41</v>
      </c>
      <c r="C163" s="69" t="s">
        <v>42</v>
      </c>
      <c r="D163" s="77">
        <v>26</v>
      </c>
      <c r="E163" s="77">
        <v>1</v>
      </c>
      <c r="F163" s="78">
        <v>2025</v>
      </c>
    </row>
    <row r="164" spans="2:6">
      <c r="B164" s="76" t="s">
        <v>43</v>
      </c>
      <c r="C164" s="69" t="s">
        <v>44</v>
      </c>
      <c r="D164" s="77">
        <v>27</v>
      </c>
      <c r="E164" s="77">
        <v>1</v>
      </c>
      <c r="F164" s="78">
        <v>2025</v>
      </c>
    </row>
    <row r="165" spans="2:6">
      <c r="B165" s="76" t="s">
        <v>47</v>
      </c>
      <c r="C165" s="69" t="s">
        <v>48</v>
      </c>
      <c r="D165" s="77">
        <v>28</v>
      </c>
      <c r="E165" s="77">
        <v>1</v>
      </c>
      <c r="F165" s="78">
        <v>2025</v>
      </c>
    </row>
    <row r="166" spans="2:6">
      <c r="B166" s="76" t="s">
        <v>49</v>
      </c>
      <c r="C166" s="69" t="s">
        <v>50</v>
      </c>
      <c r="D166" s="77">
        <v>29</v>
      </c>
      <c r="E166" s="77">
        <v>1</v>
      </c>
      <c r="F166" s="78">
        <v>2025</v>
      </c>
    </row>
    <row r="167" spans="2:6">
      <c r="B167" s="76" t="s">
        <v>51</v>
      </c>
      <c r="C167" s="69" t="s">
        <v>52</v>
      </c>
      <c r="D167" s="77">
        <v>30</v>
      </c>
      <c r="E167" s="77">
        <v>1</v>
      </c>
      <c r="F167" s="78">
        <v>2025</v>
      </c>
    </row>
    <row r="168" spans="2:6">
      <c r="B168" s="76" t="s">
        <v>53</v>
      </c>
      <c r="C168" s="69" t="s">
        <v>54</v>
      </c>
      <c r="D168" s="77">
        <v>31</v>
      </c>
      <c r="E168" s="77">
        <v>1</v>
      </c>
      <c r="F168" s="78">
        <v>2025</v>
      </c>
    </row>
    <row r="169" spans="2:6">
      <c r="B169" s="76" t="s">
        <v>55</v>
      </c>
      <c r="C169" s="69" t="s">
        <v>56</v>
      </c>
      <c r="D169" s="77">
        <v>1</v>
      </c>
      <c r="E169" s="77">
        <v>2</v>
      </c>
      <c r="F169" s="78">
        <v>2025</v>
      </c>
    </row>
    <row r="170" spans="2:6">
      <c r="B170" s="76" t="s">
        <v>57</v>
      </c>
      <c r="C170" s="69" t="s">
        <v>58</v>
      </c>
      <c r="D170" s="77">
        <v>2</v>
      </c>
      <c r="E170" s="77">
        <v>2</v>
      </c>
      <c r="F170" s="78">
        <v>2025</v>
      </c>
    </row>
    <row r="171" spans="2:6">
      <c r="B171" s="76" t="s">
        <v>59</v>
      </c>
      <c r="C171" s="69" t="s">
        <v>60</v>
      </c>
      <c r="D171" s="77">
        <v>3</v>
      </c>
      <c r="E171" s="77">
        <v>2</v>
      </c>
      <c r="F171" s="78">
        <v>2025</v>
      </c>
    </row>
    <row r="172" spans="2:6">
      <c r="B172" s="76" t="s">
        <v>61</v>
      </c>
      <c r="C172" s="69" t="s">
        <v>62</v>
      </c>
      <c r="D172" s="77">
        <v>4</v>
      </c>
      <c r="E172" s="77">
        <v>2</v>
      </c>
      <c r="F172" s="78">
        <v>2025</v>
      </c>
    </row>
    <row r="173" spans="2:6">
      <c r="B173" s="76" t="s">
        <v>67</v>
      </c>
      <c r="C173" s="69" t="s">
        <v>68</v>
      </c>
      <c r="D173" s="77">
        <v>5</v>
      </c>
      <c r="E173" s="77">
        <v>2</v>
      </c>
      <c r="F173" s="78">
        <v>2025</v>
      </c>
    </row>
    <row r="174" spans="2:6">
      <c r="B174" s="76" t="s">
        <v>69</v>
      </c>
      <c r="C174" s="69" t="s">
        <v>70</v>
      </c>
      <c r="D174" s="77">
        <v>6</v>
      </c>
      <c r="E174" s="77">
        <v>2</v>
      </c>
      <c r="F174" s="78">
        <v>2025</v>
      </c>
    </row>
    <row r="175" spans="2:6">
      <c r="B175" s="76" t="s">
        <v>73</v>
      </c>
      <c r="C175" s="69" t="s">
        <v>74</v>
      </c>
      <c r="D175" s="77">
        <v>7</v>
      </c>
      <c r="E175" s="77">
        <v>2</v>
      </c>
      <c r="F175" s="78">
        <v>2025</v>
      </c>
    </row>
    <row r="176" spans="2:6">
      <c r="B176" s="76" t="s">
        <v>75</v>
      </c>
      <c r="C176" s="69" t="s">
        <v>76</v>
      </c>
      <c r="D176" s="77">
        <v>8</v>
      </c>
      <c r="E176" s="77">
        <v>2</v>
      </c>
      <c r="F176" s="78">
        <v>2025</v>
      </c>
    </row>
    <row r="177" spans="2:6">
      <c r="B177" s="76" t="s">
        <v>77</v>
      </c>
      <c r="C177" s="69" t="s">
        <v>78</v>
      </c>
      <c r="D177" s="77">
        <v>9</v>
      </c>
      <c r="E177" s="77">
        <v>2</v>
      </c>
      <c r="F177" s="78">
        <v>2025</v>
      </c>
    </row>
    <row r="178" spans="2:6">
      <c r="B178" s="76" t="s">
        <v>79</v>
      </c>
      <c r="C178" s="69" t="s">
        <v>80</v>
      </c>
      <c r="D178" s="77">
        <v>10</v>
      </c>
      <c r="E178" s="77">
        <v>2</v>
      </c>
      <c r="F178" s="78">
        <v>2025</v>
      </c>
    </row>
    <row r="179" spans="2:6">
      <c r="B179" s="76" t="s">
        <v>81</v>
      </c>
      <c r="C179" s="69" t="s">
        <v>82</v>
      </c>
      <c r="D179" s="77">
        <v>11</v>
      </c>
      <c r="E179" s="77">
        <v>2</v>
      </c>
      <c r="F179" s="78">
        <v>2025</v>
      </c>
    </row>
    <row r="180" spans="2:6">
      <c r="B180" s="76" t="s">
        <v>83</v>
      </c>
      <c r="C180" s="69" t="s">
        <v>84</v>
      </c>
      <c r="D180" s="77">
        <v>12</v>
      </c>
      <c r="E180" s="77">
        <v>2</v>
      </c>
      <c r="F180" s="78">
        <v>2025</v>
      </c>
    </row>
    <row r="181" spans="2:6">
      <c r="B181" s="76" t="s">
        <v>85</v>
      </c>
      <c r="C181" s="69" t="s">
        <v>86</v>
      </c>
      <c r="D181" s="77">
        <v>13</v>
      </c>
      <c r="E181" s="77">
        <v>2</v>
      </c>
      <c r="F181" s="78">
        <v>2025</v>
      </c>
    </row>
    <row r="182" spans="2:6">
      <c r="B182" s="76" t="s">
        <v>87</v>
      </c>
      <c r="C182" s="69" t="s">
        <v>88</v>
      </c>
      <c r="D182" s="77">
        <v>14</v>
      </c>
      <c r="E182" s="77">
        <v>2</v>
      </c>
      <c r="F182" s="78">
        <v>2025</v>
      </c>
    </row>
    <row r="183" spans="2:6">
      <c r="B183" s="76" t="s">
        <v>89</v>
      </c>
      <c r="C183" s="69" t="s">
        <v>90</v>
      </c>
      <c r="D183" s="77">
        <v>15</v>
      </c>
      <c r="E183" s="77">
        <v>2</v>
      </c>
      <c r="F183" s="78">
        <v>2025</v>
      </c>
    </row>
    <row r="184" spans="2:6">
      <c r="B184" s="76" t="s">
        <v>91</v>
      </c>
      <c r="C184" s="69" t="s">
        <v>92</v>
      </c>
      <c r="D184" s="77">
        <v>16</v>
      </c>
      <c r="E184" s="77">
        <v>2</v>
      </c>
      <c r="F184" s="78">
        <v>2025</v>
      </c>
    </row>
    <row r="185" spans="2:6">
      <c r="B185" s="76" t="s">
        <v>93</v>
      </c>
      <c r="C185" s="69" t="s">
        <v>94</v>
      </c>
      <c r="D185" s="77">
        <v>17</v>
      </c>
      <c r="E185" s="77">
        <v>2</v>
      </c>
      <c r="F185" s="78">
        <v>2025</v>
      </c>
    </row>
    <row r="186" spans="2:6">
      <c r="B186" s="76" t="s">
        <v>95</v>
      </c>
      <c r="C186" s="69" t="s">
        <v>96</v>
      </c>
      <c r="D186" s="77">
        <v>18</v>
      </c>
      <c r="E186" s="77">
        <v>2</v>
      </c>
      <c r="F186" s="78">
        <v>2025</v>
      </c>
    </row>
    <row r="187" spans="2:6">
      <c r="B187" s="76" t="s">
        <v>99</v>
      </c>
      <c r="C187" s="69" t="s">
        <v>100</v>
      </c>
      <c r="D187" s="77">
        <v>19</v>
      </c>
      <c r="E187" s="77">
        <v>2</v>
      </c>
      <c r="F187" s="78">
        <v>2025</v>
      </c>
    </row>
    <row r="188" spans="2:6">
      <c r="B188" s="76" t="s">
        <v>101</v>
      </c>
      <c r="C188" s="69" t="s">
        <v>102</v>
      </c>
      <c r="D188" s="77">
        <v>20</v>
      </c>
      <c r="E188" s="77">
        <v>2</v>
      </c>
      <c r="F188" s="78">
        <v>2025</v>
      </c>
    </row>
    <row r="189" spans="2:6">
      <c r="B189" s="76" t="s">
        <v>103</v>
      </c>
      <c r="C189" s="69" t="s">
        <v>104</v>
      </c>
      <c r="D189" s="77">
        <v>21</v>
      </c>
      <c r="E189" s="77">
        <v>2</v>
      </c>
      <c r="F189" s="78">
        <v>2025</v>
      </c>
    </row>
    <row r="190" spans="2:6">
      <c r="B190" s="76" t="s">
        <v>105</v>
      </c>
      <c r="C190" s="69" t="s">
        <v>106</v>
      </c>
      <c r="D190" s="77">
        <v>22</v>
      </c>
      <c r="E190" s="77">
        <v>2</v>
      </c>
      <c r="F190" s="78">
        <v>2025</v>
      </c>
    </row>
    <row r="191" spans="2:6">
      <c r="B191" s="76" t="s">
        <v>107</v>
      </c>
      <c r="C191" s="69" t="s">
        <v>108</v>
      </c>
      <c r="D191" s="77">
        <v>23</v>
      </c>
      <c r="E191" s="77">
        <v>2</v>
      </c>
      <c r="F191" s="78">
        <v>2025</v>
      </c>
    </row>
    <row r="192" spans="2:6">
      <c r="B192" s="76" t="s">
        <v>109</v>
      </c>
      <c r="C192" s="69" t="s">
        <v>110</v>
      </c>
      <c r="D192" s="77">
        <v>24</v>
      </c>
      <c r="E192" s="77">
        <v>2</v>
      </c>
      <c r="F192" s="78">
        <v>2025</v>
      </c>
    </row>
    <row r="193" spans="2:6">
      <c r="B193" s="76" t="s">
        <v>113</v>
      </c>
      <c r="C193" s="69" t="s">
        <v>114</v>
      </c>
      <c r="D193" s="77">
        <v>25</v>
      </c>
      <c r="E193" s="77">
        <v>2</v>
      </c>
      <c r="F193" s="78">
        <v>2025</v>
      </c>
    </row>
    <row r="194" spans="2:6">
      <c r="B194" s="76" t="s">
        <v>117</v>
      </c>
      <c r="C194" s="69" t="s">
        <v>118</v>
      </c>
      <c r="D194" s="77">
        <v>26</v>
      </c>
      <c r="E194" s="77">
        <v>2</v>
      </c>
      <c r="F194" s="78">
        <v>2025</v>
      </c>
    </row>
    <row r="195" spans="2:6">
      <c r="B195" s="76" t="s">
        <v>119</v>
      </c>
      <c r="C195" s="69" t="s">
        <v>120</v>
      </c>
      <c r="D195" s="77">
        <v>27</v>
      </c>
      <c r="E195" s="77">
        <v>2</v>
      </c>
      <c r="F195" s="78">
        <v>2025</v>
      </c>
    </row>
    <row r="196" spans="2:6" ht="15.75" thickBot="1">
      <c r="B196" s="95" t="s">
        <v>121</v>
      </c>
      <c r="C196" s="96" t="s">
        <v>122</v>
      </c>
      <c r="D196" s="97">
        <v>28</v>
      </c>
      <c r="E196" s="97">
        <v>2</v>
      </c>
      <c r="F196" s="98">
        <v>2025</v>
      </c>
    </row>
  </sheetData>
  <mergeCells count="3">
    <mergeCell ref="B2:B7"/>
    <mergeCell ref="C2:F7"/>
    <mergeCell ref="B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D6BF-33E8-46BD-979B-55DCF32BC11A}">
  <dimension ref="A1:K196"/>
  <sheetViews>
    <sheetView tabSelected="1" workbookViewId="0">
      <pane xSplit="1" ySplit="9" topLeftCell="B10" activePane="bottomRight" state="frozen"/>
      <selection pane="bottomRight" activeCell="C20" sqref="C20"/>
      <selection pane="bottomLeft" activeCell="A10" sqref="A10"/>
      <selection pane="topRight" activeCell="B1" sqref="B1"/>
    </sheetView>
  </sheetViews>
  <sheetFormatPr defaultColWidth="11.42578125" defaultRowHeight="15"/>
  <cols>
    <col min="1" max="1" width="3.7109375" style="42" bestFit="1" customWidth="1"/>
    <col min="2" max="2" width="42.42578125" style="42" bestFit="1" customWidth="1"/>
    <col min="3" max="3" width="85.28515625" style="42" bestFit="1" customWidth="1"/>
    <col min="4" max="4" width="10.7109375" style="42" bestFit="1" customWidth="1"/>
    <col min="5" max="5" width="14.85546875" style="42" bestFit="1" customWidth="1"/>
    <col min="6" max="6" width="4.140625" style="42" bestFit="1" customWidth="1"/>
    <col min="7" max="7" width="4.85546875" style="42" bestFit="1" customWidth="1"/>
    <col min="8" max="8" width="5.140625" style="42" bestFit="1" customWidth="1"/>
    <col min="9" max="9" width="16.140625" style="42" bestFit="1" customWidth="1"/>
    <col min="10" max="10" width="17" style="42" bestFit="1" customWidth="1"/>
    <col min="11" max="11" width="97.7109375" style="42" bestFit="1" customWidth="1"/>
    <col min="12" max="16384" width="11.42578125" style="42"/>
  </cols>
  <sheetData>
    <row r="1" spans="2:11" ht="15.75" thickBot="1">
      <c r="D1" s="1"/>
      <c r="E1" s="1"/>
      <c r="F1" s="2"/>
      <c r="G1" s="2"/>
      <c r="H1" s="2"/>
    </row>
    <row r="2" spans="2:11" ht="15" customHeight="1">
      <c r="B2" s="100"/>
      <c r="C2" s="103" t="s">
        <v>0</v>
      </c>
      <c r="D2" s="103"/>
      <c r="E2" s="103"/>
      <c r="F2" s="103"/>
      <c r="G2" s="103"/>
      <c r="H2" s="104"/>
    </row>
    <row r="3" spans="2:11" ht="15" customHeight="1">
      <c r="B3" s="101"/>
      <c r="C3" s="105"/>
      <c r="D3" s="105"/>
      <c r="E3" s="105"/>
      <c r="F3" s="105"/>
      <c r="G3" s="105"/>
      <c r="H3" s="106"/>
    </row>
    <row r="4" spans="2:11" ht="18" customHeight="1">
      <c r="B4" s="101"/>
      <c r="C4" s="105"/>
      <c r="D4" s="105"/>
      <c r="E4" s="105"/>
      <c r="F4" s="105"/>
      <c r="G4" s="105"/>
      <c r="H4" s="106"/>
    </row>
    <row r="5" spans="2:11" ht="18" customHeight="1">
      <c r="B5" s="101"/>
      <c r="C5" s="105"/>
      <c r="D5" s="105"/>
      <c r="E5" s="105"/>
      <c r="F5" s="105"/>
      <c r="G5" s="105"/>
      <c r="H5" s="106"/>
    </row>
    <row r="6" spans="2:11" ht="15" customHeight="1">
      <c r="B6" s="101"/>
      <c r="C6" s="105"/>
      <c r="D6" s="105"/>
      <c r="E6" s="105"/>
      <c r="F6" s="105"/>
      <c r="G6" s="105"/>
      <c r="H6" s="106"/>
    </row>
    <row r="7" spans="2:11" ht="15.75" customHeight="1" thickBot="1">
      <c r="B7" s="102"/>
      <c r="C7" s="107"/>
      <c r="D7" s="107"/>
      <c r="E7" s="107"/>
      <c r="F7" s="107"/>
      <c r="G7" s="107"/>
      <c r="H7" s="108"/>
    </row>
    <row r="8" spans="2:11" ht="30" customHeight="1" thickBot="1">
      <c r="B8" s="109" t="s">
        <v>1</v>
      </c>
      <c r="C8" s="110"/>
      <c r="D8" s="110"/>
      <c r="E8" s="110"/>
      <c r="F8" s="110"/>
      <c r="G8" s="110"/>
      <c r="H8" s="111"/>
    </row>
    <row r="9" spans="2:11" ht="15.75" thickBot="1">
      <c r="B9" s="71" t="s">
        <v>2</v>
      </c>
      <c r="C9" s="55" t="s">
        <v>3</v>
      </c>
      <c r="D9" s="55" t="s">
        <v>245</v>
      </c>
      <c r="E9" s="55" t="s">
        <v>246</v>
      </c>
      <c r="F9" s="56" t="s">
        <v>4</v>
      </c>
      <c r="G9" s="56" t="s">
        <v>5</v>
      </c>
      <c r="H9" s="57" t="s">
        <v>6</v>
      </c>
      <c r="I9" s="7" t="s">
        <v>247</v>
      </c>
      <c r="J9" s="7" t="s">
        <v>248</v>
      </c>
      <c r="K9" s="7" t="s">
        <v>249</v>
      </c>
    </row>
    <row r="10" spans="2:11">
      <c r="B10" s="72" t="s">
        <v>7</v>
      </c>
      <c r="C10" s="73" t="str">
        <f>VLOOKUP(B10,FUNCIONARIOS[],2,FALSE)</f>
        <v>JUZGADO 3 DE EJECUCIÓN DE PENAS Y MEDIDAS DE SEGURIDAD DE CARTAGENA</v>
      </c>
      <c r="D10" s="44">
        <v>45530</v>
      </c>
      <c r="E10" s="74" t="str">
        <f>VLOOKUP(D10,FECHAS[],6,FALSE)</f>
        <v>LABORAL</v>
      </c>
      <c r="F10" s="74">
        <f>DAY(D10)</f>
        <v>26</v>
      </c>
      <c r="G10" s="74">
        <f>MONTH(D10)</f>
        <v>8</v>
      </c>
      <c r="H10" s="75">
        <f>YEAR(D10)</f>
        <v>2024</v>
      </c>
      <c r="I10" s="42" t="b">
        <f>ISNUMBER(MATCH(C10&amp;D10,'CRUCE DE INFORMACIÓN'!$C$1:$C$175,0))</f>
        <v>0</v>
      </c>
      <c r="J10" s="42" t="b">
        <f>ISNUMBER(MATCH(C10&amp;D10,'CRUCE DE INFORMACIÓN'!$E$1:$E$175,0))</f>
        <v>0</v>
      </c>
    </row>
    <row r="11" spans="2:11">
      <c r="B11" s="76" t="s">
        <v>9</v>
      </c>
      <c r="C11" s="69" t="str">
        <f>VLOOKUP(B11,FUNCIONARIOS[],2,FALSE)</f>
        <v>JUZGADO 1 ADMINISTRATIVO DEL CIRCUITO DE CARTAGENA</v>
      </c>
      <c r="D11" s="4">
        <v>45531</v>
      </c>
      <c r="E11" s="77" t="str">
        <f>VLOOKUP(D11,FECHAS[],6,FALSE)</f>
        <v>LABORAL</v>
      </c>
      <c r="F11" s="77">
        <f t="shared" ref="F11:F74" si="0">DAY(D11)</f>
        <v>27</v>
      </c>
      <c r="G11" s="77">
        <f t="shared" ref="G11:G74" si="1">MONTH(D11)</f>
        <v>8</v>
      </c>
      <c r="H11" s="78">
        <f t="shared" ref="H11:H74" si="2">YEAR(D11)</f>
        <v>2024</v>
      </c>
      <c r="I11" s="42" t="b">
        <f>ISNUMBER(MATCH(C11&amp;D11,'CRUCE DE INFORMACIÓN'!$C$1:$C$175,0))</f>
        <v>0</v>
      </c>
      <c r="J11" s="42" t="b">
        <f>ISNUMBER(MATCH(C11&amp;D11,'CRUCE DE INFORMACIÓN'!$E$1:$E$175,0))</f>
        <v>0</v>
      </c>
      <c r="K11" s="42" t="s">
        <v>250</v>
      </c>
    </row>
    <row r="12" spans="2:11">
      <c r="B12" s="76" t="s">
        <v>11</v>
      </c>
      <c r="C12" s="69" t="str">
        <f>VLOOKUP(B12,FUNCIONARIOS[],2,FALSE)</f>
        <v>JUZGADO 9 LABORAL DEL CIRCUITO DE CARTAGENA</v>
      </c>
      <c r="D12" s="4">
        <v>45532</v>
      </c>
      <c r="E12" s="77" t="str">
        <f>VLOOKUP(D12,FECHAS[],6,FALSE)</f>
        <v>LABORAL</v>
      </c>
      <c r="F12" s="77">
        <f t="shared" si="0"/>
        <v>28</v>
      </c>
      <c r="G12" s="77">
        <f t="shared" si="1"/>
        <v>8</v>
      </c>
      <c r="H12" s="78">
        <f t="shared" si="2"/>
        <v>2024</v>
      </c>
      <c r="I12" s="42" t="b">
        <f>ISNUMBER(MATCH(C12&amp;D12,'CRUCE DE INFORMACIÓN'!$C$1:$C$175,0))</f>
        <v>0</v>
      </c>
      <c r="J12" s="42" t="b">
        <f>ISNUMBER(MATCH(C12&amp;D12,'CRUCE DE INFORMACIÓN'!$E$1:$E$175,0))</f>
        <v>0</v>
      </c>
      <c r="K12" s="42" t="s">
        <v>251</v>
      </c>
    </row>
    <row r="13" spans="2:11">
      <c r="B13" s="76" t="s">
        <v>13</v>
      </c>
      <c r="C13" s="69" t="str">
        <f>VLOOKUP(B13,FUNCIONARIOS[],2,FALSE)</f>
        <v>JUZGADO 2 PENAL DEL CIRCUITO DE CARTAGENA</v>
      </c>
      <c r="D13" s="4">
        <v>45533</v>
      </c>
      <c r="E13" s="77" t="str">
        <f>VLOOKUP(D13,FECHAS[],6,FALSE)</f>
        <v>LABORAL</v>
      </c>
      <c r="F13" s="77">
        <f t="shared" si="0"/>
        <v>29</v>
      </c>
      <c r="G13" s="77">
        <f t="shared" si="1"/>
        <v>8</v>
      </c>
      <c r="H13" s="78">
        <f t="shared" si="2"/>
        <v>2024</v>
      </c>
      <c r="I13" s="42" t="b">
        <f>ISNUMBER(MATCH(C13&amp;D13,'CRUCE DE INFORMACIÓN'!$C$1:$C$175,0))</f>
        <v>0</v>
      </c>
      <c r="J13" s="42" t="b">
        <f>ISNUMBER(MATCH(C13&amp;D13,'CRUCE DE INFORMACIÓN'!$E$1:$E$175,0))</f>
        <v>0</v>
      </c>
    </row>
    <row r="14" spans="2:11">
      <c r="B14" s="76" t="s">
        <v>15</v>
      </c>
      <c r="C14" s="69" t="str">
        <f>VLOOKUP(B14,FUNCIONARIOS[],2,FALSE)</f>
        <v>JUZGADO 7 ADMINISTRATIVO DEL CIRCUITO DE CARTAGENA</v>
      </c>
      <c r="D14" s="4">
        <v>45534</v>
      </c>
      <c r="E14" s="77" t="str">
        <f>VLOOKUP(D14,FECHAS[],6,FALSE)</f>
        <v>LABORAL</v>
      </c>
      <c r="F14" s="77">
        <f t="shared" si="0"/>
        <v>30</v>
      </c>
      <c r="G14" s="77">
        <f t="shared" si="1"/>
        <v>8</v>
      </c>
      <c r="H14" s="78">
        <f t="shared" si="2"/>
        <v>2024</v>
      </c>
      <c r="I14" s="42" t="b">
        <f>ISNUMBER(MATCH(C14&amp;D14,'CRUCE DE INFORMACIÓN'!$C$1:$C$175,0))</f>
        <v>0</v>
      </c>
      <c r="J14" s="42" t="b">
        <f>ISNUMBER(MATCH(C14&amp;D14,'CRUCE DE INFORMACIÓN'!$E$1:$E$175,0))</f>
        <v>0</v>
      </c>
    </row>
    <row r="15" spans="2:11">
      <c r="B15" s="76" t="s">
        <v>17</v>
      </c>
      <c r="C15" s="69" t="str">
        <f>VLOOKUP(B15,FUNCIONARIOS[],2,FALSE)</f>
        <v>JUZGADO 4 PENAL ESPECIALIZADO DEL CIRCUITO DE CARTAGENA</v>
      </c>
      <c r="D15" s="4">
        <v>45535</v>
      </c>
      <c r="E15" s="77" t="str">
        <f>VLOOKUP(D15,FECHAS[],6,FALSE)</f>
        <v>FIN DE SEMANA</v>
      </c>
      <c r="F15" s="77">
        <f t="shared" si="0"/>
        <v>31</v>
      </c>
      <c r="G15" s="77">
        <f t="shared" si="1"/>
        <v>8</v>
      </c>
      <c r="H15" s="78">
        <f t="shared" si="2"/>
        <v>2024</v>
      </c>
      <c r="I15" s="42" t="b">
        <f>ISNUMBER(MATCH(C15&amp;D15,'CRUCE DE INFORMACIÓN'!$C$1:$C$175,0))</f>
        <v>0</v>
      </c>
      <c r="J15" s="42" t="b">
        <f>ISNUMBER(MATCH(C15&amp;D15,'CRUCE DE INFORMACIÓN'!$E$1:$E$175,0))</f>
        <v>0</v>
      </c>
    </row>
    <row r="16" spans="2:11">
      <c r="B16" s="76" t="s">
        <v>19</v>
      </c>
      <c r="C16" s="69" t="str">
        <f>VLOOKUP(B16,FUNCIONARIOS[],2,FALSE)</f>
        <v>JUZGADO 12 CIVIL MUNICIPAL DE CARTAGENA</v>
      </c>
      <c r="D16" s="4">
        <v>45536</v>
      </c>
      <c r="E16" s="77" t="str">
        <f>VLOOKUP(D16,FECHAS[],6,FALSE)</f>
        <v>FIN DE SEMANA</v>
      </c>
      <c r="F16" s="77">
        <f t="shared" si="0"/>
        <v>1</v>
      </c>
      <c r="G16" s="77">
        <f t="shared" si="1"/>
        <v>9</v>
      </c>
      <c r="H16" s="78">
        <f t="shared" si="2"/>
        <v>2024</v>
      </c>
      <c r="I16" s="42" t="b">
        <f>ISNUMBER(MATCH(C16&amp;D16,'CRUCE DE INFORMACIÓN'!$C$1:$C$175,0))</f>
        <v>0</v>
      </c>
      <c r="J16" s="42" t="b">
        <f>ISNUMBER(MATCH(C16&amp;D16,'CRUCE DE INFORMACIÓN'!$E$1:$E$175,0))</f>
        <v>0</v>
      </c>
    </row>
    <row r="17" spans="2:11">
      <c r="B17" s="76" t="s">
        <v>21</v>
      </c>
      <c r="C17" s="69" t="str">
        <f>VLOOKUP(B17,FUNCIONARIOS[],2,FALSE)</f>
        <v>JUZGADO 10 ADMINISTRATIVO DE CARTAGENA</v>
      </c>
      <c r="D17" s="4">
        <v>45537</v>
      </c>
      <c r="E17" s="77" t="str">
        <f>VLOOKUP(D17,FECHAS[],6,FALSE)</f>
        <v>LABORAL</v>
      </c>
      <c r="F17" s="77">
        <f t="shared" si="0"/>
        <v>2</v>
      </c>
      <c r="G17" s="77">
        <f t="shared" si="1"/>
        <v>9</v>
      </c>
      <c r="H17" s="78">
        <f t="shared" si="2"/>
        <v>2024</v>
      </c>
      <c r="I17" s="42" t="b">
        <f>ISNUMBER(MATCH(C17&amp;D17,'CRUCE DE INFORMACIÓN'!$C$1:$C$175,0))</f>
        <v>0</v>
      </c>
      <c r="J17" s="42" t="b">
        <f>ISNUMBER(MATCH(C17&amp;D17,'CRUCE DE INFORMACIÓN'!$E$1:$E$175,0))</f>
        <v>0</v>
      </c>
      <c r="K17" s="42" t="s">
        <v>252</v>
      </c>
    </row>
    <row r="18" spans="2:11">
      <c r="B18" s="76" t="s">
        <v>23</v>
      </c>
      <c r="C18" s="69" t="str">
        <f>VLOOKUP(B18,FUNCIONARIOS[],2,FALSE)</f>
        <v>JUZGADO 3 PENAL ESPECIALIZADO DEL CIRCUITO DE CARTAGENA</v>
      </c>
      <c r="D18" s="4">
        <v>45538</v>
      </c>
      <c r="E18" s="77" t="str">
        <f>VLOOKUP(D18,FECHAS[],6,FALSE)</f>
        <v>LABORAL</v>
      </c>
      <c r="F18" s="77">
        <f t="shared" si="0"/>
        <v>3</v>
      </c>
      <c r="G18" s="77">
        <f t="shared" si="1"/>
        <v>9</v>
      </c>
      <c r="H18" s="78">
        <f t="shared" si="2"/>
        <v>2024</v>
      </c>
      <c r="I18" s="42" t="b">
        <f>ISNUMBER(MATCH(C18&amp;D18,'CRUCE DE INFORMACIÓN'!$C$1:$C$175,0))</f>
        <v>0</v>
      </c>
      <c r="J18" s="42" t="b">
        <f>ISNUMBER(MATCH(C18&amp;D18,'CRUCE DE INFORMACIÓN'!$E$1:$E$175,0))</f>
        <v>0</v>
      </c>
    </row>
    <row r="19" spans="2:11">
      <c r="B19" s="76" t="s">
        <v>25</v>
      </c>
      <c r="C19" s="69" t="str">
        <f>VLOOKUP(B19,FUNCIONARIOS[],2,FALSE)</f>
        <v>JUZGADO 1 LABORAL DEL CIRCUITO DE CARTAGENA</v>
      </c>
      <c r="D19" s="4">
        <v>45539</v>
      </c>
      <c r="E19" s="77" t="str">
        <f>VLOOKUP(D19,FECHAS[],6,FALSE)</f>
        <v>LABORAL</v>
      </c>
      <c r="F19" s="77">
        <f t="shared" si="0"/>
        <v>4</v>
      </c>
      <c r="G19" s="77">
        <f t="shared" si="1"/>
        <v>9</v>
      </c>
      <c r="H19" s="78">
        <f t="shared" si="2"/>
        <v>2024</v>
      </c>
      <c r="I19" s="42" t="b">
        <f>ISNUMBER(MATCH(C19&amp;D19,'CRUCE DE INFORMACIÓN'!$C$1:$C$175,0))</f>
        <v>0</v>
      </c>
      <c r="J19" s="42" t="b">
        <f>ISNUMBER(MATCH(C19&amp;D19,'CRUCE DE INFORMACIÓN'!$E$1:$E$175,0))</f>
        <v>0</v>
      </c>
    </row>
    <row r="20" spans="2:11">
      <c r="B20" s="76" t="s">
        <v>27</v>
      </c>
      <c r="C20" s="69" t="str">
        <f>VLOOKUP(B20,FUNCIONARIOS[],2,FALSE)</f>
        <v>JUZGADO 11 CIVIL MUNICIPAL DE CARTAGENA</v>
      </c>
      <c r="D20" s="4">
        <v>45540</v>
      </c>
      <c r="E20" s="77" t="str">
        <f>VLOOKUP(D20,FECHAS[],6,FALSE)</f>
        <v>LABORAL</v>
      </c>
      <c r="F20" s="77">
        <f t="shared" si="0"/>
        <v>5</v>
      </c>
      <c r="G20" s="77">
        <f t="shared" si="1"/>
        <v>9</v>
      </c>
      <c r="H20" s="78">
        <f t="shared" si="2"/>
        <v>2024</v>
      </c>
      <c r="I20" s="42" t="b">
        <f>ISNUMBER(MATCH(C20&amp;D20,'CRUCE DE INFORMACIÓN'!$C$1:$C$175,0))</f>
        <v>0</v>
      </c>
      <c r="J20" s="42" t="b">
        <f>ISNUMBER(MATCH(C20&amp;D20,'CRUCE DE INFORMACIÓN'!$E$1:$E$175,0))</f>
        <v>0</v>
      </c>
    </row>
    <row r="21" spans="2:11">
      <c r="B21" s="76" t="s">
        <v>29</v>
      </c>
      <c r="C21" s="69" t="str">
        <f>VLOOKUP(B21,FUNCIONARIOS[],2,FALSE)</f>
        <v xml:space="preserve">JUZGADO 4 DE FAMILIA DE CARTAGENA </v>
      </c>
      <c r="D21" s="4">
        <v>45541</v>
      </c>
      <c r="E21" s="77" t="str">
        <f>VLOOKUP(D21,FECHAS[],6,FALSE)</f>
        <v>LABORAL</v>
      </c>
      <c r="F21" s="77">
        <f t="shared" si="0"/>
        <v>6</v>
      </c>
      <c r="G21" s="77">
        <f t="shared" si="1"/>
        <v>9</v>
      </c>
      <c r="H21" s="78">
        <f t="shared" si="2"/>
        <v>2024</v>
      </c>
      <c r="I21" s="42" t="b">
        <f>ISNUMBER(MATCH(C21&amp;D21,'CRUCE DE INFORMACIÓN'!$C$1:$C$175,0))</f>
        <v>0</v>
      </c>
      <c r="J21" s="42" t="b">
        <f>ISNUMBER(MATCH(C21&amp;D21,'CRUCE DE INFORMACIÓN'!$E$1:$E$175,0))</f>
        <v>0</v>
      </c>
    </row>
    <row r="22" spans="2:11">
      <c r="B22" s="76" t="s">
        <v>31</v>
      </c>
      <c r="C22" s="69" t="str">
        <f>VLOOKUP(B22,FUNCIONARIOS[],2,FALSE)</f>
        <v>JUZGADO 2 LABORAL DEL CIRCUITO DE CARTAGENA</v>
      </c>
      <c r="D22" s="4">
        <v>45542</v>
      </c>
      <c r="E22" s="77" t="str">
        <f>VLOOKUP(D22,FECHAS[],6,FALSE)</f>
        <v>FIN DE SEMANA</v>
      </c>
      <c r="F22" s="77">
        <f t="shared" si="0"/>
        <v>7</v>
      </c>
      <c r="G22" s="77">
        <f t="shared" si="1"/>
        <v>9</v>
      </c>
      <c r="H22" s="78">
        <f t="shared" si="2"/>
        <v>2024</v>
      </c>
      <c r="I22" s="42" t="b">
        <f>ISNUMBER(MATCH(C22&amp;D22,'CRUCE DE INFORMACIÓN'!$C$1:$C$175,0))</f>
        <v>0</v>
      </c>
      <c r="J22" s="42" t="b">
        <f>ISNUMBER(MATCH(C22&amp;D22,'CRUCE DE INFORMACIÓN'!$E$1:$E$175,0))</f>
        <v>0</v>
      </c>
      <c r="K22" s="42" t="s">
        <v>253</v>
      </c>
    </row>
    <row r="23" spans="2:11">
      <c r="B23" s="76" t="s">
        <v>33</v>
      </c>
      <c r="C23" s="69" t="str">
        <f>VLOOKUP(B23,FUNCIONARIOS[],2,FALSE)</f>
        <v>JUZGADO 1 DE EJECUCIÓN CIVIL MUNICIPAL DE CARTAGENA</v>
      </c>
      <c r="D23" s="4">
        <v>45543</v>
      </c>
      <c r="E23" s="77" t="str">
        <f>VLOOKUP(D23,FECHAS[],6,FALSE)</f>
        <v>FIN DE SEMANA</v>
      </c>
      <c r="F23" s="77">
        <f t="shared" si="0"/>
        <v>8</v>
      </c>
      <c r="G23" s="77">
        <f t="shared" si="1"/>
        <v>9</v>
      </c>
      <c r="H23" s="78">
        <f t="shared" si="2"/>
        <v>2024</v>
      </c>
      <c r="I23" s="42" t="b">
        <f>ISNUMBER(MATCH(C23&amp;D23,'CRUCE DE INFORMACIÓN'!$C$1:$C$175,0))</f>
        <v>0</v>
      </c>
      <c r="J23" s="42" t="b">
        <f>ISNUMBER(MATCH(C23&amp;D23,'CRUCE DE INFORMACIÓN'!$E$1:$E$175,0))</f>
        <v>0</v>
      </c>
    </row>
    <row r="24" spans="2:11">
      <c r="B24" s="76" t="s">
        <v>35</v>
      </c>
      <c r="C24" s="69" t="str">
        <f>VLOOKUP(B24,FUNCIONARIOS[],2,FALSE)</f>
        <v>JUZGADO 9 PENAL DEL CIRCUITO  CON FUNCION DE CONOCIMIENTO DE CARTAGENA</v>
      </c>
      <c r="D24" s="4">
        <v>45544</v>
      </c>
      <c r="E24" s="77" t="str">
        <f>VLOOKUP(D24,FECHAS[],6,FALSE)</f>
        <v>LABORAL</v>
      </c>
      <c r="F24" s="77">
        <f t="shared" si="0"/>
        <v>9</v>
      </c>
      <c r="G24" s="77">
        <f t="shared" si="1"/>
        <v>9</v>
      </c>
      <c r="H24" s="78">
        <f t="shared" si="2"/>
        <v>2024</v>
      </c>
      <c r="I24" s="42" t="b">
        <f>ISNUMBER(MATCH(C24&amp;D24,'CRUCE DE INFORMACIÓN'!$C$1:$C$175,0))</f>
        <v>0</v>
      </c>
      <c r="J24" s="42" t="b">
        <f>ISNUMBER(MATCH(C24&amp;D24,'CRUCE DE INFORMACIÓN'!$E$1:$E$175,0))</f>
        <v>0</v>
      </c>
    </row>
    <row r="25" spans="2:11">
      <c r="B25" s="76" t="s">
        <v>37</v>
      </c>
      <c r="C25" s="69" t="str">
        <f>VLOOKUP(B25,FUNCIONARIOS[],2,FALSE)</f>
        <v>JUZGADO 2 CIVIL MUNICIPAL DE CARTAGENA</v>
      </c>
      <c r="D25" s="4">
        <v>45545</v>
      </c>
      <c r="E25" s="77" t="str">
        <f>VLOOKUP(D25,FECHAS[],6,FALSE)</f>
        <v>LABORAL</v>
      </c>
      <c r="F25" s="77">
        <f t="shared" si="0"/>
        <v>10</v>
      </c>
      <c r="G25" s="77">
        <f t="shared" si="1"/>
        <v>9</v>
      </c>
      <c r="H25" s="78">
        <f t="shared" si="2"/>
        <v>2024</v>
      </c>
      <c r="I25" s="42" t="b">
        <f>ISNUMBER(MATCH(C25&amp;D25,'CRUCE DE INFORMACIÓN'!$C$1:$C$175,0))</f>
        <v>0</v>
      </c>
      <c r="J25" s="42" t="b">
        <f>ISNUMBER(MATCH(C25&amp;D25,'CRUCE DE INFORMACIÓN'!$E$1:$E$175,0))</f>
        <v>0</v>
      </c>
    </row>
    <row r="26" spans="2:11">
      <c r="B26" s="76" t="s">
        <v>39</v>
      </c>
      <c r="C26" s="69" t="str">
        <f>VLOOKUP(B26,FUNCIONARIOS[],2,FALSE)</f>
        <v>JUZGADO 4 PENAL MUNICIPAL CON FUNCIÓN DE CONTROL DE GARANTÍAS DE CARTAGENA</v>
      </c>
      <c r="D26" s="4">
        <v>45546</v>
      </c>
      <c r="E26" s="77" t="str">
        <f>VLOOKUP(D26,FECHAS[],6,FALSE)</f>
        <v>LABORAL</v>
      </c>
      <c r="F26" s="77">
        <f t="shared" si="0"/>
        <v>11</v>
      </c>
      <c r="G26" s="77">
        <f t="shared" si="1"/>
        <v>9</v>
      </c>
      <c r="H26" s="78">
        <f t="shared" si="2"/>
        <v>2024</v>
      </c>
      <c r="I26" s="42" t="b">
        <f>ISNUMBER(MATCH(C26&amp;D26,'CRUCE DE INFORMACIÓN'!$C$1:$C$175,0))</f>
        <v>0</v>
      </c>
      <c r="J26" s="42" t="b">
        <f>ISNUMBER(MATCH(C26&amp;D26,'CRUCE DE INFORMACIÓN'!$E$1:$E$175,0))</f>
        <v>0</v>
      </c>
    </row>
    <row r="27" spans="2:11">
      <c r="B27" s="76" t="s">
        <v>41</v>
      </c>
      <c r="C27" s="69" t="str">
        <f>VLOOKUP(B27,FUNCIONARIOS[],2,FALSE)</f>
        <v>JUZGADO 11 PENAL DEL CIRCUITO  CON FUNCION DE CONOCIMIENTO DE CARTAGENA</v>
      </c>
      <c r="D27" s="4">
        <v>45547</v>
      </c>
      <c r="E27" s="77" t="str">
        <f>VLOOKUP(D27,FECHAS[],6,FALSE)</f>
        <v>LABORAL</v>
      </c>
      <c r="F27" s="77">
        <f t="shared" si="0"/>
        <v>12</v>
      </c>
      <c r="G27" s="77">
        <f t="shared" si="1"/>
        <v>9</v>
      </c>
      <c r="H27" s="78">
        <f t="shared" si="2"/>
        <v>2024</v>
      </c>
      <c r="I27" s="42" t="b">
        <f>ISNUMBER(MATCH(C27&amp;D27,'CRUCE DE INFORMACIÓN'!$C$1:$C$175,0))</f>
        <v>0</v>
      </c>
      <c r="J27" s="42" t="b">
        <f>ISNUMBER(MATCH(C27&amp;D27,'CRUCE DE INFORMACIÓN'!$E$1:$E$175,0))</f>
        <v>0</v>
      </c>
    </row>
    <row r="28" spans="2:11">
      <c r="B28" s="76" t="s">
        <v>43</v>
      </c>
      <c r="C28" s="69" t="str">
        <f>VLOOKUP(B28,FUNCIONARIOS[],2,FALSE)</f>
        <v>JUZGADO 5 PEQUEÑAS CAUSAS Y COMPETENCIAS MULTIPLES</v>
      </c>
      <c r="D28" s="4">
        <v>45548</v>
      </c>
      <c r="E28" s="77" t="str">
        <f>VLOOKUP(D28,FECHAS[],6,FALSE)</f>
        <v>LABORAL</v>
      </c>
      <c r="F28" s="77">
        <f t="shared" si="0"/>
        <v>13</v>
      </c>
      <c r="G28" s="77">
        <f t="shared" si="1"/>
        <v>9</v>
      </c>
      <c r="H28" s="78">
        <f t="shared" si="2"/>
        <v>2024</v>
      </c>
      <c r="I28" s="42" t="b">
        <f>ISNUMBER(MATCH(C28&amp;D28,'CRUCE DE INFORMACIÓN'!$C$1:$C$175,0))</f>
        <v>0</v>
      </c>
      <c r="J28" s="42" t="b">
        <f>ISNUMBER(MATCH(C28&amp;D28,'CRUCE DE INFORMACIÓN'!$E$1:$E$175,0))</f>
        <v>0</v>
      </c>
    </row>
    <row r="29" spans="2:11">
      <c r="B29" s="76" t="s">
        <v>45</v>
      </c>
      <c r="C29" s="69" t="str">
        <f>VLOOKUP(B29,FUNCIONARIOS[],2,FALSE)</f>
        <v>JUZGADO 3 PENAL MUNICIPAL  CON FUNCION DE CONTROL Y GARANTIAS DE CARTAGENA</v>
      </c>
      <c r="D29" s="4">
        <v>45549</v>
      </c>
      <c r="E29" s="77" t="str">
        <f>VLOOKUP(D29,FECHAS[],6,FALSE)</f>
        <v>FIN DE SEMANA</v>
      </c>
      <c r="F29" s="77">
        <f t="shared" si="0"/>
        <v>14</v>
      </c>
      <c r="G29" s="77">
        <f t="shared" si="1"/>
        <v>9</v>
      </c>
      <c r="H29" s="78">
        <f t="shared" si="2"/>
        <v>2024</v>
      </c>
      <c r="I29" s="42" t="b">
        <f>ISNUMBER(MATCH(C29&amp;D29,'CRUCE DE INFORMACIÓN'!$C$1:$C$175,0))</f>
        <v>0</v>
      </c>
      <c r="J29" s="42" t="b">
        <f>ISNUMBER(MATCH(C29&amp;D29,'CRUCE DE INFORMACIÓN'!$E$1:$E$175,0))</f>
        <v>0</v>
      </c>
    </row>
    <row r="30" spans="2:11">
      <c r="B30" s="76" t="s">
        <v>47</v>
      </c>
      <c r="C30" s="69" t="str">
        <f>VLOOKUP(B30,FUNCIONARIOS[],2,FALSE)</f>
        <v>JUZGADO 8 CIVIL MUNICIPAL DE CARTAGENA</v>
      </c>
      <c r="D30" s="4">
        <v>45550</v>
      </c>
      <c r="E30" s="77" t="str">
        <f>VLOOKUP(D30,FECHAS[],6,FALSE)</f>
        <v>FIN DE SEMANA</v>
      </c>
      <c r="F30" s="77">
        <f t="shared" si="0"/>
        <v>15</v>
      </c>
      <c r="G30" s="77">
        <f t="shared" si="1"/>
        <v>9</v>
      </c>
      <c r="H30" s="78">
        <f t="shared" si="2"/>
        <v>2024</v>
      </c>
      <c r="I30" s="42" t="b">
        <f>ISNUMBER(MATCH(C30&amp;D30,'CRUCE DE INFORMACIÓN'!$C$1:$C$175,0))</f>
        <v>0</v>
      </c>
      <c r="J30" s="42" t="b">
        <f>ISNUMBER(MATCH(C30&amp;D30,'CRUCE DE INFORMACIÓN'!$E$1:$E$175,0))</f>
        <v>0</v>
      </c>
    </row>
    <row r="31" spans="2:11">
      <c r="B31" s="76" t="s">
        <v>49</v>
      </c>
      <c r="C31" s="69" t="str">
        <f>VLOOKUP(B31,FUNCIONARIOS[],2,FALSE)</f>
        <v>JUZGADO 2 DE PEQUEÑAS CAUSAS LABORALES DE CARTAGENA</v>
      </c>
      <c r="D31" s="4">
        <v>45551</v>
      </c>
      <c r="E31" s="77" t="str">
        <f>VLOOKUP(D31,FECHAS[],6,FALSE)</f>
        <v>LABORAL</v>
      </c>
      <c r="F31" s="77">
        <f t="shared" si="0"/>
        <v>16</v>
      </c>
      <c r="G31" s="77">
        <f t="shared" si="1"/>
        <v>9</v>
      </c>
      <c r="H31" s="78">
        <f t="shared" si="2"/>
        <v>2024</v>
      </c>
      <c r="I31" s="42" t="b">
        <f>ISNUMBER(MATCH(C31&amp;D31,'CRUCE DE INFORMACIÓN'!$C$1:$C$175,0))</f>
        <v>0</v>
      </c>
      <c r="J31" s="42" t="b">
        <f>ISNUMBER(MATCH(C31&amp;D31,'CRUCE DE INFORMACIÓN'!$E$1:$E$175,0))</f>
        <v>0</v>
      </c>
    </row>
    <row r="32" spans="2:11">
      <c r="B32" s="76" t="s">
        <v>51</v>
      </c>
      <c r="C32" s="69" t="str">
        <f>VLOOKUP(B32,FUNCIONARIOS[],2,FALSE)</f>
        <v>JUZGADO 5 PENAL DEL CIRCUITO CON FUNCION DE CONOCIMIENTO DE CARTAGENA</v>
      </c>
      <c r="D32" s="4">
        <v>45552</v>
      </c>
      <c r="E32" s="77" t="str">
        <f>VLOOKUP(D32,FECHAS[],6,FALSE)</f>
        <v>LABORAL</v>
      </c>
      <c r="F32" s="77">
        <f t="shared" si="0"/>
        <v>17</v>
      </c>
      <c r="G32" s="77">
        <f t="shared" si="1"/>
        <v>9</v>
      </c>
      <c r="H32" s="78">
        <f t="shared" si="2"/>
        <v>2024</v>
      </c>
      <c r="I32" s="42" t="b">
        <f>ISNUMBER(MATCH(C32&amp;D32,'CRUCE DE INFORMACIÓN'!$C$1:$C$175,0))</f>
        <v>0</v>
      </c>
      <c r="J32" s="42" t="b">
        <f>ISNUMBER(MATCH(C32&amp;D32,'CRUCE DE INFORMACIÓN'!$E$1:$E$175,0))</f>
        <v>0</v>
      </c>
    </row>
    <row r="33" spans="2:10">
      <c r="B33" s="76" t="s">
        <v>53</v>
      </c>
      <c r="C33" s="69" t="str">
        <f>VLOOKUP(B33,FUNCIONARIOS[],2,FALSE)</f>
        <v>JUZGADO 3 CIVIL DEL CIRCUITO DE CARTAGENA</v>
      </c>
      <c r="D33" s="4">
        <v>45553</v>
      </c>
      <c r="E33" s="77" t="str">
        <f>VLOOKUP(D33,FECHAS[],6,FALSE)</f>
        <v>LABORAL</v>
      </c>
      <c r="F33" s="77">
        <f t="shared" si="0"/>
        <v>18</v>
      </c>
      <c r="G33" s="77">
        <f t="shared" si="1"/>
        <v>9</v>
      </c>
      <c r="H33" s="78">
        <f t="shared" si="2"/>
        <v>2024</v>
      </c>
      <c r="I33" s="42" t="b">
        <f>ISNUMBER(MATCH(C33&amp;D33,'CRUCE DE INFORMACIÓN'!$C$1:$C$175,0))</f>
        <v>0</v>
      </c>
      <c r="J33" s="42" t="b">
        <f>ISNUMBER(MATCH(C33&amp;D33,'CRUCE DE INFORMACIÓN'!$E$1:$E$175,0))</f>
        <v>0</v>
      </c>
    </row>
    <row r="34" spans="2:10">
      <c r="B34" s="76" t="s">
        <v>55</v>
      </c>
      <c r="C34" s="69" t="str">
        <f>VLOOKUP(B34,FUNCIONARIOS[],2,FALSE)</f>
        <v>JUZGADO 7 CIVIL MUNICIPAL DE CARTAGENA</v>
      </c>
      <c r="D34" s="4">
        <v>45554</v>
      </c>
      <c r="E34" s="77" t="str">
        <f>VLOOKUP(D34,FECHAS[],6,FALSE)</f>
        <v>LABORAL</v>
      </c>
      <c r="F34" s="77">
        <f t="shared" si="0"/>
        <v>19</v>
      </c>
      <c r="G34" s="77">
        <f t="shared" si="1"/>
        <v>9</v>
      </c>
      <c r="H34" s="78">
        <f t="shared" si="2"/>
        <v>2024</v>
      </c>
      <c r="I34" s="42" t="b">
        <f>ISNUMBER(MATCH(C34&amp;D34,'CRUCE DE INFORMACIÓN'!$C$1:$C$175,0))</f>
        <v>0</v>
      </c>
      <c r="J34" s="42" t="b">
        <f>ISNUMBER(MATCH(C34&amp;D34,'CRUCE DE INFORMACIÓN'!$E$1:$E$175,0))</f>
        <v>0</v>
      </c>
    </row>
    <row r="35" spans="2:10">
      <c r="B35" s="76" t="s">
        <v>57</v>
      </c>
      <c r="C35" s="69" t="str">
        <f>VLOOKUP(B35,FUNCIONARIOS[],2,FALSE)</f>
        <v>JUZGADO 7 DE FAMILIA DE CARTAGENA</v>
      </c>
      <c r="D35" s="4">
        <v>45555</v>
      </c>
      <c r="E35" s="77" t="str">
        <f>VLOOKUP(D35,FECHAS[],6,FALSE)</f>
        <v>LABORAL</v>
      </c>
      <c r="F35" s="77">
        <f t="shared" si="0"/>
        <v>20</v>
      </c>
      <c r="G35" s="77">
        <f t="shared" si="1"/>
        <v>9</v>
      </c>
      <c r="H35" s="78">
        <f t="shared" si="2"/>
        <v>2024</v>
      </c>
      <c r="I35" s="42" t="b">
        <f>ISNUMBER(MATCH(C35&amp;D35,'CRUCE DE INFORMACIÓN'!$C$1:$C$175,0))</f>
        <v>0</v>
      </c>
      <c r="J35" s="42" t="b">
        <f>ISNUMBER(MATCH(C35&amp;D35,'CRUCE DE INFORMACIÓN'!$E$1:$E$175,0))</f>
        <v>0</v>
      </c>
    </row>
    <row r="36" spans="2:10">
      <c r="B36" s="76" t="s">
        <v>59</v>
      </c>
      <c r="C36" s="69" t="str">
        <f>VLOOKUP(B36,FUNCIONARIOS[],2,FALSE)</f>
        <v>JUZGADO 8 PENAL DEL CIRCUITO DE CARTAGENA</v>
      </c>
      <c r="D36" s="4">
        <v>45556</v>
      </c>
      <c r="E36" s="77" t="str">
        <f>VLOOKUP(D36,FECHAS[],6,FALSE)</f>
        <v>FIN DE SEMANA</v>
      </c>
      <c r="F36" s="77">
        <f t="shared" si="0"/>
        <v>21</v>
      </c>
      <c r="G36" s="77">
        <f t="shared" si="1"/>
        <v>9</v>
      </c>
      <c r="H36" s="78">
        <f t="shared" si="2"/>
        <v>2024</v>
      </c>
      <c r="I36" s="42" t="b">
        <f>ISNUMBER(MATCH(C36&amp;D36,'CRUCE DE INFORMACIÓN'!$C$1:$C$175,0))</f>
        <v>0</v>
      </c>
      <c r="J36" s="42" t="b">
        <f>ISNUMBER(MATCH(C36&amp;D36,'CRUCE DE INFORMACIÓN'!$E$1:$E$175,0))</f>
        <v>0</v>
      </c>
    </row>
    <row r="37" spans="2:10">
      <c r="B37" s="76" t="s">
        <v>61</v>
      </c>
      <c r="C37" s="69" t="str">
        <f>VLOOKUP(B37,FUNCIONARIOS[],2,FALSE)</f>
        <v>JUZGADO 2 DE PEQUEÑAS CAUSAS Y COMPETENCIA MULTIPLE</v>
      </c>
      <c r="D37" s="4">
        <v>45557</v>
      </c>
      <c r="E37" s="77" t="str">
        <f>VLOOKUP(D37,FECHAS[],6,FALSE)</f>
        <v>FIN DE SEMANA</v>
      </c>
      <c r="F37" s="77">
        <f t="shared" si="0"/>
        <v>22</v>
      </c>
      <c r="G37" s="77">
        <f t="shared" si="1"/>
        <v>9</v>
      </c>
      <c r="H37" s="78">
        <f t="shared" si="2"/>
        <v>2024</v>
      </c>
      <c r="I37" s="42" t="b">
        <f>ISNUMBER(MATCH(C37&amp;D37,'CRUCE DE INFORMACIÓN'!$C$1:$C$175,0))</f>
        <v>0</v>
      </c>
      <c r="J37" s="42" t="b">
        <f>ISNUMBER(MATCH(C37&amp;D37,'CRUCE DE INFORMACIÓN'!$E$1:$E$175,0))</f>
        <v>0</v>
      </c>
    </row>
    <row r="38" spans="2:10">
      <c r="B38" s="76" t="s">
        <v>63</v>
      </c>
      <c r="C38" s="69" t="str">
        <f>VLOOKUP(B38,FUNCIONARIOS[],2,FALSE)</f>
        <v>JUZGADO 12 PENAL MUNICIPAL CON FUNCION DE CONTROL Y GARANTIAS DE CARTAGENA</v>
      </c>
      <c r="D38" s="4">
        <v>45558</v>
      </c>
      <c r="E38" s="77" t="str">
        <f>VLOOKUP(D38,FECHAS[],6,FALSE)</f>
        <v>LABORAL</v>
      </c>
      <c r="F38" s="77">
        <f t="shared" si="0"/>
        <v>23</v>
      </c>
      <c r="G38" s="77">
        <f t="shared" si="1"/>
        <v>9</v>
      </c>
      <c r="H38" s="78">
        <f t="shared" si="2"/>
        <v>2024</v>
      </c>
      <c r="I38" s="42" t="b">
        <f>ISNUMBER(MATCH(C38&amp;D38,'CRUCE DE INFORMACIÓN'!$C$1:$C$175,0))</f>
        <v>0</v>
      </c>
      <c r="J38" s="42" t="b">
        <f>ISNUMBER(MATCH(C38&amp;D38,'CRUCE DE INFORMACIÓN'!$E$1:$E$175,0))</f>
        <v>0</v>
      </c>
    </row>
    <row r="39" spans="2:10">
      <c r="B39" s="76" t="s">
        <v>65</v>
      </c>
      <c r="C39" s="69" t="str">
        <f>VLOOKUP(B39,FUNCIONARIOS[],2,FALSE)</f>
        <v>JUZGADO 5 PENAL MUNICIPAL CON FUNCION DE CONOCIMIENTO DE CARTAGENA</v>
      </c>
      <c r="D39" s="4">
        <v>45559</v>
      </c>
      <c r="E39" s="77" t="str">
        <f>VLOOKUP(D39,FECHAS[],6,FALSE)</f>
        <v>LABORAL</v>
      </c>
      <c r="F39" s="77">
        <f t="shared" si="0"/>
        <v>24</v>
      </c>
      <c r="G39" s="77">
        <f t="shared" si="1"/>
        <v>9</v>
      </c>
      <c r="H39" s="78">
        <f t="shared" si="2"/>
        <v>2024</v>
      </c>
      <c r="I39" s="42" t="b">
        <f>ISNUMBER(MATCH(C39&amp;D39,'CRUCE DE INFORMACIÓN'!$C$1:$C$175,0))</f>
        <v>0</v>
      </c>
      <c r="J39" s="42" t="b">
        <f>ISNUMBER(MATCH(C39&amp;D39,'CRUCE DE INFORMACIÓN'!$E$1:$E$175,0))</f>
        <v>0</v>
      </c>
    </row>
    <row r="40" spans="2:10">
      <c r="B40" s="76" t="s">
        <v>67</v>
      </c>
      <c r="C40" s="69" t="str">
        <f>VLOOKUP(B40,FUNCIONARIOS[],2,FALSE)</f>
        <v>JUZGADO 4 ADMINISTRATIVO DEL CIRCUITO DE CARTAGENA</v>
      </c>
      <c r="D40" s="4">
        <v>45560</v>
      </c>
      <c r="E40" s="77" t="str">
        <f>VLOOKUP(D40,FECHAS[],6,FALSE)</f>
        <v>LABORAL</v>
      </c>
      <c r="F40" s="77">
        <f t="shared" si="0"/>
        <v>25</v>
      </c>
      <c r="G40" s="77">
        <f t="shared" si="1"/>
        <v>9</v>
      </c>
      <c r="H40" s="78">
        <f t="shared" si="2"/>
        <v>2024</v>
      </c>
      <c r="I40" s="42" t="b">
        <f>ISNUMBER(MATCH(C40&amp;D40,'CRUCE DE INFORMACIÓN'!$C$1:$C$175,0))</f>
        <v>0</v>
      </c>
      <c r="J40" s="42" t="b">
        <f>ISNUMBER(MATCH(C40&amp;D40,'CRUCE DE INFORMACIÓN'!$E$1:$E$175,0))</f>
        <v>0</v>
      </c>
    </row>
    <row r="41" spans="2:10">
      <c r="B41" s="76" t="s">
        <v>69</v>
      </c>
      <c r="C41" s="69" t="str">
        <f>VLOOKUP(B41,FUNCIONARIOS[],2,FALSE)</f>
        <v>JUZGADO 6 LABORAL DEL CIRCUITO DE CARTAGENA</v>
      </c>
      <c r="D41" s="4">
        <v>45561</v>
      </c>
      <c r="E41" s="77" t="str">
        <f>VLOOKUP(D41,FECHAS[],6,FALSE)</f>
        <v>LABORAL</v>
      </c>
      <c r="F41" s="77">
        <f t="shared" si="0"/>
        <v>26</v>
      </c>
      <c r="G41" s="77">
        <f t="shared" si="1"/>
        <v>9</v>
      </c>
      <c r="H41" s="78">
        <f t="shared" si="2"/>
        <v>2024</v>
      </c>
      <c r="I41" s="42" t="b">
        <f>ISNUMBER(MATCH(C41&amp;D41,'CRUCE DE INFORMACIÓN'!$C$1:$C$175,0))</f>
        <v>0</v>
      </c>
      <c r="J41" s="42" t="b">
        <f>ISNUMBER(MATCH(C41&amp;D41,'CRUCE DE INFORMACIÓN'!$E$1:$E$175,0))</f>
        <v>0</v>
      </c>
    </row>
    <row r="42" spans="2:10">
      <c r="B42" s="76" t="s">
        <v>71</v>
      </c>
      <c r="C42" s="69" t="str">
        <f>VLOOKUP(B42,FUNCIONARIOS[],2,FALSE)</f>
        <v>JUZGADO 15 PENAL MUNICIPAL CON FUNCION DE CONOCIMIENTO MIXTO</v>
      </c>
      <c r="D42" s="4">
        <v>45562</v>
      </c>
      <c r="E42" s="77" t="str">
        <f>VLOOKUP(D42,FECHAS[],6,FALSE)</f>
        <v>LABORAL</v>
      </c>
      <c r="F42" s="77">
        <f t="shared" si="0"/>
        <v>27</v>
      </c>
      <c r="G42" s="77">
        <f t="shared" si="1"/>
        <v>9</v>
      </c>
      <c r="H42" s="78">
        <f t="shared" si="2"/>
        <v>2024</v>
      </c>
      <c r="I42" s="42" t="b">
        <f>ISNUMBER(MATCH(C42&amp;D42,'CRUCE DE INFORMACIÓN'!$C$1:$C$175,0))</f>
        <v>0</v>
      </c>
      <c r="J42" s="42" t="b">
        <f>ISNUMBER(MATCH(C42&amp;D42,'CRUCE DE INFORMACIÓN'!$E$1:$E$175,0))</f>
        <v>0</v>
      </c>
    </row>
    <row r="43" spans="2:10">
      <c r="B43" s="76" t="s">
        <v>73</v>
      </c>
      <c r="C43" s="69" t="str">
        <f>VLOOKUP(B43,FUNCIONARIOS[],2,FALSE)</f>
        <v>JUZGADO 1 DE PEQUEÑAS CAUSAS Y COMPETENCIA MULTIPLE</v>
      </c>
      <c r="D43" s="4">
        <v>45563</v>
      </c>
      <c r="E43" s="77" t="str">
        <f>VLOOKUP(D43,FECHAS[],6,FALSE)</f>
        <v>FIN DE SEMANA</v>
      </c>
      <c r="F43" s="77">
        <f t="shared" si="0"/>
        <v>28</v>
      </c>
      <c r="G43" s="77">
        <f t="shared" si="1"/>
        <v>9</v>
      </c>
      <c r="H43" s="78">
        <f t="shared" si="2"/>
        <v>2024</v>
      </c>
      <c r="I43" s="42" t="b">
        <f>ISNUMBER(MATCH(C43&amp;D43,'CRUCE DE INFORMACIÓN'!$C$1:$C$175,0))</f>
        <v>0</v>
      </c>
      <c r="J43" s="42" t="b">
        <f>ISNUMBER(MATCH(C43&amp;D43,'CRUCE DE INFORMACIÓN'!$E$1:$E$175,0))</f>
        <v>0</v>
      </c>
    </row>
    <row r="44" spans="2:10">
      <c r="B44" s="76" t="s">
        <v>75</v>
      </c>
      <c r="C44" s="69" t="str">
        <f>VLOOKUP(B44,FUNCIONARIOS[],2,FALSE)</f>
        <v>JUZGADO 8 LABORAL DEL CIRCUITO DE CARTAGENA</v>
      </c>
      <c r="D44" s="4">
        <v>45564</v>
      </c>
      <c r="E44" s="77" t="str">
        <f>VLOOKUP(D44,FECHAS[],6,FALSE)</f>
        <v>FIN DE SEMANA</v>
      </c>
      <c r="F44" s="77">
        <f t="shared" si="0"/>
        <v>29</v>
      </c>
      <c r="G44" s="77">
        <f t="shared" si="1"/>
        <v>9</v>
      </c>
      <c r="H44" s="78">
        <f t="shared" si="2"/>
        <v>2024</v>
      </c>
      <c r="I44" s="42" t="b">
        <f>ISNUMBER(MATCH(C44&amp;D44,'CRUCE DE INFORMACIÓN'!$C$1:$C$175,0))</f>
        <v>0</v>
      </c>
      <c r="J44" s="42" t="b">
        <f>ISNUMBER(MATCH(C44&amp;D44,'CRUCE DE INFORMACIÓN'!$E$1:$E$175,0))</f>
        <v>0</v>
      </c>
    </row>
    <row r="45" spans="2:10">
      <c r="B45" s="76" t="s">
        <v>77</v>
      </c>
      <c r="C45" s="69" t="str">
        <f>VLOOKUP(B45,FUNCIONARIOS[],2,FALSE)</f>
        <v>JUZGADO 7 LABORAL DEL CIRCUITO DE CARTAGENA</v>
      </c>
      <c r="D45" s="4">
        <v>45565</v>
      </c>
      <c r="E45" s="77" t="str">
        <f>VLOOKUP(D45,FECHAS[],6,FALSE)</f>
        <v>LABORAL</v>
      </c>
      <c r="F45" s="77">
        <f t="shared" si="0"/>
        <v>30</v>
      </c>
      <c r="G45" s="77">
        <f t="shared" si="1"/>
        <v>9</v>
      </c>
      <c r="H45" s="78">
        <f t="shared" si="2"/>
        <v>2024</v>
      </c>
      <c r="I45" s="42" t="b">
        <f>ISNUMBER(MATCH(C45&amp;D45,'CRUCE DE INFORMACIÓN'!$C$1:$C$175,0))</f>
        <v>0</v>
      </c>
      <c r="J45" s="42" t="b">
        <f>ISNUMBER(MATCH(C45&amp;D45,'CRUCE DE INFORMACIÓN'!$E$1:$E$175,0))</f>
        <v>0</v>
      </c>
    </row>
    <row r="46" spans="2:10">
      <c r="B46" s="76" t="s">
        <v>79</v>
      </c>
      <c r="C46" s="69" t="str">
        <f>VLOOKUP(B46,FUNCIONARIOS[],2,FALSE)</f>
        <v>JUZGADO 1 PENAL ESPECIALIZADO DEL CIRCUITO DE CARTAGENA</v>
      </c>
      <c r="D46" s="4">
        <v>45566</v>
      </c>
      <c r="E46" s="77" t="str">
        <f>VLOOKUP(D46,FECHAS[],6,FALSE)</f>
        <v>LABORAL</v>
      </c>
      <c r="F46" s="77">
        <f t="shared" si="0"/>
        <v>1</v>
      </c>
      <c r="G46" s="77">
        <f t="shared" si="1"/>
        <v>10</v>
      </c>
      <c r="H46" s="78">
        <f t="shared" si="2"/>
        <v>2024</v>
      </c>
      <c r="I46" s="42" t="b">
        <f>ISNUMBER(MATCH(C46&amp;D46,'CRUCE DE INFORMACIÓN'!$C$1:$C$175,0))</f>
        <v>0</v>
      </c>
      <c r="J46" s="42" t="b">
        <f>ISNUMBER(MATCH(C46&amp;D46,'CRUCE DE INFORMACIÓN'!$E$1:$E$175,0))</f>
        <v>0</v>
      </c>
    </row>
    <row r="47" spans="2:10">
      <c r="B47" s="76" t="s">
        <v>81</v>
      </c>
      <c r="C47" s="69" t="str">
        <f>VLOOKUP(B47,FUNCIONARIOS[],2,FALSE)</f>
        <v>JUZGADO 3  FAMILIA DEL CIRCUITO DE CARTAGENA</v>
      </c>
      <c r="D47" s="4">
        <v>45567</v>
      </c>
      <c r="E47" s="77" t="str">
        <f>VLOOKUP(D47,FECHAS[],6,FALSE)</f>
        <v>LABORAL</v>
      </c>
      <c r="F47" s="77">
        <f t="shared" si="0"/>
        <v>2</v>
      </c>
      <c r="G47" s="77">
        <f t="shared" si="1"/>
        <v>10</v>
      </c>
      <c r="H47" s="78">
        <f t="shared" si="2"/>
        <v>2024</v>
      </c>
      <c r="I47" s="42" t="b">
        <f>ISNUMBER(MATCH(C47&amp;D47,'CRUCE DE INFORMACIÓN'!$C$1:$C$175,0))</f>
        <v>0</v>
      </c>
      <c r="J47" s="42" t="b">
        <f>ISNUMBER(MATCH(C47&amp;D47,'CRUCE DE INFORMACIÓN'!$E$1:$E$175,0))</f>
        <v>0</v>
      </c>
    </row>
    <row r="48" spans="2:10">
      <c r="B48" s="76" t="s">
        <v>83</v>
      </c>
      <c r="C48" s="69" t="str">
        <f>VLOOKUP(B48,FUNCIONARIOS[],2,FALSE)</f>
        <v>JUZGADO 17 ADMINISTRATIVO DEL CIRCUITO DE CARTAGENA</v>
      </c>
      <c r="D48" s="4">
        <v>45568</v>
      </c>
      <c r="E48" s="77" t="str">
        <f>VLOOKUP(D48,FECHAS[],6,FALSE)</f>
        <v>LABORAL</v>
      </c>
      <c r="F48" s="77">
        <f t="shared" si="0"/>
        <v>3</v>
      </c>
      <c r="G48" s="77">
        <f t="shared" si="1"/>
        <v>10</v>
      </c>
      <c r="H48" s="78">
        <f t="shared" si="2"/>
        <v>2024</v>
      </c>
      <c r="I48" s="42" t="b">
        <f>ISNUMBER(MATCH(C48&amp;D48,'CRUCE DE INFORMACIÓN'!$C$1:$C$175,0))</f>
        <v>0</v>
      </c>
      <c r="J48" s="42" t="b">
        <f>ISNUMBER(MATCH(C48&amp;D48,'CRUCE DE INFORMACIÓN'!$E$1:$E$175,0))</f>
        <v>0</v>
      </c>
    </row>
    <row r="49" spans="2:10">
      <c r="B49" s="76" t="s">
        <v>85</v>
      </c>
      <c r="C49" s="69" t="str">
        <f>VLOOKUP(B49,FUNCIONARIOS[],2,FALSE)</f>
        <v>JUZGADO 12 ADMINISTRATIVO DEL CIRCUITO DE CARTAGENA</v>
      </c>
      <c r="D49" s="4">
        <v>45569</v>
      </c>
      <c r="E49" s="77" t="str">
        <f>VLOOKUP(D49,FECHAS[],6,FALSE)</f>
        <v>LABORAL</v>
      </c>
      <c r="F49" s="77">
        <f t="shared" si="0"/>
        <v>4</v>
      </c>
      <c r="G49" s="77">
        <f t="shared" si="1"/>
        <v>10</v>
      </c>
      <c r="H49" s="78">
        <f t="shared" si="2"/>
        <v>2024</v>
      </c>
      <c r="I49" s="42" t="b">
        <f>ISNUMBER(MATCH(C49&amp;D49,'CRUCE DE INFORMACIÓN'!$C$1:$C$175,0))</f>
        <v>0</v>
      </c>
      <c r="J49" s="42" t="b">
        <f>ISNUMBER(MATCH(C49&amp;D49,'CRUCE DE INFORMACIÓN'!$E$1:$E$175,0))</f>
        <v>0</v>
      </c>
    </row>
    <row r="50" spans="2:10">
      <c r="B50" s="76" t="s">
        <v>87</v>
      </c>
      <c r="C50" s="69" t="str">
        <f>VLOOKUP(B50,FUNCIONARIOS[],2,FALSE)</f>
        <v>JUZGADO 11 LABORAL DEL CIRCUITO DE CARTAGENA</v>
      </c>
      <c r="D50" s="4">
        <v>45570</v>
      </c>
      <c r="E50" s="77" t="str">
        <f>VLOOKUP(D50,FECHAS[],6,FALSE)</f>
        <v>FIN DE SEMANA</v>
      </c>
      <c r="F50" s="77">
        <f t="shared" si="0"/>
        <v>5</v>
      </c>
      <c r="G50" s="77">
        <f t="shared" si="1"/>
        <v>10</v>
      </c>
      <c r="H50" s="78">
        <f t="shared" si="2"/>
        <v>2024</v>
      </c>
      <c r="I50" s="42" t="b">
        <f>ISNUMBER(MATCH(C50&amp;D50,'CRUCE DE INFORMACIÓN'!$C$1:$C$175,0))</f>
        <v>0</v>
      </c>
      <c r="J50" s="42" t="b">
        <f>ISNUMBER(MATCH(C50&amp;D50,'CRUCE DE INFORMACIÓN'!$E$1:$E$175,0))</f>
        <v>0</v>
      </c>
    </row>
    <row r="51" spans="2:10">
      <c r="B51" s="76" t="s">
        <v>89</v>
      </c>
      <c r="C51" s="69" t="str">
        <f>VLOOKUP(B51,FUNCIONARIOS[],2,FALSE)</f>
        <v>JUZGADO 11 ADMINISTRATIVO DEL CIRCUITO CARTAGENA</v>
      </c>
      <c r="D51" s="4">
        <v>45571</v>
      </c>
      <c r="E51" s="77" t="str">
        <f>VLOOKUP(D51,FECHAS[],6,FALSE)</f>
        <v>FIN DE SEMANA</v>
      </c>
      <c r="F51" s="77">
        <f t="shared" si="0"/>
        <v>6</v>
      </c>
      <c r="G51" s="77">
        <f t="shared" si="1"/>
        <v>10</v>
      </c>
      <c r="H51" s="78">
        <f t="shared" si="2"/>
        <v>2024</v>
      </c>
      <c r="I51" s="42" t="b">
        <f>ISNUMBER(MATCH(C51&amp;D51,'CRUCE DE INFORMACIÓN'!$C$1:$C$175,0))</f>
        <v>0</v>
      </c>
      <c r="J51" s="42" t="b">
        <f>ISNUMBER(MATCH(C51&amp;D51,'CRUCE DE INFORMACIÓN'!$E$1:$E$175,0))</f>
        <v>0</v>
      </c>
    </row>
    <row r="52" spans="2:10">
      <c r="B52" s="76" t="s">
        <v>91</v>
      </c>
      <c r="C52" s="69" t="str">
        <f>VLOOKUP(B52,FUNCIONARIOS[],2,FALSE)</f>
        <v>JUZGADO 5 CIVIL DEL CIRCUITO DE CARTAGENA</v>
      </c>
      <c r="D52" s="4">
        <v>45572</v>
      </c>
      <c r="E52" s="77" t="str">
        <f>VLOOKUP(D52,FECHAS[],6,FALSE)</f>
        <v>LABORAL</v>
      </c>
      <c r="F52" s="77">
        <f t="shared" si="0"/>
        <v>7</v>
      </c>
      <c r="G52" s="77">
        <f t="shared" si="1"/>
        <v>10</v>
      </c>
      <c r="H52" s="78">
        <f t="shared" si="2"/>
        <v>2024</v>
      </c>
      <c r="I52" s="42" t="b">
        <f>ISNUMBER(MATCH(C52&amp;D52,'CRUCE DE INFORMACIÓN'!$C$1:$C$175,0))</f>
        <v>0</v>
      </c>
      <c r="J52" s="42" t="b">
        <f>ISNUMBER(MATCH(C52&amp;D52,'CRUCE DE INFORMACIÓN'!$E$1:$E$175,0))</f>
        <v>0</v>
      </c>
    </row>
    <row r="53" spans="2:10">
      <c r="B53" s="76" t="s">
        <v>93</v>
      </c>
      <c r="C53" s="69" t="str">
        <f>VLOOKUP(B53,FUNCIONARIOS[],2,FALSE)</f>
        <v>JUZGADO 6 CIVIL DEL CIRCUITO DE CARTAGENA</v>
      </c>
      <c r="D53" s="4">
        <v>45573</v>
      </c>
      <c r="E53" s="77" t="str">
        <f>VLOOKUP(D53,FECHAS[],6,FALSE)</f>
        <v>LABORAL</v>
      </c>
      <c r="F53" s="77">
        <f t="shared" si="0"/>
        <v>8</v>
      </c>
      <c r="G53" s="77">
        <f t="shared" si="1"/>
        <v>10</v>
      </c>
      <c r="H53" s="78">
        <f t="shared" si="2"/>
        <v>2024</v>
      </c>
      <c r="I53" s="42" t="b">
        <f>ISNUMBER(MATCH(C53&amp;D53,'CRUCE DE INFORMACIÓN'!$C$1:$C$175,0))</f>
        <v>0</v>
      </c>
      <c r="J53" s="42" t="b">
        <f>ISNUMBER(MATCH(C53&amp;D53,'CRUCE DE INFORMACIÓN'!$E$1:$E$175,0))</f>
        <v>0</v>
      </c>
    </row>
    <row r="54" spans="2:10">
      <c r="B54" s="76" t="s">
        <v>95</v>
      </c>
      <c r="C54" s="69" t="str">
        <f>VLOOKUP(B54,FUNCIONARIOS[],2,FALSE)</f>
        <v>JUZGADO 6 PENAL DEL CIRCUITO  CON FUNCION DE CONOCIMIENTO DE CARTAGENA</v>
      </c>
      <c r="D54" s="4">
        <v>45574</v>
      </c>
      <c r="E54" s="77" t="str">
        <f>VLOOKUP(D54,FECHAS[],6,FALSE)</f>
        <v>LABORAL</v>
      </c>
      <c r="F54" s="77">
        <f t="shared" si="0"/>
        <v>9</v>
      </c>
      <c r="G54" s="77">
        <f t="shared" si="1"/>
        <v>10</v>
      </c>
      <c r="H54" s="78">
        <f t="shared" si="2"/>
        <v>2024</v>
      </c>
      <c r="I54" s="42" t="b">
        <f>ISNUMBER(MATCH(C54&amp;D54,'CRUCE DE INFORMACIÓN'!$C$1:$C$175,0))</f>
        <v>0</v>
      </c>
      <c r="J54" s="42" t="b">
        <f>ISNUMBER(MATCH(C54&amp;D54,'CRUCE DE INFORMACIÓN'!$E$1:$E$175,0))</f>
        <v>0</v>
      </c>
    </row>
    <row r="55" spans="2:10">
      <c r="B55" s="76" t="s">
        <v>97</v>
      </c>
      <c r="C55" s="69" t="str">
        <f>VLOOKUP(B55,FUNCIONARIOS[],2,FALSE)</f>
        <v>JUZGADO 9 PENAL MUNICIPAL CON FUNCION DE CONTROL Y GARANTIAS DE CARTAGENA</v>
      </c>
      <c r="D55" s="4">
        <v>45575</v>
      </c>
      <c r="E55" s="77" t="str">
        <f>VLOOKUP(D55,FECHAS[],6,FALSE)</f>
        <v>LABORAL</v>
      </c>
      <c r="F55" s="77">
        <f t="shared" si="0"/>
        <v>10</v>
      </c>
      <c r="G55" s="77">
        <f t="shared" si="1"/>
        <v>10</v>
      </c>
      <c r="H55" s="78">
        <f t="shared" si="2"/>
        <v>2024</v>
      </c>
      <c r="I55" s="42" t="b">
        <f>ISNUMBER(MATCH(C55&amp;D55,'CRUCE DE INFORMACIÓN'!$C$1:$C$175,0))</f>
        <v>0</v>
      </c>
      <c r="J55" s="42" t="b">
        <f>ISNUMBER(MATCH(C55&amp;D55,'CRUCE DE INFORMACIÓN'!$E$1:$E$175,0))</f>
        <v>0</v>
      </c>
    </row>
    <row r="56" spans="2:10">
      <c r="B56" s="76" t="s">
        <v>99</v>
      </c>
      <c r="C56" s="69" t="str">
        <f>VLOOKUP(B56,FUNCIONARIOS[],2,FALSE)</f>
        <v>JUZGADO 6 ADMINISTRATIVO DEL CIRCUITO DE CARTAGENA</v>
      </c>
      <c r="D56" s="4">
        <v>45576</v>
      </c>
      <c r="E56" s="77" t="str">
        <f>VLOOKUP(D56,FECHAS[],6,FALSE)</f>
        <v>LABORAL</v>
      </c>
      <c r="F56" s="77">
        <f t="shared" si="0"/>
        <v>11</v>
      </c>
      <c r="G56" s="77">
        <f t="shared" si="1"/>
        <v>10</v>
      </c>
      <c r="H56" s="78">
        <f t="shared" si="2"/>
        <v>2024</v>
      </c>
      <c r="I56" s="42" t="b">
        <f>ISNUMBER(MATCH(C56&amp;D56,'CRUCE DE INFORMACIÓN'!$C$1:$C$175,0))</f>
        <v>0</v>
      </c>
      <c r="J56" s="42" t="b">
        <f>ISNUMBER(MATCH(C56&amp;D56,'CRUCE DE INFORMACIÓN'!$E$1:$E$175,0))</f>
        <v>0</v>
      </c>
    </row>
    <row r="57" spans="2:10">
      <c r="B57" s="76" t="s">
        <v>101</v>
      </c>
      <c r="C57" s="69" t="str">
        <f>VLOOKUP(B57,FUNCIONARIOS[],2,FALSE)</f>
        <v>JUZGADO 15 CIVIL MUNICIPAL DE CARTAGENA</v>
      </c>
      <c r="D57" s="4">
        <v>45577</v>
      </c>
      <c r="E57" s="77" t="str">
        <f>VLOOKUP(D57,FECHAS[],6,FALSE)</f>
        <v>FIN DE SEMANA</v>
      </c>
      <c r="F57" s="77">
        <f t="shared" si="0"/>
        <v>12</v>
      </c>
      <c r="G57" s="77">
        <f t="shared" si="1"/>
        <v>10</v>
      </c>
      <c r="H57" s="78">
        <f t="shared" si="2"/>
        <v>2024</v>
      </c>
      <c r="I57" s="42" t="b">
        <f>ISNUMBER(MATCH(C57&amp;D57,'CRUCE DE INFORMACIÓN'!$C$1:$C$175,0))</f>
        <v>0</v>
      </c>
      <c r="J57" s="42" t="b">
        <f>ISNUMBER(MATCH(C57&amp;D57,'CRUCE DE INFORMACIÓN'!$E$1:$E$175,0))</f>
        <v>0</v>
      </c>
    </row>
    <row r="58" spans="2:10">
      <c r="B58" s="76" t="s">
        <v>103</v>
      </c>
      <c r="C58" s="69" t="str">
        <f>VLOOKUP(B58,FUNCIONARIOS[],2,FALSE)</f>
        <v>JUZGADO 6 CIVIL MUNICIPAL DE CARTAGENA</v>
      </c>
      <c r="D58" s="4">
        <v>45578</v>
      </c>
      <c r="E58" s="77" t="str">
        <f>VLOOKUP(D58,FECHAS[],6,FALSE)</f>
        <v>FIN DE SEMANA</v>
      </c>
      <c r="F58" s="77">
        <f t="shared" si="0"/>
        <v>13</v>
      </c>
      <c r="G58" s="77">
        <f t="shared" si="1"/>
        <v>10</v>
      </c>
      <c r="H58" s="78">
        <f t="shared" si="2"/>
        <v>2024</v>
      </c>
      <c r="I58" s="42" t="b">
        <f>ISNUMBER(MATCH(C58&amp;D58,'CRUCE DE INFORMACIÓN'!$C$1:$C$175,0))</f>
        <v>0</v>
      </c>
      <c r="J58" s="42" t="b">
        <f>ISNUMBER(MATCH(C58&amp;D58,'CRUCE DE INFORMACIÓN'!$E$1:$E$175,0))</f>
        <v>0</v>
      </c>
    </row>
    <row r="59" spans="2:10">
      <c r="B59" s="76" t="s">
        <v>105</v>
      </c>
      <c r="C59" s="69" t="str">
        <f>VLOOKUP(B59,FUNCIONARIOS[],2,FALSE)</f>
        <v>JUZGADO 4 DE PEQUEÑAS CAUSAS Y COMPETENCIA MULTIPLE</v>
      </c>
      <c r="D59" s="4">
        <v>45579</v>
      </c>
      <c r="E59" s="77" t="str">
        <f>VLOOKUP(D59,FECHAS[],6,FALSE)</f>
        <v>FESTIVO</v>
      </c>
      <c r="F59" s="77">
        <f t="shared" si="0"/>
        <v>14</v>
      </c>
      <c r="G59" s="77">
        <f t="shared" si="1"/>
        <v>10</v>
      </c>
      <c r="H59" s="78">
        <f t="shared" si="2"/>
        <v>2024</v>
      </c>
      <c r="I59" s="42" t="b">
        <f>ISNUMBER(MATCH(C59&amp;D59,'CRUCE DE INFORMACIÓN'!$C$1:$C$175,0))</f>
        <v>0</v>
      </c>
      <c r="J59" s="42" t="b">
        <f>ISNUMBER(MATCH(C59&amp;D59,'CRUCE DE INFORMACIÓN'!$E$1:$E$175,0))</f>
        <v>0</v>
      </c>
    </row>
    <row r="60" spans="2:10">
      <c r="B60" s="76" t="s">
        <v>107</v>
      </c>
      <c r="C60" s="69" t="str">
        <f>VLOOKUP(B60,FUNCIONARIOS[],2,FALSE)</f>
        <v>JUZGADO 16 ADMINISTRATIVO DEL CIRCUITO DE CARTAGENA</v>
      </c>
      <c r="D60" s="4">
        <v>45580</v>
      </c>
      <c r="E60" s="77" t="str">
        <f>VLOOKUP(D60,FECHAS[],6,FALSE)</f>
        <v>LABORAL</v>
      </c>
      <c r="F60" s="77">
        <f t="shared" si="0"/>
        <v>15</v>
      </c>
      <c r="G60" s="77">
        <f t="shared" si="1"/>
        <v>10</v>
      </c>
      <c r="H60" s="78">
        <f t="shared" si="2"/>
        <v>2024</v>
      </c>
      <c r="I60" s="42" t="b">
        <f>ISNUMBER(MATCH(C60&amp;D60,'CRUCE DE INFORMACIÓN'!$C$1:$C$175,0))</f>
        <v>0</v>
      </c>
      <c r="J60" s="42" t="b">
        <f>ISNUMBER(MATCH(C60&amp;D60,'CRUCE DE INFORMACIÓN'!$E$1:$E$175,0))</f>
        <v>0</v>
      </c>
    </row>
    <row r="61" spans="2:10">
      <c r="B61" s="76" t="s">
        <v>109</v>
      </c>
      <c r="C61" s="69" t="str">
        <f>VLOOKUP(B61,FUNCIONARIOS[],2,FALSE)</f>
        <v>JUZGADO 9 CIVIL DEL CIRCUITO</v>
      </c>
      <c r="D61" s="4">
        <v>45581</v>
      </c>
      <c r="E61" s="77" t="str">
        <f>VLOOKUP(D61,FECHAS[],6,FALSE)</f>
        <v>LABORAL</v>
      </c>
      <c r="F61" s="77">
        <f t="shared" si="0"/>
        <v>16</v>
      </c>
      <c r="G61" s="77">
        <f t="shared" si="1"/>
        <v>10</v>
      </c>
      <c r="H61" s="78">
        <f t="shared" si="2"/>
        <v>2024</v>
      </c>
      <c r="I61" s="42" t="b">
        <f>ISNUMBER(MATCH(C61&amp;D61,'CRUCE DE INFORMACIÓN'!$C$1:$C$175,0))</f>
        <v>0</v>
      </c>
      <c r="J61" s="42" t="b">
        <f>ISNUMBER(MATCH(C61&amp;D61,'CRUCE DE INFORMACIÓN'!$E$1:$E$175,0))</f>
        <v>0</v>
      </c>
    </row>
    <row r="62" spans="2:10">
      <c r="B62" s="76" t="s">
        <v>111</v>
      </c>
      <c r="C62" s="69" t="str">
        <f>VLOOKUP(B62,FUNCIONARIOS[],2,FALSE)</f>
        <v>JUZGADO 2 PENAL MUNICIPAL CON FUNCION DE CONTROL Y GARANTIAS DE CARTAGENA</v>
      </c>
      <c r="D62" s="4">
        <v>45582</v>
      </c>
      <c r="E62" s="77" t="str">
        <f>VLOOKUP(D62,FECHAS[],6,FALSE)</f>
        <v>LABORAL</v>
      </c>
      <c r="F62" s="77">
        <f t="shared" si="0"/>
        <v>17</v>
      </c>
      <c r="G62" s="77">
        <f t="shared" si="1"/>
        <v>10</v>
      </c>
      <c r="H62" s="78">
        <f t="shared" si="2"/>
        <v>2024</v>
      </c>
      <c r="I62" s="42" t="b">
        <f>ISNUMBER(MATCH(C62&amp;D62,'CRUCE DE INFORMACIÓN'!$C$1:$C$175,0))</f>
        <v>0</v>
      </c>
      <c r="J62" s="42" t="b">
        <f>ISNUMBER(MATCH(C62&amp;D62,'CRUCE DE INFORMACIÓN'!$E$1:$E$175,0))</f>
        <v>0</v>
      </c>
    </row>
    <row r="63" spans="2:10">
      <c r="B63" s="76" t="s">
        <v>113</v>
      </c>
      <c r="C63" s="69" t="str">
        <f>VLOOKUP(B63,FUNCIONARIOS[],2,FALSE)</f>
        <v>JUZGADO 6 DE PEQUEÑAS CAUSAS Y COMPETENCIA MULTIPLE</v>
      </c>
      <c r="D63" s="4">
        <v>45583</v>
      </c>
      <c r="E63" s="77" t="str">
        <f>VLOOKUP(D63,FECHAS[],6,FALSE)</f>
        <v>LABORAL</v>
      </c>
      <c r="F63" s="77">
        <f t="shared" si="0"/>
        <v>18</v>
      </c>
      <c r="G63" s="77">
        <f t="shared" si="1"/>
        <v>10</v>
      </c>
      <c r="H63" s="78">
        <f t="shared" si="2"/>
        <v>2024</v>
      </c>
      <c r="I63" s="42" t="b">
        <f>ISNUMBER(MATCH(C63&amp;D63,'CRUCE DE INFORMACIÓN'!$C$1:$C$175,0))</f>
        <v>0</v>
      </c>
      <c r="J63" s="42" t="b">
        <f>ISNUMBER(MATCH(C63&amp;D63,'CRUCE DE INFORMACIÓN'!$E$1:$E$175,0))</f>
        <v>0</v>
      </c>
    </row>
    <row r="64" spans="2:10">
      <c r="B64" s="76" t="s">
        <v>115</v>
      </c>
      <c r="C64" s="69" t="str">
        <f>VLOOKUP(B64,FUNCIONARIOS[],2,FALSE)</f>
        <v>JUZGADO 2 EJECUCION DE PENAS Y MED DE SEGURIDAD DE CARTAGENA</v>
      </c>
      <c r="D64" s="4">
        <v>45584</v>
      </c>
      <c r="E64" s="77" t="str">
        <f>VLOOKUP(D64,FECHAS[],6,FALSE)</f>
        <v>FIN DE SEMANA</v>
      </c>
      <c r="F64" s="77">
        <f t="shared" si="0"/>
        <v>19</v>
      </c>
      <c r="G64" s="77">
        <f t="shared" si="1"/>
        <v>10</v>
      </c>
      <c r="H64" s="78">
        <f t="shared" si="2"/>
        <v>2024</v>
      </c>
      <c r="I64" s="42" t="b">
        <f>ISNUMBER(MATCH(C64&amp;D64,'CRUCE DE INFORMACIÓN'!$C$1:$C$175,0))</f>
        <v>0</v>
      </c>
      <c r="J64" s="42" t="b">
        <f>ISNUMBER(MATCH(C64&amp;D64,'CRUCE DE INFORMACIÓN'!$E$1:$E$175,0))</f>
        <v>0</v>
      </c>
    </row>
    <row r="65" spans="2:10">
      <c r="B65" s="76" t="s">
        <v>117</v>
      </c>
      <c r="C65" s="69" t="str">
        <f>VLOOKUP(B65,FUNCIONARIOS[],2,FALSE)</f>
        <v>JUZGADO 13 ADMINISTRATIVO DEL CIRCUITO DE CARTAGENA</v>
      </c>
      <c r="D65" s="4">
        <v>45585</v>
      </c>
      <c r="E65" s="77" t="str">
        <f>VLOOKUP(D65,FECHAS[],6,FALSE)</f>
        <v>FIN DE SEMANA</v>
      </c>
      <c r="F65" s="77">
        <f t="shared" si="0"/>
        <v>20</v>
      </c>
      <c r="G65" s="77">
        <f t="shared" si="1"/>
        <v>10</v>
      </c>
      <c r="H65" s="78">
        <f t="shared" si="2"/>
        <v>2024</v>
      </c>
      <c r="I65" s="42" t="b">
        <f>ISNUMBER(MATCH(C65&amp;D65,'CRUCE DE INFORMACIÓN'!$C$1:$C$175,0))</f>
        <v>0</v>
      </c>
      <c r="J65" s="42" t="b">
        <f>ISNUMBER(MATCH(C65&amp;D65,'CRUCE DE INFORMACIÓN'!$E$1:$E$175,0))</f>
        <v>0</v>
      </c>
    </row>
    <row r="66" spans="2:10">
      <c r="B66" s="76" t="s">
        <v>119</v>
      </c>
      <c r="C66" s="69" t="str">
        <f>VLOOKUP(B66,FUNCIONARIOS[],2,FALSE)</f>
        <v>JUZGADO 10 PENAL DEL CIRCUITO  CON FUNCION DE CONOCIMIENTO DE CARTAGENA</v>
      </c>
      <c r="D66" s="4">
        <v>45586</v>
      </c>
      <c r="E66" s="77" t="str">
        <f>VLOOKUP(D66,FECHAS[],6,FALSE)</f>
        <v>LABORAL</v>
      </c>
      <c r="F66" s="77">
        <f t="shared" si="0"/>
        <v>21</v>
      </c>
      <c r="G66" s="77">
        <f t="shared" si="1"/>
        <v>10</v>
      </c>
      <c r="H66" s="78">
        <f t="shared" si="2"/>
        <v>2024</v>
      </c>
      <c r="I66" s="42" t="b">
        <f>ISNUMBER(MATCH(C66&amp;D66,'CRUCE DE INFORMACIÓN'!$C$1:$C$175,0))</f>
        <v>0</v>
      </c>
      <c r="J66" s="42" t="b">
        <f>ISNUMBER(MATCH(C66&amp;D66,'CRUCE DE INFORMACIÓN'!$E$1:$E$175,0))</f>
        <v>0</v>
      </c>
    </row>
    <row r="67" spans="2:10">
      <c r="B67" s="76" t="s">
        <v>121</v>
      </c>
      <c r="C67" s="69" t="str">
        <f>VLOOKUP(B67,FUNCIONARIOS[],2,FALSE)</f>
        <v>JUZGADO 2 PENAL ESPECIALIZADO DEL CIRCUITO DE CARTAGENA</v>
      </c>
      <c r="D67" s="4">
        <v>45587</v>
      </c>
      <c r="E67" s="77" t="str">
        <f>VLOOKUP(D67,FECHAS[],6,FALSE)</f>
        <v>LABORAL</v>
      </c>
      <c r="F67" s="77">
        <f t="shared" si="0"/>
        <v>22</v>
      </c>
      <c r="G67" s="77">
        <f t="shared" si="1"/>
        <v>10</v>
      </c>
      <c r="H67" s="78">
        <f t="shared" si="2"/>
        <v>2024</v>
      </c>
      <c r="I67" s="42" t="b">
        <f>ISNUMBER(MATCH(C67&amp;D67,'CRUCE DE INFORMACIÓN'!$C$1:$C$175,0))</f>
        <v>0</v>
      </c>
      <c r="J67" s="42" t="b">
        <f>ISNUMBER(MATCH(C67&amp;D67,'CRUCE DE INFORMACIÓN'!$E$1:$E$175,0))</f>
        <v>0</v>
      </c>
    </row>
    <row r="68" spans="2:10">
      <c r="B68" s="76" t="s">
        <v>123</v>
      </c>
      <c r="C68" s="69" t="str">
        <f>VLOOKUP(B68,FUNCIONARIOS[],2,FALSE)</f>
        <v>JUZGADO 1 CIVIL DEL CIRCUITO DE CARTAGENA</v>
      </c>
      <c r="D68" s="4">
        <v>45588</v>
      </c>
      <c r="E68" s="77" t="str">
        <f>VLOOKUP(D68,FECHAS[],6,FALSE)</f>
        <v>LABORAL</v>
      </c>
      <c r="F68" s="77">
        <f t="shared" si="0"/>
        <v>23</v>
      </c>
      <c r="G68" s="77">
        <f t="shared" si="1"/>
        <v>10</v>
      </c>
      <c r="H68" s="78">
        <f t="shared" si="2"/>
        <v>2024</v>
      </c>
      <c r="I68" s="42" t="b">
        <f>ISNUMBER(MATCH(C68&amp;D68,'CRUCE DE INFORMACIÓN'!$C$1:$C$175,0))</f>
        <v>0</v>
      </c>
      <c r="J68" s="42" t="b">
        <f>ISNUMBER(MATCH(C68&amp;D68,'CRUCE DE INFORMACIÓN'!$E$1:$E$175,0))</f>
        <v>0</v>
      </c>
    </row>
    <row r="69" spans="2:10">
      <c r="B69" s="76" t="s">
        <v>125</v>
      </c>
      <c r="C69" s="69" t="str">
        <f>VLOOKUP(B69,FUNCIONARIOS[],2,FALSE)</f>
        <v>JUZGADO 1 CIVIL MUNICIPAL DE CARTAGENA</v>
      </c>
      <c r="D69" s="4">
        <v>45589</v>
      </c>
      <c r="E69" s="77" t="str">
        <f>VLOOKUP(D69,FECHAS[],6,FALSE)</f>
        <v>LABORAL</v>
      </c>
      <c r="F69" s="77">
        <f t="shared" si="0"/>
        <v>24</v>
      </c>
      <c r="G69" s="77">
        <f t="shared" si="1"/>
        <v>10</v>
      </c>
      <c r="H69" s="78">
        <f t="shared" si="2"/>
        <v>2024</v>
      </c>
      <c r="I69" s="42" t="b">
        <f>ISNUMBER(MATCH(C69&amp;D69,'CRUCE DE INFORMACIÓN'!$C$1:$C$175,0))</f>
        <v>0</v>
      </c>
      <c r="J69" s="42" t="b">
        <f>ISNUMBER(MATCH(C69&amp;D69,'CRUCE DE INFORMACIÓN'!$E$1:$E$175,0))</f>
        <v>0</v>
      </c>
    </row>
    <row r="70" spans="2:10">
      <c r="B70" s="76" t="s">
        <v>127</v>
      </c>
      <c r="C70" s="69" t="str">
        <f>VLOOKUP(B70,FUNCIONARIOS[],2,FALSE)</f>
        <v>JUZGADO 5 CIVIL MUNICIPAL DE CARTAGENA</v>
      </c>
      <c r="D70" s="4">
        <v>45590</v>
      </c>
      <c r="E70" s="77" t="str">
        <f>VLOOKUP(D70,FECHAS[],6,FALSE)</f>
        <v>LABORAL</v>
      </c>
      <c r="F70" s="77">
        <f t="shared" si="0"/>
        <v>25</v>
      </c>
      <c r="G70" s="77">
        <f t="shared" si="1"/>
        <v>10</v>
      </c>
      <c r="H70" s="78">
        <f t="shared" si="2"/>
        <v>2024</v>
      </c>
      <c r="I70" s="42" t="b">
        <f>ISNUMBER(MATCH(C70&amp;D70,'CRUCE DE INFORMACIÓN'!$C$1:$C$175,0))</f>
        <v>0</v>
      </c>
      <c r="J70" s="42" t="b">
        <f>ISNUMBER(MATCH(C70&amp;D70,'CRUCE DE INFORMACIÓN'!$E$1:$E$175,0))</f>
        <v>0</v>
      </c>
    </row>
    <row r="71" spans="2:10">
      <c r="B71" s="76" t="s">
        <v>129</v>
      </c>
      <c r="C71" s="69" t="str">
        <f>VLOOKUP(B71,FUNCIONARIOS[],2,FALSE)</f>
        <v>JUZGADO 3 ADMINISTRATIVO DEL CIRCUITO DE CARTAGENA</v>
      </c>
      <c r="D71" s="4">
        <v>45591</v>
      </c>
      <c r="E71" s="77" t="str">
        <f>VLOOKUP(D71,FECHAS[],6,FALSE)</f>
        <v>FIN DE SEMANA</v>
      </c>
      <c r="F71" s="77">
        <f t="shared" si="0"/>
        <v>26</v>
      </c>
      <c r="G71" s="77">
        <f t="shared" si="1"/>
        <v>10</v>
      </c>
      <c r="H71" s="78">
        <f t="shared" si="2"/>
        <v>2024</v>
      </c>
      <c r="I71" s="42" t="b">
        <f>ISNUMBER(MATCH(C71&amp;D71,'CRUCE DE INFORMACIÓN'!$C$1:$C$175,0))</f>
        <v>0</v>
      </c>
      <c r="J71" s="42" t="b">
        <f>ISNUMBER(MATCH(C71&amp;D71,'CRUCE DE INFORMACIÓN'!$E$1:$E$175,0))</f>
        <v>0</v>
      </c>
    </row>
    <row r="72" spans="2:10">
      <c r="B72" s="76" t="s">
        <v>131</v>
      </c>
      <c r="C72" s="69" t="str">
        <f>VLOOKUP(B72,FUNCIONARIOS[],2,FALSE)</f>
        <v>JUZGADO 1 PENAL MUNICIPAL PARA ADOLESCENTES CON FUNCION DE CONTROL Y GARANTIAS</v>
      </c>
      <c r="D72" s="4">
        <v>45592</v>
      </c>
      <c r="E72" s="77" t="str">
        <f>VLOOKUP(D72,FECHAS[],6,FALSE)</f>
        <v>FIN DE SEMANA</v>
      </c>
      <c r="F72" s="77">
        <f t="shared" si="0"/>
        <v>27</v>
      </c>
      <c r="G72" s="77">
        <f t="shared" si="1"/>
        <v>10</v>
      </c>
      <c r="H72" s="78">
        <f t="shared" si="2"/>
        <v>2024</v>
      </c>
      <c r="I72" s="42" t="b">
        <f>ISNUMBER(MATCH(C72&amp;D72,'CRUCE DE INFORMACIÓN'!$C$1:$C$175,0))</f>
        <v>0</v>
      </c>
      <c r="J72" s="42" t="b">
        <f>ISNUMBER(MATCH(C72&amp;D72,'CRUCE DE INFORMACIÓN'!$E$1:$E$175,0))</f>
        <v>0</v>
      </c>
    </row>
    <row r="73" spans="2:10">
      <c r="B73" s="76" t="s">
        <v>133</v>
      </c>
      <c r="C73" s="69" t="str">
        <f>VLOOKUP(B73,FUNCIONARIOS[],2,FALSE)</f>
        <v>JUZGADO 3 CIVIL MUNICIPAL DE CARTAGENA</v>
      </c>
      <c r="D73" s="4">
        <v>45593</v>
      </c>
      <c r="E73" s="77" t="str">
        <f>VLOOKUP(D73,FECHAS[],6,FALSE)</f>
        <v>LABORAL</v>
      </c>
      <c r="F73" s="77">
        <f t="shared" si="0"/>
        <v>28</v>
      </c>
      <c r="G73" s="77">
        <f t="shared" si="1"/>
        <v>10</v>
      </c>
      <c r="H73" s="78">
        <f t="shared" si="2"/>
        <v>2024</v>
      </c>
      <c r="I73" s="42" t="b">
        <f>ISNUMBER(MATCH(C73&amp;D73,'CRUCE DE INFORMACIÓN'!$C$1:$C$175,0))</f>
        <v>0</v>
      </c>
      <c r="J73" s="42" t="b">
        <f>ISNUMBER(MATCH(C73&amp;D73,'CRUCE DE INFORMACIÓN'!$E$1:$E$175,0))</f>
        <v>0</v>
      </c>
    </row>
    <row r="74" spans="2:10">
      <c r="B74" s="76" t="s">
        <v>135</v>
      </c>
      <c r="C74" s="69" t="str">
        <f>VLOOKUP(B74,FUNCIONARIOS[],2,FALSE)</f>
        <v>JUZGADO 9 ADMINISTRATIVO DE CARTAGENA</v>
      </c>
      <c r="D74" s="4">
        <v>45594</v>
      </c>
      <c r="E74" s="77" t="str">
        <f>VLOOKUP(D74,FECHAS[],6,FALSE)</f>
        <v>LABORAL</v>
      </c>
      <c r="F74" s="77">
        <f t="shared" si="0"/>
        <v>29</v>
      </c>
      <c r="G74" s="77">
        <f t="shared" si="1"/>
        <v>10</v>
      </c>
      <c r="H74" s="78">
        <f t="shared" si="2"/>
        <v>2024</v>
      </c>
      <c r="I74" s="42" t="b">
        <f>ISNUMBER(MATCH(C74&amp;D74,'CRUCE DE INFORMACIÓN'!$C$1:$C$175,0))</f>
        <v>0</v>
      </c>
      <c r="J74" s="42" t="b">
        <f>ISNUMBER(MATCH(C74&amp;D74,'CRUCE DE INFORMACIÓN'!$E$1:$E$175,0))</f>
        <v>0</v>
      </c>
    </row>
    <row r="75" spans="2:10">
      <c r="B75" s="76" t="s">
        <v>137</v>
      </c>
      <c r="C75" s="69" t="str">
        <f>VLOOKUP(B75,FUNCIONARIOS[],2,FALSE)</f>
        <v>JUZGADO 2 PENAL DEL CIRCUITO PARA ADOLESCENTES CON FUNCION DE CONOCIMIENTO</v>
      </c>
      <c r="D75" s="4">
        <v>45595</v>
      </c>
      <c r="E75" s="77" t="str">
        <f>VLOOKUP(D75,FECHAS[],6,FALSE)</f>
        <v>LABORAL</v>
      </c>
      <c r="F75" s="77">
        <f t="shared" ref="F75:F138" si="3">DAY(D75)</f>
        <v>30</v>
      </c>
      <c r="G75" s="77">
        <f t="shared" ref="G75:G138" si="4">MONTH(D75)</f>
        <v>10</v>
      </c>
      <c r="H75" s="78">
        <f t="shared" ref="H75:H138" si="5">YEAR(D75)</f>
        <v>2024</v>
      </c>
      <c r="I75" s="42" t="b">
        <f>ISNUMBER(MATCH(C75&amp;D75,'CRUCE DE INFORMACIÓN'!$C$1:$C$175,0))</f>
        <v>0</v>
      </c>
      <c r="J75" s="42" t="b">
        <f>ISNUMBER(MATCH(C75&amp;D75,'CRUCE DE INFORMACIÓN'!$E$1:$E$175,0))</f>
        <v>0</v>
      </c>
    </row>
    <row r="76" spans="2:10">
      <c r="B76" s="76" t="s">
        <v>139</v>
      </c>
      <c r="C76" s="69" t="str">
        <f>VLOOKUP(B76,FUNCIONARIOS[],2,FALSE)</f>
        <v>JUZGADO 2 DE EJECUCIÓN CIVIL MUNICIPAL DE CARTAGENA</v>
      </c>
      <c r="D76" s="4">
        <v>45596</v>
      </c>
      <c r="E76" s="77" t="str">
        <f>VLOOKUP(D76,FECHAS[],6,FALSE)</f>
        <v>LABORAL</v>
      </c>
      <c r="F76" s="77">
        <f t="shared" si="3"/>
        <v>31</v>
      </c>
      <c r="G76" s="77">
        <f t="shared" si="4"/>
        <v>10</v>
      </c>
      <c r="H76" s="78">
        <f t="shared" si="5"/>
        <v>2024</v>
      </c>
      <c r="I76" s="42" t="b">
        <f>ISNUMBER(MATCH(C76&amp;D76,'CRUCE DE INFORMACIÓN'!$C$1:$C$175,0))</f>
        <v>0</v>
      </c>
      <c r="J76" s="42" t="b">
        <f>ISNUMBER(MATCH(C76&amp;D76,'CRUCE DE INFORMACIÓN'!$E$1:$E$175,0))</f>
        <v>0</v>
      </c>
    </row>
    <row r="77" spans="2:10">
      <c r="B77" s="76" t="s">
        <v>141</v>
      </c>
      <c r="C77" s="69" t="str">
        <f>VLOOKUP(B77,FUNCIONARIOS[],2,FALSE)</f>
        <v>JUZGADO 8 DE FAMILIA DE CARTAGENA</v>
      </c>
      <c r="D77" s="4">
        <v>45597</v>
      </c>
      <c r="E77" s="77" t="str">
        <f>VLOOKUP(D77,FECHAS[],6,FALSE)</f>
        <v>LABORAL</v>
      </c>
      <c r="F77" s="77">
        <f t="shared" si="3"/>
        <v>1</v>
      </c>
      <c r="G77" s="77">
        <f t="shared" si="4"/>
        <v>11</v>
      </c>
      <c r="H77" s="78">
        <f t="shared" si="5"/>
        <v>2024</v>
      </c>
      <c r="I77" s="42" t="b">
        <f>ISNUMBER(MATCH(C77&amp;D77,'CRUCE DE INFORMACIÓN'!$C$1:$C$175,0))</f>
        <v>0</v>
      </c>
      <c r="J77" s="42" t="b">
        <f>ISNUMBER(MATCH(C77&amp;D77,'CRUCE DE INFORMACIÓN'!$E$1:$E$175,0))</f>
        <v>0</v>
      </c>
    </row>
    <row r="78" spans="2:10">
      <c r="B78" s="76" t="s">
        <v>143</v>
      </c>
      <c r="C78" s="69" t="str">
        <f>VLOOKUP(B78,FUNCIONARIOS[],2,FALSE)</f>
        <v>JUZGADO 3 PENAL DEL CIRCUITO DE CARTAGENA</v>
      </c>
      <c r="D78" s="4">
        <v>45598</v>
      </c>
      <c r="E78" s="77" t="str">
        <f>VLOOKUP(D78,FECHAS[],6,FALSE)</f>
        <v>FIN DE SEMANA</v>
      </c>
      <c r="F78" s="77">
        <f t="shared" si="3"/>
        <v>2</v>
      </c>
      <c r="G78" s="77">
        <f t="shared" si="4"/>
        <v>11</v>
      </c>
      <c r="H78" s="78">
        <f t="shared" si="5"/>
        <v>2024</v>
      </c>
      <c r="I78" s="42" t="b">
        <f>ISNUMBER(MATCH(C78&amp;D78,'CRUCE DE INFORMACIÓN'!$C$1:$C$175,0))</f>
        <v>0</v>
      </c>
      <c r="J78" s="42" t="b">
        <f>ISNUMBER(MATCH(C78&amp;D78,'CRUCE DE INFORMACIÓN'!$E$1:$E$175,0))</f>
        <v>0</v>
      </c>
    </row>
    <row r="79" spans="2:10">
      <c r="B79" s="76" t="s">
        <v>145</v>
      </c>
      <c r="C79" s="69" t="str">
        <f>VLOOKUP(B79,FUNCIONARIOS[],2,FALSE)</f>
        <v>JUZGADO 8 ADMINISTRATIVO DEL CIRCUITO DE CARTAGENA</v>
      </c>
      <c r="D79" s="4">
        <v>45599</v>
      </c>
      <c r="E79" s="77" t="str">
        <f>VLOOKUP(D79,FECHAS[],6,FALSE)</f>
        <v>FIN DE SEMANA</v>
      </c>
      <c r="F79" s="77">
        <f t="shared" si="3"/>
        <v>3</v>
      </c>
      <c r="G79" s="77">
        <f t="shared" si="4"/>
        <v>11</v>
      </c>
      <c r="H79" s="78">
        <f t="shared" si="5"/>
        <v>2024</v>
      </c>
      <c r="I79" s="42" t="b">
        <f>ISNUMBER(MATCH(C79&amp;D79,'CRUCE DE INFORMACIÓN'!$C$1:$C$175,0))</f>
        <v>0</v>
      </c>
      <c r="J79" s="42" t="b">
        <f>ISNUMBER(MATCH(C79&amp;D79,'CRUCE DE INFORMACIÓN'!$E$1:$E$175,0))</f>
        <v>0</v>
      </c>
    </row>
    <row r="80" spans="2:10">
      <c r="B80" s="76" t="s">
        <v>147</v>
      </c>
      <c r="C80" s="69" t="str">
        <f>VLOOKUP(B80,FUNCIONARIOS[],2,FALSE)</f>
        <v>JUZGADO 4 DE PEQUEÑAS CAUSAS LABORAL</v>
      </c>
      <c r="D80" s="4">
        <v>45600</v>
      </c>
      <c r="E80" s="77" t="str">
        <f>VLOOKUP(D80,FECHAS[],6,FALSE)</f>
        <v>FESTIVO</v>
      </c>
      <c r="F80" s="77">
        <f t="shared" si="3"/>
        <v>4</v>
      </c>
      <c r="G80" s="77">
        <f t="shared" si="4"/>
        <v>11</v>
      </c>
      <c r="H80" s="78">
        <f t="shared" si="5"/>
        <v>2024</v>
      </c>
      <c r="I80" s="42" t="b">
        <f>ISNUMBER(MATCH(C80&amp;D80,'CRUCE DE INFORMACIÓN'!$C$1:$C$175,0))</f>
        <v>0</v>
      </c>
      <c r="J80" s="42" t="b">
        <f>ISNUMBER(MATCH(C80&amp;D80,'CRUCE DE INFORMACIÓN'!$E$1:$E$175,0))</f>
        <v>0</v>
      </c>
    </row>
    <row r="81" spans="2:10">
      <c r="B81" s="76" t="s">
        <v>149</v>
      </c>
      <c r="C81" s="69" t="str">
        <f>VLOOKUP(B81,FUNCIONARIOS[],2,FALSE)</f>
        <v>JUZGADO 14 ADMINISTRATIVO DEL CIRCUITO DE CARTAGENA</v>
      </c>
      <c r="D81" s="4">
        <v>45601</v>
      </c>
      <c r="E81" s="77" t="str">
        <f>VLOOKUP(D81,FECHAS[],6,FALSE)</f>
        <v>LABORAL</v>
      </c>
      <c r="F81" s="77">
        <f t="shared" si="3"/>
        <v>5</v>
      </c>
      <c r="G81" s="77">
        <f t="shared" si="4"/>
        <v>11</v>
      </c>
      <c r="H81" s="78">
        <f t="shared" si="5"/>
        <v>2024</v>
      </c>
      <c r="I81" s="42" t="b">
        <f>ISNUMBER(MATCH(C81&amp;D81,'CRUCE DE INFORMACIÓN'!$C$1:$C$175,0))</f>
        <v>0</v>
      </c>
      <c r="J81" s="42" t="b">
        <f>ISNUMBER(MATCH(C81&amp;D81,'CRUCE DE INFORMACIÓN'!$E$1:$E$175,0))</f>
        <v>0</v>
      </c>
    </row>
    <row r="82" spans="2:10">
      <c r="B82" s="76" t="s">
        <v>151</v>
      </c>
      <c r="C82" s="69" t="str">
        <f>VLOOKUP(B82,FUNCIONARIOS[],2,FALSE)</f>
        <v>JUZGADO 1 DE FAMILIA DE CARTAGENA</v>
      </c>
      <c r="D82" s="4">
        <v>45602</v>
      </c>
      <c r="E82" s="77" t="str">
        <f>VLOOKUP(D82,FECHAS[],6,FALSE)</f>
        <v>LABORAL</v>
      </c>
      <c r="F82" s="77">
        <f t="shared" si="3"/>
        <v>6</v>
      </c>
      <c r="G82" s="77">
        <f t="shared" si="4"/>
        <v>11</v>
      </c>
      <c r="H82" s="78">
        <f t="shared" si="5"/>
        <v>2024</v>
      </c>
      <c r="I82" s="42" t="b">
        <f>ISNUMBER(MATCH(C82&amp;D82,'CRUCE DE INFORMACIÓN'!$C$1:$C$175,0))</f>
        <v>0</v>
      </c>
      <c r="J82" s="42" t="b">
        <f>ISNUMBER(MATCH(C82&amp;D82,'CRUCE DE INFORMACIÓN'!$E$1:$E$175,0))</f>
        <v>0</v>
      </c>
    </row>
    <row r="83" spans="2:10">
      <c r="B83" s="76" t="s">
        <v>153</v>
      </c>
      <c r="C83" s="69" t="str">
        <f>VLOOKUP(B83,FUNCIONARIOS[],2,FALSE)</f>
        <v>JUZGADO 3 DE PEQUEÑAS CAUSAS LABORALES DE CARTAGENA</v>
      </c>
      <c r="D83" s="4">
        <v>45603</v>
      </c>
      <c r="E83" s="77" t="str">
        <f>VLOOKUP(D83,FECHAS[],6,FALSE)</f>
        <v>LABORAL</v>
      </c>
      <c r="F83" s="77">
        <f t="shared" si="3"/>
        <v>7</v>
      </c>
      <c r="G83" s="77">
        <f t="shared" si="4"/>
        <v>11</v>
      </c>
      <c r="H83" s="78">
        <f t="shared" si="5"/>
        <v>2024</v>
      </c>
      <c r="I83" s="42" t="b">
        <f>ISNUMBER(MATCH(C83&amp;D83,'CRUCE DE INFORMACIÓN'!$C$1:$C$175,0))</f>
        <v>0</v>
      </c>
      <c r="J83" s="42" t="b">
        <f>ISNUMBER(MATCH(C83&amp;D83,'CRUCE DE INFORMACIÓN'!$E$1:$E$175,0))</f>
        <v>0</v>
      </c>
    </row>
    <row r="84" spans="2:10">
      <c r="B84" s="76" t="s">
        <v>155</v>
      </c>
      <c r="C84" s="69" t="str">
        <f>VLOOKUP(B84,FUNCIONARIOS[],2,FALSE)</f>
        <v>JUZGADO 19 PENAL MUNICIPAL CON FUNCION DE CONOCIMIENTO MIXTO</v>
      </c>
      <c r="D84" s="4">
        <v>45604</v>
      </c>
      <c r="E84" s="77" t="str">
        <f>VLOOKUP(D84,FECHAS[],6,FALSE)</f>
        <v>LABORAL</v>
      </c>
      <c r="F84" s="77">
        <f t="shared" si="3"/>
        <v>8</v>
      </c>
      <c r="G84" s="77">
        <f t="shared" si="4"/>
        <v>11</v>
      </c>
      <c r="H84" s="78">
        <f t="shared" si="5"/>
        <v>2024</v>
      </c>
      <c r="I84" s="42" t="b">
        <f>ISNUMBER(MATCH(C84&amp;D84,'CRUCE DE INFORMACIÓN'!$C$1:$C$175,0))</f>
        <v>0</v>
      </c>
      <c r="J84" s="42" t="b">
        <f>ISNUMBER(MATCH(C84&amp;D84,'CRUCE DE INFORMACIÓN'!$E$1:$E$175,0))</f>
        <v>0</v>
      </c>
    </row>
    <row r="85" spans="2:10">
      <c r="B85" s="76" t="s">
        <v>157</v>
      </c>
      <c r="C85" s="69" t="str">
        <f>VLOOKUP(B85,FUNCIONARIOS[],2,FALSE)</f>
        <v>JUZGADO  10 CIVIL MUNICIPAL DE CARTAGENA</v>
      </c>
      <c r="D85" s="4">
        <v>45605</v>
      </c>
      <c r="E85" s="77" t="str">
        <f>VLOOKUP(D85,FECHAS[],6,FALSE)</f>
        <v>FIN DE SEMANA</v>
      </c>
      <c r="F85" s="77">
        <f t="shared" si="3"/>
        <v>9</v>
      </c>
      <c r="G85" s="77">
        <f t="shared" si="4"/>
        <v>11</v>
      </c>
      <c r="H85" s="78">
        <f t="shared" si="5"/>
        <v>2024</v>
      </c>
      <c r="I85" s="42" t="b">
        <f>ISNUMBER(MATCH(C85&amp;D85,'CRUCE DE INFORMACIÓN'!$C$1:$C$175,0))</f>
        <v>0</v>
      </c>
      <c r="J85" s="42" t="b">
        <f>ISNUMBER(MATCH(C85&amp;D85,'CRUCE DE INFORMACIÓN'!$E$1:$E$175,0))</f>
        <v>0</v>
      </c>
    </row>
    <row r="86" spans="2:10">
      <c r="B86" s="76" t="s">
        <v>159</v>
      </c>
      <c r="C86" s="69" t="str">
        <f>VLOOKUP(B86,FUNCIONARIOS[],2,FALSE)</f>
        <v>JUZGADO 3 LABORAL DEL CIRCUITO DE CARTAGENA</v>
      </c>
      <c r="D86" s="4">
        <v>45606</v>
      </c>
      <c r="E86" s="77" t="str">
        <f>VLOOKUP(D86,FECHAS[],6,FALSE)</f>
        <v>FIN DE SEMANA</v>
      </c>
      <c r="F86" s="77">
        <f t="shared" si="3"/>
        <v>10</v>
      </c>
      <c r="G86" s="77">
        <f t="shared" si="4"/>
        <v>11</v>
      </c>
      <c r="H86" s="78">
        <f t="shared" si="5"/>
        <v>2024</v>
      </c>
      <c r="I86" s="42" t="b">
        <f>ISNUMBER(MATCH(C86&amp;D86,'CRUCE DE INFORMACIÓN'!$C$1:$C$175,0))</f>
        <v>0</v>
      </c>
      <c r="J86" s="42" t="b">
        <f>ISNUMBER(MATCH(C86&amp;D86,'CRUCE DE INFORMACIÓN'!$E$1:$E$175,0))</f>
        <v>0</v>
      </c>
    </row>
    <row r="87" spans="2:10">
      <c r="B87" s="76" t="s">
        <v>161</v>
      </c>
      <c r="C87" s="69" t="str">
        <f>VLOOKUP(B87,FUNCIONARIOS[],2,FALSE)</f>
        <v>JUZGADO 16 CIVIL MUNICIPAL DE CARTAGENA</v>
      </c>
      <c r="D87" s="4">
        <v>45607</v>
      </c>
      <c r="E87" s="77" t="str">
        <f>VLOOKUP(D87,FECHAS[],6,FALSE)</f>
        <v>FESTIVO</v>
      </c>
      <c r="F87" s="77">
        <f t="shared" si="3"/>
        <v>11</v>
      </c>
      <c r="G87" s="77">
        <f t="shared" si="4"/>
        <v>11</v>
      </c>
      <c r="H87" s="78">
        <f t="shared" si="5"/>
        <v>2024</v>
      </c>
      <c r="I87" s="42" t="b">
        <f>ISNUMBER(MATCH(C87&amp;D87,'CRUCE DE INFORMACIÓN'!$C$1:$C$175,0))</f>
        <v>0</v>
      </c>
      <c r="J87" s="42" t="b">
        <f>ISNUMBER(MATCH(C87&amp;D87,'CRUCE DE INFORMACIÓN'!$E$1:$E$175,0))</f>
        <v>0</v>
      </c>
    </row>
    <row r="88" spans="2:10">
      <c r="B88" s="76" t="s">
        <v>163</v>
      </c>
      <c r="C88" s="69" t="str">
        <f>VLOOKUP(B88,FUNCIONARIOS[],2,FALSE)</f>
        <v>JUZGADO 5 ADMINISTRATIVO DEL CIRCUITO DE CARTAGENA</v>
      </c>
      <c r="D88" s="4">
        <v>45608</v>
      </c>
      <c r="E88" s="77" t="str">
        <f>VLOOKUP(D88,FECHAS[],6,FALSE)</f>
        <v>LABORAL</v>
      </c>
      <c r="F88" s="77">
        <f t="shared" si="3"/>
        <v>12</v>
      </c>
      <c r="G88" s="77">
        <f t="shared" si="4"/>
        <v>11</v>
      </c>
      <c r="H88" s="78">
        <f t="shared" si="5"/>
        <v>2024</v>
      </c>
      <c r="I88" s="42" t="b">
        <f>ISNUMBER(MATCH(C88&amp;D88,'CRUCE DE INFORMACIÓN'!$C$1:$C$175,0))</f>
        <v>0</v>
      </c>
      <c r="J88" s="42" t="b">
        <f>ISNUMBER(MATCH(C88&amp;D88,'CRUCE DE INFORMACIÓN'!$E$1:$E$175,0))</f>
        <v>0</v>
      </c>
    </row>
    <row r="89" spans="2:10">
      <c r="B89" s="76" t="s">
        <v>165</v>
      </c>
      <c r="C89" s="69" t="str">
        <f>VLOOKUP(B89,FUNCIONARIOS[],2,FALSE)</f>
        <v>JUZGADO 6 DE FAMILIA DEL CIRCUITO DE CARTAGENA</v>
      </c>
      <c r="D89" s="4">
        <v>45609</v>
      </c>
      <c r="E89" s="77" t="str">
        <f>VLOOKUP(D89,FECHAS[],6,FALSE)</f>
        <v>LABORAL</v>
      </c>
      <c r="F89" s="77">
        <f t="shared" si="3"/>
        <v>13</v>
      </c>
      <c r="G89" s="77">
        <f t="shared" si="4"/>
        <v>11</v>
      </c>
      <c r="H89" s="78">
        <f t="shared" si="5"/>
        <v>2024</v>
      </c>
      <c r="I89" s="42" t="b">
        <f>ISNUMBER(MATCH(C89&amp;D89,'CRUCE DE INFORMACIÓN'!$C$1:$C$175,0))</f>
        <v>0</v>
      </c>
      <c r="J89" s="42" t="b">
        <f>ISNUMBER(MATCH(C89&amp;D89,'CRUCE DE INFORMACIÓN'!$E$1:$E$175,0))</f>
        <v>0</v>
      </c>
    </row>
    <row r="90" spans="2:10">
      <c r="B90" s="76" t="s">
        <v>167</v>
      </c>
      <c r="C90" s="69" t="str">
        <f>VLOOKUP(B90,FUNCIONARIOS[],2,FALSE)</f>
        <v>JUZGADO 2 CIVIL DEL CIRCUITO DE CARTAGENA</v>
      </c>
      <c r="D90" s="4">
        <v>45610</v>
      </c>
      <c r="E90" s="77" t="str">
        <f>VLOOKUP(D90,FECHAS[],6,FALSE)</f>
        <v>LABORAL</v>
      </c>
      <c r="F90" s="77">
        <f t="shared" si="3"/>
        <v>14</v>
      </c>
      <c r="G90" s="77">
        <f t="shared" si="4"/>
        <v>11</v>
      </c>
      <c r="H90" s="78">
        <f t="shared" si="5"/>
        <v>2024</v>
      </c>
      <c r="I90" s="42" t="b">
        <f>ISNUMBER(MATCH(C90&amp;D90,'CRUCE DE INFORMACIÓN'!$C$1:$C$175,0))</f>
        <v>0</v>
      </c>
      <c r="J90" s="42" t="b">
        <f>ISNUMBER(MATCH(C90&amp;D90,'CRUCE DE INFORMACIÓN'!$E$1:$E$175,0))</f>
        <v>0</v>
      </c>
    </row>
    <row r="91" spans="2:10">
      <c r="B91" s="76" t="s">
        <v>169</v>
      </c>
      <c r="C91" s="69" t="str">
        <f>VLOOKUP(B91,FUNCIONARIOS[],2,FALSE)</f>
        <v>JUZGADO 7 PENAL DEL CIRCUITO DE CARTAGENA</v>
      </c>
      <c r="D91" s="4">
        <v>45611</v>
      </c>
      <c r="E91" s="77" t="str">
        <f>VLOOKUP(D91,FECHAS[],6,FALSE)</f>
        <v>LABORAL</v>
      </c>
      <c r="F91" s="77">
        <f t="shared" si="3"/>
        <v>15</v>
      </c>
      <c r="G91" s="77">
        <f t="shared" si="4"/>
        <v>11</v>
      </c>
      <c r="H91" s="78">
        <f t="shared" si="5"/>
        <v>2024</v>
      </c>
      <c r="I91" s="42" t="b">
        <f>ISNUMBER(MATCH(C91&amp;D91,'CRUCE DE INFORMACIÓN'!$C$1:$C$175,0))</f>
        <v>0</v>
      </c>
      <c r="J91" s="42" t="b">
        <f>ISNUMBER(MATCH(C91&amp;D91,'CRUCE DE INFORMACIÓN'!$E$1:$E$175,0))</f>
        <v>0</v>
      </c>
    </row>
    <row r="92" spans="2:10">
      <c r="B92" s="76" t="s">
        <v>171</v>
      </c>
      <c r="C92" s="69" t="str">
        <f>VLOOKUP(B92,FUNCIONARIOS[],2,FALSE)</f>
        <v>JUZGADO 4 CIVIL MUNICIPAL DE CARTAGENA</v>
      </c>
      <c r="D92" s="4">
        <v>45612</v>
      </c>
      <c r="E92" s="77" t="str">
        <f>VLOOKUP(D92,FECHAS[],6,FALSE)</f>
        <v>FIN DE SEMANA</v>
      </c>
      <c r="F92" s="77">
        <f t="shared" si="3"/>
        <v>16</v>
      </c>
      <c r="G92" s="77">
        <f t="shared" si="4"/>
        <v>11</v>
      </c>
      <c r="H92" s="78">
        <f t="shared" si="5"/>
        <v>2024</v>
      </c>
      <c r="I92" s="42" t="b">
        <f>ISNUMBER(MATCH(C92&amp;D92,'CRUCE DE INFORMACIÓN'!$C$1:$C$175,0))</f>
        <v>0</v>
      </c>
      <c r="J92" s="42" t="b">
        <f>ISNUMBER(MATCH(C92&amp;D92,'CRUCE DE INFORMACIÓN'!$E$1:$E$175,0))</f>
        <v>0</v>
      </c>
    </row>
    <row r="93" spans="2:10">
      <c r="B93" s="76" t="s">
        <v>173</v>
      </c>
      <c r="C93" s="69" t="str">
        <f>VLOOKUP(B93,FUNCIONARIOS[],2,FALSE)</f>
        <v>JUZGADO 7 PENAL MUNICIPAL CON FUNCIÓN DE CONTROL DE GARANTÍAS DE CARTAGENA</v>
      </c>
      <c r="D93" s="4">
        <v>45613</v>
      </c>
      <c r="E93" s="77" t="str">
        <f>VLOOKUP(D93,FECHAS[],6,FALSE)</f>
        <v>FIN DE SEMANA</v>
      </c>
      <c r="F93" s="77">
        <f t="shared" si="3"/>
        <v>17</v>
      </c>
      <c r="G93" s="77">
        <f t="shared" si="4"/>
        <v>11</v>
      </c>
      <c r="H93" s="78">
        <f t="shared" si="5"/>
        <v>2024</v>
      </c>
      <c r="I93" s="42" t="b">
        <f>ISNUMBER(MATCH(C93&amp;D93,'CRUCE DE INFORMACIÓN'!$C$1:$C$175,0))</f>
        <v>0</v>
      </c>
      <c r="J93" s="42" t="b">
        <f>ISNUMBER(MATCH(C93&amp;D93,'CRUCE DE INFORMACIÓN'!$E$1:$E$175,0))</f>
        <v>0</v>
      </c>
    </row>
    <row r="94" spans="2:10">
      <c r="B94" s="76" t="s">
        <v>175</v>
      </c>
      <c r="C94" s="69" t="str">
        <f>VLOOKUP(B94,FUNCIONARIOS[],2,FALSE)</f>
        <v>JUZGADO 17 CIVIL MUNICIPAL DE CARTAGENA</v>
      </c>
      <c r="D94" s="4">
        <v>45614</v>
      </c>
      <c r="E94" s="77" t="str">
        <f>VLOOKUP(D94,FECHAS[],6,FALSE)</f>
        <v>LABORAL</v>
      </c>
      <c r="F94" s="77">
        <f t="shared" si="3"/>
        <v>18</v>
      </c>
      <c r="G94" s="77">
        <f t="shared" si="4"/>
        <v>11</v>
      </c>
      <c r="H94" s="78">
        <f t="shared" si="5"/>
        <v>2024</v>
      </c>
      <c r="I94" s="42" t="b">
        <f>ISNUMBER(MATCH(C94&amp;D94,'CRUCE DE INFORMACIÓN'!$C$1:$C$175,0))</f>
        <v>0</v>
      </c>
      <c r="J94" s="42" t="b">
        <f>ISNUMBER(MATCH(C94&amp;D94,'CRUCE DE INFORMACIÓN'!$E$1:$E$175,0))</f>
        <v>0</v>
      </c>
    </row>
    <row r="95" spans="2:10">
      <c r="B95" s="76" t="s">
        <v>177</v>
      </c>
      <c r="C95" s="69" t="str">
        <f>VLOOKUP(B95,FUNCIONARIOS[],2,FALSE)</f>
        <v>JUZGADO 1 DE PEQUEÑAS CAUSAS LABORALES DE CARTAGENA</v>
      </c>
      <c r="D95" s="4">
        <v>45615</v>
      </c>
      <c r="E95" s="77" t="str">
        <f>VLOOKUP(D95,FECHAS[],6,FALSE)</f>
        <v>LABORAL</v>
      </c>
      <c r="F95" s="77">
        <f t="shared" si="3"/>
        <v>19</v>
      </c>
      <c r="G95" s="77">
        <f t="shared" si="4"/>
        <v>11</v>
      </c>
      <c r="H95" s="78">
        <f t="shared" si="5"/>
        <v>2024</v>
      </c>
      <c r="I95" s="42" t="b">
        <f>ISNUMBER(MATCH(C95&amp;D95,'CRUCE DE INFORMACIÓN'!$C$1:$C$175,0))</f>
        <v>0</v>
      </c>
      <c r="J95" s="42" t="b">
        <f>ISNUMBER(MATCH(C95&amp;D95,'CRUCE DE INFORMACIÓN'!$E$1:$E$175,0))</f>
        <v>0</v>
      </c>
    </row>
    <row r="96" spans="2:10">
      <c r="B96" s="76" t="s">
        <v>179</v>
      </c>
      <c r="C96" s="69" t="str">
        <f>VLOOKUP(B96,FUNCIONARIOS[],2,FALSE)</f>
        <v>JUZGADO 13 CIVIL MUNICIPAL DE CARTAGENA</v>
      </c>
      <c r="D96" s="4">
        <v>45616</v>
      </c>
      <c r="E96" s="77" t="str">
        <f>VLOOKUP(D96,FECHAS[],6,FALSE)</f>
        <v>LABORAL</v>
      </c>
      <c r="F96" s="77">
        <f t="shared" si="3"/>
        <v>20</v>
      </c>
      <c r="G96" s="77">
        <f t="shared" si="4"/>
        <v>11</v>
      </c>
      <c r="H96" s="78">
        <f t="shared" si="5"/>
        <v>2024</v>
      </c>
      <c r="I96" s="42" t="b">
        <f>ISNUMBER(MATCH(C96&amp;D96,'CRUCE DE INFORMACIÓN'!$C$1:$C$175,0))</f>
        <v>0</v>
      </c>
      <c r="J96" s="42" t="b">
        <f>ISNUMBER(MATCH(C96&amp;D96,'CRUCE DE INFORMACIÓN'!$E$1:$E$175,0))</f>
        <v>0</v>
      </c>
    </row>
    <row r="97" spans="1:10">
      <c r="B97" s="76" t="s">
        <v>181</v>
      </c>
      <c r="C97" s="69" t="str">
        <f>VLOOKUP(B97,FUNCIONARIOS[],2,FALSE)</f>
        <v>JUZGADO 5 FAMILIA DEL CIRCUITO DE CARTAGENA</v>
      </c>
      <c r="D97" s="4">
        <v>45617</v>
      </c>
      <c r="E97" s="77" t="str">
        <f>VLOOKUP(D97,FECHAS[],6,FALSE)</f>
        <v>LABORAL</v>
      </c>
      <c r="F97" s="77">
        <f t="shared" si="3"/>
        <v>21</v>
      </c>
      <c r="G97" s="77">
        <f t="shared" si="4"/>
        <v>11</v>
      </c>
      <c r="H97" s="78">
        <f t="shared" si="5"/>
        <v>2024</v>
      </c>
      <c r="I97" s="42" t="b">
        <f>ISNUMBER(MATCH(C97&amp;D97,'CRUCE DE INFORMACIÓN'!$C$1:$C$175,0))</f>
        <v>0</v>
      </c>
      <c r="J97" s="42" t="b">
        <f>ISNUMBER(MATCH(C97&amp;D97,'CRUCE DE INFORMACIÓN'!$E$1:$E$175,0))</f>
        <v>0</v>
      </c>
    </row>
    <row r="98" spans="1:10" ht="15.75" thickBot="1">
      <c r="B98" s="76" t="s">
        <v>183</v>
      </c>
      <c r="C98" s="69" t="str">
        <f>VLOOKUP(B98,FUNCIONARIOS[],2,FALSE)</f>
        <v>JUZGADO 20 PENAL MUNICIPAL CON FUNCION DE CONOCIMIENTO DE CARTAGENA</v>
      </c>
      <c r="D98" s="4">
        <v>45618</v>
      </c>
      <c r="E98" s="77" t="str">
        <f>VLOOKUP(D98,FECHAS[],6,FALSE)</f>
        <v>LABORAL</v>
      </c>
      <c r="F98" s="77">
        <f t="shared" si="3"/>
        <v>22</v>
      </c>
      <c r="G98" s="77">
        <f t="shared" si="4"/>
        <v>11</v>
      </c>
      <c r="H98" s="78">
        <f t="shared" si="5"/>
        <v>2024</v>
      </c>
      <c r="I98" s="42" t="b">
        <f>ISNUMBER(MATCH(C98&amp;D98,'CRUCE DE INFORMACIÓN'!$C$1:$C$175,0))</f>
        <v>0</v>
      </c>
      <c r="J98" s="42" t="b">
        <f>ISNUMBER(MATCH(C98&amp;D98,'CRUCE DE INFORMACIÓN'!$E$1:$E$175,0))</f>
        <v>0</v>
      </c>
    </row>
    <row r="99" spans="1:10" ht="15.75" thickBot="1">
      <c r="A99" s="54" t="s">
        <v>254</v>
      </c>
      <c r="B99" s="76" t="s">
        <v>185</v>
      </c>
      <c r="C99" s="69" t="str">
        <f>VLOOKUP(B99,FUNCIONARIOS[],2,FALSE)</f>
        <v>JUZGADO 4 LABORAL DEL CIRCUITO DE CARTAGENA</v>
      </c>
      <c r="D99" s="4">
        <v>45619</v>
      </c>
      <c r="E99" s="77" t="str">
        <f>VLOOKUP(D99,FECHAS[],6,FALSE)</f>
        <v>FIN DE SEMANA</v>
      </c>
      <c r="F99" s="77">
        <f t="shared" si="3"/>
        <v>23</v>
      </c>
      <c r="G99" s="77">
        <f t="shared" si="4"/>
        <v>11</v>
      </c>
      <c r="H99" s="78">
        <f t="shared" si="5"/>
        <v>2024</v>
      </c>
      <c r="I99" s="42" t="b">
        <f>ISNUMBER(MATCH(C99&amp;D99,'CRUCE DE INFORMACIÓN'!$C$1:$C$175,0))</f>
        <v>0</v>
      </c>
      <c r="J99" s="42" t="b">
        <f>ISNUMBER(MATCH(C99&amp;D99,'CRUCE DE INFORMACIÓN'!$E$1:$E$175,0))</f>
        <v>0</v>
      </c>
    </row>
    <row r="100" spans="1:10" ht="15.75" thickBot="1">
      <c r="A100" s="54" t="s">
        <v>255</v>
      </c>
      <c r="B100" s="76" t="s">
        <v>187</v>
      </c>
      <c r="C100" s="69" t="str">
        <f>VLOOKUP(B100,FUNCIONARIOS[],2,FALSE)</f>
        <v>JUZGADO 11 PENAL MUNICIPAL CON FUNCION DE CONTROL Y GARANTIAS DE CARTAGENA</v>
      </c>
      <c r="D100" s="4">
        <v>45620</v>
      </c>
      <c r="E100" s="77" t="str">
        <f>VLOOKUP(D100,FECHAS[],6,FALSE)</f>
        <v>FIN DE SEMANA</v>
      </c>
      <c r="F100" s="77">
        <f t="shared" si="3"/>
        <v>24</v>
      </c>
      <c r="G100" s="77">
        <f t="shared" si="4"/>
        <v>11</v>
      </c>
      <c r="H100" s="78">
        <f t="shared" si="5"/>
        <v>2024</v>
      </c>
      <c r="I100" s="42" t="b">
        <f>ISNUMBER(MATCH(C100&amp;D100,'CRUCE DE INFORMACIÓN'!$C$1:$C$175,0))</f>
        <v>0</v>
      </c>
      <c r="J100" s="42" t="b">
        <f>ISNUMBER(MATCH(C100&amp;D100,'CRUCE DE INFORMACIÓN'!$E$1:$E$175,0))</f>
        <v>0</v>
      </c>
    </row>
    <row r="101" spans="1:10">
      <c r="B101" s="76" t="s">
        <v>189</v>
      </c>
      <c r="C101" s="69" t="str">
        <f>VLOOKUP(B101,FUNCIONARIOS[],2,FALSE)</f>
        <v>JUZGADO 1 DE EJECUCIÓN DE PENAS Y MEDIDAS DE SEGURIDAD DE CARTAGENA</v>
      </c>
      <c r="D101" s="4">
        <v>45621</v>
      </c>
      <c r="E101" s="77" t="str">
        <f>VLOOKUP(D101,FECHAS[],6,FALSE)</f>
        <v>LABORAL</v>
      </c>
      <c r="F101" s="77">
        <f t="shared" si="3"/>
        <v>25</v>
      </c>
      <c r="G101" s="77">
        <f t="shared" si="4"/>
        <v>11</v>
      </c>
      <c r="H101" s="78">
        <f t="shared" si="5"/>
        <v>2024</v>
      </c>
      <c r="I101" s="42" t="b">
        <f>ISNUMBER(MATCH(C101&amp;D101,'CRUCE DE INFORMACIÓN'!$C$1:$C$175,0))</f>
        <v>0</v>
      </c>
      <c r="J101" s="42" t="b">
        <f>ISNUMBER(MATCH(C101&amp;D101,'CRUCE DE INFORMACIÓN'!$E$1:$E$175,0))</f>
        <v>0</v>
      </c>
    </row>
    <row r="102" spans="1:10">
      <c r="B102" s="76" t="s">
        <v>191</v>
      </c>
      <c r="C102" s="69" t="str">
        <f>VLOOKUP(B102,FUNCIONARIOS[],2,FALSE)</f>
        <v>JUZGADO 8 PENAL MUNICIPAL CON FUNCION DE CONTROL DE GARANTIAS</v>
      </c>
      <c r="D102" s="4">
        <v>45622</v>
      </c>
      <c r="E102" s="77" t="str">
        <f>VLOOKUP(D102,FECHAS[],6,FALSE)</f>
        <v>LABORAL</v>
      </c>
      <c r="F102" s="77">
        <f t="shared" si="3"/>
        <v>26</v>
      </c>
      <c r="G102" s="77">
        <f t="shared" si="4"/>
        <v>11</v>
      </c>
      <c r="H102" s="78">
        <f t="shared" si="5"/>
        <v>2024</v>
      </c>
      <c r="I102" s="42" t="b">
        <f>ISNUMBER(MATCH(C102&amp;D102,'CRUCE DE INFORMACIÓN'!$C$1:$C$175,0))</f>
        <v>0</v>
      </c>
      <c r="J102" s="42" t="b">
        <f>ISNUMBER(MATCH(C102&amp;D102,'CRUCE DE INFORMACIÓN'!$E$1:$E$175,0))</f>
        <v>0</v>
      </c>
    </row>
    <row r="103" spans="1:10">
      <c r="B103" s="76" t="s">
        <v>193</v>
      </c>
      <c r="C103" s="69" t="str">
        <f>VLOOKUP(B103,FUNCIONARIOS[],2,FALSE)</f>
        <v>JUZGADO 2 DE FAMILIA DEL CIRCUITO DE CARTAGENA</v>
      </c>
      <c r="D103" s="4">
        <v>45623</v>
      </c>
      <c r="E103" s="77" t="str">
        <f>VLOOKUP(D103,FECHAS[],6,FALSE)</f>
        <v>LABORAL</v>
      </c>
      <c r="F103" s="77">
        <f t="shared" si="3"/>
        <v>27</v>
      </c>
      <c r="G103" s="77">
        <f t="shared" si="4"/>
        <v>11</v>
      </c>
      <c r="H103" s="78">
        <f t="shared" si="5"/>
        <v>2024</v>
      </c>
      <c r="I103" s="42" t="b">
        <f>ISNUMBER(MATCH(C103&amp;D103,'CRUCE DE INFORMACIÓN'!$C$1:$C$175,0))</f>
        <v>0</v>
      </c>
      <c r="J103" s="42" t="b">
        <f>ISNUMBER(MATCH(C103&amp;D103,'CRUCE DE INFORMACIÓN'!$E$1:$E$175,0))</f>
        <v>0</v>
      </c>
    </row>
    <row r="104" spans="1:10">
      <c r="B104" s="76" t="s">
        <v>195</v>
      </c>
      <c r="C104" s="69" t="str">
        <f>VLOOKUP(B104,FUNCIONARIOS[],2,FALSE)</f>
        <v>JUZGADO 10 LABORAL DEL CIRCUITO DE CARTAGENA</v>
      </c>
      <c r="D104" s="4">
        <v>45624</v>
      </c>
      <c r="E104" s="77" t="str">
        <f>VLOOKUP(D104,FECHAS[],6,FALSE)</f>
        <v>LABORAL</v>
      </c>
      <c r="F104" s="77">
        <f t="shared" si="3"/>
        <v>28</v>
      </c>
      <c r="G104" s="77">
        <f t="shared" si="4"/>
        <v>11</v>
      </c>
      <c r="H104" s="78">
        <f t="shared" si="5"/>
        <v>2024</v>
      </c>
      <c r="I104" s="42" t="b">
        <f>ISNUMBER(MATCH(C104&amp;D104,'CRUCE DE INFORMACIÓN'!$C$1:$C$175,0))</f>
        <v>0</v>
      </c>
      <c r="J104" s="42" t="b">
        <f>ISNUMBER(MATCH(C104&amp;D104,'CRUCE DE INFORMACIÓN'!$E$1:$E$175,0))</f>
        <v>0</v>
      </c>
    </row>
    <row r="105" spans="1:10">
      <c r="B105" s="76" t="s">
        <v>197</v>
      </c>
      <c r="C105" s="69" t="str">
        <f>VLOOKUP(B105,FUNCIONARIOS[],2,FALSE)</f>
        <v>JUZGADO 13 PENAL MUNICIPAL CON FUNCION DE CONOCIMIENTO DE CARTAGENA</v>
      </c>
      <c r="D105" s="4">
        <v>45625</v>
      </c>
      <c r="E105" s="77" t="str">
        <f>VLOOKUP(D105,FECHAS[],6,FALSE)</f>
        <v>LABORAL</v>
      </c>
      <c r="F105" s="77">
        <f t="shared" si="3"/>
        <v>29</v>
      </c>
      <c r="G105" s="77">
        <f t="shared" si="4"/>
        <v>11</v>
      </c>
      <c r="H105" s="78">
        <f t="shared" si="5"/>
        <v>2024</v>
      </c>
      <c r="I105" s="42" t="b">
        <f>ISNUMBER(MATCH(C105&amp;D105,'CRUCE DE INFORMACIÓN'!$C$1:$C$175,0))</f>
        <v>0</v>
      </c>
      <c r="J105" s="42" t="b">
        <f>ISNUMBER(MATCH(C105&amp;D105,'CRUCE DE INFORMACIÓN'!$E$1:$E$175,0))</f>
        <v>0</v>
      </c>
    </row>
    <row r="106" spans="1:10">
      <c r="B106" s="76" t="s">
        <v>199</v>
      </c>
      <c r="C106" s="69" t="str">
        <f>VLOOKUP(B106,FUNCIONARIOS[],2,FALSE)</f>
        <v>JUZGADO 1 PENAL DEL CIRCUITO PARA ADOLESCENTES DE CARTAGENA</v>
      </c>
      <c r="D106" s="4">
        <v>45626</v>
      </c>
      <c r="E106" s="77" t="str">
        <f>VLOOKUP(D106,FECHAS[],6,FALSE)</f>
        <v>FIN DE SEMANA</v>
      </c>
      <c r="F106" s="77">
        <f t="shared" si="3"/>
        <v>30</v>
      </c>
      <c r="G106" s="77">
        <f t="shared" si="4"/>
        <v>11</v>
      </c>
      <c r="H106" s="78">
        <f t="shared" si="5"/>
        <v>2024</v>
      </c>
      <c r="I106" s="42" t="b">
        <f>ISNUMBER(MATCH(C106&amp;D106,'CRUCE DE INFORMACIÓN'!$C$1:$C$175,0))</f>
        <v>0</v>
      </c>
      <c r="J106" s="42" t="b">
        <f>ISNUMBER(MATCH(C106&amp;D106,'CRUCE DE INFORMACIÓN'!$E$1:$E$175,0))</f>
        <v>0</v>
      </c>
    </row>
    <row r="107" spans="1:10">
      <c r="B107" s="76" t="s">
        <v>201</v>
      </c>
      <c r="C107" s="69" t="str">
        <f>VLOOKUP(B107,FUNCIONARIOS[],2,FALSE)</f>
        <v>JUZGADO 9 CIVIL MUNICIPAL DE CARTAGENA</v>
      </c>
      <c r="D107" s="4">
        <v>45627</v>
      </c>
      <c r="E107" s="77" t="str">
        <f>VLOOKUP(D107,FECHAS[],6,FALSE)</f>
        <v>FIN DE SEMANA</v>
      </c>
      <c r="F107" s="77">
        <f t="shared" si="3"/>
        <v>1</v>
      </c>
      <c r="G107" s="77">
        <f t="shared" si="4"/>
        <v>12</v>
      </c>
      <c r="H107" s="78">
        <f t="shared" si="5"/>
        <v>2024</v>
      </c>
      <c r="I107" s="42" t="b">
        <f>ISNUMBER(MATCH(C107&amp;D107,'CRUCE DE INFORMACIÓN'!$C$1:$C$175,0))</f>
        <v>0</v>
      </c>
      <c r="J107" s="42" t="b">
        <f>ISNUMBER(MATCH(C107&amp;D107,'CRUCE DE INFORMACIÓN'!$E$1:$E$175,0))</f>
        <v>0</v>
      </c>
    </row>
    <row r="108" spans="1:10">
      <c r="B108" s="76" t="s">
        <v>203</v>
      </c>
      <c r="C108" s="69" t="str">
        <f>VLOOKUP(B108,FUNCIONARIOS[],2,FALSE)</f>
        <v>JUZGADO 3 DE EJECUCIÓN CIVIL MUNICIPAL DE CARTAGENA</v>
      </c>
      <c r="D108" s="4">
        <v>45628</v>
      </c>
      <c r="E108" s="77" t="str">
        <f>VLOOKUP(D108,FECHAS[],6,FALSE)</f>
        <v>LABORAL</v>
      </c>
      <c r="F108" s="77">
        <f t="shared" si="3"/>
        <v>2</v>
      </c>
      <c r="G108" s="77">
        <f t="shared" si="4"/>
        <v>12</v>
      </c>
      <c r="H108" s="78">
        <f t="shared" si="5"/>
        <v>2024</v>
      </c>
      <c r="I108" s="42" t="b">
        <f>ISNUMBER(MATCH(C108&amp;D108,'CRUCE DE INFORMACIÓN'!$C$1:$C$175,0))</f>
        <v>0</v>
      </c>
      <c r="J108" s="42" t="b">
        <f>ISNUMBER(MATCH(C108&amp;D108,'CRUCE DE INFORMACIÓN'!$E$1:$E$175,0))</f>
        <v>0</v>
      </c>
    </row>
    <row r="109" spans="1:10">
      <c r="B109" s="76" t="s">
        <v>205</v>
      </c>
      <c r="C109" s="69" t="str">
        <f>VLOOKUP(B109,FUNCIONARIOS[],2,FALSE)</f>
        <v>JUZGADO 14 CIVIL MUNICIPAL DE CARTAGENA</v>
      </c>
      <c r="D109" s="4">
        <v>45629</v>
      </c>
      <c r="E109" s="77" t="str">
        <f>VLOOKUP(D109,FECHAS[],6,FALSE)</f>
        <v>LABORAL</v>
      </c>
      <c r="F109" s="77">
        <f t="shared" si="3"/>
        <v>3</v>
      </c>
      <c r="G109" s="77">
        <f t="shared" si="4"/>
        <v>12</v>
      </c>
      <c r="H109" s="78">
        <f t="shared" si="5"/>
        <v>2024</v>
      </c>
      <c r="I109" s="42" t="b">
        <f>ISNUMBER(MATCH(C109&amp;D109,'CRUCE DE INFORMACIÓN'!$C$1:$C$175,0))</f>
        <v>0</v>
      </c>
      <c r="J109" s="42" t="b">
        <f>ISNUMBER(MATCH(C109&amp;D109,'CRUCE DE INFORMACIÓN'!$E$1:$E$175,0))</f>
        <v>0</v>
      </c>
    </row>
    <row r="110" spans="1:10">
      <c r="B110" s="76" t="s">
        <v>207</v>
      </c>
      <c r="C110" s="69" t="str">
        <f>VLOOKUP(B110,FUNCIONARIOS[],2,FALSE)</f>
        <v>JUZGADO 4 CIVIL DEL CIRCUITO DE CARTAGENA</v>
      </c>
      <c r="D110" s="4">
        <v>45630</v>
      </c>
      <c r="E110" s="77" t="str">
        <f>VLOOKUP(D110,FECHAS[],6,FALSE)</f>
        <v>LABORAL</v>
      </c>
      <c r="F110" s="77">
        <f t="shared" si="3"/>
        <v>4</v>
      </c>
      <c r="G110" s="77">
        <f t="shared" si="4"/>
        <v>12</v>
      </c>
      <c r="H110" s="78">
        <f t="shared" si="5"/>
        <v>2024</v>
      </c>
      <c r="I110" s="42" t="b">
        <f>ISNUMBER(MATCH(C110&amp;D110,'CRUCE DE INFORMACIÓN'!$C$1:$C$175,0))</f>
        <v>0</v>
      </c>
      <c r="J110" s="42" t="b">
        <f>ISNUMBER(MATCH(C110&amp;D110,'CRUCE DE INFORMACIÓN'!$E$1:$E$175,0))</f>
        <v>0</v>
      </c>
    </row>
    <row r="111" spans="1:10">
      <c r="B111" s="76" t="s">
        <v>209</v>
      </c>
      <c r="C111" s="69" t="str">
        <f>VLOOKUP(B111,FUNCIONARIOS[],2,FALSE)</f>
        <v>JUZGADO 8 CIVIL DEL CIRCUITO DE CARTAGENA</v>
      </c>
      <c r="D111" s="4">
        <v>45631</v>
      </c>
      <c r="E111" s="77" t="str">
        <f>VLOOKUP(D111,FECHAS[],6,FALSE)</f>
        <v>LABORAL</v>
      </c>
      <c r="F111" s="77">
        <f t="shared" si="3"/>
        <v>5</v>
      </c>
      <c r="G111" s="77">
        <f t="shared" si="4"/>
        <v>12</v>
      </c>
      <c r="H111" s="78">
        <f t="shared" si="5"/>
        <v>2024</v>
      </c>
      <c r="I111" s="42" t="b">
        <f>ISNUMBER(MATCH(C111&amp;D111,'CRUCE DE INFORMACIÓN'!$C$1:$C$175,0))</f>
        <v>0</v>
      </c>
      <c r="J111" s="42" t="b">
        <f>ISNUMBER(MATCH(C111&amp;D111,'CRUCE DE INFORMACIÓN'!$E$1:$E$175,0))</f>
        <v>0</v>
      </c>
    </row>
    <row r="112" spans="1:10">
      <c r="B112" s="76" t="s">
        <v>211</v>
      </c>
      <c r="C112" s="69" t="str">
        <f>VLOOKUP(B112,FUNCIONARIOS[],2,FALSE)</f>
        <v>JUZGADO 21 PENAL MUNICIPAL CON FUNCION DE CONTROL DE GARANTIAS DE CARTAGENA</v>
      </c>
      <c r="D112" s="4">
        <v>45632</v>
      </c>
      <c r="E112" s="77" t="str">
        <f>VLOOKUP(D112,FECHAS[],6,FALSE)</f>
        <v>LABORAL</v>
      </c>
      <c r="F112" s="77">
        <f t="shared" si="3"/>
        <v>6</v>
      </c>
      <c r="G112" s="77">
        <f t="shared" si="4"/>
        <v>12</v>
      </c>
      <c r="H112" s="78">
        <f t="shared" si="5"/>
        <v>2024</v>
      </c>
      <c r="I112" s="42" t="b">
        <f>ISNUMBER(MATCH(C112&amp;D112,'CRUCE DE INFORMACIÓN'!$C$1:$C$175,0))</f>
        <v>0</v>
      </c>
      <c r="J112" s="42" t="b">
        <f>ISNUMBER(MATCH(C112&amp;D112,'CRUCE DE INFORMACIÓN'!$E$1:$E$175,0))</f>
        <v>0</v>
      </c>
    </row>
    <row r="113" spans="2:10">
      <c r="B113" s="76" t="s">
        <v>213</v>
      </c>
      <c r="C113" s="69" t="str">
        <f>VLOOKUP(B113,FUNCIONARIOS[],2,FALSE)</f>
        <v>JUZGADO 18 PENAL MUNICIPAL CON FUNCIÓN DE CONTROL DE GARANTÍAS DE CARTAGENA</v>
      </c>
      <c r="D113" s="4">
        <v>45633</v>
      </c>
      <c r="E113" s="77" t="str">
        <f>VLOOKUP(D113,FECHAS[],6,FALSE)</f>
        <v>FIN DE SEMANA</v>
      </c>
      <c r="F113" s="77">
        <f t="shared" si="3"/>
        <v>7</v>
      </c>
      <c r="G113" s="77">
        <f t="shared" si="4"/>
        <v>12</v>
      </c>
      <c r="H113" s="78">
        <f t="shared" si="5"/>
        <v>2024</v>
      </c>
      <c r="I113" s="42" t="b">
        <f>ISNUMBER(MATCH(C113&amp;D113,'CRUCE DE INFORMACIÓN'!$C$1:$C$175,0))</f>
        <v>0</v>
      </c>
      <c r="J113" s="42" t="b">
        <f>ISNUMBER(MATCH(C113&amp;D113,'CRUCE DE INFORMACIÓN'!$E$1:$E$175,0))</f>
        <v>0</v>
      </c>
    </row>
    <row r="114" spans="2:10">
      <c r="B114" s="76" t="s">
        <v>215</v>
      </c>
      <c r="C114" s="69" t="str">
        <f>VLOOKUP(B114,FUNCIONARIOS[],2,FALSE)</f>
        <v>JUZGADO 5 DE PEQUEÑAS CAUSAS LABORALES</v>
      </c>
      <c r="D114" s="4">
        <v>45634</v>
      </c>
      <c r="E114" s="77" t="str">
        <f>VLOOKUP(D114,FECHAS[],6,FALSE)</f>
        <v>FIN DE SEMANA</v>
      </c>
      <c r="F114" s="77">
        <f t="shared" si="3"/>
        <v>8</v>
      </c>
      <c r="G114" s="77">
        <f t="shared" si="4"/>
        <v>12</v>
      </c>
      <c r="H114" s="78">
        <f t="shared" si="5"/>
        <v>2024</v>
      </c>
      <c r="I114" s="42" t="b">
        <f>ISNUMBER(MATCH(C114&amp;D114,'CRUCE DE INFORMACIÓN'!$C$1:$C$175,0))</f>
        <v>0</v>
      </c>
      <c r="J114" s="42" t="b">
        <f>ISNUMBER(MATCH(C114&amp;D114,'CRUCE DE INFORMACIÓN'!$E$1:$E$175,0))</f>
        <v>0</v>
      </c>
    </row>
    <row r="115" spans="2:10">
      <c r="B115" s="76" t="s">
        <v>217</v>
      </c>
      <c r="C115" s="69" t="str">
        <f>VLOOKUP(B115,FUNCIONARIOS[],2,FALSE)</f>
        <v>JUZGADO 1 PENAL MUNICIPAL CON FUNCION DE CONOCIMIENTO DE CARTAGENA</v>
      </c>
      <c r="D115" s="4">
        <v>45635</v>
      </c>
      <c r="E115" s="77" t="str">
        <f>VLOOKUP(D115,FECHAS[],6,FALSE)</f>
        <v>LABORAL</v>
      </c>
      <c r="F115" s="77">
        <f t="shared" si="3"/>
        <v>9</v>
      </c>
      <c r="G115" s="77">
        <f t="shared" si="4"/>
        <v>12</v>
      </c>
      <c r="H115" s="78">
        <f t="shared" si="5"/>
        <v>2024</v>
      </c>
      <c r="I115" s="42" t="b">
        <f>ISNUMBER(MATCH(C115&amp;D115,'CRUCE DE INFORMACIÓN'!$C$1:$C$175,0))</f>
        <v>0</v>
      </c>
      <c r="J115" s="42" t="b">
        <f>ISNUMBER(MATCH(C115&amp;D115,'CRUCE DE INFORMACIÓN'!$E$1:$E$175,0))</f>
        <v>0</v>
      </c>
    </row>
    <row r="116" spans="2:10">
      <c r="B116" s="76" t="s">
        <v>219</v>
      </c>
      <c r="C116" s="69" t="str">
        <f>VLOOKUP(B116,FUNCIONARIOS[],2,FALSE)</f>
        <v>JUZGADO 3 DE PEQUEÑAS CAUSAS Y COMPETENCIAS MULTIPLES</v>
      </c>
      <c r="D116" s="4">
        <v>45636</v>
      </c>
      <c r="E116" s="77" t="str">
        <f>VLOOKUP(D116,FECHAS[],6,FALSE)</f>
        <v>LABORAL</v>
      </c>
      <c r="F116" s="77">
        <f t="shared" si="3"/>
        <v>10</v>
      </c>
      <c r="G116" s="77">
        <f t="shared" si="4"/>
        <v>12</v>
      </c>
      <c r="H116" s="78">
        <f t="shared" si="5"/>
        <v>2024</v>
      </c>
      <c r="I116" s="42" t="b">
        <f>ISNUMBER(MATCH(C116&amp;D116,'CRUCE DE INFORMACIÓN'!$C$1:$C$175,0))</f>
        <v>0</v>
      </c>
      <c r="J116" s="42" t="b">
        <f>ISNUMBER(MATCH(C116&amp;D116,'CRUCE DE INFORMACIÓN'!$E$1:$E$175,0))</f>
        <v>0</v>
      </c>
    </row>
    <row r="117" spans="2:10">
      <c r="B117" s="76" t="s">
        <v>221</v>
      </c>
      <c r="C117" s="69" t="str">
        <f>VLOOKUP(B117,FUNCIONARIOS[],2,FALSE)</f>
        <v>JUZGADO 1 PENAL DEL CIRCUITO DE CARTAGENA</v>
      </c>
      <c r="D117" s="4">
        <v>45637</v>
      </c>
      <c r="E117" s="77" t="str">
        <f>VLOOKUP(D117,FECHAS[],6,FALSE)</f>
        <v>LABORAL</v>
      </c>
      <c r="F117" s="77">
        <f t="shared" si="3"/>
        <v>11</v>
      </c>
      <c r="G117" s="77">
        <f t="shared" si="4"/>
        <v>12</v>
      </c>
      <c r="H117" s="78">
        <f t="shared" si="5"/>
        <v>2024</v>
      </c>
      <c r="I117" s="42" t="b">
        <f>ISNUMBER(MATCH(C117&amp;D117,'CRUCE DE INFORMACIÓN'!$C$1:$C$175,0))</f>
        <v>0</v>
      </c>
      <c r="J117" s="42" t="b">
        <f>ISNUMBER(MATCH(C117&amp;D117,'CRUCE DE INFORMACIÓN'!$E$1:$E$175,0))</f>
        <v>0</v>
      </c>
    </row>
    <row r="118" spans="2:10">
      <c r="B118" s="76" t="s">
        <v>223</v>
      </c>
      <c r="C118" s="69" t="str">
        <f>VLOOKUP(B118,FUNCIONARIOS[],2,FALSE)</f>
        <v>JUZGADO 4 PENAL DEL CIRCUITO DE CARTAGENA</v>
      </c>
      <c r="D118" s="4">
        <v>45638</v>
      </c>
      <c r="E118" s="77" t="str">
        <f>VLOOKUP(D118,FECHAS[],6,FALSE)</f>
        <v>LABORAL</v>
      </c>
      <c r="F118" s="77">
        <f t="shared" si="3"/>
        <v>12</v>
      </c>
      <c r="G118" s="77">
        <f t="shared" si="4"/>
        <v>12</v>
      </c>
      <c r="H118" s="78">
        <f t="shared" si="5"/>
        <v>2024</v>
      </c>
      <c r="I118" s="42" t="b">
        <f>ISNUMBER(MATCH(C118&amp;D118,'CRUCE DE INFORMACIÓN'!$C$1:$C$175,0))</f>
        <v>0</v>
      </c>
      <c r="J118" s="42" t="b">
        <f>ISNUMBER(MATCH(C118&amp;D118,'CRUCE DE INFORMACIÓN'!$E$1:$E$175,0))</f>
        <v>0</v>
      </c>
    </row>
    <row r="119" spans="2:10">
      <c r="B119" s="76" t="s">
        <v>225</v>
      </c>
      <c r="C119" s="69" t="str">
        <f>VLOOKUP(B119,FUNCIONARIOS[],2,FALSE)</f>
        <v>JUZGADO 16 PENAL MUNICIPAL CON FUNCION DE CONTROL DE GARANTÍAS</v>
      </c>
      <c r="D119" s="4">
        <v>45639</v>
      </c>
      <c r="E119" s="77" t="str">
        <f>VLOOKUP(D119,FECHAS[],6,FALSE)</f>
        <v>LABORAL</v>
      </c>
      <c r="F119" s="77">
        <f t="shared" si="3"/>
        <v>13</v>
      </c>
      <c r="G119" s="77">
        <f t="shared" si="4"/>
        <v>12</v>
      </c>
      <c r="H119" s="78">
        <f t="shared" si="5"/>
        <v>2024</v>
      </c>
      <c r="I119" s="42" t="b">
        <f>ISNUMBER(MATCH(C119&amp;D119,'CRUCE DE INFORMACIÓN'!$C$1:$C$175,0))</f>
        <v>0</v>
      </c>
      <c r="J119" s="42" t="b">
        <f>ISNUMBER(MATCH(C119&amp;D119,'CRUCE DE INFORMACIÓN'!$E$1:$E$175,0))</f>
        <v>0</v>
      </c>
    </row>
    <row r="120" spans="2:10">
      <c r="B120" s="76" t="s">
        <v>227</v>
      </c>
      <c r="C120" s="69" t="str">
        <f>VLOOKUP(B120,FUNCIONARIOS[],2,FALSE)</f>
        <v>JUZGADO 7 CIVIL DEL CIRCUITO DE CARTAGENA</v>
      </c>
      <c r="D120" s="4">
        <v>45640</v>
      </c>
      <c r="E120" s="77" t="str">
        <f>VLOOKUP(D120,FECHAS[],6,FALSE)</f>
        <v>FIN DE SEMANA</v>
      </c>
      <c r="F120" s="77">
        <f t="shared" si="3"/>
        <v>14</v>
      </c>
      <c r="G120" s="77">
        <f t="shared" si="4"/>
        <v>12</v>
      </c>
      <c r="H120" s="78">
        <f t="shared" si="5"/>
        <v>2024</v>
      </c>
      <c r="I120" s="42" t="b">
        <f>ISNUMBER(MATCH(C120&amp;D120,'CRUCE DE INFORMACIÓN'!$C$1:$C$175,0))</f>
        <v>0</v>
      </c>
      <c r="J120" s="42" t="b">
        <f>ISNUMBER(MATCH(C120&amp;D120,'CRUCE DE INFORMACIÓN'!$E$1:$E$175,0))</f>
        <v>0</v>
      </c>
    </row>
    <row r="121" spans="2:10">
      <c r="B121" s="76" t="s">
        <v>229</v>
      </c>
      <c r="C121" s="69" t="str">
        <f>VLOOKUP(B121,FUNCIONARIOS[],2,FALSE)</f>
        <v>JUZGADO 15 ADMINISTRATIVO DEL CIRCUITO DE CARTAGENA</v>
      </c>
      <c r="D121" s="4">
        <v>45641</v>
      </c>
      <c r="E121" s="77" t="str">
        <f>VLOOKUP(D121,FECHAS[],6,FALSE)</f>
        <v>FIN DE SEMANA</v>
      </c>
      <c r="F121" s="77">
        <f t="shared" si="3"/>
        <v>15</v>
      </c>
      <c r="G121" s="77">
        <f t="shared" si="4"/>
        <v>12</v>
      </c>
      <c r="H121" s="78">
        <f t="shared" si="5"/>
        <v>2024</v>
      </c>
      <c r="I121" s="42" t="b">
        <f>ISNUMBER(MATCH(C121&amp;D121,'CRUCE DE INFORMACIÓN'!$C$1:$C$175,0))</f>
        <v>0</v>
      </c>
      <c r="J121" s="42" t="b">
        <f>ISNUMBER(MATCH(C121&amp;D121,'CRUCE DE INFORMACIÓN'!$E$1:$E$175,0))</f>
        <v>0</v>
      </c>
    </row>
    <row r="122" spans="2:10">
      <c r="B122" s="76" t="s">
        <v>231</v>
      </c>
      <c r="C122" s="69" t="str">
        <f>VLOOKUP(B122,FUNCIONARIOS[],2,FALSE)</f>
        <v>JUZGADO 5 LABORAL DEL CIRCUITO DE CARTAGENA</v>
      </c>
      <c r="D122" s="4">
        <v>45642</v>
      </c>
      <c r="E122" s="77" t="str">
        <f>VLOOKUP(D122,FECHAS[],6,FALSE)</f>
        <v>LABORAL</v>
      </c>
      <c r="F122" s="77">
        <f t="shared" si="3"/>
        <v>16</v>
      </c>
      <c r="G122" s="77">
        <f t="shared" si="4"/>
        <v>12</v>
      </c>
      <c r="H122" s="78">
        <f t="shared" si="5"/>
        <v>2024</v>
      </c>
      <c r="I122" s="42" t="b">
        <f>ISNUMBER(MATCH(C122&amp;D122,'CRUCE DE INFORMACIÓN'!$C$1:$C$175,0))</f>
        <v>0</v>
      </c>
      <c r="J122" s="42" t="b">
        <f>ISNUMBER(MATCH(C122&amp;D122,'CRUCE DE INFORMACIÓN'!$E$1:$E$175,0))</f>
        <v>0</v>
      </c>
    </row>
    <row r="123" spans="2:10">
      <c r="B123" s="76" t="s">
        <v>233</v>
      </c>
      <c r="C123" s="69" t="str">
        <f>VLOOKUP(B123,FUNCIONARIOS[],2,FALSE)</f>
        <v>JUZGADO 14 PENAL MUNICIPAL CON FUNCION DE CONTROL Y GARANTIAS DE CARTAGENA</v>
      </c>
      <c r="D123" s="4">
        <v>45643</v>
      </c>
      <c r="E123" s="77" t="str">
        <f>VLOOKUP(D123,FECHAS[],6,FALSE)</f>
        <v>LABORAL</v>
      </c>
      <c r="F123" s="77">
        <f t="shared" si="3"/>
        <v>17</v>
      </c>
      <c r="G123" s="77">
        <f t="shared" si="4"/>
        <v>12</v>
      </c>
      <c r="H123" s="78">
        <f t="shared" si="5"/>
        <v>2024</v>
      </c>
      <c r="I123" s="42" t="b">
        <f>ISNUMBER(MATCH(C123&amp;D123,'CRUCE DE INFORMACIÓN'!$C$1:$C$175,0))</f>
        <v>0</v>
      </c>
      <c r="J123" s="42" t="b">
        <f>ISNUMBER(MATCH(C123&amp;D123,'CRUCE DE INFORMACIÓN'!$E$1:$E$175,0))</f>
        <v>0</v>
      </c>
    </row>
    <row r="124" spans="2:10">
      <c r="B124" s="76" t="s">
        <v>235</v>
      </c>
      <c r="C124" s="69" t="str">
        <f>VLOOKUP(B124,FUNCIONARIOS[],2,FALSE)</f>
        <v>JUZGADO 2 ADMINISTRATIVO DEL CIRCUITO DE CARTAGENA</v>
      </c>
      <c r="D124" s="4">
        <v>45644</v>
      </c>
      <c r="E124" s="77" t="str">
        <f>VLOOKUP(D124,FECHAS[],6,FALSE)</f>
        <v>LABORAL</v>
      </c>
      <c r="F124" s="77">
        <f t="shared" si="3"/>
        <v>18</v>
      </c>
      <c r="G124" s="77">
        <f t="shared" si="4"/>
        <v>12</v>
      </c>
      <c r="H124" s="78">
        <f t="shared" si="5"/>
        <v>2024</v>
      </c>
      <c r="I124" s="42" t="b">
        <f>ISNUMBER(MATCH(C124&amp;D124,'CRUCE DE INFORMACIÓN'!$C$1:$C$175,0))</f>
        <v>0</v>
      </c>
      <c r="J124" s="42" t="b">
        <f>ISNUMBER(MATCH(C124&amp;D124,'CRUCE DE INFORMACIÓN'!$E$1:$E$175,0))</f>
        <v>0</v>
      </c>
    </row>
    <row r="125" spans="2:10" ht="15.75" thickBot="1">
      <c r="B125" s="79" t="s">
        <v>7</v>
      </c>
      <c r="C125" s="69" t="str">
        <f>VLOOKUP(B125,FUNCIONARIOS[],2,FALSE)</f>
        <v>JUZGADO 3 DE EJECUCIÓN DE PENAS Y MEDIDAS DE SEGURIDAD DE CARTAGENA</v>
      </c>
      <c r="D125" s="36">
        <v>45645</v>
      </c>
      <c r="E125" s="80" t="str">
        <f>VLOOKUP(D125,FECHAS[],6,FALSE)</f>
        <v>LABORAL</v>
      </c>
      <c r="F125" s="80">
        <f t="shared" si="3"/>
        <v>19</v>
      </c>
      <c r="G125" s="80">
        <f t="shared" si="4"/>
        <v>12</v>
      </c>
      <c r="H125" s="81">
        <f t="shared" si="5"/>
        <v>2024</v>
      </c>
      <c r="I125" s="42" t="b">
        <f>ISNUMBER(MATCH(C125&amp;D125,'CRUCE DE INFORMACIÓN'!$C$1:$C$175,0))</f>
        <v>0</v>
      </c>
      <c r="J125" s="42" t="b">
        <f>ISNUMBER(MATCH(C125&amp;D125,'CRUCE DE INFORMACIÓN'!$E$1:$E$175,0))</f>
        <v>0</v>
      </c>
    </row>
    <row r="126" spans="2:10">
      <c r="B126" s="82" t="s">
        <v>197</v>
      </c>
      <c r="C126" s="83" t="str">
        <f>VLOOKUP(B126,FUNCIONARIOS[],2,FALSE)</f>
        <v>JUZGADO 13 PENAL MUNICIPAL CON FUNCION DE CONOCIMIENTO DE CARTAGENA</v>
      </c>
      <c r="D126" s="45">
        <v>45646</v>
      </c>
      <c r="E126" s="84" t="str">
        <f>VLOOKUP(D126,FECHAS[],6,FALSE)</f>
        <v>LABORAL</v>
      </c>
      <c r="F126" s="84">
        <f t="shared" si="3"/>
        <v>20</v>
      </c>
      <c r="G126" s="84">
        <f t="shared" si="4"/>
        <v>12</v>
      </c>
      <c r="H126" s="85">
        <f t="shared" si="5"/>
        <v>2024</v>
      </c>
      <c r="I126" s="42" t="b">
        <f>ISNUMBER(MATCH(C126&amp;D126,'CRUCE DE INFORMACIÓN'!$C$1:$C$175,0))</f>
        <v>0</v>
      </c>
      <c r="J126" s="42" t="b">
        <f>ISNUMBER(MATCH(C126&amp;D126,'CRUCE DE INFORMACIÓN'!$E$1:$E$175,0))</f>
        <v>0</v>
      </c>
    </row>
    <row r="127" spans="2:10">
      <c r="B127" s="86" t="s">
        <v>211</v>
      </c>
      <c r="C127" s="87" t="str">
        <f>VLOOKUP(B127,FUNCIONARIOS[],2,FALSE)</f>
        <v>JUZGADO 21 PENAL MUNICIPAL CON FUNCION DE CONTROL DE GARANTIAS DE CARTAGENA</v>
      </c>
      <c r="D127" s="43">
        <v>45647</v>
      </c>
      <c r="E127" s="88" t="str">
        <f>VLOOKUP(D127,FECHAS[],6,FALSE)</f>
        <v>FIN DE SEMANA</v>
      </c>
      <c r="F127" s="88">
        <f t="shared" si="3"/>
        <v>21</v>
      </c>
      <c r="G127" s="88">
        <f t="shared" si="4"/>
        <v>12</v>
      </c>
      <c r="H127" s="89">
        <f t="shared" si="5"/>
        <v>2024</v>
      </c>
      <c r="I127" s="42" t="b">
        <f>ISNUMBER(MATCH(C127&amp;D127,'CRUCE DE INFORMACIÓN'!$C$1:$C$175,0))</f>
        <v>0</v>
      </c>
      <c r="J127" s="42" t="b">
        <f>ISNUMBER(MATCH(C127&amp;D127,'CRUCE DE INFORMACIÓN'!$E$1:$E$175,0))</f>
        <v>0</v>
      </c>
    </row>
    <row r="128" spans="2:10">
      <c r="B128" s="86" t="s">
        <v>213</v>
      </c>
      <c r="C128" s="87" t="str">
        <f>VLOOKUP(B128,FUNCIONARIOS[],2,FALSE)</f>
        <v>JUZGADO 18 PENAL MUNICIPAL CON FUNCIÓN DE CONTROL DE GARANTÍAS DE CARTAGENA</v>
      </c>
      <c r="D128" s="43">
        <v>45648</v>
      </c>
      <c r="E128" s="88" t="str">
        <f>VLOOKUP(D128,FECHAS[],6,FALSE)</f>
        <v>FIN DE SEMANA</v>
      </c>
      <c r="F128" s="88">
        <f t="shared" si="3"/>
        <v>22</v>
      </c>
      <c r="G128" s="88">
        <f t="shared" si="4"/>
        <v>12</v>
      </c>
      <c r="H128" s="89">
        <f t="shared" si="5"/>
        <v>2024</v>
      </c>
      <c r="I128" s="42" t="b">
        <f>ISNUMBER(MATCH(C128&amp;D128,'CRUCE DE INFORMACIÓN'!$C$1:$C$175,0))</f>
        <v>0</v>
      </c>
      <c r="J128" s="42" t="b">
        <f>ISNUMBER(MATCH(C128&amp;D128,'CRUCE DE INFORMACIÓN'!$E$1:$E$175,0))</f>
        <v>0</v>
      </c>
    </row>
    <row r="129" spans="2:10">
      <c r="B129" s="86" t="s">
        <v>217</v>
      </c>
      <c r="C129" s="87" t="str">
        <f>VLOOKUP(B129,FUNCIONARIOS[],2,FALSE)</f>
        <v>JUZGADO 1 PENAL MUNICIPAL CON FUNCION DE CONOCIMIENTO DE CARTAGENA</v>
      </c>
      <c r="D129" s="43">
        <v>45649</v>
      </c>
      <c r="E129" s="88" t="str">
        <f>VLOOKUP(D129,FECHAS[],6,FALSE)</f>
        <v>LABORAL</v>
      </c>
      <c r="F129" s="88">
        <f t="shared" si="3"/>
        <v>23</v>
      </c>
      <c r="G129" s="88">
        <f t="shared" si="4"/>
        <v>12</v>
      </c>
      <c r="H129" s="89">
        <f t="shared" si="5"/>
        <v>2024</v>
      </c>
      <c r="I129" s="42" t="b">
        <f>ISNUMBER(MATCH(C129&amp;D129,'CRUCE DE INFORMACIÓN'!$C$1:$C$175,0))</f>
        <v>0</v>
      </c>
      <c r="J129" s="42" t="b">
        <f>ISNUMBER(MATCH(C129&amp;D129,'CRUCE DE INFORMACIÓN'!$E$1:$E$175,0))</f>
        <v>0</v>
      </c>
    </row>
    <row r="130" spans="2:10">
      <c r="B130" s="86" t="s">
        <v>225</v>
      </c>
      <c r="C130" s="87" t="str">
        <f>VLOOKUP(B130,FUNCIONARIOS[],2,FALSE)</f>
        <v>JUZGADO 16 PENAL MUNICIPAL CON FUNCION DE CONTROL DE GARANTÍAS</v>
      </c>
      <c r="D130" s="43">
        <v>45650</v>
      </c>
      <c r="E130" s="88" t="str">
        <f>VLOOKUP(D130,FECHAS[],6,FALSE)</f>
        <v>LABORAL</v>
      </c>
      <c r="F130" s="88">
        <f t="shared" si="3"/>
        <v>24</v>
      </c>
      <c r="G130" s="88">
        <f t="shared" si="4"/>
        <v>12</v>
      </c>
      <c r="H130" s="89">
        <f t="shared" si="5"/>
        <v>2024</v>
      </c>
      <c r="I130" s="42" t="b">
        <f>ISNUMBER(MATCH(C130&amp;D130,'CRUCE DE INFORMACIÓN'!$C$1:$C$175,0))</f>
        <v>0</v>
      </c>
      <c r="J130" s="42" t="b">
        <f>ISNUMBER(MATCH(C130&amp;D130,'CRUCE DE INFORMACIÓN'!$E$1:$E$175,0))</f>
        <v>0</v>
      </c>
    </row>
    <row r="131" spans="2:10">
      <c r="B131" s="86" t="s">
        <v>233</v>
      </c>
      <c r="C131" s="87" t="str">
        <f>VLOOKUP(B131,FUNCIONARIOS[],2,FALSE)</f>
        <v>JUZGADO 14 PENAL MUNICIPAL CON FUNCION DE CONTROL Y GARANTIAS DE CARTAGENA</v>
      </c>
      <c r="D131" s="43">
        <v>45651</v>
      </c>
      <c r="E131" s="88" t="str">
        <f>VLOOKUP(D131,FECHAS[],6,FALSE)</f>
        <v>FESTIVO</v>
      </c>
      <c r="F131" s="88">
        <f t="shared" si="3"/>
        <v>25</v>
      </c>
      <c r="G131" s="88">
        <f t="shared" si="4"/>
        <v>12</v>
      </c>
      <c r="H131" s="89">
        <f t="shared" si="5"/>
        <v>2024</v>
      </c>
      <c r="I131" s="42" t="b">
        <f>ISNUMBER(MATCH(C131&amp;D131,'CRUCE DE INFORMACIÓN'!$C$1:$C$175,0))</f>
        <v>0</v>
      </c>
      <c r="J131" s="42" t="b">
        <f>ISNUMBER(MATCH(C131&amp;D131,'CRUCE DE INFORMACIÓN'!$E$1:$E$175,0))</f>
        <v>0</v>
      </c>
    </row>
    <row r="132" spans="2:10">
      <c r="B132" s="86" t="s">
        <v>7</v>
      </c>
      <c r="C132" s="87" t="str">
        <f>VLOOKUP(B132,FUNCIONARIOS[],2,FALSE)</f>
        <v>JUZGADO 3 DE EJECUCIÓN DE PENAS Y MEDIDAS DE SEGURIDAD DE CARTAGENA</v>
      </c>
      <c r="D132" s="43">
        <v>45652</v>
      </c>
      <c r="E132" s="88" t="str">
        <f>VLOOKUP(D132,FECHAS[],6,FALSE)</f>
        <v>LABORAL</v>
      </c>
      <c r="F132" s="88">
        <f t="shared" si="3"/>
        <v>26</v>
      </c>
      <c r="G132" s="88">
        <f t="shared" si="4"/>
        <v>12</v>
      </c>
      <c r="H132" s="89">
        <f t="shared" si="5"/>
        <v>2024</v>
      </c>
      <c r="I132" s="42" t="b">
        <f>ISNUMBER(MATCH(C132&amp;D132,'CRUCE DE INFORMACIÓN'!$C$1:$C$175,0))</f>
        <v>0</v>
      </c>
      <c r="J132" s="42" t="b">
        <f>ISNUMBER(MATCH(C132&amp;D132,'CRUCE DE INFORMACIÓN'!$E$1:$E$175,0))</f>
        <v>0</v>
      </c>
    </row>
    <row r="133" spans="2:10">
      <c r="B133" s="86" t="s">
        <v>237</v>
      </c>
      <c r="C133" s="87" t="str">
        <f>VLOOKUP(B133,FUNCIONARIOS[],2,FALSE)</f>
        <v>JUZGADO 6 PENAL MUNICIPAL CON FUNCION DE CONTROL Y GARANTIAS DE CARTAGENA</v>
      </c>
      <c r="D133" s="43">
        <v>45653</v>
      </c>
      <c r="E133" s="88" t="str">
        <f>VLOOKUP(D133,FECHAS[],6,FALSE)</f>
        <v>LABORAL</v>
      </c>
      <c r="F133" s="88">
        <f t="shared" si="3"/>
        <v>27</v>
      </c>
      <c r="G133" s="88">
        <f t="shared" si="4"/>
        <v>12</v>
      </c>
      <c r="H133" s="89">
        <f t="shared" si="5"/>
        <v>2024</v>
      </c>
      <c r="I133" s="42" t="b">
        <f>ISNUMBER(MATCH(C133&amp;D133,'CRUCE DE INFORMACIÓN'!$C$1:$C$175,0))</f>
        <v>0</v>
      </c>
      <c r="J133" s="42" t="b">
        <f>ISNUMBER(MATCH(C133&amp;D133,'CRUCE DE INFORMACIÓN'!$E$1:$E$175,0))</f>
        <v>0</v>
      </c>
    </row>
    <row r="134" spans="2:10">
      <c r="B134" s="86" t="s">
        <v>239</v>
      </c>
      <c r="C134" s="87" t="str">
        <f>VLOOKUP(B134,FUNCIONARIOS[],2,FALSE)</f>
        <v>JUZGADO 2 PENAL MUNICIPAL PARA ADOLESCENTES CON FUNCION DE CONTROL Y GARANTIAS</v>
      </c>
      <c r="D134" s="43">
        <v>45654</v>
      </c>
      <c r="E134" s="88" t="str">
        <f>VLOOKUP(D134,FECHAS[],6,FALSE)</f>
        <v>FIN DE SEMANA</v>
      </c>
      <c r="F134" s="88">
        <f t="shared" si="3"/>
        <v>28</v>
      </c>
      <c r="G134" s="88">
        <f t="shared" si="4"/>
        <v>12</v>
      </c>
      <c r="H134" s="89">
        <f t="shared" si="5"/>
        <v>2024</v>
      </c>
      <c r="I134" s="42" t="b">
        <f>ISNUMBER(MATCH(C134&amp;D134,'CRUCE DE INFORMACIÓN'!$C$1:$C$175,0))</f>
        <v>0</v>
      </c>
      <c r="J134" s="42" t="b">
        <f>ISNUMBER(MATCH(C134&amp;D134,'CRUCE DE INFORMACIÓN'!$E$1:$E$175,0))</f>
        <v>0</v>
      </c>
    </row>
    <row r="135" spans="2:10">
      <c r="B135" s="86" t="s">
        <v>241</v>
      </c>
      <c r="C135" s="87" t="str">
        <f>VLOOKUP(B135,FUNCIONARIOS[],2,FALSE)</f>
        <v>JUZGADO 17 PENAL MUNICIPAL CON FUNCION DE CONTROL DE GARANTÍAS DE CARTAGENA</v>
      </c>
      <c r="D135" s="43">
        <v>45655</v>
      </c>
      <c r="E135" s="88" t="str">
        <f>VLOOKUP(D135,FECHAS[],6,FALSE)</f>
        <v>FIN DE SEMANA</v>
      </c>
      <c r="F135" s="88">
        <f t="shared" si="3"/>
        <v>29</v>
      </c>
      <c r="G135" s="88">
        <f t="shared" si="4"/>
        <v>12</v>
      </c>
      <c r="H135" s="89">
        <f t="shared" si="5"/>
        <v>2024</v>
      </c>
      <c r="I135" s="42" t="b">
        <f>ISNUMBER(MATCH(C135&amp;D135,'CRUCE DE INFORMACIÓN'!$C$1:$C$175,0))</f>
        <v>0</v>
      </c>
      <c r="J135" s="42" t="b">
        <f>ISNUMBER(MATCH(C135&amp;D135,'CRUCE DE INFORMACIÓN'!$E$1:$E$175,0))</f>
        <v>0</v>
      </c>
    </row>
    <row r="136" spans="2:10">
      <c r="B136" s="86" t="s">
        <v>243</v>
      </c>
      <c r="C136" s="87" t="str">
        <f>VLOOKUP(B136,FUNCIONARIOS[],2,FALSE)</f>
        <v>JUZGADO 10 PENAL MUNICIPAL CON FUNCION DE CONTROL Y GARANTIAS DE CARTAGENA</v>
      </c>
      <c r="D136" s="43">
        <v>45656</v>
      </c>
      <c r="E136" s="88" t="str">
        <f>VLOOKUP(D136,FECHAS[],6,FALSE)</f>
        <v>LABORAL</v>
      </c>
      <c r="F136" s="88">
        <f t="shared" si="3"/>
        <v>30</v>
      </c>
      <c r="G136" s="88">
        <f t="shared" si="4"/>
        <v>12</v>
      </c>
      <c r="H136" s="89">
        <f t="shared" si="5"/>
        <v>2024</v>
      </c>
      <c r="I136" s="42" t="b">
        <f>ISNUMBER(MATCH(C136&amp;D136,'CRUCE DE INFORMACIÓN'!$C$1:$C$175,0))</f>
        <v>0</v>
      </c>
      <c r="J136" s="42" t="b">
        <f>ISNUMBER(MATCH(C136&amp;D136,'CRUCE DE INFORMACIÓN'!$E$1:$E$175,0))</f>
        <v>0</v>
      </c>
    </row>
    <row r="137" spans="2:10">
      <c r="B137" s="86" t="s">
        <v>39</v>
      </c>
      <c r="C137" s="87" t="str">
        <f>VLOOKUP(B137,FUNCIONARIOS[],2,FALSE)</f>
        <v>JUZGADO 4 PENAL MUNICIPAL CON FUNCIÓN DE CONTROL DE GARANTÍAS DE CARTAGENA</v>
      </c>
      <c r="D137" s="43">
        <v>45657</v>
      </c>
      <c r="E137" s="88" t="str">
        <f>VLOOKUP(D137,FECHAS[],6,FALSE)</f>
        <v>LABORAL</v>
      </c>
      <c r="F137" s="88">
        <f t="shared" si="3"/>
        <v>31</v>
      </c>
      <c r="G137" s="88">
        <f t="shared" si="4"/>
        <v>12</v>
      </c>
      <c r="H137" s="89">
        <f t="shared" si="5"/>
        <v>2024</v>
      </c>
      <c r="I137" s="42" t="b">
        <f>ISNUMBER(MATCH(C137&amp;D137,'CRUCE DE INFORMACIÓN'!$C$1:$C$175,0))</f>
        <v>0</v>
      </c>
      <c r="J137" s="42" t="b">
        <f>ISNUMBER(MATCH(C137&amp;D137,'CRUCE DE INFORMACIÓN'!$E$1:$E$175,0))</f>
        <v>0</v>
      </c>
    </row>
    <row r="138" spans="2:10">
      <c r="B138" s="86" t="s">
        <v>45</v>
      </c>
      <c r="C138" s="87" t="str">
        <f>VLOOKUP(B138,FUNCIONARIOS[],2,FALSE)</f>
        <v>JUZGADO 3 PENAL MUNICIPAL  CON FUNCION DE CONTROL Y GARANTIAS DE CARTAGENA</v>
      </c>
      <c r="D138" s="43">
        <v>45658</v>
      </c>
      <c r="E138" s="88" t="str">
        <f>VLOOKUP(D138,FECHAS[],6,FALSE)</f>
        <v>FESTIVO</v>
      </c>
      <c r="F138" s="88">
        <f t="shared" si="3"/>
        <v>1</v>
      </c>
      <c r="G138" s="88">
        <f t="shared" si="4"/>
        <v>1</v>
      </c>
      <c r="H138" s="89">
        <f t="shared" si="5"/>
        <v>2025</v>
      </c>
      <c r="I138" s="42" t="b">
        <f>ISNUMBER(MATCH(C138&amp;D138,'CRUCE DE INFORMACIÓN'!$C$1:$C$175,0))</f>
        <v>0</v>
      </c>
      <c r="J138" s="42" t="b">
        <f>ISNUMBER(MATCH(C138&amp;D138,'CRUCE DE INFORMACIÓN'!$E$1:$E$175,0))</f>
        <v>0</v>
      </c>
    </row>
    <row r="139" spans="2:10">
      <c r="B139" s="86" t="s">
        <v>63</v>
      </c>
      <c r="C139" s="87" t="str">
        <f>VLOOKUP(B139,FUNCIONARIOS[],2,FALSE)</f>
        <v>JUZGADO 12 PENAL MUNICIPAL CON FUNCION DE CONTROL Y GARANTIAS DE CARTAGENA</v>
      </c>
      <c r="D139" s="43">
        <v>45659</v>
      </c>
      <c r="E139" s="88" t="str">
        <f>VLOOKUP(D139,FECHAS[],6,FALSE)</f>
        <v>LABORAL</v>
      </c>
      <c r="F139" s="88">
        <f t="shared" ref="F139:F196" si="6">DAY(D139)</f>
        <v>2</v>
      </c>
      <c r="G139" s="88">
        <f t="shared" ref="G139:G196" si="7">MONTH(D139)</f>
        <v>1</v>
      </c>
      <c r="H139" s="89">
        <f t="shared" ref="H139:H196" si="8">YEAR(D139)</f>
        <v>2025</v>
      </c>
      <c r="I139" s="42" t="b">
        <f>ISNUMBER(MATCH(C139&amp;D139,'CRUCE DE INFORMACIÓN'!$C$1:$C$175,0))</f>
        <v>0</v>
      </c>
      <c r="J139" s="42" t="b">
        <f>ISNUMBER(MATCH(C139&amp;D139,'CRUCE DE INFORMACIÓN'!$E$1:$E$175,0))</f>
        <v>0</v>
      </c>
    </row>
    <row r="140" spans="2:10">
      <c r="B140" s="86" t="s">
        <v>65</v>
      </c>
      <c r="C140" s="87" t="str">
        <f>VLOOKUP(B140,FUNCIONARIOS[],2,FALSE)</f>
        <v>JUZGADO 5 PENAL MUNICIPAL CON FUNCION DE CONOCIMIENTO DE CARTAGENA</v>
      </c>
      <c r="D140" s="43">
        <v>45660</v>
      </c>
      <c r="E140" s="88" t="str">
        <f>VLOOKUP(D140,FECHAS[],6,FALSE)</f>
        <v>LABORAL</v>
      </c>
      <c r="F140" s="88">
        <f t="shared" si="6"/>
        <v>3</v>
      </c>
      <c r="G140" s="88">
        <f t="shared" si="7"/>
        <v>1</v>
      </c>
      <c r="H140" s="89">
        <f t="shared" si="8"/>
        <v>2025</v>
      </c>
      <c r="I140" s="42" t="b">
        <f>ISNUMBER(MATCH(C140&amp;D140,'CRUCE DE INFORMACIÓN'!$C$1:$C$175,0))</f>
        <v>0</v>
      </c>
      <c r="J140" s="42" t="b">
        <f>ISNUMBER(MATCH(C140&amp;D140,'CRUCE DE INFORMACIÓN'!$E$1:$E$175,0))</f>
        <v>0</v>
      </c>
    </row>
    <row r="141" spans="2:10">
      <c r="B141" s="86" t="s">
        <v>71</v>
      </c>
      <c r="C141" s="87" t="str">
        <f>VLOOKUP(B141,FUNCIONARIOS[],2,FALSE)</f>
        <v>JUZGADO 15 PENAL MUNICIPAL CON FUNCION DE CONOCIMIENTO MIXTO</v>
      </c>
      <c r="D141" s="43">
        <v>45661</v>
      </c>
      <c r="E141" s="88" t="str">
        <f>VLOOKUP(D141,FECHAS[],6,FALSE)</f>
        <v>FIN DE SEMANA</v>
      </c>
      <c r="F141" s="88">
        <f t="shared" si="6"/>
        <v>4</v>
      </c>
      <c r="G141" s="88">
        <f t="shared" si="7"/>
        <v>1</v>
      </c>
      <c r="H141" s="89">
        <f t="shared" si="8"/>
        <v>2025</v>
      </c>
      <c r="I141" s="42" t="b">
        <f>ISNUMBER(MATCH(C141&amp;D141,'CRUCE DE INFORMACIÓN'!$C$1:$C$175,0))</f>
        <v>0</v>
      </c>
      <c r="J141" s="42" t="b">
        <f>ISNUMBER(MATCH(C141&amp;D141,'CRUCE DE INFORMACIÓN'!$E$1:$E$175,0))</f>
        <v>0</v>
      </c>
    </row>
    <row r="142" spans="2:10">
      <c r="B142" s="86" t="s">
        <v>97</v>
      </c>
      <c r="C142" s="87" t="str">
        <f>VLOOKUP(B142,FUNCIONARIOS[],2,FALSE)</f>
        <v>JUZGADO 9 PENAL MUNICIPAL CON FUNCION DE CONTROL Y GARANTIAS DE CARTAGENA</v>
      </c>
      <c r="D142" s="43">
        <v>45662</v>
      </c>
      <c r="E142" s="88" t="str">
        <f>VLOOKUP(D142,FECHAS[],6,FALSE)</f>
        <v>FIN DE SEMANA</v>
      </c>
      <c r="F142" s="88">
        <f t="shared" si="6"/>
        <v>5</v>
      </c>
      <c r="G142" s="88">
        <f t="shared" si="7"/>
        <v>1</v>
      </c>
      <c r="H142" s="89">
        <f t="shared" si="8"/>
        <v>2025</v>
      </c>
      <c r="I142" s="42" t="b">
        <f>ISNUMBER(MATCH(C142&amp;D142,'CRUCE DE INFORMACIÓN'!$C$1:$C$175,0))</f>
        <v>0</v>
      </c>
      <c r="J142" s="42" t="b">
        <f>ISNUMBER(MATCH(C142&amp;D142,'CRUCE DE INFORMACIÓN'!$E$1:$E$175,0))</f>
        <v>0</v>
      </c>
    </row>
    <row r="143" spans="2:10">
      <c r="B143" s="86" t="s">
        <v>111</v>
      </c>
      <c r="C143" s="87" t="str">
        <f>VLOOKUP(B143,FUNCIONARIOS[],2,FALSE)</f>
        <v>JUZGADO 2 PENAL MUNICIPAL CON FUNCION DE CONTROL Y GARANTIAS DE CARTAGENA</v>
      </c>
      <c r="D143" s="43">
        <v>45663</v>
      </c>
      <c r="E143" s="88" t="str">
        <f>VLOOKUP(D143,FECHAS[],6,FALSE)</f>
        <v>FESTIVO</v>
      </c>
      <c r="F143" s="88">
        <f t="shared" si="6"/>
        <v>6</v>
      </c>
      <c r="G143" s="88">
        <f t="shared" si="7"/>
        <v>1</v>
      </c>
      <c r="H143" s="89">
        <f t="shared" si="8"/>
        <v>2025</v>
      </c>
      <c r="I143" s="42" t="b">
        <f>ISNUMBER(MATCH(C143&amp;D143,'CRUCE DE INFORMACIÓN'!$C$1:$C$175,0))</f>
        <v>0</v>
      </c>
      <c r="J143" s="42" t="b">
        <f>ISNUMBER(MATCH(C143&amp;D143,'CRUCE DE INFORMACIÓN'!$E$1:$E$175,0))</f>
        <v>0</v>
      </c>
    </row>
    <row r="144" spans="2:10">
      <c r="B144" s="86" t="s">
        <v>115</v>
      </c>
      <c r="C144" s="87" t="str">
        <f>VLOOKUP(B144,FUNCIONARIOS[],2,FALSE)</f>
        <v>JUZGADO 2 EJECUCION DE PENAS Y MED DE SEGURIDAD DE CARTAGENA</v>
      </c>
      <c r="D144" s="43">
        <v>45664</v>
      </c>
      <c r="E144" s="88" t="str">
        <f>VLOOKUP(D144,FECHAS[],6,FALSE)</f>
        <v>LABORAL</v>
      </c>
      <c r="F144" s="88">
        <f t="shared" si="6"/>
        <v>7</v>
      </c>
      <c r="G144" s="88">
        <f t="shared" si="7"/>
        <v>1</v>
      </c>
      <c r="H144" s="89">
        <f t="shared" si="8"/>
        <v>2025</v>
      </c>
      <c r="I144" s="42" t="b">
        <f>ISNUMBER(MATCH(C144&amp;D144,'CRUCE DE INFORMACIÓN'!$C$1:$C$175,0))</f>
        <v>0</v>
      </c>
      <c r="J144" s="42" t="b">
        <f>ISNUMBER(MATCH(C144&amp;D144,'CRUCE DE INFORMACIÓN'!$E$1:$E$175,0))</f>
        <v>0</v>
      </c>
    </row>
    <row r="145" spans="2:11">
      <c r="B145" s="86" t="s">
        <v>131</v>
      </c>
      <c r="C145" s="87" t="str">
        <f>VLOOKUP(B145,FUNCIONARIOS[],2,FALSE)</f>
        <v>JUZGADO 1 PENAL MUNICIPAL PARA ADOLESCENTES CON FUNCION DE CONTROL Y GARANTIAS</v>
      </c>
      <c r="D145" s="43">
        <v>45665</v>
      </c>
      <c r="E145" s="88" t="str">
        <f>VLOOKUP(D145,FECHAS[],6,FALSE)</f>
        <v>LABORAL</v>
      </c>
      <c r="F145" s="88">
        <f t="shared" si="6"/>
        <v>8</v>
      </c>
      <c r="G145" s="88">
        <f t="shared" si="7"/>
        <v>1</v>
      </c>
      <c r="H145" s="89">
        <f t="shared" si="8"/>
        <v>2025</v>
      </c>
      <c r="I145" s="42" t="b">
        <f>ISNUMBER(MATCH(C145&amp;D145,'CRUCE DE INFORMACIÓN'!$C$1:$C$175,0))</f>
        <v>0</v>
      </c>
      <c r="J145" s="42" t="b">
        <f>ISNUMBER(MATCH(C145&amp;D145,'CRUCE DE INFORMACIÓN'!$E$1:$E$175,0))</f>
        <v>0</v>
      </c>
    </row>
    <row r="146" spans="2:11">
      <c r="B146" s="86" t="s">
        <v>155</v>
      </c>
      <c r="C146" s="87" t="str">
        <f>VLOOKUP(B146,FUNCIONARIOS[],2,FALSE)</f>
        <v>JUZGADO 19 PENAL MUNICIPAL CON FUNCION DE CONOCIMIENTO MIXTO</v>
      </c>
      <c r="D146" s="43">
        <v>45666</v>
      </c>
      <c r="E146" s="88" t="str">
        <f>VLOOKUP(D146,FECHAS[],6,FALSE)</f>
        <v>LABORAL</v>
      </c>
      <c r="F146" s="88">
        <f t="shared" si="6"/>
        <v>9</v>
      </c>
      <c r="G146" s="88">
        <f t="shared" si="7"/>
        <v>1</v>
      </c>
      <c r="H146" s="89">
        <f t="shared" si="8"/>
        <v>2025</v>
      </c>
      <c r="I146" s="42" t="b">
        <f>ISNUMBER(MATCH(C146&amp;D146,'CRUCE DE INFORMACIÓN'!$C$1:$C$175,0))</f>
        <v>0</v>
      </c>
      <c r="J146" s="42" t="b">
        <f>ISNUMBER(MATCH(C146&amp;D146,'CRUCE DE INFORMACIÓN'!$E$1:$E$175,0))</f>
        <v>0</v>
      </c>
    </row>
    <row r="147" spans="2:11" ht="15.75" thickBot="1">
      <c r="B147" s="90" t="s">
        <v>173</v>
      </c>
      <c r="C147" s="91" t="str">
        <f>VLOOKUP(B147,FUNCIONARIOS[],2,FALSE)</f>
        <v>JUZGADO 7 PENAL MUNICIPAL CON FUNCIÓN DE CONTROL DE GARANTÍAS DE CARTAGENA</v>
      </c>
      <c r="D147" s="46">
        <v>45667</v>
      </c>
      <c r="E147" s="92" t="str">
        <f>VLOOKUP(D147,FECHAS[],6,FALSE)</f>
        <v>LABORAL</v>
      </c>
      <c r="F147" s="92">
        <f t="shared" si="6"/>
        <v>10</v>
      </c>
      <c r="G147" s="92">
        <f t="shared" si="7"/>
        <v>1</v>
      </c>
      <c r="H147" s="93">
        <f t="shared" si="8"/>
        <v>2025</v>
      </c>
      <c r="I147" s="42" t="b">
        <f>ISNUMBER(MATCH(C147&amp;D147,'CRUCE DE INFORMACIÓN'!$C$1:$C$175,0))</f>
        <v>0</v>
      </c>
      <c r="J147" s="42" t="b">
        <f>ISNUMBER(MATCH(C147&amp;D147,'CRUCE DE INFORMACIÓN'!$E$1:$E$175,0))</f>
        <v>0</v>
      </c>
    </row>
    <row r="148" spans="2:11">
      <c r="B148" s="72" t="s">
        <v>9</v>
      </c>
      <c r="C148" s="73" t="str">
        <f>VLOOKUP(B148,FUNCIONARIOS[],2,FALSE)</f>
        <v>JUZGADO 1 ADMINISTRATIVO DEL CIRCUITO DE CARTAGENA</v>
      </c>
      <c r="D148" s="44">
        <v>45668</v>
      </c>
      <c r="E148" s="74" t="str">
        <f>VLOOKUP(D148,FECHAS[],6,FALSE)</f>
        <v>FIN DE SEMANA</v>
      </c>
      <c r="F148" s="74">
        <f t="shared" si="6"/>
        <v>11</v>
      </c>
      <c r="G148" s="74">
        <f t="shared" si="7"/>
        <v>1</v>
      </c>
      <c r="H148" s="75">
        <f t="shared" si="8"/>
        <v>2025</v>
      </c>
      <c r="I148" s="42" t="b">
        <f>ISNUMBER(MATCH(C148&amp;D148,'CRUCE DE INFORMACIÓN'!$C$1:$C$175,0))</f>
        <v>0</v>
      </c>
      <c r="J148" s="42" t="b">
        <f>ISNUMBER(MATCH(C148&amp;D148,'CRUCE DE INFORMACIÓN'!$E$1:$E$175,0))</f>
        <v>0</v>
      </c>
      <c r="K148" s="42" t="s">
        <v>256</v>
      </c>
    </row>
    <row r="149" spans="2:11">
      <c r="B149" s="76" t="s">
        <v>11</v>
      </c>
      <c r="C149" s="69" t="str">
        <f>VLOOKUP(B149,FUNCIONARIOS[],2,FALSE)</f>
        <v>JUZGADO 9 LABORAL DEL CIRCUITO DE CARTAGENA</v>
      </c>
      <c r="D149" s="4">
        <v>45669</v>
      </c>
      <c r="E149" s="77" t="str">
        <f>VLOOKUP(D149,FECHAS[],6,FALSE)</f>
        <v>FIN DE SEMANA</v>
      </c>
      <c r="F149" s="77">
        <f t="shared" si="6"/>
        <v>12</v>
      </c>
      <c r="G149" s="77">
        <f t="shared" si="7"/>
        <v>1</v>
      </c>
      <c r="H149" s="78">
        <f t="shared" si="8"/>
        <v>2025</v>
      </c>
      <c r="I149" s="42" t="b">
        <f>ISNUMBER(MATCH(C149&amp;D149,'CRUCE DE INFORMACIÓN'!$C$1:$C$175,0))</f>
        <v>0</v>
      </c>
      <c r="J149" s="42" t="b">
        <f>ISNUMBER(MATCH(C149&amp;D149,'CRUCE DE INFORMACIÓN'!$E$1:$E$175,0))</f>
        <v>0</v>
      </c>
      <c r="K149" s="42" t="s">
        <v>257</v>
      </c>
    </row>
    <row r="150" spans="2:11">
      <c r="B150" s="76" t="s">
        <v>13</v>
      </c>
      <c r="C150" s="69" t="str">
        <f>VLOOKUP(B150,FUNCIONARIOS[],2,FALSE)</f>
        <v>JUZGADO 2 PENAL DEL CIRCUITO DE CARTAGENA</v>
      </c>
      <c r="D150" s="4">
        <v>45670</v>
      </c>
      <c r="E150" s="77" t="str">
        <f>VLOOKUP(D150,FECHAS[],6,FALSE)</f>
        <v>LABORAL</v>
      </c>
      <c r="F150" s="77">
        <f t="shared" si="6"/>
        <v>13</v>
      </c>
      <c r="G150" s="77">
        <f t="shared" si="7"/>
        <v>1</v>
      </c>
      <c r="H150" s="78">
        <f t="shared" si="8"/>
        <v>2025</v>
      </c>
      <c r="I150" s="42" t="b">
        <f>ISNUMBER(MATCH(C150&amp;D150,'CRUCE DE INFORMACIÓN'!$C$1:$C$175,0))</f>
        <v>0</v>
      </c>
      <c r="J150" s="42" t="b">
        <f>ISNUMBER(MATCH(C150&amp;D150,'CRUCE DE INFORMACIÓN'!$E$1:$E$175,0))</f>
        <v>0</v>
      </c>
    </row>
    <row r="151" spans="2:11">
      <c r="B151" s="76" t="s">
        <v>15</v>
      </c>
      <c r="C151" s="69" t="str">
        <f>VLOOKUP(B151,FUNCIONARIOS[],2,FALSE)</f>
        <v>JUZGADO 7 ADMINISTRATIVO DEL CIRCUITO DE CARTAGENA</v>
      </c>
      <c r="D151" s="4">
        <v>45671</v>
      </c>
      <c r="E151" s="77" t="str">
        <f>VLOOKUP(D151,FECHAS[],6,FALSE)</f>
        <v>LABORAL</v>
      </c>
      <c r="F151" s="77">
        <f t="shared" si="6"/>
        <v>14</v>
      </c>
      <c r="G151" s="77">
        <f t="shared" si="7"/>
        <v>1</v>
      </c>
      <c r="H151" s="78">
        <f t="shared" si="8"/>
        <v>2025</v>
      </c>
      <c r="I151" s="42" t="b">
        <f>ISNUMBER(MATCH(C151&amp;D151,'CRUCE DE INFORMACIÓN'!$C$1:$C$175,0))</f>
        <v>0</v>
      </c>
      <c r="J151" s="42" t="b">
        <f>ISNUMBER(MATCH(C151&amp;D151,'CRUCE DE INFORMACIÓN'!$E$1:$E$175,0))</f>
        <v>0</v>
      </c>
    </row>
    <row r="152" spans="2:11">
      <c r="B152" s="76" t="s">
        <v>17</v>
      </c>
      <c r="C152" s="69" t="str">
        <f>VLOOKUP(B152,FUNCIONARIOS[],2,FALSE)</f>
        <v>JUZGADO 4 PENAL ESPECIALIZADO DEL CIRCUITO DE CARTAGENA</v>
      </c>
      <c r="D152" s="4">
        <v>45672</v>
      </c>
      <c r="E152" s="77" t="str">
        <f>VLOOKUP(D152,FECHAS[],6,FALSE)</f>
        <v>LABORAL</v>
      </c>
      <c r="F152" s="77">
        <f t="shared" si="6"/>
        <v>15</v>
      </c>
      <c r="G152" s="77">
        <f t="shared" si="7"/>
        <v>1</v>
      </c>
      <c r="H152" s="78">
        <f t="shared" si="8"/>
        <v>2025</v>
      </c>
      <c r="I152" s="42" t="b">
        <f>ISNUMBER(MATCH(C152&amp;D152,'CRUCE DE INFORMACIÓN'!$C$1:$C$175,0))</f>
        <v>0</v>
      </c>
      <c r="J152" s="42" t="b">
        <f>ISNUMBER(MATCH(C152&amp;D152,'CRUCE DE INFORMACIÓN'!$E$1:$E$175,0))</f>
        <v>0</v>
      </c>
    </row>
    <row r="153" spans="2:11">
      <c r="B153" s="76" t="s">
        <v>19</v>
      </c>
      <c r="C153" s="69" t="str">
        <f>VLOOKUP(B153,FUNCIONARIOS[],2,FALSE)</f>
        <v>JUZGADO 12 CIVIL MUNICIPAL DE CARTAGENA</v>
      </c>
      <c r="D153" s="4">
        <v>45673</v>
      </c>
      <c r="E153" s="77" t="str">
        <f>VLOOKUP(D153,FECHAS[],6,FALSE)</f>
        <v>LABORAL</v>
      </c>
      <c r="F153" s="77">
        <f t="shared" si="6"/>
        <v>16</v>
      </c>
      <c r="G153" s="77">
        <f t="shared" si="7"/>
        <v>1</v>
      </c>
      <c r="H153" s="78">
        <f t="shared" si="8"/>
        <v>2025</v>
      </c>
      <c r="I153" s="42" t="b">
        <f>ISNUMBER(MATCH(C153&amp;D153,'CRUCE DE INFORMACIÓN'!$C$1:$C$175,0))</f>
        <v>0</v>
      </c>
      <c r="J153" s="42" t="b">
        <f>ISNUMBER(MATCH(C153&amp;D153,'CRUCE DE INFORMACIÓN'!$E$1:$E$175,0))</f>
        <v>0</v>
      </c>
    </row>
    <row r="154" spans="2:11">
      <c r="B154" s="76" t="s">
        <v>21</v>
      </c>
      <c r="C154" s="69" t="str">
        <f>VLOOKUP(B154,FUNCIONARIOS[],2,FALSE)</f>
        <v>JUZGADO 10 ADMINISTRATIVO DE CARTAGENA</v>
      </c>
      <c r="D154" s="4">
        <v>45674</v>
      </c>
      <c r="E154" s="77" t="str">
        <f>VLOOKUP(D154,FECHAS[],6,FALSE)</f>
        <v>LABORAL</v>
      </c>
      <c r="F154" s="77">
        <f t="shared" si="6"/>
        <v>17</v>
      </c>
      <c r="G154" s="77">
        <f t="shared" si="7"/>
        <v>1</v>
      </c>
      <c r="H154" s="78">
        <f t="shared" si="8"/>
        <v>2025</v>
      </c>
      <c r="I154" s="42" t="b">
        <f>ISNUMBER(MATCH(C154&amp;D154,'CRUCE DE INFORMACIÓN'!$C$1:$C$175,0))</f>
        <v>0</v>
      </c>
      <c r="J154" s="42" t="b">
        <f>ISNUMBER(MATCH(C154&amp;D154,'CRUCE DE INFORMACIÓN'!$E$1:$E$175,0))</f>
        <v>0</v>
      </c>
      <c r="K154" s="42" t="s">
        <v>258</v>
      </c>
    </row>
    <row r="155" spans="2:11">
      <c r="B155" s="76" t="s">
        <v>23</v>
      </c>
      <c r="C155" s="69" t="str">
        <f>VLOOKUP(B155,FUNCIONARIOS[],2,FALSE)</f>
        <v>JUZGADO 3 PENAL ESPECIALIZADO DEL CIRCUITO DE CARTAGENA</v>
      </c>
      <c r="D155" s="4">
        <v>45675</v>
      </c>
      <c r="E155" s="77" t="str">
        <f>VLOOKUP(D155,FECHAS[],6,FALSE)</f>
        <v>FIN DE SEMANA</v>
      </c>
      <c r="F155" s="77">
        <f t="shared" si="6"/>
        <v>18</v>
      </c>
      <c r="G155" s="77">
        <f t="shared" si="7"/>
        <v>1</v>
      </c>
      <c r="H155" s="78">
        <f t="shared" si="8"/>
        <v>2025</v>
      </c>
      <c r="I155" s="42" t="b">
        <f>ISNUMBER(MATCH(C155&amp;D155,'CRUCE DE INFORMACIÓN'!$C$1:$C$175,0))</f>
        <v>0</v>
      </c>
      <c r="J155" s="42" t="b">
        <f>ISNUMBER(MATCH(C155&amp;D155,'CRUCE DE INFORMACIÓN'!$E$1:$E$175,0))</f>
        <v>0</v>
      </c>
    </row>
    <row r="156" spans="2:11">
      <c r="B156" s="76" t="s">
        <v>25</v>
      </c>
      <c r="C156" s="69" t="str">
        <f>VLOOKUP(B156,FUNCIONARIOS[],2,FALSE)</f>
        <v>JUZGADO 1 LABORAL DEL CIRCUITO DE CARTAGENA</v>
      </c>
      <c r="D156" s="4">
        <v>45676</v>
      </c>
      <c r="E156" s="77" t="str">
        <f>VLOOKUP(D156,FECHAS[],6,FALSE)</f>
        <v>FIN DE SEMANA</v>
      </c>
      <c r="F156" s="77">
        <f t="shared" si="6"/>
        <v>19</v>
      </c>
      <c r="G156" s="77">
        <f t="shared" si="7"/>
        <v>1</v>
      </c>
      <c r="H156" s="78">
        <f t="shared" si="8"/>
        <v>2025</v>
      </c>
      <c r="I156" s="42" t="b">
        <f>ISNUMBER(MATCH(C156&amp;D156,'CRUCE DE INFORMACIÓN'!$C$1:$C$175,0))</f>
        <v>0</v>
      </c>
      <c r="J156" s="42" t="b">
        <f>ISNUMBER(MATCH(C156&amp;D156,'CRUCE DE INFORMACIÓN'!$E$1:$E$175,0))</f>
        <v>0</v>
      </c>
    </row>
    <row r="157" spans="2:11">
      <c r="B157" s="76" t="s">
        <v>27</v>
      </c>
      <c r="C157" s="69" t="str">
        <f>VLOOKUP(B157,FUNCIONARIOS[],2,FALSE)</f>
        <v>JUZGADO 11 CIVIL MUNICIPAL DE CARTAGENA</v>
      </c>
      <c r="D157" s="4">
        <v>45677</v>
      </c>
      <c r="E157" s="77" t="str">
        <f>VLOOKUP(D157,FECHAS[],6,FALSE)</f>
        <v>LABORAL</v>
      </c>
      <c r="F157" s="77">
        <f t="shared" si="6"/>
        <v>20</v>
      </c>
      <c r="G157" s="77">
        <f t="shared" si="7"/>
        <v>1</v>
      </c>
      <c r="H157" s="78">
        <f t="shared" si="8"/>
        <v>2025</v>
      </c>
      <c r="I157" s="42" t="b">
        <f>ISNUMBER(MATCH(C157&amp;D157,'CRUCE DE INFORMACIÓN'!$C$1:$C$175,0))</f>
        <v>0</v>
      </c>
      <c r="J157" s="42" t="b">
        <f>ISNUMBER(MATCH(C157&amp;D157,'CRUCE DE INFORMACIÓN'!$E$1:$E$175,0))</f>
        <v>0</v>
      </c>
    </row>
    <row r="158" spans="2:11">
      <c r="B158" s="76" t="s">
        <v>29</v>
      </c>
      <c r="C158" s="69" t="str">
        <f>VLOOKUP(B158,FUNCIONARIOS[],2,FALSE)</f>
        <v xml:space="preserve">JUZGADO 4 DE FAMILIA DE CARTAGENA </v>
      </c>
      <c r="D158" s="4">
        <v>45678</v>
      </c>
      <c r="E158" s="77" t="str">
        <f>VLOOKUP(D158,FECHAS[],6,FALSE)</f>
        <v>LABORAL</v>
      </c>
      <c r="F158" s="77">
        <f t="shared" si="6"/>
        <v>21</v>
      </c>
      <c r="G158" s="77">
        <f t="shared" si="7"/>
        <v>1</v>
      </c>
      <c r="H158" s="78">
        <f t="shared" si="8"/>
        <v>2025</v>
      </c>
      <c r="I158" s="42" t="b">
        <f>ISNUMBER(MATCH(C158&amp;D158,'CRUCE DE INFORMACIÓN'!$C$1:$C$175,0))</f>
        <v>0</v>
      </c>
      <c r="J158" s="42" t="b">
        <f>ISNUMBER(MATCH(C158&amp;D158,'CRUCE DE INFORMACIÓN'!$E$1:$E$175,0))</f>
        <v>0</v>
      </c>
    </row>
    <row r="159" spans="2:11">
      <c r="B159" s="76" t="s">
        <v>31</v>
      </c>
      <c r="C159" s="69" t="str">
        <f>VLOOKUP(B159,FUNCIONARIOS[],2,FALSE)</f>
        <v>JUZGADO 2 LABORAL DEL CIRCUITO DE CARTAGENA</v>
      </c>
      <c r="D159" s="4">
        <v>45679</v>
      </c>
      <c r="E159" s="77" t="str">
        <f>VLOOKUP(D159,FECHAS[],6,FALSE)</f>
        <v>LABORAL</v>
      </c>
      <c r="F159" s="77">
        <f t="shared" si="6"/>
        <v>22</v>
      </c>
      <c r="G159" s="77">
        <f t="shared" si="7"/>
        <v>1</v>
      </c>
      <c r="H159" s="78">
        <f t="shared" si="8"/>
        <v>2025</v>
      </c>
      <c r="I159" s="42" t="b">
        <f>ISNUMBER(MATCH(C159&amp;D159,'CRUCE DE INFORMACIÓN'!$C$1:$C$175,0))</f>
        <v>0</v>
      </c>
      <c r="J159" s="42" t="b">
        <f>ISNUMBER(MATCH(C159&amp;D159,'CRUCE DE INFORMACIÓN'!$E$1:$E$175,0))</f>
        <v>0</v>
      </c>
      <c r="K159" s="42" t="s">
        <v>259</v>
      </c>
    </row>
    <row r="160" spans="2:11">
      <c r="B160" s="76" t="s">
        <v>33</v>
      </c>
      <c r="C160" s="69" t="str">
        <f>VLOOKUP(B160,FUNCIONARIOS[],2,FALSE)</f>
        <v>JUZGADO 1 DE EJECUCIÓN CIVIL MUNICIPAL DE CARTAGENA</v>
      </c>
      <c r="D160" s="4">
        <v>45680</v>
      </c>
      <c r="E160" s="77" t="str">
        <f>VLOOKUP(D160,FECHAS[],6,FALSE)</f>
        <v>LABORAL</v>
      </c>
      <c r="F160" s="77">
        <f t="shared" si="6"/>
        <v>23</v>
      </c>
      <c r="G160" s="77">
        <f t="shared" si="7"/>
        <v>1</v>
      </c>
      <c r="H160" s="78">
        <f t="shared" si="8"/>
        <v>2025</v>
      </c>
      <c r="I160" s="42" t="b">
        <f>ISNUMBER(MATCH(C160&amp;D160,'CRUCE DE INFORMACIÓN'!$C$1:$C$175,0))</f>
        <v>0</v>
      </c>
      <c r="J160" s="42" t="b">
        <f>ISNUMBER(MATCH(C160&amp;D160,'CRUCE DE INFORMACIÓN'!$E$1:$E$175,0))</f>
        <v>0</v>
      </c>
    </row>
    <row r="161" spans="2:11">
      <c r="B161" s="76" t="s">
        <v>35</v>
      </c>
      <c r="C161" s="69" t="str">
        <f>VLOOKUP(B161,FUNCIONARIOS[],2,FALSE)</f>
        <v>JUZGADO 9 PENAL DEL CIRCUITO  CON FUNCION DE CONOCIMIENTO DE CARTAGENA</v>
      </c>
      <c r="D161" s="4">
        <v>45681</v>
      </c>
      <c r="E161" s="77" t="str">
        <f>VLOOKUP(D161,FECHAS[],6,FALSE)</f>
        <v>LABORAL</v>
      </c>
      <c r="F161" s="77">
        <f t="shared" si="6"/>
        <v>24</v>
      </c>
      <c r="G161" s="77">
        <f t="shared" si="7"/>
        <v>1</v>
      </c>
      <c r="H161" s="78">
        <f t="shared" si="8"/>
        <v>2025</v>
      </c>
      <c r="I161" s="42" t="b">
        <f>ISNUMBER(MATCH(C161&amp;D161,'CRUCE DE INFORMACIÓN'!$C$1:$C$175,0))</f>
        <v>0</v>
      </c>
      <c r="J161" s="42" t="b">
        <f>ISNUMBER(MATCH(C161&amp;D161,'CRUCE DE INFORMACIÓN'!$E$1:$E$175,0))</f>
        <v>0</v>
      </c>
    </row>
    <row r="162" spans="2:11">
      <c r="B162" s="76" t="s">
        <v>37</v>
      </c>
      <c r="C162" s="69" t="str">
        <f>VLOOKUP(B162,FUNCIONARIOS[],2,FALSE)</f>
        <v>JUZGADO 2 CIVIL MUNICIPAL DE CARTAGENA</v>
      </c>
      <c r="D162" s="4">
        <v>45682</v>
      </c>
      <c r="E162" s="77" t="str">
        <f>VLOOKUP(D162,FECHAS[],6,FALSE)</f>
        <v>FIN DE SEMANA</v>
      </c>
      <c r="F162" s="77">
        <f t="shared" si="6"/>
        <v>25</v>
      </c>
      <c r="G162" s="77">
        <f t="shared" si="7"/>
        <v>1</v>
      </c>
      <c r="H162" s="78">
        <f t="shared" si="8"/>
        <v>2025</v>
      </c>
      <c r="I162" s="42" t="b">
        <f>ISNUMBER(MATCH(C162&amp;D162,'CRUCE DE INFORMACIÓN'!$C$1:$C$175,0))</f>
        <v>0</v>
      </c>
      <c r="J162" s="42" t="b">
        <f>ISNUMBER(MATCH(C162&amp;D162,'CRUCE DE INFORMACIÓN'!$E$1:$E$175,0))</f>
        <v>0</v>
      </c>
    </row>
    <row r="163" spans="2:11">
      <c r="B163" s="76" t="s">
        <v>41</v>
      </c>
      <c r="C163" s="69" t="str">
        <f>VLOOKUP(B163,FUNCIONARIOS[],2,FALSE)</f>
        <v>JUZGADO 11 PENAL DEL CIRCUITO  CON FUNCION DE CONOCIMIENTO DE CARTAGENA</v>
      </c>
      <c r="D163" s="4">
        <v>45683</v>
      </c>
      <c r="E163" s="77" t="str">
        <f>VLOOKUP(D163,FECHAS[],6,FALSE)</f>
        <v>FIN DE SEMANA</v>
      </c>
      <c r="F163" s="77">
        <f t="shared" si="6"/>
        <v>26</v>
      </c>
      <c r="G163" s="77">
        <f t="shared" si="7"/>
        <v>1</v>
      </c>
      <c r="H163" s="78">
        <f t="shared" si="8"/>
        <v>2025</v>
      </c>
      <c r="I163" s="42" t="b">
        <f>ISNUMBER(MATCH(C163&amp;D163,'CRUCE DE INFORMACIÓN'!$C$1:$C$175,0))</f>
        <v>0</v>
      </c>
      <c r="J163" s="42" t="b">
        <f>ISNUMBER(MATCH(C163&amp;D163,'CRUCE DE INFORMACIÓN'!$E$1:$E$175,0))</f>
        <v>0</v>
      </c>
      <c r="K163" s="42" t="s">
        <v>260</v>
      </c>
    </row>
    <row r="164" spans="2:11">
      <c r="B164" s="76" t="s">
        <v>43</v>
      </c>
      <c r="C164" s="69" t="str">
        <f>VLOOKUP(B164,FUNCIONARIOS[],2,FALSE)</f>
        <v>JUZGADO 5 PEQUEÑAS CAUSAS Y COMPETENCIAS MULTIPLES</v>
      </c>
      <c r="D164" s="4">
        <v>45684</v>
      </c>
      <c r="E164" s="77" t="str">
        <f>VLOOKUP(D164,FECHAS[],6,FALSE)</f>
        <v>LABORAL</v>
      </c>
      <c r="F164" s="77">
        <f t="shared" si="6"/>
        <v>27</v>
      </c>
      <c r="G164" s="77">
        <f t="shared" si="7"/>
        <v>1</v>
      </c>
      <c r="H164" s="78">
        <f t="shared" si="8"/>
        <v>2025</v>
      </c>
      <c r="I164" s="42" t="b">
        <f>ISNUMBER(MATCH(C164&amp;D164,'CRUCE DE INFORMACIÓN'!$C$1:$C$175,0))</f>
        <v>0</v>
      </c>
      <c r="J164" s="42" t="b">
        <f>ISNUMBER(MATCH(C164&amp;D164,'CRUCE DE INFORMACIÓN'!$E$1:$E$175,0))</f>
        <v>0</v>
      </c>
    </row>
    <row r="165" spans="2:11">
      <c r="B165" s="76" t="s">
        <v>47</v>
      </c>
      <c r="C165" s="69" t="str">
        <f>VLOOKUP(B165,FUNCIONARIOS[],2,FALSE)</f>
        <v>JUZGADO 8 CIVIL MUNICIPAL DE CARTAGENA</v>
      </c>
      <c r="D165" s="4">
        <v>45685</v>
      </c>
      <c r="E165" s="77" t="str">
        <f>VLOOKUP(D165,FECHAS[],6,FALSE)</f>
        <v>LABORAL</v>
      </c>
      <c r="F165" s="77">
        <f t="shared" si="6"/>
        <v>28</v>
      </c>
      <c r="G165" s="77">
        <f t="shared" si="7"/>
        <v>1</v>
      </c>
      <c r="H165" s="78">
        <f t="shared" si="8"/>
        <v>2025</v>
      </c>
      <c r="I165" s="42" t="b">
        <f>ISNUMBER(MATCH(C165&amp;D165,'CRUCE DE INFORMACIÓN'!$C$1:$C$175,0))</f>
        <v>0</v>
      </c>
      <c r="J165" s="42" t="b">
        <f>ISNUMBER(MATCH(C165&amp;D165,'CRUCE DE INFORMACIÓN'!$E$1:$E$175,0))</f>
        <v>0</v>
      </c>
      <c r="K165" s="42" t="s">
        <v>261</v>
      </c>
    </row>
    <row r="166" spans="2:11">
      <c r="B166" s="76" t="s">
        <v>49</v>
      </c>
      <c r="C166" s="69" t="str">
        <f>VLOOKUP(B166,FUNCIONARIOS[],2,FALSE)</f>
        <v>JUZGADO 2 DE PEQUEÑAS CAUSAS LABORALES DE CARTAGENA</v>
      </c>
      <c r="D166" s="4">
        <v>45686</v>
      </c>
      <c r="E166" s="77" t="str">
        <f>VLOOKUP(D166,FECHAS[],6,FALSE)</f>
        <v>LABORAL</v>
      </c>
      <c r="F166" s="77">
        <f t="shared" si="6"/>
        <v>29</v>
      </c>
      <c r="G166" s="77">
        <f t="shared" si="7"/>
        <v>1</v>
      </c>
      <c r="H166" s="78">
        <f t="shared" si="8"/>
        <v>2025</v>
      </c>
      <c r="I166" s="42" t="b">
        <f>ISNUMBER(MATCH(C166&amp;D166,'CRUCE DE INFORMACIÓN'!$C$1:$C$175,0))</f>
        <v>0</v>
      </c>
      <c r="J166" s="42" t="b">
        <f>ISNUMBER(MATCH(C166&amp;D166,'CRUCE DE INFORMACIÓN'!$E$1:$E$175,0))</f>
        <v>0</v>
      </c>
    </row>
    <row r="167" spans="2:11">
      <c r="B167" s="76" t="s">
        <v>51</v>
      </c>
      <c r="C167" s="69" t="str">
        <f>VLOOKUP(B167,FUNCIONARIOS[],2,FALSE)</f>
        <v>JUZGADO 5 PENAL DEL CIRCUITO CON FUNCION DE CONOCIMIENTO DE CARTAGENA</v>
      </c>
      <c r="D167" s="4">
        <v>45687</v>
      </c>
      <c r="E167" s="77" t="str">
        <f>VLOOKUP(D167,FECHAS[],6,FALSE)</f>
        <v>LABORAL</v>
      </c>
      <c r="F167" s="77">
        <f t="shared" si="6"/>
        <v>30</v>
      </c>
      <c r="G167" s="77">
        <f t="shared" si="7"/>
        <v>1</v>
      </c>
      <c r="H167" s="78">
        <f t="shared" si="8"/>
        <v>2025</v>
      </c>
      <c r="I167" s="42" t="b">
        <f>ISNUMBER(MATCH(C167&amp;D167,'CRUCE DE INFORMACIÓN'!$C$1:$C$175,0))</f>
        <v>0</v>
      </c>
      <c r="J167" s="42" t="b">
        <f>ISNUMBER(MATCH(C167&amp;D167,'CRUCE DE INFORMACIÓN'!$E$1:$E$175,0))</f>
        <v>0</v>
      </c>
    </row>
    <row r="168" spans="2:11">
      <c r="B168" s="76" t="s">
        <v>53</v>
      </c>
      <c r="C168" s="69" t="str">
        <f>VLOOKUP(B168,FUNCIONARIOS[],2,FALSE)</f>
        <v>JUZGADO 3 CIVIL DEL CIRCUITO DE CARTAGENA</v>
      </c>
      <c r="D168" s="4">
        <v>45688</v>
      </c>
      <c r="E168" s="77" t="str">
        <f>VLOOKUP(D168,FECHAS[],6,FALSE)</f>
        <v>LABORAL</v>
      </c>
      <c r="F168" s="77">
        <f t="shared" si="6"/>
        <v>31</v>
      </c>
      <c r="G168" s="77">
        <f t="shared" si="7"/>
        <v>1</v>
      </c>
      <c r="H168" s="78">
        <f t="shared" si="8"/>
        <v>2025</v>
      </c>
      <c r="I168" s="42" t="b">
        <f>ISNUMBER(MATCH(C168&amp;D168,'CRUCE DE INFORMACIÓN'!$C$1:$C$175,0))</f>
        <v>0</v>
      </c>
      <c r="J168" s="42" t="b">
        <f>ISNUMBER(MATCH(C168&amp;D168,'CRUCE DE INFORMACIÓN'!$E$1:$E$175,0))</f>
        <v>0</v>
      </c>
    </row>
    <row r="169" spans="2:11">
      <c r="B169" s="76" t="s">
        <v>55</v>
      </c>
      <c r="C169" s="69" t="str">
        <f>VLOOKUP(B169,FUNCIONARIOS[],2,FALSE)</f>
        <v>JUZGADO 7 CIVIL MUNICIPAL DE CARTAGENA</v>
      </c>
      <c r="D169" s="4">
        <v>45689</v>
      </c>
      <c r="E169" s="77" t="str">
        <f>VLOOKUP(D169,FECHAS[],6,FALSE)</f>
        <v>FIN DE SEMANA</v>
      </c>
      <c r="F169" s="77">
        <f t="shared" si="6"/>
        <v>1</v>
      </c>
      <c r="G169" s="77">
        <f t="shared" si="7"/>
        <v>2</v>
      </c>
      <c r="H169" s="78">
        <f t="shared" si="8"/>
        <v>2025</v>
      </c>
      <c r="I169" s="42" t="b">
        <f>ISNUMBER(MATCH(C169&amp;D169,'CRUCE DE INFORMACIÓN'!$C$1:$C$175,0))</f>
        <v>0</v>
      </c>
      <c r="J169" s="42" t="b">
        <f>ISNUMBER(MATCH(C169&amp;D169,'CRUCE DE INFORMACIÓN'!$E$1:$E$175,0))</f>
        <v>0</v>
      </c>
    </row>
    <row r="170" spans="2:11">
      <c r="B170" s="76" t="s">
        <v>57</v>
      </c>
      <c r="C170" s="69" t="str">
        <f>VLOOKUP(B170,FUNCIONARIOS[],2,FALSE)</f>
        <v>JUZGADO 7 DE FAMILIA DE CARTAGENA</v>
      </c>
      <c r="D170" s="4">
        <v>45690</v>
      </c>
      <c r="E170" s="77" t="str">
        <f>VLOOKUP(D170,FECHAS[],6,FALSE)</f>
        <v>FIN DE SEMANA</v>
      </c>
      <c r="F170" s="77">
        <f t="shared" si="6"/>
        <v>2</v>
      </c>
      <c r="G170" s="77">
        <f t="shared" si="7"/>
        <v>2</v>
      </c>
      <c r="H170" s="78">
        <f t="shared" si="8"/>
        <v>2025</v>
      </c>
      <c r="I170" s="42" t="b">
        <f>ISNUMBER(MATCH(C170&amp;D170,'CRUCE DE INFORMACIÓN'!$C$1:$C$175,0))</f>
        <v>0</v>
      </c>
      <c r="J170" s="42" t="b">
        <f>ISNUMBER(MATCH(C170&amp;D170,'CRUCE DE INFORMACIÓN'!$E$1:$E$175,0))</f>
        <v>0</v>
      </c>
    </row>
    <row r="171" spans="2:11">
      <c r="B171" s="76" t="s">
        <v>59</v>
      </c>
      <c r="C171" s="69" t="str">
        <f>VLOOKUP(B171,FUNCIONARIOS[],2,FALSE)</f>
        <v>JUZGADO 8 PENAL DEL CIRCUITO DE CARTAGENA</v>
      </c>
      <c r="D171" s="4">
        <v>45691</v>
      </c>
      <c r="E171" s="77" t="str">
        <f>VLOOKUP(D171,FECHAS[],6,FALSE)</f>
        <v>LABORAL</v>
      </c>
      <c r="F171" s="77">
        <f t="shared" si="6"/>
        <v>3</v>
      </c>
      <c r="G171" s="77">
        <f t="shared" si="7"/>
        <v>2</v>
      </c>
      <c r="H171" s="78">
        <f t="shared" si="8"/>
        <v>2025</v>
      </c>
      <c r="I171" s="42" t="b">
        <f>ISNUMBER(MATCH(C171&amp;D171,'CRUCE DE INFORMACIÓN'!$C$1:$C$175,0))</f>
        <v>0</v>
      </c>
      <c r="J171" s="42" t="b">
        <f>ISNUMBER(MATCH(C171&amp;D171,'CRUCE DE INFORMACIÓN'!$E$1:$E$175,0))</f>
        <v>0</v>
      </c>
    </row>
    <row r="172" spans="2:11">
      <c r="B172" s="76" t="s">
        <v>61</v>
      </c>
      <c r="C172" s="69" t="str">
        <f>VLOOKUP(B172,FUNCIONARIOS[],2,FALSE)</f>
        <v>JUZGADO 2 DE PEQUEÑAS CAUSAS Y COMPETENCIA MULTIPLE</v>
      </c>
      <c r="D172" s="4">
        <v>45692</v>
      </c>
      <c r="E172" s="77" t="str">
        <f>VLOOKUP(D172,FECHAS[],6,FALSE)</f>
        <v>LABORAL</v>
      </c>
      <c r="F172" s="77">
        <f t="shared" si="6"/>
        <v>4</v>
      </c>
      <c r="G172" s="77">
        <f t="shared" si="7"/>
        <v>2</v>
      </c>
      <c r="H172" s="78">
        <f t="shared" si="8"/>
        <v>2025</v>
      </c>
      <c r="I172" s="42" t="b">
        <f>ISNUMBER(MATCH(C172&amp;D172,'CRUCE DE INFORMACIÓN'!$C$1:$C$175,0))</f>
        <v>0</v>
      </c>
      <c r="J172" s="42" t="b">
        <f>ISNUMBER(MATCH(C172&amp;D172,'CRUCE DE INFORMACIÓN'!$E$1:$E$175,0))</f>
        <v>0</v>
      </c>
    </row>
    <row r="173" spans="2:11" ht="30">
      <c r="B173" s="76" t="s">
        <v>67</v>
      </c>
      <c r="C173" s="69" t="str">
        <f>VLOOKUP(B173,FUNCIONARIOS[],2,FALSE)</f>
        <v>JUZGADO 4 ADMINISTRATIVO DEL CIRCUITO DE CARTAGENA</v>
      </c>
      <c r="D173" s="4">
        <v>45693</v>
      </c>
      <c r="E173" s="77" t="str">
        <f>VLOOKUP(D173,FECHAS[],6,FALSE)</f>
        <v>LABORAL</v>
      </c>
      <c r="F173" s="77">
        <f t="shared" si="6"/>
        <v>5</v>
      </c>
      <c r="G173" s="77">
        <f t="shared" si="7"/>
        <v>2</v>
      </c>
      <c r="H173" s="78">
        <f t="shared" si="8"/>
        <v>2025</v>
      </c>
      <c r="I173" s="42" t="b">
        <f>ISNUMBER(MATCH(C173&amp;D173,'CRUCE DE INFORMACIÓN'!$C$1:$C$175,0))</f>
        <v>0</v>
      </c>
      <c r="J173" s="42" t="b">
        <f>ISNUMBER(MATCH(C173&amp;D173,'CRUCE DE INFORMACIÓN'!$E$1:$E$175,0))</f>
        <v>0</v>
      </c>
      <c r="K173" s="94" t="s">
        <v>262</v>
      </c>
    </row>
    <row r="174" spans="2:11">
      <c r="B174" s="76" t="s">
        <v>69</v>
      </c>
      <c r="C174" s="69" t="str">
        <f>VLOOKUP(B174,FUNCIONARIOS[],2,FALSE)</f>
        <v>JUZGADO 6 LABORAL DEL CIRCUITO DE CARTAGENA</v>
      </c>
      <c r="D174" s="4">
        <v>45694</v>
      </c>
      <c r="E174" s="77" t="str">
        <f>VLOOKUP(D174,FECHAS[],6,FALSE)</f>
        <v>LABORAL</v>
      </c>
      <c r="F174" s="77">
        <f t="shared" si="6"/>
        <v>6</v>
      </c>
      <c r="G174" s="77">
        <f t="shared" si="7"/>
        <v>2</v>
      </c>
      <c r="H174" s="78">
        <f t="shared" si="8"/>
        <v>2025</v>
      </c>
      <c r="I174" s="42" t="b">
        <f>ISNUMBER(MATCH(C174&amp;D174,'CRUCE DE INFORMACIÓN'!$C$1:$C$175,0))</f>
        <v>0</v>
      </c>
      <c r="J174" s="42" t="b">
        <f>ISNUMBER(MATCH(C174&amp;D174,'CRUCE DE INFORMACIÓN'!$E$1:$E$175,0))</f>
        <v>0</v>
      </c>
    </row>
    <row r="175" spans="2:11">
      <c r="B175" s="76" t="s">
        <v>73</v>
      </c>
      <c r="C175" s="69" t="str">
        <f>VLOOKUP(B175,FUNCIONARIOS[],2,FALSE)</f>
        <v>JUZGADO 1 DE PEQUEÑAS CAUSAS Y COMPETENCIA MULTIPLE</v>
      </c>
      <c r="D175" s="4">
        <v>45695</v>
      </c>
      <c r="E175" s="77" t="str">
        <f>VLOOKUP(D175,FECHAS[],6,FALSE)</f>
        <v>LABORAL</v>
      </c>
      <c r="F175" s="77">
        <f t="shared" si="6"/>
        <v>7</v>
      </c>
      <c r="G175" s="77">
        <f t="shared" si="7"/>
        <v>2</v>
      </c>
      <c r="H175" s="78">
        <f t="shared" si="8"/>
        <v>2025</v>
      </c>
      <c r="I175" s="42" t="b">
        <f>ISNUMBER(MATCH(C175&amp;D175,'CRUCE DE INFORMACIÓN'!$C$1:$C$175,0))</f>
        <v>0</v>
      </c>
      <c r="J175" s="42" t="b">
        <f>ISNUMBER(MATCH(C175&amp;D175,'CRUCE DE INFORMACIÓN'!$E$1:$E$175,0))</f>
        <v>0</v>
      </c>
      <c r="K175" s="42" t="s">
        <v>263</v>
      </c>
    </row>
    <row r="176" spans="2:11">
      <c r="B176" s="76" t="s">
        <v>75</v>
      </c>
      <c r="C176" s="69" t="str">
        <f>VLOOKUP(B176,FUNCIONARIOS[],2,FALSE)</f>
        <v>JUZGADO 8 LABORAL DEL CIRCUITO DE CARTAGENA</v>
      </c>
      <c r="D176" s="4">
        <v>45696</v>
      </c>
      <c r="E176" s="77" t="str">
        <f>VLOOKUP(D176,FECHAS[],6,FALSE)</f>
        <v>FIN DE SEMANA</v>
      </c>
      <c r="F176" s="77">
        <f t="shared" si="6"/>
        <v>8</v>
      </c>
      <c r="G176" s="77">
        <f t="shared" si="7"/>
        <v>2</v>
      </c>
      <c r="H176" s="78">
        <f t="shared" si="8"/>
        <v>2025</v>
      </c>
      <c r="I176" s="42" t="b">
        <f>ISNUMBER(MATCH(C176&amp;D176,'CRUCE DE INFORMACIÓN'!$C$1:$C$175,0))</f>
        <v>0</v>
      </c>
      <c r="J176" s="42" t="b">
        <f>ISNUMBER(MATCH(C176&amp;D176,'CRUCE DE INFORMACIÓN'!$E$1:$E$175,0))</f>
        <v>0</v>
      </c>
    </row>
    <row r="177" spans="2:11">
      <c r="B177" s="76" t="s">
        <v>77</v>
      </c>
      <c r="C177" s="69" t="str">
        <f>VLOOKUP(B177,FUNCIONARIOS[],2,FALSE)</f>
        <v>JUZGADO 7 LABORAL DEL CIRCUITO DE CARTAGENA</v>
      </c>
      <c r="D177" s="4">
        <v>45697</v>
      </c>
      <c r="E177" s="77" t="str">
        <f>VLOOKUP(D177,FECHAS[],6,FALSE)</f>
        <v>FIN DE SEMANA</v>
      </c>
      <c r="F177" s="77">
        <f t="shared" si="6"/>
        <v>9</v>
      </c>
      <c r="G177" s="77">
        <f t="shared" si="7"/>
        <v>2</v>
      </c>
      <c r="H177" s="78">
        <f t="shared" si="8"/>
        <v>2025</v>
      </c>
      <c r="I177" s="42" t="b">
        <f>ISNUMBER(MATCH(C177&amp;D177,'CRUCE DE INFORMACIÓN'!$C$1:$C$175,0))</f>
        <v>0</v>
      </c>
      <c r="J177" s="42" t="b">
        <f>ISNUMBER(MATCH(C177&amp;D177,'CRUCE DE INFORMACIÓN'!$E$1:$E$175,0))</f>
        <v>0</v>
      </c>
    </row>
    <row r="178" spans="2:11">
      <c r="B178" s="76" t="s">
        <v>79</v>
      </c>
      <c r="C178" s="69" t="str">
        <f>VLOOKUP(B178,FUNCIONARIOS[],2,FALSE)</f>
        <v>JUZGADO 1 PENAL ESPECIALIZADO DEL CIRCUITO DE CARTAGENA</v>
      </c>
      <c r="D178" s="4">
        <v>45698</v>
      </c>
      <c r="E178" s="77" t="str">
        <f>VLOOKUP(D178,FECHAS[],6,FALSE)</f>
        <v>LABORAL</v>
      </c>
      <c r="F178" s="77">
        <f t="shared" si="6"/>
        <v>10</v>
      </c>
      <c r="G178" s="77">
        <f t="shared" si="7"/>
        <v>2</v>
      </c>
      <c r="H178" s="78">
        <f t="shared" si="8"/>
        <v>2025</v>
      </c>
      <c r="I178" s="42" t="b">
        <f>ISNUMBER(MATCH(C178&amp;D178,'CRUCE DE INFORMACIÓN'!$C$1:$C$175,0))</f>
        <v>0</v>
      </c>
      <c r="J178" s="42" t="b">
        <f>ISNUMBER(MATCH(C178&amp;D178,'CRUCE DE INFORMACIÓN'!$E$1:$E$175,0))</f>
        <v>0</v>
      </c>
    </row>
    <row r="179" spans="2:11">
      <c r="B179" s="76" t="s">
        <v>81</v>
      </c>
      <c r="C179" s="69" t="str">
        <f>VLOOKUP(B179,FUNCIONARIOS[],2,FALSE)</f>
        <v>JUZGADO 3  FAMILIA DEL CIRCUITO DE CARTAGENA</v>
      </c>
      <c r="D179" s="4">
        <v>45699</v>
      </c>
      <c r="E179" s="77" t="str">
        <f>VLOOKUP(D179,FECHAS[],6,FALSE)</f>
        <v>LABORAL</v>
      </c>
      <c r="F179" s="77">
        <f t="shared" si="6"/>
        <v>11</v>
      </c>
      <c r="G179" s="77">
        <f t="shared" si="7"/>
        <v>2</v>
      </c>
      <c r="H179" s="78">
        <f t="shared" si="8"/>
        <v>2025</v>
      </c>
      <c r="I179" s="42" t="b">
        <f>ISNUMBER(MATCH(C179&amp;D179,'CRUCE DE INFORMACIÓN'!$C$1:$C$175,0))</f>
        <v>0</v>
      </c>
      <c r="J179" s="42" t="b">
        <f>ISNUMBER(MATCH(C179&amp;D179,'CRUCE DE INFORMACIÓN'!$E$1:$E$175,0))</f>
        <v>0</v>
      </c>
    </row>
    <row r="180" spans="2:11">
      <c r="B180" s="76" t="s">
        <v>83</v>
      </c>
      <c r="C180" s="69" t="str">
        <f>VLOOKUP(B180,FUNCIONARIOS[],2,FALSE)</f>
        <v>JUZGADO 17 ADMINISTRATIVO DEL CIRCUITO DE CARTAGENA</v>
      </c>
      <c r="D180" s="4">
        <v>45700</v>
      </c>
      <c r="E180" s="77" t="str">
        <f>VLOOKUP(D180,FECHAS[],6,FALSE)</f>
        <v>LABORAL</v>
      </c>
      <c r="F180" s="77">
        <f t="shared" si="6"/>
        <v>12</v>
      </c>
      <c r="G180" s="77">
        <f t="shared" si="7"/>
        <v>2</v>
      </c>
      <c r="H180" s="78">
        <f t="shared" si="8"/>
        <v>2025</v>
      </c>
      <c r="I180" s="42" t="b">
        <f>ISNUMBER(MATCH(C180&amp;D180,'CRUCE DE INFORMACIÓN'!$C$1:$C$175,0))</f>
        <v>0</v>
      </c>
      <c r="J180" s="42" t="b">
        <f>ISNUMBER(MATCH(C180&amp;D180,'CRUCE DE INFORMACIÓN'!$E$1:$E$175,0))</f>
        <v>0</v>
      </c>
    </row>
    <row r="181" spans="2:11">
      <c r="B181" s="76" t="s">
        <v>85</v>
      </c>
      <c r="C181" s="69" t="str">
        <f>VLOOKUP(B181,FUNCIONARIOS[],2,FALSE)</f>
        <v>JUZGADO 12 ADMINISTRATIVO DEL CIRCUITO DE CARTAGENA</v>
      </c>
      <c r="D181" s="4">
        <v>45701</v>
      </c>
      <c r="E181" s="77" t="str">
        <f>VLOOKUP(D181,FECHAS[],6,FALSE)</f>
        <v>LABORAL</v>
      </c>
      <c r="F181" s="77">
        <f t="shared" si="6"/>
        <v>13</v>
      </c>
      <c r="G181" s="77">
        <f t="shared" si="7"/>
        <v>2</v>
      </c>
      <c r="H181" s="78">
        <f t="shared" si="8"/>
        <v>2025</v>
      </c>
      <c r="I181" s="42" t="b">
        <f>ISNUMBER(MATCH(C181&amp;D181,'CRUCE DE INFORMACIÓN'!$C$1:$C$175,0))</f>
        <v>0</v>
      </c>
      <c r="J181" s="42" t="b">
        <f>ISNUMBER(MATCH(C181&amp;D181,'CRUCE DE INFORMACIÓN'!$E$1:$E$175,0))</f>
        <v>0</v>
      </c>
    </row>
    <row r="182" spans="2:11">
      <c r="B182" s="76" t="s">
        <v>87</v>
      </c>
      <c r="C182" s="69" t="str">
        <f>VLOOKUP(B182,FUNCIONARIOS[],2,FALSE)</f>
        <v>JUZGADO 11 LABORAL DEL CIRCUITO DE CARTAGENA</v>
      </c>
      <c r="D182" s="4">
        <v>45702</v>
      </c>
      <c r="E182" s="77" t="str">
        <f>VLOOKUP(D182,FECHAS[],6,FALSE)</f>
        <v>LABORAL</v>
      </c>
      <c r="F182" s="77">
        <f t="shared" si="6"/>
        <v>14</v>
      </c>
      <c r="G182" s="77">
        <f t="shared" si="7"/>
        <v>2</v>
      </c>
      <c r="H182" s="78">
        <f t="shared" si="8"/>
        <v>2025</v>
      </c>
      <c r="I182" s="42" t="b">
        <f>ISNUMBER(MATCH(C182&amp;D182,'CRUCE DE INFORMACIÓN'!$C$1:$C$175,0))</f>
        <v>0</v>
      </c>
      <c r="J182" s="42" t="b">
        <f>ISNUMBER(MATCH(C182&amp;D182,'CRUCE DE INFORMACIÓN'!$E$1:$E$175,0))</f>
        <v>0</v>
      </c>
    </row>
    <row r="183" spans="2:11">
      <c r="B183" s="76" t="s">
        <v>89</v>
      </c>
      <c r="C183" s="69" t="str">
        <f>VLOOKUP(B183,FUNCIONARIOS[],2,FALSE)</f>
        <v>JUZGADO 11 ADMINISTRATIVO DEL CIRCUITO CARTAGENA</v>
      </c>
      <c r="D183" s="4">
        <v>45703</v>
      </c>
      <c r="E183" s="77" t="str">
        <f>VLOOKUP(D183,FECHAS[],6,FALSE)</f>
        <v>FIN DE SEMANA</v>
      </c>
      <c r="F183" s="77">
        <f t="shared" si="6"/>
        <v>15</v>
      </c>
      <c r="G183" s="77">
        <f t="shared" si="7"/>
        <v>2</v>
      </c>
      <c r="H183" s="78">
        <f t="shared" si="8"/>
        <v>2025</v>
      </c>
      <c r="I183" s="42" t="b">
        <f>ISNUMBER(MATCH(C183&amp;D183,'CRUCE DE INFORMACIÓN'!$C$1:$C$175,0))</f>
        <v>0</v>
      </c>
      <c r="J183" s="42" t="b">
        <f>ISNUMBER(MATCH(C183&amp;D183,'CRUCE DE INFORMACIÓN'!$E$1:$E$175,0))</f>
        <v>0</v>
      </c>
    </row>
    <row r="184" spans="2:11">
      <c r="B184" s="76" t="s">
        <v>91</v>
      </c>
      <c r="C184" s="69" t="str">
        <f>VLOOKUP(B184,FUNCIONARIOS[],2,FALSE)</f>
        <v>JUZGADO 5 CIVIL DEL CIRCUITO DE CARTAGENA</v>
      </c>
      <c r="D184" s="4">
        <v>45704</v>
      </c>
      <c r="E184" s="77" t="str">
        <f>VLOOKUP(D184,FECHAS[],6,FALSE)</f>
        <v>FIN DE SEMANA</v>
      </c>
      <c r="F184" s="77">
        <f t="shared" si="6"/>
        <v>16</v>
      </c>
      <c r="G184" s="77">
        <f t="shared" si="7"/>
        <v>2</v>
      </c>
      <c r="H184" s="78">
        <f t="shared" si="8"/>
        <v>2025</v>
      </c>
      <c r="I184" s="42" t="b">
        <f>ISNUMBER(MATCH(C184&amp;D184,'CRUCE DE INFORMACIÓN'!$C$1:$C$175,0))</f>
        <v>0</v>
      </c>
      <c r="J184" s="42" t="b">
        <f>ISNUMBER(MATCH(C184&amp;D184,'CRUCE DE INFORMACIÓN'!$E$1:$E$175,0))</f>
        <v>0</v>
      </c>
    </row>
    <row r="185" spans="2:11">
      <c r="B185" s="76" t="s">
        <v>93</v>
      </c>
      <c r="C185" s="69" t="str">
        <f>VLOOKUP(B185,FUNCIONARIOS[],2,FALSE)</f>
        <v>JUZGADO 6 CIVIL DEL CIRCUITO DE CARTAGENA</v>
      </c>
      <c r="D185" s="4">
        <v>45705</v>
      </c>
      <c r="E185" s="77" t="str">
        <f>VLOOKUP(D185,FECHAS[],6,FALSE)</f>
        <v>LABORAL</v>
      </c>
      <c r="F185" s="77">
        <f t="shared" si="6"/>
        <v>17</v>
      </c>
      <c r="G185" s="77">
        <f t="shared" si="7"/>
        <v>2</v>
      </c>
      <c r="H185" s="78">
        <f t="shared" si="8"/>
        <v>2025</v>
      </c>
      <c r="I185" s="42" t="b">
        <f>ISNUMBER(MATCH(C185&amp;D185,'CRUCE DE INFORMACIÓN'!$C$1:$C$175,0))</f>
        <v>0</v>
      </c>
      <c r="J185" s="42" t="b">
        <f>ISNUMBER(MATCH(C185&amp;D185,'CRUCE DE INFORMACIÓN'!$E$1:$E$175,0))</f>
        <v>0</v>
      </c>
    </row>
    <row r="186" spans="2:11">
      <c r="B186" s="76" t="s">
        <v>95</v>
      </c>
      <c r="C186" s="69" t="str">
        <f>VLOOKUP(B186,FUNCIONARIOS[],2,FALSE)</f>
        <v>JUZGADO 6 PENAL DEL CIRCUITO  CON FUNCION DE CONOCIMIENTO DE CARTAGENA</v>
      </c>
      <c r="D186" s="4">
        <v>45706</v>
      </c>
      <c r="E186" s="77" t="str">
        <f>VLOOKUP(D186,FECHAS[],6,FALSE)</f>
        <v>LABORAL</v>
      </c>
      <c r="F186" s="77">
        <f t="shared" si="6"/>
        <v>18</v>
      </c>
      <c r="G186" s="77">
        <f t="shared" si="7"/>
        <v>2</v>
      </c>
      <c r="H186" s="78">
        <f t="shared" si="8"/>
        <v>2025</v>
      </c>
      <c r="I186" s="42" t="b">
        <f>ISNUMBER(MATCH(C186&amp;D186,'CRUCE DE INFORMACIÓN'!$C$1:$C$175,0))</f>
        <v>0</v>
      </c>
      <c r="J186" s="42" t="b">
        <f>ISNUMBER(MATCH(C186&amp;D186,'CRUCE DE INFORMACIÓN'!$E$1:$E$175,0))</f>
        <v>0</v>
      </c>
    </row>
    <row r="187" spans="2:11">
      <c r="B187" s="76" t="s">
        <v>99</v>
      </c>
      <c r="C187" s="69" t="str">
        <f>VLOOKUP(B187,FUNCIONARIOS[],2,FALSE)</f>
        <v>JUZGADO 6 ADMINISTRATIVO DEL CIRCUITO DE CARTAGENA</v>
      </c>
      <c r="D187" s="4">
        <v>45707</v>
      </c>
      <c r="E187" s="77" t="str">
        <f>VLOOKUP(D187,FECHAS[],6,FALSE)</f>
        <v>LABORAL</v>
      </c>
      <c r="F187" s="77">
        <f t="shared" si="6"/>
        <v>19</v>
      </c>
      <c r="G187" s="77">
        <f t="shared" si="7"/>
        <v>2</v>
      </c>
      <c r="H187" s="78">
        <f t="shared" si="8"/>
        <v>2025</v>
      </c>
      <c r="I187" s="42" t="b">
        <f>ISNUMBER(MATCH(C187&amp;D187,'CRUCE DE INFORMACIÓN'!$C$1:$C$175,0))</f>
        <v>0</v>
      </c>
      <c r="J187" s="42" t="b">
        <f>ISNUMBER(MATCH(C187&amp;D187,'CRUCE DE INFORMACIÓN'!$E$1:$E$175,0))</f>
        <v>0</v>
      </c>
      <c r="K187" s="42" t="s">
        <v>264</v>
      </c>
    </row>
    <row r="188" spans="2:11">
      <c r="B188" s="76" t="s">
        <v>101</v>
      </c>
      <c r="C188" s="69" t="str">
        <f>VLOOKUP(B188,FUNCIONARIOS[],2,FALSE)</f>
        <v>JUZGADO 15 CIVIL MUNICIPAL DE CARTAGENA</v>
      </c>
      <c r="D188" s="4">
        <v>45708</v>
      </c>
      <c r="E188" s="77" t="str">
        <f>VLOOKUP(D188,FECHAS[],6,FALSE)</f>
        <v>LABORAL</v>
      </c>
      <c r="F188" s="77">
        <f t="shared" si="6"/>
        <v>20</v>
      </c>
      <c r="G188" s="77">
        <f t="shared" si="7"/>
        <v>2</v>
      </c>
      <c r="H188" s="78">
        <f t="shared" si="8"/>
        <v>2025</v>
      </c>
      <c r="I188" s="42" t="b">
        <f>ISNUMBER(MATCH(C188&amp;D188,'CRUCE DE INFORMACIÓN'!$C$1:$C$175,0))</f>
        <v>0</v>
      </c>
      <c r="J188" s="42" t="b">
        <f>ISNUMBER(MATCH(C188&amp;D188,'CRUCE DE INFORMACIÓN'!$E$1:$E$175,0))</f>
        <v>0</v>
      </c>
    </row>
    <row r="189" spans="2:11">
      <c r="B189" s="76" t="s">
        <v>103</v>
      </c>
      <c r="C189" s="69" t="str">
        <f>VLOOKUP(B189,FUNCIONARIOS[],2,FALSE)</f>
        <v>JUZGADO 6 CIVIL MUNICIPAL DE CARTAGENA</v>
      </c>
      <c r="D189" s="4">
        <v>45709</v>
      </c>
      <c r="E189" s="77" t="str">
        <f>VLOOKUP(D189,FECHAS[],6,FALSE)</f>
        <v>LABORAL</v>
      </c>
      <c r="F189" s="77">
        <f t="shared" si="6"/>
        <v>21</v>
      </c>
      <c r="G189" s="77">
        <f t="shared" si="7"/>
        <v>2</v>
      </c>
      <c r="H189" s="78">
        <f t="shared" si="8"/>
        <v>2025</v>
      </c>
      <c r="I189" s="42" t="b">
        <f>ISNUMBER(MATCH(C189&amp;D189,'CRUCE DE INFORMACIÓN'!$C$1:$C$175,0))</f>
        <v>0</v>
      </c>
      <c r="J189" s="42" t="b">
        <f>ISNUMBER(MATCH(C189&amp;D189,'CRUCE DE INFORMACIÓN'!$E$1:$E$175,0))</f>
        <v>0</v>
      </c>
    </row>
    <row r="190" spans="2:11">
      <c r="B190" s="76" t="s">
        <v>105</v>
      </c>
      <c r="C190" s="69" t="str">
        <f>VLOOKUP(B190,FUNCIONARIOS[],2,FALSE)</f>
        <v>JUZGADO 4 DE PEQUEÑAS CAUSAS Y COMPETENCIA MULTIPLE</v>
      </c>
      <c r="D190" s="4">
        <v>45710</v>
      </c>
      <c r="E190" s="77" t="str">
        <f>VLOOKUP(D190,FECHAS[],6,FALSE)</f>
        <v>FIN DE SEMANA</v>
      </c>
      <c r="F190" s="77">
        <f t="shared" si="6"/>
        <v>22</v>
      </c>
      <c r="G190" s="77">
        <f t="shared" si="7"/>
        <v>2</v>
      </c>
      <c r="H190" s="78">
        <f t="shared" si="8"/>
        <v>2025</v>
      </c>
      <c r="I190" s="42" t="b">
        <f>ISNUMBER(MATCH(C190&amp;D190,'CRUCE DE INFORMACIÓN'!$C$1:$C$175,0))</f>
        <v>0</v>
      </c>
      <c r="J190" s="42" t="b">
        <f>ISNUMBER(MATCH(C190&amp;D190,'CRUCE DE INFORMACIÓN'!$E$1:$E$175,0))</f>
        <v>0</v>
      </c>
    </row>
    <row r="191" spans="2:11">
      <c r="B191" s="76" t="s">
        <v>107</v>
      </c>
      <c r="C191" s="69" t="str">
        <f>VLOOKUP(B191,FUNCIONARIOS[],2,FALSE)</f>
        <v>JUZGADO 16 ADMINISTRATIVO DEL CIRCUITO DE CARTAGENA</v>
      </c>
      <c r="D191" s="4">
        <v>45711</v>
      </c>
      <c r="E191" s="77" t="str">
        <f>VLOOKUP(D191,FECHAS[],6,FALSE)</f>
        <v>FIN DE SEMANA</v>
      </c>
      <c r="F191" s="77">
        <f t="shared" si="6"/>
        <v>23</v>
      </c>
      <c r="G191" s="77">
        <f t="shared" si="7"/>
        <v>2</v>
      </c>
      <c r="H191" s="78">
        <f t="shared" si="8"/>
        <v>2025</v>
      </c>
      <c r="I191" s="42" t="b">
        <f>ISNUMBER(MATCH(C191&amp;D191,'CRUCE DE INFORMACIÓN'!$C$1:$C$175,0))</f>
        <v>0</v>
      </c>
      <c r="J191" s="42" t="b">
        <f>ISNUMBER(MATCH(C191&amp;D191,'CRUCE DE INFORMACIÓN'!$E$1:$E$175,0))</f>
        <v>0</v>
      </c>
    </row>
    <row r="192" spans="2:11">
      <c r="B192" s="76" t="s">
        <v>109</v>
      </c>
      <c r="C192" s="69" t="str">
        <f>VLOOKUP(B192,FUNCIONARIOS[],2,FALSE)</f>
        <v>JUZGADO 9 CIVIL DEL CIRCUITO</v>
      </c>
      <c r="D192" s="4">
        <v>45712</v>
      </c>
      <c r="E192" s="77" t="str">
        <f>VLOOKUP(D192,FECHAS[],6,FALSE)</f>
        <v>LABORAL</v>
      </c>
      <c r="F192" s="77">
        <f t="shared" si="6"/>
        <v>24</v>
      </c>
      <c r="G192" s="77">
        <f t="shared" si="7"/>
        <v>2</v>
      </c>
      <c r="H192" s="78">
        <f t="shared" si="8"/>
        <v>2025</v>
      </c>
      <c r="I192" s="42" t="b">
        <f>ISNUMBER(MATCH(C192&amp;D192,'CRUCE DE INFORMACIÓN'!$C$1:$C$175,0))</f>
        <v>0</v>
      </c>
      <c r="J192" s="42" t="b">
        <f>ISNUMBER(MATCH(C192&amp;D192,'CRUCE DE INFORMACIÓN'!$E$1:$E$175,0))</f>
        <v>0</v>
      </c>
    </row>
    <row r="193" spans="2:11">
      <c r="B193" s="76" t="s">
        <v>113</v>
      </c>
      <c r="C193" s="69" t="str">
        <f>VLOOKUP(B193,FUNCIONARIOS[],2,FALSE)</f>
        <v>JUZGADO 6 DE PEQUEÑAS CAUSAS Y COMPETENCIA MULTIPLE</v>
      </c>
      <c r="D193" s="4">
        <v>45713</v>
      </c>
      <c r="E193" s="77" t="str">
        <f>VLOOKUP(D193,FECHAS[],6,FALSE)</f>
        <v>LABORAL</v>
      </c>
      <c r="F193" s="77">
        <f t="shared" si="6"/>
        <v>25</v>
      </c>
      <c r="G193" s="77">
        <f t="shared" si="7"/>
        <v>2</v>
      </c>
      <c r="H193" s="78">
        <f t="shared" si="8"/>
        <v>2025</v>
      </c>
      <c r="I193" s="42" t="b">
        <f>ISNUMBER(MATCH(C193&amp;D193,'CRUCE DE INFORMACIÓN'!$C$1:$C$175,0))</f>
        <v>0</v>
      </c>
      <c r="J193" s="42" t="b">
        <f>ISNUMBER(MATCH(C193&amp;D193,'CRUCE DE INFORMACIÓN'!$E$1:$E$175,0))</f>
        <v>0</v>
      </c>
      <c r="K193" s="42" t="s">
        <v>265</v>
      </c>
    </row>
    <row r="194" spans="2:11">
      <c r="B194" s="76" t="s">
        <v>117</v>
      </c>
      <c r="C194" s="69" t="str">
        <f>VLOOKUP(B194,FUNCIONARIOS[],2,FALSE)</f>
        <v>JUZGADO 13 ADMINISTRATIVO DEL CIRCUITO DE CARTAGENA</v>
      </c>
      <c r="D194" s="4">
        <v>45714</v>
      </c>
      <c r="E194" s="77" t="str">
        <f>VLOOKUP(D194,FECHAS[],6,FALSE)</f>
        <v>LABORAL</v>
      </c>
      <c r="F194" s="77">
        <f t="shared" si="6"/>
        <v>26</v>
      </c>
      <c r="G194" s="77">
        <f t="shared" si="7"/>
        <v>2</v>
      </c>
      <c r="H194" s="78">
        <f t="shared" si="8"/>
        <v>2025</v>
      </c>
      <c r="I194" s="42" t="b">
        <f>ISNUMBER(MATCH(C194&amp;D194,'CRUCE DE INFORMACIÓN'!$C$1:$C$175,0))</f>
        <v>0</v>
      </c>
      <c r="J194" s="42" t="b">
        <f>ISNUMBER(MATCH(C194&amp;D194,'CRUCE DE INFORMACIÓN'!$E$1:$E$175,0))</f>
        <v>0</v>
      </c>
      <c r="K194" s="42" t="s">
        <v>266</v>
      </c>
    </row>
    <row r="195" spans="2:11">
      <c r="B195" s="76" t="s">
        <v>119</v>
      </c>
      <c r="C195" s="69" t="str">
        <f>VLOOKUP(B195,FUNCIONARIOS[],2,FALSE)</f>
        <v>JUZGADO 10 PENAL DEL CIRCUITO  CON FUNCION DE CONOCIMIENTO DE CARTAGENA</v>
      </c>
      <c r="D195" s="4">
        <v>45715</v>
      </c>
      <c r="E195" s="77" t="str">
        <f>VLOOKUP(D195,FECHAS[],6,FALSE)</f>
        <v>LABORAL</v>
      </c>
      <c r="F195" s="77">
        <f t="shared" si="6"/>
        <v>27</v>
      </c>
      <c r="G195" s="77">
        <f t="shared" si="7"/>
        <v>2</v>
      </c>
      <c r="H195" s="78">
        <f t="shared" si="8"/>
        <v>2025</v>
      </c>
      <c r="I195" s="42" t="b">
        <f>ISNUMBER(MATCH(C195&amp;D195,'CRUCE DE INFORMACIÓN'!$C$1:$C$175,0))</f>
        <v>0</v>
      </c>
      <c r="J195" s="42" t="b">
        <f>ISNUMBER(MATCH(C195&amp;D195,'CRUCE DE INFORMACIÓN'!$E$1:$E$175,0))</f>
        <v>0</v>
      </c>
    </row>
    <row r="196" spans="2:11" ht="15.75" thickBot="1">
      <c r="B196" s="95" t="s">
        <v>121</v>
      </c>
      <c r="C196" s="96" t="str">
        <f>VLOOKUP(B196,FUNCIONARIOS[],2,FALSE)</f>
        <v>JUZGADO 2 PENAL ESPECIALIZADO DEL CIRCUITO DE CARTAGENA</v>
      </c>
      <c r="D196" s="5">
        <v>45716</v>
      </c>
      <c r="E196" s="97" t="str">
        <f>VLOOKUP(D196,FECHAS[],6,FALSE)</f>
        <v>LABORAL</v>
      </c>
      <c r="F196" s="97">
        <f t="shared" si="6"/>
        <v>28</v>
      </c>
      <c r="G196" s="97">
        <f t="shared" si="7"/>
        <v>2</v>
      </c>
      <c r="H196" s="98">
        <f t="shared" si="8"/>
        <v>2025</v>
      </c>
      <c r="I196" s="42" t="b">
        <f>ISNUMBER(MATCH(C196&amp;D196,'CRUCE DE INFORMACIÓN'!$C$1:$C$175,0))</f>
        <v>0</v>
      </c>
      <c r="J196" s="42" t="b">
        <f>ISNUMBER(MATCH(C196&amp;D196,'CRUCE DE INFORMACIÓN'!$E$1:$E$175,0))</f>
        <v>0</v>
      </c>
    </row>
  </sheetData>
  <mergeCells count="3">
    <mergeCell ref="B8:H8"/>
    <mergeCell ref="C2:H7"/>
    <mergeCell ref="B2:B7"/>
  </mergeCells>
  <conditionalFormatting sqref="I1:J1048576">
    <cfRule type="cellIs" dxfId="22" priority="1" operator="equal">
      <formula>TRUE</formula>
    </cfRule>
  </conditionalFormatting>
  <pageMargins left="0.7" right="0.7" top="0.75" bottom="0.75" header="0.3" footer="0.3"/>
  <pageSetup paperSize="14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A1D3-ECA9-4CCC-8FDB-BAFC04D1D277}">
  <dimension ref="A1:E175"/>
  <sheetViews>
    <sheetView topLeftCell="A42" workbookViewId="0">
      <selection activeCell="A65" sqref="A65"/>
    </sheetView>
  </sheetViews>
  <sheetFormatPr defaultColWidth="11.42578125" defaultRowHeight="15"/>
  <cols>
    <col min="1" max="1" width="82.28515625" style="8" bestFit="1" customWidth="1"/>
    <col min="2" max="2" width="16.140625" style="9" bestFit="1" customWidth="1"/>
    <col min="3" max="3" width="87.42578125" style="8" bestFit="1" customWidth="1"/>
    <col min="4" max="4" width="17" style="9" bestFit="1" customWidth="1"/>
    <col min="5" max="5" width="87.42578125" style="8" bestFit="1" customWidth="1"/>
    <col min="6" max="16384" width="11.42578125" style="8"/>
  </cols>
  <sheetData>
    <row r="1" spans="1:5" s="10" customFormat="1">
      <c r="A1" s="6" t="s">
        <v>267</v>
      </c>
      <c r="B1" s="6" t="s">
        <v>247</v>
      </c>
      <c r="C1" s="6" t="s">
        <v>268</v>
      </c>
      <c r="D1" s="11" t="s">
        <v>248</v>
      </c>
      <c r="E1" s="12" t="s">
        <v>269</v>
      </c>
    </row>
    <row r="2" spans="1:5">
      <c r="A2" s="13" t="s">
        <v>270</v>
      </c>
      <c r="B2" s="18">
        <v>45445</v>
      </c>
      <c r="C2" s="15" t="str">
        <f t="shared" ref="C2:C65" si="0">A2&amp;B2</f>
        <v>JUZGADO PROMISCUO MUNICIPAL DE VILLANUEVA45445</v>
      </c>
      <c r="D2" s="14">
        <v>45448</v>
      </c>
      <c r="E2" s="21" t="str">
        <f t="shared" ref="E2:E65" si="1">A2&amp;D2</f>
        <v>JUZGADO PROMISCUO MUNICIPAL DE VILLANUEVA45448</v>
      </c>
    </row>
    <row r="3" spans="1:5">
      <c r="A3" s="13" t="s">
        <v>271</v>
      </c>
      <c r="B3" s="18">
        <v>45446</v>
      </c>
      <c r="C3" s="15" t="str">
        <f t="shared" si="0"/>
        <v>JUZGADO PROMISCUO MUNICIPAL DE SAN ESTANISLAO DE KOSTKA45446</v>
      </c>
      <c r="D3" s="14">
        <v>45447</v>
      </c>
      <c r="E3" s="21" t="str">
        <f t="shared" si="1"/>
        <v>JUZGADO PROMISCUO MUNICIPAL DE SAN ESTANISLAO DE KOSTKA45447</v>
      </c>
    </row>
    <row r="4" spans="1:5">
      <c r="A4" s="13" t="s">
        <v>272</v>
      </c>
      <c r="B4" s="18">
        <v>45452</v>
      </c>
      <c r="C4" s="15" t="str">
        <f t="shared" si="0"/>
        <v>JUZGADO PROMISCUO MUNICIPAL DE CLEMENCIA45452</v>
      </c>
      <c r="D4" s="14">
        <v>45455</v>
      </c>
      <c r="E4" s="21" t="str">
        <f t="shared" si="1"/>
        <v>JUZGADO PROMISCUO MUNICIPAL DE CLEMENCIA45455</v>
      </c>
    </row>
    <row r="5" spans="1:5">
      <c r="A5" s="13" t="s">
        <v>273</v>
      </c>
      <c r="B5" s="18">
        <v>45453</v>
      </c>
      <c r="C5" s="15" t="str">
        <f t="shared" si="0"/>
        <v>JUZGADO PROMISCUO MUNICIPAL DE SAN CRISTOBAL45453</v>
      </c>
      <c r="D5" s="14">
        <v>45454</v>
      </c>
      <c r="E5" s="21" t="str">
        <f t="shared" si="1"/>
        <v>JUZGADO PROMISCUO MUNICIPAL DE SAN CRISTOBAL45454</v>
      </c>
    </row>
    <row r="6" spans="1:5">
      <c r="A6" s="13" t="s">
        <v>274</v>
      </c>
      <c r="B6" s="18">
        <v>45458</v>
      </c>
      <c r="C6" s="15" t="str">
        <f t="shared" si="0"/>
        <v>JUZGADO PROMISCUO MUNICIPAL DE SANTA CATALINA45458</v>
      </c>
      <c r="D6" s="14">
        <v>45461</v>
      </c>
      <c r="E6" s="21" t="str">
        <f t="shared" si="1"/>
        <v>JUZGADO PROMISCUO MUNICIPAL DE SANTA CATALINA45461</v>
      </c>
    </row>
    <row r="7" spans="1:5">
      <c r="A7" s="19" t="s">
        <v>275</v>
      </c>
      <c r="B7" s="18">
        <v>45459</v>
      </c>
      <c r="C7" s="15" t="str">
        <f t="shared" si="0"/>
        <v>JUZGADO PROMISCUO MUNICIPAL DE SOPLAVIENTO45459</v>
      </c>
      <c r="D7" s="14">
        <v>45460</v>
      </c>
      <c r="E7" s="21" t="str">
        <f t="shared" si="1"/>
        <v>JUZGADO PROMISCUO MUNICIPAL DE SOPLAVIENTO45460</v>
      </c>
    </row>
    <row r="8" spans="1:5">
      <c r="A8" s="19" t="s">
        <v>276</v>
      </c>
      <c r="B8" s="18">
        <v>45465</v>
      </c>
      <c r="C8" s="15" t="str">
        <f t="shared" si="0"/>
        <v>JUZGADO PROMISCUO MUNICIPAL DE SANTA ROSA45465</v>
      </c>
      <c r="D8" s="14">
        <v>45468</v>
      </c>
      <c r="E8" s="21" t="str">
        <f t="shared" si="1"/>
        <v>JUZGADO PROMISCUO MUNICIPAL DE SANTA ROSA45468</v>
      </c>
    </row>
    <row r="9" spans="1:5">
      <c r="A9" s="19" t="s">
        <v>46</v>
      </c>
      <c r="B9" s="18">
        <v>45466</v>
      </c>
      <c r="C9" s="15" t="str">
        <f t="shared" si="0"/>
        <v>JUZGADO 3 PENAL MUNICIPAL  CON FUNCION DE CONTROL Y GARANTIAS DE CARTAGENA45466</v>
      </c>
      <c r="D9" s="14">
        <v>45467</v>
      </c>
      <c r="E9" s="21" t="str">
        <f t="shared" si="1"/>
        <v>JUZGADO 3 PENAL MUNICIPAL  CON FUNCION DE CONTROL Y GARANTIAS DE CARTAGENA45467</v>
      </c>
    </row>
    <row r="10" spans="1:5">
      <c r="A10" s="13" t="s">
        <v>277</v>
      </c>
      <c r="B10" s="18">
        <v>45472</v>
      </c>
      <c r="C10" s="15" t="str">
        <f t="shared" si="0"/>
        <v>JUZGADO 4 PENAL MUNICIPAL DE CARTAGENA45472</v>
      </c>
      <c r="D10" s="14">
        <v>45477</v>
      </c>
      <c r="E10" s="21" t="str">
        <f t="shared" si="1"/>
        <v>JUZGADO 4 PENAL MUNICIPAL DE CARTAGENA45477</v>
      </c>
    </row>
    <row r="11" spans="1:5">
      <c r="A11" s="13" t="s">
        <v>238</v>
      </c>
      <c r="B11" s="18">
        <v>45473</v>
      </c>
      <c r="C11" s="15" t="str">
        <f t="shared" si="0"/>
        <v>JUZGADO 6 PENAL MUNICIPAL CON FUNCION DE CONTROL Y GARANTIAS DE CARTAGENA45473</v>
      </c>
      <c r="D11" s="14">
        <v>45476</v>
      </c>
      <c r="E11" s="21" t="str">
        <f t="shared" si="1"/>
        <v>JUZGADO 6 PENAL MUNICIPAL CON FUNCION DE CONTROL Y GARANTIAS DE CARTAGENA45476</v>
      </c>
    </row>
    <row r="12" spans="1:5">
      <c r="A12" s="13" t="s">
        <v>278</v>
      </c>
      <c r="B12" s="18">
        <v>45474</v>
      </c>
      <c r="C12" s="15" t="str">
        <f t="shared" si="0"/>
        <v>JUZGADO 7 PENAL MUNICIPAL DE CARTAGENA45474</v>
      </c>
      <c r="D12" s="14">
        <v>45475</v>
      </c>
      <c r="E12" s="21" t="str">
        <f t="shared" si="1"/>
        <v>JUZGADO 7 PENAL MUNICIPAL DE CARTAGENA45475</v>
      </c>
    </row>
    <row r="13" spans="1:5">
      <c r="A13" s="13" t="s">
        <v>192</v>
      </c>
      <c r="B13" s="18">
        <v>45479</v>
      </c>
      <c r="C13" s="15" t="str">
        <f t="shared" si="0"/>
        <v>JUZGADO 8 PENAL MUNICIPAL CON FUNCION DE CONTROL DE GARANTIAS45479</v>
      </c>
      <c r="D13" s="14">
        <v>45482</v>
      </c>
      <c r="E13" s="21" t="str">
        <f t="shared" si="1"/>
        <v>JUZGADO 8 PENAL MUNICIPAL CON FUNCION DE CONTROL DE GARANTIAS45482</v>
      </c>
    </row>
    <row r="14" spans="1:5">
      <c r="A14" s="13" t="s">
        <v>98</v>
      </c>
      <c r="B14" s="18">
        <v>45480</v>
      </c>
      <c r="C14" s="15" t="str">
        <f t="shared" si="0"/>
        <v>JUZGADO 9 PENAL MUNICIPAL CON FUNCION DE CONTROL Y GARANTIAS DE CARTAGENA45480</v>
      </c>
      <c r="D14" s="14">
        <v>45481</v>
      </c>
      <c r="E14" s="21" t="str">
        <f t="shared" si="1"/>
        <v>JUZGADO 9 PENAL MUNICIPAL CON FUNCION DE CONTROL Y GARANTIAS DE CARTAGENA45481</v>
      </c>
    </row>
    <row r="15" spans="1:5">
      <c r="A15" s="13" t="s">
        <v>244</v>
      </c>
      <c r="B15" s="18">
        <v>45486</v>
      </c>
      <c r="C15" s="15" t="str">
        <f t="shared" si="0"/>
        <v>JUZGADO 10 PENAL MUNICIPAL CON FUNCION DE CONTROL Y GARANTIAS DE CARTAGENA45486</v>
      </c>
      <c r="D15" s="14">
        <v>45489</v>
      </c>
      <c r="E15" s="21" t="str">
        <f t="shared" si="1"/>
        <v>JUZGADO 10 PENAL MUNICIPAL CON FUNCION DE CONTROL Y GARANTIAS DE CARTAGENA45489</v>
      </c>
    </row>
    <row r="16" spans="1:5">
      <c r="A16" s="13" t="s">
        <v>188</v>
      </c>
      <c r="B16" s="18">
        <v>45487</v>
      </c>
      <c r="C16" s="15" t="str">
        <f t="shared" si="0"/>
        <v>JUZGADO 11 PENAL MUNICIPAL CON FUNCION DE CONTROL Y GARANTIAS DE CARTAGENA45487</v>
      </c>
      <c r="D16" s="14">
        <v>45488</v>
      </c>
      <c r="E16" s="21" t="str">
        <f t="shared" si="1"/>
        <v>JUZGADO 11 PENAL MUNICIPAL CON FUNCION DE CONTROL Y GARANTIAS DE CARTAGENA45488</v>
      </c>
    </row>
    <row r="17" spans="1:5">
      <c r="A17" s="19" t="s">
        <v>64</v>
      </c>
      <c r="B17" s="18">
        <v>45493</v>
      </c>
      <c r="C17" s="15" t="str">
        <f t="shared" si="0"/>
        <v>JUZGADO 12 PENAL MUNICIPAL CON FUNCION DE CONTROL Y GARANTIAS DE CARTAGENA45493</v>
      </c>
      <c r="D17" s="14">
        <v>45496</v>
      </c>
      <c r="E17" s="21" t="str">
        <f t="shared" si="1"/>
        <v>JUZGADO 12 PENAL MUNICIPAL CON FUNCION DE CONTROL Y GARANTIAS DE CARTAGENA45496</v>
      </c>
    </row>
    <row r="18" spans="1:5">
      <c r="A18" s="19" t="s">
        <v>226</v>
      </c>
      <c r="B18" s="18">
        <v>45494</v>
      </c>
      <c r="C18" s="15" t="str">
        <f t="shared" si="0"/>
        <v>JUZGADO 16 PENAL MUNICIPAL CON FUNCION DE CONTROL DE GARANTÍAS45494</v>
      </c>
      <c r="D18" s="14">
        <v>45495</v>
      </c>
      <c r="E18" s="21" t="str">
        <f t="shared" si="1"/>
        <v>JUZGADO 16 PENAL MUNICIPAL CON FUNCION DE CONTROL DE GARANTÍAS45495</v>
      </c>
    </row>
    <row r="19" spans="1:5">
      <c r="A19" s="19" t="s">
        <v>242</v>
      </c>
      <c r="B19" s="18">
        <v>45500</v>
      </c>
      <c r="C19" s="15" t="str">
        <f t="shared" si="0"/>
        <v>JUZGADO 17 PENAL MUNICIPAL CON FUNCION DE CONTROL DE GARANTÍAS DE CARTAGENA45500</v>
      </c>
      <c r="D19" s="14">
        <v>45503</v>
      </c>
      <c r="E19" s="21" t="str">
        <f t="shared" si="1"/>
        <v>JUZGADO 17 PENAL MUNICIPAL CON FUNCION DE CONTROL DE GARANTÍAS DE CARTAGENA45503</v>
      </c>
    </row>
    <row r="20" spans="1:5">
      <c r="A20" s="13" t="s">
        <v>279</v>
      </c>
      <c r="B20" s="18">
        <v>45501</v>
      </c>
      <c r="C20" s="15" t="str">
        <f t="shared" si="0"/>
        <v>JUZGADO 18 PENAL MUNICIPAL  DE CARTAGENA45501</v>
      </c>
      <c r="D20" s="14">
        <v>45502</v>
      </c>
      <c r="E20" s="21" t="str">
        <f t="shared" si="1"/>
        <v>JUZGADO 18 PENAL MUNICIPAL  DE CARTAGENA45502</v>
      </c>
    </row>
    <row r="21" spans="1:5">
      <c r="A21" s="13" t="s">
        <v>212</v>
      </c>
      <c r="B21" s="18">
        <v>45507</v>
      </c>
      <c r="C21" s="15" t="str">
        <f t="shared" si="0"/>
        <v>JUZGADO 21 PENAL MUNICIPAL CON FUNCION DE CONTROL DE GARANTIAS DE CARTAGENA45507</v>
      </c>
      <c r="D21" s="14">
        <v>45510</v>
      </c>
      <c r="E21" s="21" t="str">
        <f t="shared" si="1"/>
        <v>JUZGADO 21 PENAL MUNICIPAL CON FUNCION DE CONTROL DE GARANTIAS DE CARTAGENA45510</v>
      </c>
    </row>
    <row r="22" spans="1:5">
      <c r="A22" s="17" t="s">
        <v>271</v>
      </c>
      <c r="B22" s="18">
        <v>45514</v>
      </c>
      <c r="C22" s="15" t="str">
        <f t="shared" si="0"/>
        <v>JUZGADO PROMISCUO MUNICIPAL DE SAN ESTANISLAO DE KOSTKA45514</v>
      </c>
      <c r="D22" s="14">
        <v>45517</v>
      </c>
      <c r="E22" s="21" t="str">
        <f t="shared" si="1"/>
        <v>JUZGADO PROMISCUO MUNICIPAL DE SAN ESTANISLAO DE KOSTKA45517</v>
      </c>
    </row>
    <row r="23" spans="1:5">
      <c r="A23" s="17" t="s">
        <v>270</v>
      </c>
      <c r="B23" s="18">
        <v>45515</v>
      </c>
      <c r="C23" s="15" t="str">
        <f t="shared" si="0"/>
        <v>JUZGADO PROMISCUO MUNICIPAL DE VILLANUEVA45515</v>
      </c>
      <c r="D23" s="14">
        <v>45516</v>
      </c>
      <c r="E23" s="21" t="str">
        <f t="shared" si="1"/>
        <v>JUZGADO PROMISCUO MUNICIPAL DE VILLANUEVA45516</v>
      </c>
    </row>
    <row r="24" spans="1:5">
      <c r="A24" s="17" t="s">
        <v>272</v>
      </c>
      <c r="B24" s="18">
        <v>45521</v>
      </c>
      <c r="C24" s="15" t="str">
        <f t="shared" si="0"/>
        <v>JUZGADO PROMISCUO MUNICIPAL DE CLEMENCIA45521</v>
      </c>
      <c r="D24" s="14">
        <v>45526</v>
      </c>
      <c r="E24" s="21" t="str">
        <f t="shared" si="1"/>
        <v>JUZGADO PROMISCUO MUNICIPAL DE CLEMENCIA45526</v>
      </c>
    </row>
    <row r="25" spans="1:5">
      <c r="A25" s="17" t="s">
        <v>273</v>
      </c>
      <c r="B25" s="18">
        <v>45522</v>
      </c>
      <c r="C25" s="15" t="str">
        <f t="shared" si="0"/>
        <v>JUZGADO PROMISCUO MUNICIPAL DE SAN CRISTOBAL45522</v>
      </c>
      <c r="D25" s="14">
        <v>45525</v>
      </c>
      <c r="E25" s="21" t="str">
        <f t="shared" si="1"/>
        <v>JUZGADO PROMISCUO MUNICIPAL DE SAN CRISTOBAL45525</v>
      </c>
    </row>
    <row r="26" spans="1:5">
      <c r="A26" s="17" t="s">
        <v>274</v>
      </c>
      <c r="B26" s="18">
        <v>45523</v>
      </c>
      <c r="C26" s="15" t="str">
        <f t="shared" si="0"/>
        <v>JUZGADO PROMISCUO MUNICIPAL DE SANTA CATALINA45523</v>
      </c>
      <c r="D26" s="14">
        <v>45524</v>
      </c>
      <c r="E26" s="21" t="str">
        <f t="shared" si="1"/>
        <v>JUZGADO PROMISCUO MUNICIPAL DE SANTA CATALINA45524</v>
      </c>
    </row>
    <row r="27" spans="1:5">
      <c r="A27" s="20" t="s">
        <v>275</v>
      </c>
      <c r="B27" s="18">
        <v>45528</v>
      </c>
      <c r="C27" s="15" t="str">
        <f t="shared" si="0"/>
        <v>JUZGADO PROMISCUO MUNICIPAL DE SOPLAVIENTO45528</v>
      </c>
      <c r="D27" s="14">
        <v>45531</v>
      </c>
      <c r="E27" s="21" t="str">
        <f t="shared" si="1"/>
        <v>JUZGADO PROMISCUO MUNICIPAL DE SOPLAVIENTO45531</v>
      </c>
    </row>
    <row r="28" spans="1:5">
      <c r="A28" s="20" t="s">
        <v>276</v>
      </c>
      <c r="B28" s="18">
        <v>45529</v>
      </c>
      <c r="C28" s="15" t="str">
        <f t="shared" si="0"/>
        <v>JUZGADO PROMISCUO MUNICIPAL DE SANTA ROSA45529</v>
      </c>
      <c r="D28" s="14">
        <v>45530</v>
      </c>
      <c r="E28" s="21" t="str">
        <f t="shared" si="1"/>
        <v>JUZGADO PROMISCUO MUNICIPAL DE SANTA ROSA45530</v>
      </c>
    </row>
    <row r="29" spans="1:5">
      <c r="A29" s="20" t="s">
        <v>275</v>
      </c>
      <c r="B29" s="18">
        <v>45444</v>
      </c>
      <c r="C29" s="15" t="str">
        <f t="shared" si="0"/>
        <v>JUZGADO PROMISCUO MUNICIPAL DE SOPLAVIENTO45444</v>
      </c>
      <c r="D29" s="14">
        <v>45450</v>
      </c>
      <c r="E29" s="21" t="str">
        <f t="shared" si="1"/>
        <v>JUZGADO PROMISCUO MUNICIPAL DE SOPLAVIENTO45450</v>
      </c>
    </row>
    <row r="30" spans="1:5">
      <c r="A30" s="20" t="s">
        <v>276</v>
      </c>
      <c r="B30" s="18">
        <v>45445</v>
      </c>
      <c r="C30" s="15" t="str">
        <f t="shared" si="0"/>
        <v>JUZGADO PROMISCUO MUNICIPAL DE SANTA ROSA45445</v>
      </c>
      <c r="D30" s="14">
        <v>45449</v>
      </c>
      <c r="E30" s="21" t="str">
        <f t="shared" si="1"/>
        <v>JUZGADO PROMISCUO MUNICIPAL DE SANTA ROSA45449</v>
      </c>
    </row>
    <row r="31" spans="1:5">
      <c r="A31" s="19" t="s">
        <v>46</v>
      </c>
      <c r="B31" s="18">
        <v>45446</v>
      </c>
      <c r="C31" s="15" t="str">
        <f t="shared" si="0"/>
        <v>JUZGADO 3 PENAL MUNICIPAL  CON FUNCION DE CONTROL Y GARANTIAS DE CARTAGENA45446</v>
      </c>
      <c r="D31" s="14">
        <v>45447</v>
      </c>
      <c r="E31" s="21" t="str">
        <f t="shared" si="1"/>
        <v>JUZGADO 3 PENAL MUNICIPAL  CON FUNCION DE CONTROL Y GARANTIAS DE CARTAGENA45447</v>
      </c>
    </row>
    <row r="32" spans="1:5">
      <c r="A32" s="13" t="s">
        <v>277</v>
      </c>
      <c r="B32" s="18">
        <v>45451</v>
      </c>
      <c r="C32" s="15" t="str">
        <f t="shared" si="0"/>
        <v>JUZGADO 4 PENAL MUNICIPAL DE CARTAGENA45451</v>
      </c>
      <c r="D32" s="14">
        <v>45457</v>
      </c>
      <c r="E32" s="21" t="str">
        <f t="shared" si="1"/>
        <v>JUZGADO 4 PENAL MUNICIPAL DE CARTAGENA45457</v>
      </c>
    </row>
    <row r="33" spans="1:5">
      <c r="A33" s="13" t="s">
        <v>238</v>
      </c>
      <c r="B33" s="18">
        <v>45452</v>
      </c>
      <c r="C33" s="15" t="str">
        <f t="shared" si="0"/>
        <v>JUZGADO 6 PENAL MUNICIPAL CON FUNCION DE CONTROL Y GARANTIAS DE CARTAGENA45452</v>
      </c>
      <c r="D33" s="14">
        <v>45455</v>
      </c>
      <c r="E33" s="21" t="str">
        <f t="shared" si="1"/>
        <v>JUZGADO 6 PENAL MUNICIPAL CON FUNCION DE CONTROL Y GARANTIAS DE CARTAGENA45455</v>
      </c>
    </row>
    <row r="34" spans="1:5">
      <c r="A34" s="13" t="s">
        <v>278</v>
      </c>
      <c r="B34" s="18">
        <v>45453</v>
      </c>
      <c r="C34" s="15" t="str">
        <f t="shared" si="0"/>
        <v>JUZGADO 7 PENAL MUNICIPAL DE CARTAGENA45453</v>
      </c>
      <c r="D34" s="14">
        <v>45454</v>
      </c>
      <c r="E34" s="21" t="str">
        <f t="shared" si="1"/>
        <v>JUZGADO 7 PENAL MUNICIPAL DE CARTAGENA45454</v>
      </c>
    </row>
    <row r="35" spans="1:5">
      <c r="A35" s="13" t="s">
        <v>192</v>
      </c>
      <c r="B35" s="18">
        <v>45458</v>
      </c>
      <c r="C35" s="15" t="str">
        <f t="shared" si="0"/>
        <v>JUZGADO 8 PENAL MUNICIPAL CON FUNCION DE CONTROL DE GARANTIAS45458</v>
      </c>
      <c r="D35" s="14">
        <v>45463</v>
      </c>
      <c r="E35" s="21" t="str">
        <f t="shared" si="1"/>
        <v>JUZGADO 8 PENAL MUNICIPAL CON FUNCION DE CONTROL DE GARANTIAS45463</v>
      </c>
    </row>
    <row r="36" spans="1:5">
      <c r="A36" s="13" t="s">
        <v>98</v>
      </c>
      <c r="B36" s="18">
        <v>45459</v>
      </c>
      <c r="C36" s="15" t="str">
        <f t="shared" si="0"/>
        <v>JUZGADO 9 PENAL MUNICIPAL CON FUNCION DE CONTROL Y GARANTIAS DE CARTAGENA45459</v>
      </c>
      <c r="D36" s="14">
        <v>45462</v>
      </c>
      <c r="E36" s="21" t="str">
        <f t="shared" si="1"/>
        <v>JUZGADO 9 PENAL MUNICIPAL CON FUNCION DE CONTROL Y GARANTIAS DE CARTAGENA45462</v>
      </c>
    </row>
    <row r="37" spans="1:5">
      <c r="A37" s="13" t="s">
        <v>244</v>
      </c>
      <c r="B37" s="18">
        <v>45465</v>
      </c>
      <c r="C37" s="15" t="str">
        <f t="shared" si="0"/>
        <v>JUZGADO 10 PENAL MUNICIPAL CON FUNCION DE CONTROL Y GARANTIAS DE CARTAGENA45465</v>
      </c>
      <c r="D37" s="14">
        <v>45470</v>
      </c>
      <c r="E37" s="21" t="str">
        <f t="shared" si="1"/>
        <v>JUZGADO 10 PENAL MUNICIPAL CON FUNCION DE CONTROL Y GARANTIAS DE CARTAGENA45470</v>
      </c>
    </row>
    <row r="38" spans="1:5">
      <c r="A38" s="13" t="s">
        <v>188</v>
      </c>
      <c r="B38" s="18">
        <v>45466</v>
      </c>
      <c r="C38" s="15" t="str">
        <f t="shared" si="0"/>
        <v>JUZGADO 11 PENAL MUNICIPAL CON FUNCION DE CONTROL Y GARANTIAS DE CARTAGENA45466</v>
      </c>
      <c r="D38" s="14">
        <v>45469</v>
      </c>
      <c r="E38" s="21" t="str">
        <f t="shared" si="1"/>
        <v>JUZGADO 11 PENAL MUNICIPAL CON FUNCION DE CONTROL Y GARANTIAS DE CARTAGENA45469</v>
      </c>
    </row>
    <row r="39" spans="1:5">
      <c r="A39" s="19" t="s">
        <v>64</v>
      </c>
      <c r="B39" s="18">
        <v>45472</v>
      </c>
      <c r="C39" s="15" t="str">
        <f t="shared" si="0"/>
        <v>JUZGADO 12 PENAL MUNICIPAL CON FUNCION DE CONTROL Y GARANTIAS DE CARTAGENA45472</v>
      </c>
      <c r="D39" s="14">
        <v>45492</v>
      </c>
      <c r="E39" s="21" t="str">
        <f t="shared" si="1"/>
        <v>JUZGADO 12 PENAL MUNICIPAL CON FUNCION DE CONTROL Y GARANTIAS DE CARTAGENA45492</v>
      </c>
    </row>
    <row r="40" spans="1:5">
      <c r="A40" s="19" t="s">
        <v>226</v>
      </c>
      <c r="B40" s="18">
        <v>45473</v>
      </c>
      <c r="C40" s="15" t="str">
        <f t="shared" si="0"/>
        <v>JUZGADO 16 PENAL MUNICIPAL CON FUNCION DE CONTROL DE GARANTÍAS45473</v>
      </c>
      <c r="D40" s="14">
        <v>45485</v>
      </c>
      <c r="E40" s="21" t="str">
        <f t="shared" si="1"/>
        <v>JUZGADO 16 PENAL MUNICIPAL CON FUNCION DE CONTROL DE GARANTÍAS45485</v>
      </c>
    </row>
    <row r="41" spans="1:5">
      <c r="A41" s="19" t="s">
        <v>242</v>
      </c>
      <c r="B41" s="18">
        <v>45474</v>
      </c>
      <c r="C41" s="15" t="str">
        <f t="shared" si="0"/>
        <v>JUZGADO 17 PENAL MUNICIPAL CON FUNCION DE CONTROL DE GARANTÍAS DE CARTAGENA45474</v>
      </c>
      <c r="D41" s="14">
        <v>45478</v>
      </c>
      <c r="E41" s="21" t="str">
        <f t="shared" si="1"/>
        <v>JUZGADO 17 PENAL MUNICIPAL CON FUNCION DE CONTROL DE GARANTÍAS DE CARTAGENA45478</v>
      </c>
    </row>
    <row r="42" spans="1:5">
      <c r="A42" s="13" t="s">
        <v>279</v>
      </c>
      <c r="B42" s="18">
        <v>45479</v>
      </c>
      <c r="C42" s="15" t="str">
        <f t="shared" si="0"/>
        <v>JUZGADO 18 PENAL MUNICIPAL  DE CARTAGENA45479</v>
      </c>
      <c r="D42" s="14">
        <v>45484</v>
      </c>
      <c r="E42" s="21" t="str">
        <f t="shared" si="1"/>
        <v>JUZGADO 18 PENAL MUNICIPAL  DE CARTAGENA45484</v>
      </c>
    </row>
    <row r="43" spans="1:5">
      <c r="A43" s="13" t="s">
        <v>212</v>
      </c>
      <c r="B43" s="18">
        <v>45486</v>
      </c>
      <c r="C43" s="15" t="str">
        <f t="shared" si="0"/>
        <v>JUZGADO 21 PENAL MUNICIPAL CON FUNCION DE CONTROL DE GARANTIAS DE CARTAGENA45486</v>
      </c>
      <c r="D43" s="14">
        <v>45491</v>
      </c>
      <c r="E43" s="21" t="str">
        <f t="shared" si="1"/>
        <v>JUZGADO 21 PENAL MUNICIPAL CON FUNCION DE CONTROL DE GARANTIAS DE CARTAGENA45491</v>
      </c>
    </row>
    <row r="44" spans="1:5">
      <c r="A44" s="17" t="s">
        <v>271</v>
      </c>
      <c r="B44" s="18">
        <v>45493</v>
      </c>
      <c r="C44" s="15" t="str">
        <f t="shared" si="0"/>
        <v>JUZGADO PROMISCUO MUNICIPAL DE SAN ESTANISLAO DE KOSTKA45493</v>
      </c>
      <c r="D44" s="14">
        <v>45498</v>
      </c>
      <c r="E44" s="21" t="str">
        <f t="shared" si="1"/>
        <v>JUZGADO PROMISCUO MUNICIPAL DE SAN ESTANISLAO DE KOSTKA45498</v>
      </c>
    </row>
    <row r="45" spans="1:5">
      <c r="A45" s="17" t="s">
        <v>270</v>
      </c>
      <c r="B45" s="18">
        <v>45494</v>
      </c>
      <c r="C45" s="15" t="str">
        <f t="shared" si="0"/>
        <v>JUZGADO PROMISCUO MUNICIPAL DE VILLANUEVA45494</v>
      </c>
      <c r="D45" s="14">
        <v>45497</v>
      </c>
      <c r="E45" s="21" t="str">
        <f t="shared" si="1"/>
        <v>JUZGADO PROMISCUO MUNICIPAL DE VILLANUEVA45497</v>
      </c>
    </row>
    <row r="46" spans="1:5">
      <c r="A46" s="17" t="s">
        <v>272</v>
      </c>
      <c r="B46" s="18">
        <v>45500</v>
      </c>
      <c r="C46" s="15" t="str">
        <f t="shared" si="0"/>
        <v>JUZGADO PROMISCUO MUNICIPAL DE CLEMENCIA45500</v>
      </c>
      <c r="D46" s="14">
        <v>45505</v>
      </c>
      <c r="E46" s="21" t="str">
        <f t="shared" si="1"/>
        <v>JUZGADO PROMISCUO MUNICIPAL DE CLEMENCIA45505</v>
      </c>
    </row>
    <row r="47" spans="1:5">
      <c r="A47" s="17" t="s">
        <v>273</v>
      </c>
      <c r="B47" s="18">
        <v>45501</v>
      </c>
      <c r="C47" s="15" t="str">
        <f t="shared" si="0"/>
        <v>JUZGADO PROMISCUO MUNICIPAL DE SAN CRISTOBAL45501</v>
      </c>
      <c r="D47" s="14">
        <v>45504</v>
      </c>
      <c r="E47" s="21" t="str">
        <f t="shared" si="1"/>
        <v>JUZGADO PROMISCUO MUNICIPAL DE SAN CRISTOBAL45504</v>
      </c>
    </row>
    <row r="48" spans="1:5">
      <c r="A48" s="17" t="s">
        <v>274</v>
      </c>
      <c r="B48" s="18">
        <v>45507</v>
      </c>
      <c r="C48" s="15" t="str">
        <f t="shared" si="0"/>
        <v>JUZGADO PROMISCUO MUNICIPAL DE SANTA CATALINA45507</v>
      </c>
      <c r="D48" s="14">
        <v>45512</v>
      </c>
      <c r="E48" s="21" t="str">
        <f t="shared" si="1"/>
        <v>JUZGADO PROMISCUO MUNICIPAL DE SANTA CATALINA45512</v>
      </c>
    </row>
    <row r="49" spans="1:5">
      <c r="A49" s="20" t="s">
        <v>275</v>
      </c>
      <c r="B49" s="18">
        <v>45508</v>
      </c>
      <c r="C49" s="15" t="str">
        <f t="shared" si="0"/>
        <v>JUZGADO PROMISCUO MUNICIPAL DE SOPLAVIENTO45508</v>
      </c>
      <c r="D49" s="14">
        <v>45511</v>
      </c>
      <c r="E49" s="21" t="str">
        <f t="shared" si="1"/>
        <v>JUZGADO PROMISCUO MUNICIPAL DE SOPLAVIENTO45511</v>
      </c>
    </row>
    <row r="50" spans="1:5">
      <c r="A50" s="20" t="s">
        <v>276</v>
      </c>
      <c r="B50" s="18">
        <v>45511</v>
      </c>
      <c r="C50" s="15" t="str">
        <f t="shared" si="0"/>
        <v>JUZGADO PROMISCUO MUNICIPAL DE SANTA ROSA45511</v>
      </c>
      <c r="D50" s="14">
        <v>45512</v>
      </c>
      <c r="E50" s="21" t="str">
        <f t="shared" si="1"/>
        <v>JUZGADO PROMISCUO MUNICIPAL DE SANTA ROSA45512</v>
      </c>
    </row>
    <row r="51" spans="1:5">
      <c r="A51" s="19" t="s">
        <v>46</v>
      </c>
      <c r="B51" s="18">
        <v>45514</v>
      </c>
      <c r="C51" s="15" t="str">
        <f t="shared" si="0"/>
        <v>JUZGADO 3 PENAL MUNICIPAL  CON FUNCION DE CONTROL Y GARANTIAS DE CARTAGENA45514</v>
      </c>
      <c r="D51" s="14">
        <v>45519</v>
      </c>
      <c r="E51" s="21" t="str">
        <f t="shared" si="1"/>
        <v>JUZGADO 3 PENAL MUNICIPAL  CON FUNCION DE CONTROL Y GARANTIAS DE CARTAGENA45519</v>
      </c>
    </row>
    <row r="52" spans="1:5">
      <c r="A52" s="13" t="s">
        <v>277</v>
      </c>
      <c r="B52" s="18">
        <v>45515</v>
      </c>
      <c r="C52" s="15" t="str">
        <f t="shared" si="0"/>
        <v>JUZGADO 4 PENAL MUNICIPAL DE CARTAGENA45515</v>
      </c>
      <c r="D52" s="14">
        <v>45518</v>
      </c>
      <c r="E52" s="21" t="str">
        <f t="shared" si="1"/>
        <v>JUZGADO 4 PENAL MUNICIPAL DE CARTAGENA45518</v>
      </c>
    </row>
    <row r="53" spans="1:5">
      <c r="A53" s="13" t="s">
        <v>238</v>
      </c>
      <c r="B53" s="18">
        <v>45521</v>
      </c>
      <c r="C53" s="15" t="str">
        <f t="shared" si="0"/>
        <v>JUZGADO 6 PENAL MUNICIPAL CON FUNCION DE CONTROL Y GARANTIAS DE CARTAGENA45521</v>
      </c>
      <c r="D53" s="14">
        <v>45526</v>
      </c>
      <c r="E53" s="21" t="str">
        <f t="shared" si="1"/>
        <v>JUZGADO 6 PENAL MUNICIPAL CON FUNCION DE CONTROL Y GARANTIAS DE CARTAGENA45526</v>
      </c>
    </row>
    <row r="54" spans="1:5">
      <c r="A54" s="13" t="s">
        <v>278</v>
      </c>
      <c r="B54" s="18">
        <v>45522</v>
      </c>
      <c r="C54" s="15" t="str">
        <f t="shared" si="0"/>
        <v>JUZGADO 7 PENAL MUNICIPAL DE CARTAGENA45522</v>
      </c>
      <c r="D54" s="14">
        <v>45525</v>
      </c>
      <c r="E54" s="21" t="str">
        <f t="shared" si="1"/>
        <v>JUZGADO 7 PENAL MUNICIPAL DE CARTAGENA45525</v>
      </c>
    </row>
    <row r="55" spans="1:5">
      <c r="A55" s="13" t="s">
        <v>192</v>
      </c>
      <c r="B55" s="18">
        <v>45523</v>
      </c>
      <c r="C55" s="15" t="str">
        <f t="shared" si="0"/>
        <v>JUZGADO 8 PENAL MUNICIPAL CON FUNCION DE CONTROL DE GARANTIAS45523</v>
      </c>
      <c r="D55" s="14">
        <v>45524</v>
      </c>
      <c r="E55" s="21" t="str">
        <f t="shared" si="1"/>
        <v>JUZGADO 8 PENAL MUNICIPAL CON FUNCION DE CONTROL DE GARANTIAS45524</v>
      </c>
    </row>
    <row r="56" spans="1:5">
      <c r="A56" s="13" t="s">
        <v>98</v>
      </c>
      <c r="B56" s="18">
        <v>45528</v>
      </c>
      <c r="C56" s="15" t="str">
        <f t="shared" si="0"/>
        <v>JUZGADO 9 PENAL MUNICIPAL CON FUNCION DE CONTROL Y GARANTIAS DE CARTAGENA45528</v>
      </c>
      <c r="D56" s="14">
        <v>45533</v>
      </c>
      <c r="E56" s="21" t="str">
        <f t="shared" si="1"/>
        <v>JUZGADO 9 PENAL MUNICIPAL CON FUNCION DE CONTROL Y GARANTIAS DE CARTAGENA45533</v>
      </c>
    </row>
    <row r="57" spans="1:5">
      <c r="A57" s="13" t="s">
        <v>244</v>
      </c>
      <c r="B57" s="18">
        <v>45529</v>
      </c>
      <c r="C57" s="15" t="str">
        <f t="shared" si="0"/>
        <v>JUZGADO 10 PENAL MUNICIPAL CON FUNCION DE CONTROL Y GARANTIAS DE CARTAGENA45529</v>
      </c>
      <c r="D57" s="14">
        <v>45532</v>
      </c>
      <c r="E57" s="21" t="str">
        <f t="shared" si="1"/>
        <v>JUZGADO 10 PENAL MUNICIPAL CON FUNCION DE CONTROL Y GARANTIAS DE CARTAGENA45532</v>
      </c>
    </row>
    <row r="58" spans="1:5">
      <c r="A58" s="49" t="s">
        <v>46</v>
      </c>
      <c r="B58" s="50">
        <v>45535</v>
      </c>
      <c r="C58" s="53" t="str">
        <f t="shared" si="0"/>
        <v>JUZGADO 3 PENAL MUNICIPAL  CON FUNCION DE CONTROL Y GARANTIAS DE CARTAGENA45535</v>
      </c>
      <c r="D58" s="50">
        <v>45538</v>
      </c>
      <c r="E58" s="52" t="str">
        <f t="shared" si="1"/>
        <v>JUZGADO 3 PENAL MUNICIPAL  CON FUNCION DE CONTROL Y GARANTIAS DE CARTAGENA45538</v>
      </c>
    </row>
    <row r="59" spans="1:5">
      <c r="A59" s="8" t="s">
        <v>277</v>
      </c>
      <c r="B59" s="51">
        <v>45536</v>
      </c>
      <c r="C59" s="15" t="str">
        <f t="shared" si="0"/>
        <v>JUZGADO 4 PENAL MUNICIPAL DE CARTAGENA45536</v>
      </c>
      <c r="D59" s="51">
        <v>45537</v>
      </c>
      <c r="E59" s="21" t="str">
        <f t="shared" si="1"/>
        <v>JUZGADO 4 PENAL MUNICIPAL DE CARTAGENA45537</v>
      </c>
    </row>
    <row r="60" spans="1:5">
      <c r="A60" s="8" t="s">
        <v>238</v>
      </c>
      <c r="B60" s="51">
        <v>45542</v>
      </c>
      <c r="C60" s="15" t="str">
        <f t="shared" si="0"/>
        <v>JUZGADO 6 PENAL MUNICIPAL CON FUNCION DE CONTROL Y GARANTIAS DE CARTAGENA45542</v>
      </c>
      <c r="D60" s="51">
        <v>45545</v>
      </c>
      <c r="E60" s="21" t="str">
        <f t="shared" si="1"/>
        <v>JUZGADO 6 PENAL MUNICIPAL CON FUNCION DE CONTROL Y GARANTIAS DE CARTAGENA45545</v>
      </c>
    </row>
    <row r="61" spans="1:5">
      <c r="A61" s="8" t="s">
        <v>278</v>
      </c>
      <c r="B61" s="51">
        <v>45543</v>
      </c>
      <c r="C61" s="15" t="str">
        <f t="shared" si="0"/>
        <v>JUZGADO 7 PENAL MUNICIPAL DE CARTAGENA45543</v>
      </c>
      <c r="D61" s="51">
        <v>45544</v>
      </c>
      <c r="E61" s="21" t="str">
        <f t="shared" si="1"/>
        <v>JUZGADO 7 PENAL MUNICIPAL DE CARTAGENA45544</v>
      </c>
    </row>
    <row r="62" spans="1:5">
      <c r="A62" s="8" t="s">
        <v>192</v>
      </c>
      <c r="B62" s="51">
        <v>45549</v>
      </c>
      <c r="C62" s="15" t="str">
        <f t="shared" si="0"/>
        <v>JUZGADO 8 PENAL MUNICIPAL CON FUNCION DE CONTROL DE GARANTIAS45549</v>
      </c>
      <c r="D62" s="51">
        <v>45552</v>
      </c>
      <c r="E62" s="21" t="str">
        <f t="shared" si="1"/>
        <v>JUZGADO 8 PENAL MUNICIPAL CON FUNCION DE CONTROL DE GARANTIAS45552</v>
      </c>
    </row>
    <row r="63" spans="1:5">
      <c r="A63" s="8" t="s">
        <v>98</v>
      </c>
      <c r="B63" s="51">
        <v>45550</v>
      </c>
      <c r="C63" s="15" t="str">
        <f t="shared" si="0"/>
        <v>JUZGADO 9 PENAL MUNICIPAL CON FUNCION DE CONTROL Y GARANTIAS DE CARTAGENA45550</v>
      </c>
      <c r="D63" s="51">
        <v>45551</v>
      </c>
      <c r="E63" s="21" t="str">
        <f t="shared" si="1"/>
        <v>JUZGADO 9 PENAL MUNICIPAL CON FUNCION DE CONTROL Y GARANTIAS DE CARTAGENA45551</v>
      </c>
    </row>
    <row r="64" spans="1:5">
      <c r="A64" s="8" t="s">
        <v>244</v>
      </c>
      <c r="B64" s="51">
        <v>45556</v>
      </c>
      <c r="C64" s="15" t="str">
        <f t="shared" si="0"/>
        <v>JUZGADO 10 PENAL MUNICIPAL CON FUNCION DE CONTROL Y GARANTIAS DE CARTAGENA45556</v>
      </c>
      <c r="D64" s="51">
        <v>45559</v>
      </c>
      <c r="E64" s="21" t="str">
        <f t="shared" si="1"/>
        <v>JUZGADO 10 PENAL MUNICIPAL CON FUNCION DE CONTROL Y GARANTIAS DE CARTAGENA45559</v>
      </c>
    </row>
    <row r="65" spans="1:5">
      <c r="A65" s="8" t="s">
        <v>188</v>
      </c>
      <c r="B65" s="51">
        <v>45557</v>
      </c>
      <c r="C65" s="15" t="str">
        <f t="shared" si="0"/>
        <v>JUZGADO 11 PENAL MUNICIPAL CON FUNCION DE CONTROL Y GARANTIAS DE CARTAGENA45557</v>
      </c>
      <c r="D65" s="51">
        <v>45558</v>
      </c>
      <c r="E65" s="21" t="str">
        <f t="shared" si="1"/>
        <v>JUZGADO 11 PENAL MUNICIPAL CON FUNCION DE CONTROL Y GARANTIAS DE CARTAGENA45558</v>
      </c>
    </row>
    <row r="66" spans="1:5">
      <c r="A66" s="8" t="s">
        <v>64</v>
      </c>
      <c r="B66" s="51">
        <v>45563</v>
      </c>
      <c r="C66" s="15" t="str">
        <f t="shared" ref="C66:C129" si="2">A66&amp;B66</f>
        <v>JUZGADO 12 PENAL MUNICIPAL CON FUNCION DE CONTROL Y GARANTIAS DE CARTAGENA45563</v>
      </c>
      <c r="D66" s="51">
        <v>45566</v>
      </c>
      <c r="E66" s="21" t="str">
        <f t="shared" ref="E66:E129" si="3">A66&amp;D66</f>
        <v>JUZGADO 12 PENAL MUNICIPAL CON FUNCION DE CONTROL Y GARANTIAS DE CARTAGENA45566</v>
      </c>
    </row>
    <row r="67" spans="1:5">
      <c r="A67" s="8" t="s">
        <v>226</v>
      </c>
      <c r="B67" s="51">
        <v>45564</v>
      </c>
      <c r="C67" s="15" t="str">
        <f t="shared" si="2"/>
        <v>JUZGADO 16 PENAL MUNICIPAL CON FUNCION DE CONTROL DE GARANTÍAS45564</v>
      </c>
      <c r="D67" s="51">
        <v>45565</v>
      </c>
      <c r="E67" s="21" t="str">
        <f t="shared" si="3"/>
        <v>JUZGADO 16 PENAL MUNICIPAL CON FUNCION DE CONTROL DE GARANTÍAS45565</v>
      </c>
    </row>
    <row r="68" spans="1:5">
      <c r="A68" s="8" t="s">
        <v>242</v>
      </c>
      <c r="B68" s="51">
        <v>45570</v>
      </c>
      <c r="C68" s="15" t="str">
        <f t="shared" si="2"/>
        <v>JUZGADO 17 PENAL MUNICIPAL CON FUNCION DE CONTROL DE GARANTÍAS DE CARTAGENA45570</v>
      </c>
      <c r="D68" s="51">
        <v>45573</v>
      </c>
      <c r="E68" s="21" t="str">
        <f t="shared" si="3"/>
        <v>JUZGADO 17 PENAL MUNICIPAL CON FUNCION DE CONTROL DE GARANTÍAS DE CARTAGENA45573</v>
      </c>
    </row>
    <row r="69" spans="1:5">
      <c r="A69" s="8" t="s">
        <v>279</v>
      </c>
      <c r="B69" s="51">
        <v>45571</v>
      </c>
      <c r="C69" s="15" t="str">
        <f t="shared" si="2"/>
        <v>JUZGADO 18 PENAL MUNICIPAL  DE CARTAGENA45571</v>
      </c>
      <c r="D69" s="51">
        <v>45572</v>
      </c>
      <c r="E69" s="21" t="str">
        <f t="shared" si="3"/>
        <v>JUZGADO 18 PENAL MUNICIPAL  DE CARTAGENA45572</v>
      </c>
    </row>
    <row r="70" spans="1:5">
      <c r="A70" s="8" t="s">
        <v>212</v>
      </c>
      <c r="B70" s="51">
        <v>45577</v>
      </c>
      <c r="C70" s="15" t="str">
        <f t="shared" si="2"/>
        <v>JUZGADO 21 PENAL MUNICIPAL CON FUNCION DE CONTROL DE GARANTIAS DE CARTAGENA45577</v>
      </c>
      <c r="D70" s="51">
        <v>45582</v>
      </c>
      <c r="E70" s="21" t="str">
        <f t="shared" si="3"/>
        <v>JUZGADO 21 PENAL MUNICIPAL CON FUNCION DE CONTROL DE GARANTIAS DE CARTAGENA45582</v>
      </c>
    </row>
    <row r="71" spans="1:5">
      <c r="A71" s="8" t="s">
        <v>271</v>
      </c>
      <c r="B71" s="51">
        <v>45578</v>
      </c>
      <c r="C71" s="15" t="str">
        <f t="shared" si="2"/>
        <v>JUZGADO PROMISCUO MUNICIPAL DE SAN ESTANISLAO DE KOSTKA45578</v>
      </c>
      <c r="D71" s="51">
        <v>45581</v>
      </c>
      <c r="E71" s="21" t="str">
        <f t="shared" si="3"/>
        <v>JUZGADO PROMISCUO MUNICIPAL DE SAN ESTANISLAO DE KOSTKA45581</v>
      </c>
    </row>
    <row r="72" spans="1:5">
      <c r="A72" s="8" t="s">
        <v>270</v>
      </c>
      <c r="B72" s="51">
        <v>45579</v>
      </c>
      <c r="C72" s="15" t="str">
        <f t="shared" si="2"/>
        <v>JUZGADO PROMISCUO MUNICIPAL DE VILLANUEVA45579</v>
      </c>
      <c r="D72" s="51">
        <v>45580</v>
      </c>
      <c r="E72" s="21" t="str">
        <f t="shared" si="3"/>
        <v>JUZGADO PROMISCUO MUNICIPAL DE VILLANUEVA45580</v>
      </c>
    </row>
    <row r="73" spans="1:5">
      <c r="A73" s="8" t="s">
        <v>272</v>
      </c>
      <c r="B73" s="51">
        <v>45584</v>
      </c>
      <c r="C73" s="15" t="str">
        <f t="shared" si="2"/>
        <v>JUZGADO PROMISCUO MUNICIPAL DE CLEMENCIA45584</v>
      </c>
      <c r="D73" s="51">
        <v>45587</v>
      </c>
      <c r="E73" s="21" t="str">
        <f t="shared" si="3"/>
        <v>JUZGADO PROMISCUO MUNICIPAL DE CLEMENCIA45587</v>
      </c>
    </row>
    <row r="74" spans="1:5">
      <c r="A74" s="8" t="s">
        <v>273</v>
      </c>
      <c r="B74" s="51">
        <v>45585</v>
      </c>
      <c r="C74" s="15" t="str">
        <f t="shared" si="2"/>
        <v>JUZGADO PROMISCUO MUNICIPAL DE SAN CRISTOBAL45585</v>
      </c>
      <c r="D74" s="51">
        <v>45586</v>
      </c>
      <c r="E74" s="21" t="str">
        <f t="shared" si="3"/>
        <v>JUZGADO PROMISCUO MUNICIPAL DE SAN CRISTOBAL45586</v>
      </c>
    </row>
    <row r="75" spans="1:5">
      <c r="A75" s="8" t="s">
        <v>274</v>
      </c>
      <c r="B75" s="51">
        <v>45591</v>
      </c>
      <c r="C75" s="15" t="str">
        <f t="shared" si="2"/>
        <v>JUZGADO PROMISCUO MUNICIPAL DE SANTA CATALINA45591</v>
      </c>
      <c r="D75" s="51">
        <v>45594</v>
      </c>
      <c r="E75" s="21" t="str">
        <f t="shared" si="3"/>
        <v>JUZGADO PROMISCUO MUNICIPAL DE SANTA CATALINA45594</v>
      </c>
    </row>
    <row r="76" spans="1:5">
      <c r="A76" s="8" t="s">
        <v>275</v>
      </c>
      <c r="B76" s="51">
        <v>45592</v>
      </c>
      <c r="C76" s="15" t="str">
        <f t="shared" si="2"/>
        <v>JUZGADO PROMISCUO MUNICIPAL DE SOPLAVIENTO45592</v>
      </c>
      <c r="D76" s="51">
        <v>45593</v>
      </c>
      <c r="E76" s="21" t="str">
        <f t="shared" si="3"/>
        <v>JUZGADO PROMISCUO MUNICIPAL DE SOPLAVIENTO45593</v>
      </c>
    </row>
    <row r="77" spans="1:5">
      <c r="A77" s="8" t="s">
        <v>276</v>
      </c>
      <c r="B77" s="51">
        <v>45598</v>
      </c>
      <c r="C77" s="15" t="str">
        <f t="shared" si="2"/>
        <v>JUZGADO PROMISCUO MUNICIPAL DE SANTA ROSA45598</v>
      </c>
      <c r="D77" s="51">
        <v>45603</v>
      </c>
      <c r="E77" s="21" t="str">
        <f t="shared" si="3"/>
        <v>JUZGADO PROMISCUO MUNICIPAL DE SANTA ROSA45603</v>
      </c>
    </row>
    <row r="78" spans="1:5">
      <c r="A78" s="8" t="s">
        <v>46</v>
      </c>
      <c r="B78" s="51">
        <v>45599</v>
      </c>
      <c r="C78" s="15" t="str">
        <f t="shared" si="2"/>
        <v>JUZGADO 3 PENAL MUNICIPAL  CON FUNCION DE CONTROL Y GARANTIAS DE CARTAGENA45599</v>
      </c>
      <c r="D78" s="51">
        <v>45602</v>
      </c>
      <c r="E78" s="21" t="str">
        <f t="shared" si="3"/>
        <v>JUZGADO 3 PENAL MUNICIPAL  CON FUNCION DE CONTROL Y GARANTIAS DE CARTAGENA45602</v>
      </c>
    </row>
    <row r="79" spans="1:5">
      <c r="A79" s="8" t="s">
        <v>277</v>
      </c>
      <c r="B79" s="51">
        <v>45600</v>
      </c>
      <c r="C79" s="15" t="str">
        <f t="shared" si="2"/>
        <v>JUZGADO 4 PENAL MUNICIPAL DE CARTAGENA45600</v>
      </c>
      <c r="D79" s="51">
        <v>45601</v>
      </c>
      <c r="E79" s="21" t="str">
        <f t="shared" si="3"/>
        <v>JUZGADO 4 PENAL MUNICIPAL DE CARTAGENA45601</v>
      </c>
    </row>
    <row r="80" spans="1:5">
      <c r="A80" s="8" t="s">
        <v>238</v>
      </c>
      <c r="B80" s="51">
        <v>45605</v>
      </c>
      <c r="C80" s="15" t="str">
        <f t="shared" si="2"/>
        <v>JUZGADO 6 PENAL MUNICIPAL CON FUNCION DE CONTROL Y GARANTIAS DE CARTAGENA45605</v>
      </c>
      <c r="D80" s="51">
        <v>45610</v>
      </c>
      <c r="E80" s="21" t="str">
        <f t="shared" si="3"/>
        <v>JUZGADO 6 PENAL MUNICIPAL CON FUNCION DE CONTROL Y GARANTIAS DE CARTAGENA45610</v>
      </c>
    </row>
    <row r="81" spans="1:5">
      <c r="A81" s="8" t="s">
        <v>278</v>
      </c>
      <c r="B81" s="51">
        <v>45606</v>
      </c>
      <c r="C81" s="15" t="str">
        <f t="shared" si="2"/>
        <v>JUZGADO 7 PENAL MUNICIPAL DE CARTAGENA45606</v>
      </c>
      <c r="D81" s="51">
        <v>45609</v>
      </c>
      <c r="E81" s="21" t="str">
        <f t="shared" si="3"/>
        <v>JUZGADO 7 PENAL MUNICIPAL DE CARTAGENA45609</v>
      </c>
    </row>
    <row r="82" spans="1:5">
      <c r="A82" s="8" t="s">
        <v>192</v>
      </c>
      <c r="B82" s="51">
        <v>45607</v>
      </c>
      <c r="C82" s="15" t="str">
        <f t="shared" si="2"/>
        <v>JUZGADO 8 PENAL MUNICIPAL CON FUNCION DE CONTROL DE GARANTIAS45607</v>
      </c>
      <c r="D82" s="51">
        <v>45608</v>
      </c>
      <c r="E82" s="21" t="str">
        <f t="shared" si="3"/>
        <v>JUZGADO 8 PENAL MUNICIPAL CON FUNCION DE CONTROL DE GARANTIAS45608</v>
      </c>
    </row>
    <row r="83" spans="1:5">
      <c r="A83" s="8" t="s">
        <v>98</v>
      </c>
      <c r="B83" s="51">
        <v>45612</v>
      </c>
      <c r="C83" s="15" t="str">
        <f t="shared" si="2"/>
        <v>JUZGADO 9 PENAL MUNICIPAL CON FUNCION DE CONTROL Y GARANTIAS DE CARTAGENA45612</v>
      </c>
      <c r="D83" s="51">
        <v>45615</v>
      </c>
      <c r="E83" s="21" t="str">
        <f t="shared" si="3"/>
        <v>JUZGADO 9 PENAL MUNICIPAL CON FUNCION DE CONTROL Y GARANTIAS DE CARTAGENA45615</v>
      </c>
    </row>
    <row r="84" spans="1:5">
      <c r="A84" s="8" t="s">
        <v>244</v>
      </c>
      <c r="B84" s="51">
        <v>45613</v>
      </c>
      <c r="C84" s="15" t="str">
        <f t="shared" si="2"/>
        <v>JUZGADO 10 PENAL MUNICIPAL CON FUNCION DE CONTROL Y GARANTIAS DE CARTAGENA45613</v>
      </c>
      <c r="D84" s="51">
        <v>45614</v>
      </c>
      <c r="E84" s="21" t="str">
        <f t="shared" si="3"/>
        <v>JUZGADO 10 PENAL MUNICIPAL CON FUNCION DE CONTROL Y GARANTIAS DE CARTAGENA45614</v>
      </c>
    </row>
    <row r="85" spans="1:5">
      <c r="A85" s="8" t="s">
        <v>188</v>
      </c>
      <c r="B85" s="51">
        <v>45619</v>
      </c>
      <c r="C85" s="15" t="str">
        <f t="shared" si="2"/>
        <v>JUZGADO 11 PENAL MUNICIPAL CON FUNCION DE CONTROL Y GARANTIAS DE CARTAGENA45619</v>
      </c>
      <c r="D85" s="51">
        <v>45622</v>
      </c>
      <c r="E85" s="21" t="str">
        <f t="shared" si="3"/>
        <v>JUZGADO 11 PENAL MUNICIPAL CON FUNCION DE CONTROL Y GARANTIAS DE CARTAGENA45622</v>
      </c>
    </row>
    <row r="86" spans="1:5">
      <c r="A86" s="8" t="s">
        <v>64</v>
      </c>
      <c r="B86" s="51">
        <v>45620</v>
      </c>
      <c r="C86" s="15" t="str">
        <f t="shared" si="2"/>
        <v>JUZGADO 12 PENAL MUNICIPAL CON FUNCION DE CONTROL Y GARANTIAS DE CARTAGENA45620</v>
      </c>
      <c r="D86" s="51">
        <v>45621</v>
      </c>
      <c r="E86" s="21" t="str">
        <f t="shared" si="3"/>
        <v>JUZGADO 12 PENAL MUNICIPAL CON FUNCION DE CONTROL Y GARANTIAS DE CARTAGENA45621</v>
      </c>
    </row>
    <row r="87" spans="1:5">
      <c r="A87" s="8" t="s">
        <v>226</v>
      </c>
      <c r="B87" s="51">
        <v>45626</v>
      </c>
      <c r="C87" s="15" t="str">
        <f t="shared" si="2"/>
        <v>JUZGADO 16 PENAL MUNICIPAL CON FUNCION DE CONTROL DE GARANTÍAS45626</v>
      </c>
      <c r="D87" s="51">
        <v>45629</v>
      </c>
      <c r="E87" s="21" t="str">
        <f t="shared" si="3"/>
        <v>JUZGADO 16 PENAL MUNICIPAL CON FUNCION DE CONTROL DE GARANTÍAS45629</v>
      </c>
    </row>
    <row r="88" spans="1:5">
      <c r="A88" s="8" t="s">
        <v>242</v>
      </c>
      <c r="B88" s="51">
        <v>45627</v>
      </c>
      <c r="C88" s="15" t="str">
        <f t="shared" si="2"/>
        <v>JUZGADO 17 PENAL MUNICIPAL CON FUNCION DE CONTROL DE GARANTÍAS DE CARTAGENA45627</v>
      </c>
      <c r="D88" s="51">
        <v>45628</v>
      </c>
      <c r="E88" s="21" t="str">
        <f t="shared" si="3"/>
        <v>JUZGADO 17 PENAL MUNICIPAL CON FUNCION DE CONTROL DE GARANTÍAS DE CARTAGENA45628</v>
      </c>
    </row>
    <row r="89" spans="1:5">
      <c r="A89" s="8" t="s">
        <v>279</v>
      </c>
      <c r="B89" s="51">
        <v>45633</v>
      </c>
      <c r="C89" s="15" t="str">
        <f t="shared" si="2"/>
        <v>JUZGADO 18 PENAL MUNICIPAL  DE CARTAGENA45633</v>
      </c>
      <c r="D89" s="51">
        <v>45636</v>
      </c>
      <c r="E89" s="21" t="str">
        <f t="shared" si="3"/>
        <v>JUZGADO 18 PENAL MUNICIPAL  DE CARTAGENA45636</v>
      </c>
    </row>
    <row r="90" spans="1:5">
      <c r="A90" s="8" t="s">
        <v>212</v>
      </c>
      <c r="B90" s="51">
        <v>45634</v>
      </c>
      <c r="C90" s="15" t="str">
        <f t="shared" si="2"/>
        <v>JUZGADO 21 PENAL MUNICIPAL CON FUNCION DE CONTROL DE GARANTIAS DE CARTAGENA45634</v>
      </c>
      <c r="D90" s="51">
        <v>45635</v>
      </c>
      <c r="E90" s="21" t="str">
        <f t="shared" si="3"/>
        <v>JUZGADO 21 PENAL MUNICIPAL CON FUNCION DE CONTROL DE GARANTIAS DE CARTAGENA45635</v>
      </c>
    </row>
    <row r="91" spans="1:5">
      <c r="A91" s="8" t="s">
        <v>271</v>
      </c>
      <c r="B91" s="51">
        <v>45640</v>
      </c>
      <c r="C91" s="15" t="str">
        <f t="shared" si="2"/>
        <v>JUZGADO PROMISCUO MUNICIPAL DE SAN ESTANISLAO DE KOSTKA45640</v>
      </c>
      <c r="D91" s="51">
        <v>45645</v>
      </c>
      <c r="E91" s="21" t="str">
        <f t="shared" si="3"/>
        <v>JUZGADO PROMISCUO MUNICIPAL DE SAN ESTANISLAO DE KOSTKA45645</v>
      </c>
    </row>
    <row r="92" spans="1:5">
      <c r="A92" s="8" t="s">
        <v>270</v>
      </c>
      <c r="B92" s="51">
        <v>45641</v>
      </c>
      <c r="C92" s="15" t="str">
        <f t="shared" si="2"/>
        <v>JUZGADO PROMISCUO MUNICIPAL DE VILLANUEVA45641</v>
      </c>
      <c r="D92" s="51">
        <v>45642</v>
      </c>
      <c r="E92" s="21" t="str">
        <f t="shared" si="3"/>
        <v>JUZGADO PROMISCUO MUNICIPAL DE VILLANUEVA45642</v>
      </c>
    </row>
    <row r="93" spans="1:5">
      <c r="A93" s="8" t="s">
        <v>272</v>
      </c>
      <c r="B93" s="51">
        <v>45643</v>
      </c>
      <c r="C93" s="15" t="str">
        <f t="shared" si="2"/>
        <v>JUZGADO PROMISCUO MUNICIPAL DE CLEMENCIA45643</v>
      </c>
      <c r="D93" s="51">
        <v>45644</v>
      </c>
      <c r="E93" s="21" t="str">
        <f t="shared" si="3"/>
        <v>JUZGADO PROMISCUO MUNICIPAL DE CLEMENCIA45644</v>
      </c>
    </row>
    <row r="94" spans="1:5">
      <c r="A94" s="8" t="s">
        <v>46</v>
      </c>
      <c r="B94" s="51">
        <v>45647</v>
      </c>
      <c r="C94" s="15" t="str">
        <f t="shared" si="2"/>
        <v>JUZGADO 3 PENAL MUNICIPAL  CON FUNCION DE CONTROL Y GARANTIAS DE CARTAGENA45647</v>
      </c>
      <c r="D94" s="51">
        <v>45650</v>
      </c>
      <c r="E94" s="21" t="str">
        <f t="shared" si="3"/>
        <v>JUZGADO 3 PENAL MUNICIPAL  CON FUNCION DE CONTROL Y GARANTIAS DE CARTAGENA45650</v>
      </c>
    </row>
    <row r="95" spans="1:5">
      <c r="A95" s="8" t="s">
        <v>277</v>
      </c>
      <c r="B95" s="51">
        <v>45648</v>
      </c>
      <c r="C95" s="15" t="str">
        <f t="shared" si="2"/>
        <v>JUZGADO 4 PENAL MUNICIPAL DE CARTAGENA45648</v>
      </c>
      <c r="D95" s="51">
        <v>45649</v>
      </c>
      <c r="E95" s="21" t="str">
        <f t="shared" si="3"/>
        <v>JUZGADO 4 PENAL MUNICIPAL DE CARTAGENA45649</v>
      </c>
    </row>
    <row r="96" spans="1:5">
      <c r="A96" s="8" t="s">
        <v>238</v>
      </c>
      <c r="B96" s="51">
        <v>45651</v>
      </c>
      <c r="C96" s="15" t="str">
        <f t="shared" si="2"/>
        <v>JUZGADO 6 PENAL MUNICIPAL CON FUNCION DE CONTROL Y GARANTIAS DE CARTAGENA45651</v>
      </c>
      <c r="D96" s="51">
        <v>45652</v>
      </c>
      <c r="E96" s="21" t="str">
        <f t="shared" si="3"/>
        <v>JUZGADO 6 PENAL MUNICIPAL CON FUNCION DE CONTROL Y GARANTIAS DE CARTAGENA45652</v>
      </c>
    </row>
    <row r="97" spans="1:5">
      <c r="A97" s="8" t="s">
        <v>278</v>
      </c>
      <c r="B97" s="51">
        <v>45654</v>
      </c>
      <c r="C97" s="15" t="str">
        <f t="shared" si="2"/>
        <v>JUZGADO 7 PENAL MUNICIPAL DE CARTAGENA45654</v>
      </c>
      <c r="D97" s="51">
        <v>45657</v>
      </c>
      <c r="E97" s="21" t="str">
        <f t="shared" si="3"/>
        <v>JUZGADO 7 PENAL MUNICIPAL DE CARTAGENA45657</v>
      </c>
    </row>
    <row r="98" spans="1:5">
      <c r="A98" s="8" t="s">
        <v>192</v>
      </c>
      <c r="B98" s="51">
        <v>45655</v>
      </c>
      <c r="C98" s="15" t="str">
        <f t="shared" si="2"/>
        <v>JUZGADO 8 PENAL MUNICIPAL CON FUNCION DE CONTROL DE GARANTIAS45655</v>
      </c>
      <c r="D98" s="51">
        <v>45656</v>
      </c>
      <c r="E98" s="21" t="str">
        <f t="shared" si="3"/>
        <v>JUZGADO 8 PENAL MUNICIPAL CON FUNCION DE CONTROL DE GARANTIAS45656</v>
      </c>
    </row>
    <row r="99" spans="1:5">
      <c r="A99" s="8" t="s">
        <v>98</v>
      </c>
      <c r="B99" s="51">
        <v>45658</v>
      </c>
      <c r="C99" s="15" t="str">
        <f t="shared" si="2"/>
        <v>JUZGADO 9 PENAL MUNICIPAL CON FUNCION DE CONTROL Y GARANTIAS DE CARTAGENA45658</v>
      </c>
      <c r="D99" s="51">
        <v>45659</v>
      </c>
      <c r="E99" s="21" t="str">
        <f t="shared" si="3"/>
        <v>JUZGADO 9 PENAL MUNICIPAL CON FUNCION DE CONTROL Y GARANTIAS DE CARTAGENA45659</v>
      </c>
    </row>
    <row r="100" spans="1:5">
      <c r="A100" s="8" t="s">
        <v>244</v>
      </c>
      <c r="B100" s="51">
        <v>45661</v>
      </c>
      <c r="C100" s="15" t="str">
        <f t="shared" si="2"/>
        <v>JUZGADO 10 PENAL MUNICIPAL CON FUNCION DE CONTROL Y GARANTIAS DE CARTAGENA45661</v>
      </c>
      <c r="D100" s="51">
        <v>45666</v>
      </c>
      <c r="E100" s="21" t="str">
        <f t="shared" si="3"/>
        <v>JUZGADO 10 PENAL MUNICIPAL CON FUNCION DE CONTROL Y GARANTIAS DE CARTAGENA45666</v>
      </c>
    </row>
    <row r="101" spans="1:5">
      <c r="A101" s="8" t="s">
        <v>188</v>
      </c>
      <c r="B101" s="51">
        <v>45662</v>
      </c>
      <c r="C101" s="15" t="str">
        <f t="shared" si="2"/>
        <v>JUZGADO 11 PENAL MUNICIPAL CON FUNCION DE CONTROL Y GARANTIAS DE CARTAGENA45662</v>
      </c>
      <c r="D101" s="51">
        <v>45665</v>
      </c>
      <c r="E101" s="21" t="str">
        <f t="shared" si="3"/>
        <v>JUZGADO 11 PENAL MUNICIPAL CON FUNCION DE CONTROL Y GARANTIAS DE CARTAGENA45665</v>
      </c>
    </row>
    <row r="102" spans="1:5">
      <c r="A102" s="8" t="s">
        <v>64</v>
      </c>
      <c r="B102" s="51">
        <v>45663</v>
      </c>
      <c r="C102" s="15" t="str">
        <f t="shared" si="2"/>
        <v>JUZGADO 12 PENAL MUNICIPAL CON FUNCION DE CONTROL Y GARANTIAS DE CARTAGENA45663</v>
      </c>
      <c r="D102" s="51">
        <v>45664</v>
      </c>
      <c r="E102" s="21" t="str">
        <f t="shared" si="3"/>
        <v>JUZGADO 12 PENAL MUNICIPAL CON FUNCION DE CONTROL Y GARANTIAS DE CARTAGENA45664</v>
      </c>
    </row>
    <row r="103" spans="1:5">
      <c r="A103" s="8" t="s">
        <v>273</v>
      </c>
      <c r="B103" s="51">
        <v>45668</v>
      </c>
      <c r="C103" s="15" t="str">
        <f t="shared" si="2"/>
        <v>JUZGADO PROMISCUO MUNICIPAL DE SAN CRISTOBAL45668</v>
      </c>
      <c r="D103" s="51">
        <v>45671</v>
      </c>
      <c r="E103" s="21" t="str">
        <f t="shared" si="3"/>
        <v>JUZGADO PROMISCUO MUNICIPAL DE SAN CRISTOBAL45671</v>
      </c>
    </row>
    <row r="104" spans="1:5">
      <c r="A104" s="8" t="s">
        <v>274</v>
      </c>
      <c r="B104" s="51">
        <v>45669</v>
      </c>
      <c r="C104" s="15" t="str">
        <f t="shared" si="2"/>
        <v>JUZGADO PROMISCUO MUNICIPAL DE SANTA CATALINA45669</v>
      </c>
      <c r="D104" s="51">
        <v>45670</v>
      </c>
      <c r="E104" s="21" t="str">
        <f t="shared" si="3"/>
        <v>JUZGADO PROMISCUO MUNICIPAL DE SANTA CATALINA45670</v>
      </c>
    </row>
    <row r="105" spans="1:5">
      <c r="A105" s="8" t="s">
        <v>275</v>
      </c>
      <c r="B105" s="51">
        <v>45675</v>
      </c>
      <c r="C105" s="15" t="str">
        <f t="shared" si="2"/>
        <v>JUZGADO PROMISCUO MUNICIPAL DE SOPLAVIENTO45675</v>
      </c>
      <c r="D105" s="51">
        <v>45678</v>
      </c>
      <c r="E105" s="21" t="str">
        <f t="shared" si="3"/>
        <v>JUZGADO PROMISCUO MUNICIPAL DE SOPLAVIENTO45678</v>
      </c>
    </row>
    <row r="106" spans="1:5">
      <c r="A106" s="8" t="s">
        <v>276</v>
      </c>
      <c r="B106" s="51">
        <v>45676</v>
      </c>
      <c r="C106" s="15" t="str">
        <f t="shared" si="2"/>
        <v>JUZGADO PROMISCUO MUNICIPAL DE SANTA ROSA45676</v>
      </c>
      <c r="D106" s="51">
        <v>45677</v>
      </c>
      <c r="E106" s="21" t="str">
        <f t="shared" si="3"/>
        <v>JUZGADO PROMISCUO MUNICIPAL DE SANTA ROSA45677</v>
      </c>
    </row>
    <row r="107" spans="1:5">
      <c r="A107" s="8" t="s">
        <v>226</v>
      </c>
      <c r="B107" s="51">
        <v>45682</v>
      </c>
      <c r="C107" s="15" t="str">
        <f t="shared" si="2"/>
        <v>JUZGADO 16 PENAL MUNICIPAL CON FUNCION DE CONTROL DE GARANTÍAS45682</v>
      </c>
      <c r="D107" s="51">
        <v>45685</v>
      </c>
      <c r="E107" s="21" t="str">
        <f t="shared" si="3"/>
        <v>JUZGADO 16 PENAL MUNICIPAL CON FUNCION DE CONTROL DE GARANTÍAS45685</v>
      </c>
    </row>
    <row r="108" spans="1:5">
      <c r="A108" s="8" t="s">
        <v>242</v>
      </c>
      <c r="B108" s="51">
        <v>45683</v>
      </c>
      <c r="C108" s="15" t="str">
        <f t="shared" si="2"/>
        <v>JUZGADO 17 PENAL MUNICIPAL CON FUNCION DE CONTROL DE GARANTÍAS DE CARTAGENA45683</v>
      </c>
      <c r="D108" s="51">
        <v>45684</v>
      </c>
      <c r="E108" s="21" t="str">
        <f t="shared" si="3"/>
        <v>JUZGADO 17 PENAL MUNICIPAL CON FUNCION DE CONTROL DE GARANTÍAS DE CARTAGENA45684</v>
      </c>
    </row>
    <row r="109" spans="1:5">
      <c r="A109" s="8" t="s">
        <v>279</v>
      </c>
      <c r="B109" s="51">
        <v>45689</v>
      </c>
      <c r="C109" s="15" t="str">
        <f t="shared" si="2"/>
        <v>JUZGADO 18 PENAL MUNICIPAL  DE CARTAGENA45689</v>
      </c>
      <c r="D109" s="51">
        <v>45692</v>
      </c>
      <c r="E109" s="21" t="str">
        <f t="shared" si="3"/>
        <v>JUZGADO 18 PENAL MUNICIPAL  DE CARTAGENA45692</v>
      </c>
    </row>
    <row r="110" spans="1:5">
      <c r="A110" s="8" t="s">
        <v>212</v>
      </c>
      <c r="B110" s="51">
        <v>45690</v>
      </c>
      <c r="C110" s="15" t="str">
        <f t="shared" si="2"/>
        <v>JUZGADO 21 PENAL MUNICIPAL CON FUNCION DE CONTROL DE GARANTIAS DE CARTAGENA45690</v>
      </c>
      <c r="D110" s="51">
        <v>45691</v>
      </c>
      <c r="E110" s="21" t="str">
        <f t="shared" si="3"/>
        <v>JUZGADO 21 PENAL MUNICIPAL CON FUNCION DE CONTROL DE GARANTIAS DE CARTAGENA45691</v>
      </c>
    </row>
    <row r="111" spans="1:5">
      <c r="A111" s="8" t="s">
        <v>271</v>
      </c>
      <c r="B111" s="51">
        <v>45696</v>
      </c>
      <c r="C111" s="15" t="str">
        <f t="shared" si="2"/>
        <v>JUZGADO PROMISCUO MUNICIPAL DE SAN ESTANISLAO DE KOSTKA45696</v>
      </c>
      <c r="D111" s="51">
        <v>45699</v>
      </c>
      <c r="E111" s="21" t="str">
        <f t="shared" si="3"/>
        <v>JUZGADO PROMISCUO MUNICIPAL DE SAN ESTANISLAO DE KOSTKA45699</v>
      </c>
    </row>
    <row r="112" spans="1:5">
      <c r="A112" s="8" t="s">
        <v>270</v>
      </c>
      <c r="B112" s="51">
        <v>45697</v>
      </c>
      <c r="C112" s="15" t="str">
        <f t="shared" si="2"/>
        <v>JUZGADO PROMISCUO MUNICIPAL DE VILLANUEVA45697</v>
      </c>
      <c r="D112" s="51">
        <v>45698</v>
      </c>
      <c r="E112" s="21" t="str">
        <f t="shared" si="3"/>
        <v>JUZGADO PROMISCUO MUNICIPAL DE VILLANUEVA45698</v>
      </c>
    </row>
    <row r="113" spans="1:5">
      <c r="A113" s="8" t="s">
        <v>272</v>
      </c>
      <c r="B113" s="51">
        <v>45703</v>
      </c>
      <c r="C113" s="15" t="str">
        <f t="shared" si="2"/>
        <v>JUZGADO PROMISCUO MUNICIPAL DE CLEMENCIA45703</v>
      </c>
      <c r="D113" s="51">
        <v>45706</v>
      </c>
      <c r="E113" s="21" t="str">
        <f t="shared" si="3"/>
        <v>JUZGADO PROMISCUO MUNICIPAL DE CLEMENCIA45706</v>
      </c>
    </row>
    <row r="114" spans="1:5">
      <c r="A114" s="8" t="s">
        <v>273</v>
      </c>
      <c r="B114" s="51">
        <v>45704</v>
      </c>
      <c r="C114" s="15" t="str">
        <f t="shared" si="2"/>
        <v>JUZGADO PROMISCUO MUNICIPAL DE SAN CRISTOBAL45704</v>
      </c>
      <c r="D114" s="51">
        <v>45705</v>
      </c>
      <c r="E114" s="21" t="str">
        <f t="shared" si="3"/>
        <v>JUZGADO PROMISCUO MUNICIPAL DE SAN CRISTOBAL45705</v>
      </c>
    </row>
    <row r="115" spans="1:5">
      <c r="A115" s="8" t="s">
        <v>274</v>
      </c>
      <c r="B115" s="51">
        <v>45710</v>
      </c>
      <c r="C115" s="15" t="str">
        <f t="shared" si="2"/>
        <v>JUZGADO PROMISCUO MUNICIPAL DE SANTA CATALINA45710</v>
      </c>
      <c r="D115" s="51">
        <v>45713</v>
      </c>
      <c r="E115" s="21" t="str">
        <f t="shared" si="3"/>
        <v>JUZGADO PROMISCUO MUNICIPAL DE SANTA CATALINA45713</v>
      </c>
    </row>
    <row r="116" spans="1:5">
      <c r="A116" s="8" t="s">
        <v>275</v>
      </c>
      <c r="B116" s="51">
        <v>45711</v>
      </c>
      <c r="C116" s="15" t="str">
        <f t="shared" si="2"/>
        <v>JUZGADO PROMISCUO MUNICIPAL DE SOPLAVIENTO45711</v>
      </c>
      <c r="D116" s="51">
        <v>45712</v>
      </c>
      <c r="E116" s="21" t="str">
        <f t="shared" si="3"/>
        <v>JUZGADO PROMISCUO MUNICIPAL DE SOPLAVIENTO45712</v>
      </c>
    </row>
    <row r="117" spans="1:5">
      <c r="A117" s="8" t="s">
        <v>188</v>
      </c>
      <c r="B117" s="51">
        <v>45535</v>
      </c>
      <c r="C117" s="15" t="str">
        <f t="shared" si="2"/>
        <v>JUZGADO 11 PENAL MUNICIPAL CON FUNCION DE CONTROL Y GARANTIAS DE CARTAGENA45535</v>
      </c>
      <c r="D117" s="51">
        <v>45540</v>
      </c>
      <c r="E117" s="21" t="str">
        <f t="shared" si="3"/>
        <v>JUZGADO 11 PENAL MUNICIPAL CON FUNCION DE CONTROL Y GARANTIAS DE CARTAGENA45540</v>
      </c>
    </row>
    <row r="118" spans="1:5">
      <c r="A118" s="8" t="s">
        <v>64</v>
      </c>
      <c r="B118" s="51">
        <v>45536</v>
      </c>
      <c r="C118" s="15" t="str">
        <f t="shared" si="2"/>
        <v>JUZGADO 12 PENAL MUNICIPAL CON FUNCION DE CONTROL Y GARANTIAS DE CARTAGENA45536</v>
      </c>
      <c r="D118" s="51">
        <v>45539</v>
      </c>
      <c r="E118" s="21" t="str">
        <f t="shared" si="3"/>
        <v>JUZGADO 12 PENAL MUNICIPAL CON FUNCION DE CONTROL Y GARANTIAS DE CARTAGENA45539</v>
      </c>
    </row>
    <row r="119" spans="1:5">
      <c r="A119" s="8" t="s">
        <v>226</v>
      </c>
      <c r="B119" s="51">
        <v>45542</v>
      </c>
      <c r="C119" s="15" t="str">
        <f t="shared" si="2"/>
        <v>JUZGADO 16 PENAL MUNICIPAL CON FUNCION DE CONTROL DE GARANTÍAS45542</v>
      </c>
      <c r="D119" s="51">
        <v>45547</v>
      </c>
      <c r="E119" s="21" t="str">
        <f t="shared" si="3"/>
        <v>JUZGADO 16 PENAL MUNICIPAL CON FUNCION DE CONTROL DE GARANTÍAS45547</v>
      </c>
    </row>
    <row r="120" spans="1:5">
      <c r="A120" s="8" t="s">
        <v>242</v>
      </c>
      <c r="B120" s="51">
        <v>45543</v>
      </c>
      <c r="C120" s="15" t="str">
        <f t="shared" si="2"/>
        <v>JUZGADO 17 PENAL MUNICIPAL CON FUNCION DE CONTROL DE GARANTÍAS DE CARTAGENA45543</v>
      </c>
      <c r="D120" s="51">
        <v>45546</v>
      </c>
      <c r="E120" s="21" t="str">
        <f t="shared" si="3"/>
        <v>JUZGADO 17 PENAL MUNICIPAL CON FUNCION DE CONTROL DE GARANTÍAS DE CARTAGENA45546</v>
      </c>
    </row>
    <row r="121" spans="1:5">
      <c r="A121" s="8" t="s">
        <v>279</v>
      </c>
      <c r="B121" s="51">
        <v>45549</v>
      </c>
      <c r="C121" s="15" t="str">
        <f t="shared" si="2"/>
        <v>JUZGADO 18 PENAL MUNICIPAL  DE CARTAGENA45549</v>
      </c>
      <c r="D121" s="51">
        <v>45554</v>
      </c>
      <c r="E121" s="21" t="str">
        <f t="shared" si="3"/>
        <v>JUZGADO 18 PENAL MUNICIPAL  DE CARTAGENA45554</v>
      </c>
    </row>
    <row r="122" spans="1:5">
      <c r="A122" s="8" t="s">
        <v>212</v>
      </c>
      <c r="B122" s="51">
        <v>45550</v>
      </c>
      <c r="C122" s="15" t="str">
        <f t="shared" si="2"/>
        <v>JUZGADO 21 PENAL MUNICIPAL CON FUNCION DE CONTROL DE GARANTIAS DE CARTAGENA45550</v>
      </c>
      <c r="D122" s="51">
        <v>45553</v>
      </c>
      <c r="E122" s="21" t="str">
        <f t="shared" si="3"/>
        <v>JUZGADO 21 PENAL MUNICIPAL CON FUNCION DE CONTROL DE GARANTIAS DE CARTAGENA45553</v>
      </c>
    </row>
    <row r="123" spans="1:5">
      <c r="A123" s="8" t="s">
        <v>271</v>
      </c>
      <c r="B123" s="51">
        <v>45556</v>
      </c>
      <c r="C123" s="15" t="str">
        <f t="shared" si="2"/>
        <v>JUZGADO PROMISCUO MUNICIPAL DE SAN ESTANISLAO DE KOSTKA45556</v>
      </c>
      <c r="D123" s="51">
        <v>45561</v>
      </c>
      <c r="E123" s="21" t="str">
        <f t="shared" si="3"/>
        <v>JUZGADO PROMISCUO MUNICIPAL DE SAN ESTANISLAO DE KOSTKA45561</v>
      </c>
    </row>
    <row r="124" spans="1:5">
      <c r="A124" s="8" t="s">
        <v>270</v>
      </c>
      <c r="B124" s="51">
        <v>45557</v>
      </c>
      <c r="C124" s="15" t="str">
        <f t="shared" si="2"/>
        <v>JUZGADO PROMISCUO MUNICIPAL DE VILLANUEVA45557</v>
      </c>
      <c r="D124" s="51">
        <v>45560</v>
      </c>
      <c r="E124" s="21" t="str">
        <f t="shared" si="3"/>
        <v>JUZGADO PROMISCUO MUNICIPAL DE VILLANUEVA45560</v>
      </c>
    </row>
    <row r="125" spans="1:5">
      <c r="A125" s="8" t="s">
        <v>272</v>
      </c>
      <c r="B125" s="51">
        <v>45563</v>
      </c>
      <c r="C125" s="15" t="str">
        <f t="shared" si="2"/>
        <v>JUZGADO PROMISCUO MUNICIPAL DE CLEMENCIA45563</v>
      </c>
      <c r="D125" s="51">
        <v>45568</v>
      </c>
      <c r="E125" s="21" t="str">
        <f t="shared" si="3"/>
        <v>JUZGADO PROMISCUO MUNICIPAL DE CLEMENCIA45568</v>
      </c>
    </row>
    <row r="126" spans="1:5">
      <c r="A126" s="8" t="s">
        <v>273</v>
      </c>
      <c r="B126" s="51">
        <v>45564</v>
      </c>
      <c r="C126" s="15" t="str">
        <f t="shared" si="2"/>
        <v>JUZGADO PROMISCUO MUNICIPAL DE SAN CRISTOBAL45564</v>
      </c>
      <c r="D126" s="51">
        <v>45567</v>
      </c>
      <c r="E126" s="21" t="str">
        <f t="shared" si="3"/>
        <v>JUZGADO PROMISCUO MUNICIPAL DE SAN CRISTOBAL45567</v>
      </c>
    </row>
    <row r="127" spans="1:5">
      <c r="A127" s="8" t="s">
        <v>274</v>
      </c>
      <c r="B127" s="51">
        <v>45570</v>
      </c>
      <c r="C127" s="15" t="str">
        <f t="shared" si="2"/>
        <v>JUZGADO PROMISCUO MUNICIPAL DE SANTA CATALINA45570</v>
      </c>
      <c r="D127" s="51">
        <v>45575</v>
      </c>
      <c r="E127" s="21" t="str">
        <f t="shared" si="3"/>
        <v>JUZGADO PROMISCUO MUNICIPAL DE SANTA CATALINA45575</v>
      </c>
    </row>
    <row r="128" spans="1:5">
      <c r="A128" s="8" t="s">
        <v>275</v>
      </c>
      <c r="B128" s="51">
        <v>45571</v>
      </c>
      <c r="C128" s="15" t="str">
        <f t="shared" si="2"/>
        <v>JUZGADO PROMISCUO MUNICIPAL DE SOPLAVIENTO45571</v>
      </c>
      <c r="D128" s="51">
        <v>45574</v>
      </c>
      <c r="E128" s="21" t="str">
        <f t="shared" si="3"/>
        <v>JUZGADO PROMISCUO MUNICIPAL DE SOPLAVIENTO45574</v>
      </c>
    </row>
    <row r="129" spans="1:5">
      <c r="A129" s="8" t="s">
        <v>276</v>
      </c>
      <c r="B129" s="51">
        <v>45577</v>
      </c>
      <c r="C129" s="15" t="str">
        <f t="shared" si="2"/>
        <v>JUZGADO PROMISCUO MUNICIPAL DE SANTA ROSA45577</v>
      </c>
      <c r="D129" s="51">
        <v>45582</v>
      </c>
      <c r="E129" s="21" t="str">
        <f t="shared" si="3"/>
        <v>JUZGADO PROMISCUO MUNICIPAL DE SANTA ROSA45582</v>
      </c>
    </row>
    <row r="130" spans="1:5">
      <c r="A130" s="8" t="s">
        <v>46</v>
      </c>
      <c r="B130" s="51">
        <v>45578</v>
      </c>
      <c r="C130" s="15" t="str">
        <f t="shared" ref="C130:C175" si="4">A130&amp;B130</f>
        <v>JUZGADO 3 PENAL MUNICIPAL  CON FUNCION DE CONTROL Y GARANTIAS DE CARTAGENA45578</v>
      </c>
      <c r="D130" s="51">
        <v>45581</v>
      </c>
      <c r="E130" s="21" t="str">
        <f t="shared" ref="E130:E175" si="5">A130&amp;D130</f>
        <v>JUZGADO 3 PENAL MUNICIPAL  CON FUNCION DE CONTROL Y GARANTIAS DE CARTAGENA45581</v>
      </c>
    </row>
    <row r="131" spans="1:5">
      <c r="A131" s="8" t="s">
        <v>277</v>
      </c>
      <c r="B131" s="51">
        <v>45579</v>
      </c>
      <c r="C131" s="15" t="str">
        <f t="shared" si="4"/>
        <v>JUZGADO 4 PENAL MUNICIPAL DE CARTAGENA45579</v>
      </c>
      <c r="D131" s="51">
        <v>45580</v>
      </c>
      <c r="E131" s="21" t="str">
        <f t="shared" si="5"/>
        <v>JUZGADO 4 PENAL MUNICIPAL DE CARTAGENA45580</v>
      </c>
    </row>
    <row r="132" spans="1:5">
      <c r="A132" s="8" t="s">
        <v>238</v>
      </c>
      <c r="B132" s="51">
        <v>45584</v>
      </c>
      <c r="C132" s="15" t="str">
        <f t="shared" si="4"/>
        <v>JUZGADO 6 PENAL MUNICIPAL CON FUNCION DE CONTROL Y GARANTIAS DE CARTAGENA45584</v>
      </c>
      <c r="D132" s="51">
        <v>45589</v>
      </c>
      <c r="E132" s="21" t="str">
        <f t="shared" si="5"/>
        <v>JUZGADO 6 PENAL MUNICIPAL CON FUNCION DE CONTROL Y GARANTIAS DE CARTAGENA45589</v>
      </c>
    </row>
    <row r="133" spans="1:5">
      <c r="A133" s="8" t="s">
        <v>278</v>
      </c>
      <c r="B133" s="51">
        <v>45585</v>
      </c>
      <c r="C133" s="15" t="str">
        <f t="shared" si="4"/>
        <v>JUZGADO 7 PENAL MUNICIPAL DE CARTAGENA45585</v>
      </c>
      <c r="D133" s="51">
        <v>45588</v>
      </c>
      <c r="E133" s="21" t="str">
        <f t="shared" si="5"/>
        <v>JUZGADO 7 PENAL MUNICIPAL DE CARTAGENA45588</v>
      </c>
    </row>
    <row r="134" spans="1:5">
      <c r="A134" s="8" t="s">
        <v>192</v>
      </c>
      <c r="B134" s="51">
        <v>45591</v>
      </c>
      <c r="C134" s="15" t="str">
        <f t="shared" si="4"/>
        <v>JUZGADO 8 PENAL MUNICIPAL CON FUNCION DE CONTROL DE GARANTIAS45591</v>
      </c>
      <c r="D134" s="51">
        <v>45596</v>
      </c>
      <c r="E134" s="21" t="str">
        <f t="shared" si="5"/>
        <v>JUZGADO 8 PENAL MUNICIPAL CON FUNCION DE CONTROL DE GARANTIAS45596</v>
      </c>
    </row>
    <row r="135" spans="1:5">
      <c r="A135" s="8" t="s">
        <v>98</v>
      </c>
      <c r="B135" s="51">
        <v>45592</v>
      </c>
      <c r="C135" s="15" t="str">
        <f t="shared" si="4"/>
        <v>JUZGADO 9 PENAL MUNICIPAL CON FUNCION DE CONTROL Y GARANTIAS DE CARTAGENA45592</v>
      </c>
      <c r="D135" s="51">
        <v>45595</v>
      </c>
      <c r="E135" s="21" t="str">
        <f t="shared" si="5"/>
        <v>JUZGADO 9 PENAL MUNICIPAL CON FUNCION DE CONTROL Y GARANTIAS DE CARTAGENA45595</v>
      </c>
    </row>
    <row r="136" spans="1:5">
      <c r="A136" s="8" t="s">
        <v>244</v>
      </c>
      <c r="B136" s="51">
        <v>45598</v>
      </c>
      <c r="C136" s="15" t="str">
        <f t="shared" si="4"/>
        <v>JUZGADO 10 PENAL MUNICIPAL CON FUNCION DE CONTROL Y GARANTIAS DE CARTAGENA45598</v>
      </c>
      <c r="D136" s="51">
        <v>45603</v>
      </c>
      <c r="E136" s="21" t="str">
        <f t="shared" si="5"/>
        <v>JUZGADO 10 PENAL MUNICIPAL CON FUNCION DE CONTROL Y GARANTIAS DE CARTAGENA45603</v>
      </c>
    </row>
    <row r="137" spans="1:5">
      <c r="A137" s="8" t="s">
        <v>188</v>
      </c>
      <c r="B137" s="51">
        <v>45599</v>
      </c>
      <c r="C137" s="15" t="str">
        <f t="shared" si="4"/>
        <v>JUZGADO 11 PENAL MUNICIPAL CON FUNCION DE CONTROL Y GARANTIAS DE CARTAGENA45599</v>
      </c>
      <c r="D137" s="51">
        <v>45618</v>
      </c>
      <c r="E137" s="21" t="str">
        <f t="shared" si="5"/>
        <v>JUZGADO 11 PENAL MUNICIPAL CON FUNCION DE CONTROL Y GARANTIAS DE CARTAGENA45618</v>
      </c>
    </row>
    <row r="138" spans="1:5">
      <c r="A138" s="8" t="s">
        <v>64</v>
      </c>
      <c r="B138" s="51">
        <v>45600</v>
      </c>
      <c r="C138" s="15" t="str">
        <f t="shared" si="4"/>
        <v>JUZGADO 12 PENAL MUNICIPAL CON FUNCION DE CONTROL Y GARANTIAS DE CARTAGENA45600</v>
      </c>
      <c r="D138" s="51">
        <v>45604</v>
      </c>
      <c r="E138" s="21" t="str">
        <f t="shared" si="5"/>
        <v>JUZGADO 12 PENAL MUNICIPAL CON FUNCION DE CONTROL Y GARANTIAS DE CARTAGENA45604</v>
      </c>
    </row>
    <row r="139" spans="1:5">
      <c r="A139" s="8" t="s">
        <v>226</v>
      </c>
      <c r="B139" s="51">
        <v>45605</v>
      </c>
      <c r="C139" s="15" t="str">
        <f t="shared" si="4"/>
        <v>JUZGADO 16 PENAL MUNICIPAL CON FUNCION DE CONTROL DE GARANTÍAS45605</v>
      </c>
      <c r="D139" s="51">
        <v>45632</v>
      </c>
      <c r="E139" s="21" t="str">
        <f t="shared" si="5"/>
        <v>JUZGADO 16 PENAL MUNICIPAL CON FUNCION DE CONTROL DE GARANTÍAS45632</v>
      </c>
    </row>
    <row r="140" spans="1:5">
      <c r="A140" s="8" t="s">
        <v>242</v>
      </c>
      <c r="B140" s="51">
        <v>45606</v>
      </c>
      <c r="C140" s="15" t="str">
        <f t="shared" si="4"/>
        <v>JUZGADO 17 PENAL MUNICIPAL CON FUNCION DE CONTROL DE GARANTÍAS DE CARTAGENA45606</v>
      </c>
      <c r="D140" s="51">
        <v>45625</v>
      </c>
      <c r="E140" s="21" t="str">
        <f t="shared" si="5"/>
        <v>JUZGADO 17 PENAL MUNICIPAL CON FUNCION DE CONTROL DE GARANTÍAS DE CARTAGENA45625</v>
      </c>
    </row>
    <row r="141" spans="1:5">
      <c r="A141" s="8" t="s">
        <v>279</v>
      </c>
      <c r="B141" s="51">
        <v>45607</v>
      </c>
      <c r="C141" s="15" t="str">
        <f t="shared" si="4"/>
        <v>JUZGADO 18 PENAL MUNICIPAL  DE CARTAGENA45607</v>
      </c>
      <c r="D141" s="51">
        <v>45611</v>
      </c>
      <c r="E141" s="21" t="str">
        <f t="shared" si="5"/>
        <v>JUZGADO 18 PENAL MUNICIPAL  DE CARTAGENA45611</v>
      </c>
    </row>
    <row r="142" spans="1:5">
      <c r="A142" s="8" t="s">
        <v>212</v>
      </c>
      <c r="B142" s="51">
        <v>45612</v>
      </c>
      <c r="C142" s="15" t="str">
        <f t="shared" si="4"/>
        <v>JUZGADO 21 PENAL MUNICIPAL CON FUNCION DE CONTROL DE GARANTIAS DE CARTAGENA45612</v>
      </c>
      <c r="D142" s="51">
        <v>45617</v>
      </c>
      <c r="E142" s="21" t="str">
        <f t="shared" si="5"/>
        <v>JUZGADO 21 PENAL MUNICIPAL CON FUNCION DE CONTROL DE GARANTIAS DE CARTAGENA45617</v>
      </c>
    </row>
    <row r="143" spans="1:5">
      <c r="A143" s="8" t="s">
        <v>271</v>
      </c>
      <c r="B143" s="51">
        <v>45613</v>
      </c>
      <c r="C143" s="15" t="str">
        <f t="shared" si="4"/>
        <v>JUZGADO PROMISCUO MUNICIPAL DE SAN ESTANISLAO DE KOSTKA45613</v>
      </c>
      <c r="D143" s="51">
        <v>45616</v>
      </c>
      <c r="E143" s="21" t="str">
        <f t="shared" si="5"/>
        <v>JUZGADO PROMISCUO MUNICIPAL DE SAN ESTANISLAO DE KOSTKA45616</v>
      </c>
    </row>
    <row r="144" spans="1:5">
      <c r="A144" s="8" t="s">
        <v>270</v>
      </c>
      <c r="B144" s="51">
        <v>45619</v>
      </c>
      <c r="C144" s="15" t="str">
        <f t="shared" si="4"/>
        <v>JUZGADO PROMISCUO MUNICIPAL DE VILLANUEVA45619</v>
      </c>
      <c r="D144" s="51">
        <v>45624</v>
      </c>
      <c r="E144" s="21" t="str">
        <f t="shared" si="5"/>
        <v>JUZGADO PROMISCUO MUNICIPAL DE VILLANUEVA45624</v>
      </c>
    </row>
    <row r="145" spans="1:5">
      <c r="A145" s="8" t="s">
        <v>272</v>
      </c>
      <c r="B145" s="51">
        <v>45620</v>
      </c>
      <c r="C145" s="15" t="str">
        <f t="shared" si="4"/>
        <v>JUZGADO PROMISCUO MUNICIPAL DE CLEMENCIA45620</v>
      </c>
      <c r="D145" s="51">
        <v>45623</v>
      </c>
      <c r="E145" s="21" t="str">
        <f t="shared" si="5"/>
        <v>JUZGADO PROMISCUO MUNICIPAL DE CLEMENCIA45623</v>
      </c>
    </row>
    <row r="146" spans="1:5">
      <c r="A146" s="8" t="s">
        <v>273</v>
      </c>
      <c r="B146" s="51">
        <v>45626</v>
      </c>
      <c r="C146" s="15" t="str">
        <f t="shared" si="4"/>
        <v>JUZGADO PROMISCUO MUNICIPAL DE SAN CRISTOBAL45626</v>
      </c>
      <c r="D146" s="51">
        <v>45631</v>
      </c>
      <c r="E146" s="21" t="str">
        <f t="shared" si="5"/>
        <v>JUZGADO PROMISCUO MUNICIPAL DE SAN CRISTOBAL45631</v>
      </c>
    </row>
    <row r="147" spans="1:5">
      <c r="A147" s="8" t="s">
        <v>274</v>
      </c>
      <c r="B147" s="51">
        <v>45627</v>
      </c>
      <c r="C147" s="15" t="str">
        <f t="shared" si="4"/>
        <v>JUZGADO PROMISCUO MUNICIPAL DE SANTA CATALINA45627</v>
      </c>
      <c r="D147" s="51">
        <v>45630</v>
      </c>
      <c r="E147" s="21" t="str">
        <f t="shared" si="5"/>
        <v>JUZGADO PROMISCUO MUNICIPAL DE SANTA CATALINA45630</v>
      </c>
    </row>
    <row r="148" spans="1:5">
      <c r="A148" s="8" t="s">
        <v>275</v>
      </c>
      <c r="B148" s="51">
        <v>45633</v>
      </c>
      <c r="C148" s="15" t="str">
        <f t="shared" si="4"/>
        <v>JUZGADO PROMISCUO MUNICIPAL DE SOPLAVIENTO45633</v>
      </c>
      <c r="D148" s="51">
        <v>45638</v>
      </c>
      <c r="E148" s="21" t="str">
        <f t="shared" si="5"/>
        <v>JUZGADO PROMISCUO MUNICIPAL DE SOPLAVIENTO45638</v>
      </c>
    </row>
    <row r="149" spans="1:5">
      <c r="A149" s="8" t="s">
        <v>276</v>
      </c>
      <c r="B149" s="51">
        <v>45634</v>
      </c>
      <c r="C149" s="15" t="str">
        <f t="shared" si="4"/>
        <v>JUZGADO PROMISCUO MUNICIPAL DE SANTA ROSA45634</v>
      </c>
      <c r="D149" s="51">
        <v>45637</v>
      </c>
      <c r="E149" s="21" t="str">
        <f t="shared" si="5"/>
        <v>JUZGADO PROMISCUO MUNICIPAL DE SANTA ROSA45637</v>
      </c>
    </row>
    <row r="150" spans="1:5">
      <c r="A150" s="8" t="s">
        <v>46</v>
      </c>
      <c r="B150" s="51">
        <v>45640</v>
      </c>
      <c r="C150" s="15" t="str">
        <f t="shared" si="4"/>
        <v>JUZGADO 3 PENAL MUNICIPAL  CON FUNCION DE CONTROL Y GARANTIAS DE CARTAGENA45640</v>
      </c>
      <c r="D150" s="51">
        <v>45645</v>
      </c>
      <c r="E150" s="21" t="str">
        <f t="shared" si="5"/>
        <v>JUZGADO 3 PENAL MUNICIPAL  CON FUNCION DE CONTROL Y GARANTIAS DE CARTAGENA45645</v>
      </c>
    </row>
    <row r="151" spans="1:5">
      <c r="A151" s="8" t="s">
        <v>277</v>
      </c>
      <c r="B151" s="51">
        <v>45641</v>
      </c>
      <c r="C151" s="15" t="str">
        <f t="shared" si="4"/>
        <v>JUZGADO 4 PENAL MUNICIPAL DE CARTAGENA45641</v>
      </c>
      <c r="D151" s="51">
        <v>45642</v>
      </c>
      <c r="E151" s="21" t="str">
        <f t="shared" si="5"/>
        <v>JUZGADO 4 PENAL MUNICIPAL DE CARTAGENA45642</v>
      </c>
    </row>
    <row r="152" spans="1:5">
      <c r="A152" s="8" t="s">
        <v>238</v>
      </c>
      <c r="B152" s="51">
        <v>45643</v>
      </c>
      <c r="C152" s="15" t="str">
        <f t="shared" si="4"/>
        <v>JUZGADO 6 PENAL MUNICIPAL CON FUNCION DE CONTROL Y GARANTIAS DE CARTAGENA45643</v>
      </c>
      <c r="D152" s="51">
        <v>45644</v>
      </c>
      <c r="E152" s="21" t="str">
        <f t="shared" si="5"/>
        <v>JUZGADO 6 PENAL MUNICIPAL CON FUNCION DE CONTROL Y GARANTIAS DE CARTAGENA45644</v>
      </c>
    </row>
    <row r="153" spans="1:5">
      <c r="A153" s="8" t="s">
        <v>278</v>
      </c>
      <c r="B153" s="51">
        <v>45647</v>
      </c>
      <c r="C153" s="15" t="str">
        <f t="shared" si="4"/>
        <v>JUZGADO 7 PENAL MUNICIPAL DE CARTAGENA45647</v>
      </c>
      <c r="D153" s="51">
        <v>45671</v>
      </c>
      <c r="E153" s="21" t="str">
        <f t="shared" si="5"/>
        <v>JUZGADO 7 PENAL MUNICIPAL DE CARTAGENA45671</v>
      </c>
    </row>
    <row r="154" spans="1:5">
      <c r="A154" s="8" t="s">
        <v>192</v>
      </c>
      <c r="B154" s="51">
        <v>45648</v>
      </c>
      <c r="C154" s="15" t="str">
        <f t="shared" si="4"/>
        <v>JUZGADO 8 PENAL MUNICIPAL CON FUNCION DE CONTROL DE GARANTIAS45648</v>
      </c>
      <c r="D154" s="51">
        <v>45670</v>
      </c>
      <c r="E154" s="21" t="str">
        <f t="shared" si="5"/>
        <v>JUZGADO 8 PENAL MUNICIPAL CON FUNCION DE CONTROL DE GARANTIAS45670</v>
      </c>
    </row>
    <row r="155" spans="1:5">
      <c r="A155" s="8" t="s">
        <v>98</v>
      </c>
      <c r="B155" s="51">
        <v>45651</v>
      </c>
      <c r="C155" s="15" t="str">
        <f t="shared" si="4"/>
        <v>JUZGADO 9 PENAL MUNICIPAL CON FUNCION DE CONTROL Y GARANTIAS DE CARTAGENA45651</v>
      </c>
      <c r="D155" s="51">
        <v>45653</v>
      </c>
      <c r="E155" s="21" t="str">
        <f t="shared" si="5"/>
        <v>JUZGADO 9 PENAL MUNICIPAL CON FUNCION DE CONTROL Y GARANTIAS DE CARTAGENA45653</v>
      </c>
    </row>
    <row r="156" spans="1:5">
      <c r="A156" s="8" t="s">
        <v>244</v>
      </c>
      <c r="B156" s="51">
        <v>45654</v>
      </c>
      <c r="C156" s="15" t="str">
        <f t="shared" si="4"/>
        <v>JUZGADO 10 PENAL MUNICIPAL CON FUNCION DE CONTROL Y GARANTIAS DE CARTAGENA45654</v>
      </c>
      <c r="D156" s="51">
        <v>45678</v>
      </c>
      <c r="E156" s="21" t="str">
        <f t="shared" si="5"/>
        <v>JUZGADO 10 PENAL MUNICIPAL CON FUNCION DE CONTROL Y GARANTIAS DE CARTAGENA45678</v>
      </c>
    </row>
    <row r="157" spans="1:5">
      <c r="A157" s="8" t="s">
        <v>188</v>
      </c>
      <c r="B157" s="51">
        <v>45655</v>
      </c>
      <c r="C157" s="15" t="str">
        <f t="shared" si="4"/>
        <v>JUZGADO 11 PENAL MUNICIPAL CON FUNCION DE CONTROL Y GARANTIAS DE CARTAGENA45655</v>
      </c>
      <c r="D157" s="51">
        <v>45677</v>
      </c>
      <c r="E157" s="21" t="str">
        <f t="shared" si="5"/>
        <v>JUZGADO 11 PENAL MUNICIPAL CON FUNCION DE CONTROL Y GARANTIAS DE CARTAGENA45677</v>
      </c>
    </row>
    <row r="158" spans="1:5">
      <c r="A158" s="8" t="s">
        <v>64</v>
      </c>
      <c r="B158" s="51">
        <v>45658</v>
      </c>
      <c r="C158" s="15" t="str">
        <f t="shared" si="4"/>
        <v>JUZGADO 12 PENAL MUNICIPAL CON FUNCION DE CONTROL Y GARANTIAS DE CARTAGENA45658</v>
      </c>
      <c r="D158" s="51">
        <v>45660</v>
      </c>
      <c r="E158" s="21" t="str">
        <f t="shared" si="5"/>
        <v>JUZGADO 12 PENAL MUNICIPAL CON FUNCION DE CONTROL Y GARANTIAS DE CARTAGENA45660</v>
      </c>
    </row>
    <row r="159" spans="1:5">
      <c r="A159" s="8" t="s">
        <v>226</v>
      </c>
      <c r="B159" s="51">
        <v>45661</v>
      </c>
      <c r="C159" s="15" t="str">
        <f t="shared" si="4"/>
        <v>JUZGADO 16 PENAL MUNICIPAL CON FUNCION DE CONTROL DE GARANTÍAS45661</v>
      </c>
      <c r="D159" s="51">
        <v>45681</v>
      </c>
      <c r="E159" s="21" t="str">
        <f t="shared" si="5"/>
        <v>JUZGADO 16 PENAL MUNICIPAL CON FUNCION DE CONTROL DE GARANTÍAS45681</v>
      </c>
    </row>
    <row r="160" spans="1:5">
      <c r="A160" s="8" t="s">
        <v>242</v>
      </c>
      <c r="B160" s="51">
        <v>45662</v>
      </c>
      <c r="C160" s="15" t="str">
        <f t="shared" si="4"/>
        <v>JUZGADO 17 PENAL MUNICIPAL CON FUNCION DE CONTROL DE GARANTÍAS DE CARTAGENA45662</v>
      </c>
      <c r="D160" s="51">
        <v>45674</v>
      </c>
      <c r="E160" s="21" t="str">
        <f t="shared" si="5"/>
        <v>JUZGADO 17 PENAL MUNICIPAL CON FUNCION DE CONTROL DE GARANTÍAS DE CARTAGENA45674</v>
      </c>
    </row>
    <row r="161" spans="1:5">
      <c r="A161" s="8" t="s">
        <v>279</v>
      </c>
      <c r="B161" s="51">
        <v>45663</v>
      </c>
      <c r="C161" s="15" t="str">
        <f t="shared" si="4"/>
        <v>JUZGADO 18 PENAL MUNICIPAL  DE CARTAGENA45663</v>
      </c>
      <c r="D161" s="51">
        <v>45667</v>
      </c>
      <c r="E161" s="21" t="str">
        <f t="shared" si="5"/>
        <v>JUZGADO 18 PENAL MUNICIPAL  DE CARTAGENA45667</v>
      </c>
    </row>
    <row r="162" spans="1:5">
      <c r="A162" s="8" t="s">
        <v>212</v>
      </c>
      <c r="B162" s="51">
        <v>45668</v>
      </c>
      <c r="C162" s="15" t="str">
        <f t="shared" si="4"/>
        <v>JUZGADO 21 PENAL MUNICIPAL CON FUNCION DE CONTROL DE GARANTIAS DE CARTAGENA45668</v>
      </c>
      <c r="D162" s="51">
        <v>45673</v>
      </c>
      <c r="E162" s="21" t="str">
        <f t="shared" si="5"/>
        <v>JUZGADO 21 PENAL MUNICIPAL CON FUNCION DE CONTROL DE GARANTIAS DE CARTAGENA45673</v>
      </c>
    </row>
    <row r="163" spans="1:5">
      <c r="A163" s="8" t="s">
        <v>271</v>
      </c>
      <c r="B163" s="51">
        <v>45669</v>
      </c>
      <c r="C163" s="15" t="str">
        <f t="shared" si="4"/>
        <v>JUZGADO PROMISCUO MUNICIPAL DE SAN ESTANISLAO DE KOSTKA45669</v>
      </c>
      <c r="D163" s="51">
        <v>45672</v>
      </c>
      <c r="E163" s="21" t="str">
        <f t="shared" si="5"/>
        <v>JUZGADO PROMISCUO MUNICIPAL DE SAN ESTANISLAO DE KOSTKA45672</v>
      </c>
    </row>
    <row r="164" spans="1:5">
      <c r="A164" s="8" t="s">
        <v>270</v>
      </c>
      <c r="B164" s="51">
        <v>45675</v>
      </c>
      <c r="C164" s="15" t="str">
        <f t="shared" si="4"/>
        <v>JUZGADO PROMISCUO MUNICIPAL DE VILLANUEVA45675</v>
      </c>
      <c r="D164" s="51">
        <v>45680</v>
      </c>
      <c r="E164" s="21" t="str">
        <f t="shared" si="5"/>
        <v>JUZGADO PROMISCUO MUNICIPAL DE VILLANUEVA45680</v>
      </c>
    </row>
    <row r="165" spans="1:5">
      <c r="A165" s="8" t="s">
        <v>272</v>
      </c>
      <c r="B165" s="51">
        <v>45676</v>
      </c>
      <c r="C165" s="15" t="str">
        <f t="shared" si="4"/>
        <v>JUZGADO PROMISCUO MUNICIPAL DE CLEMENCIA45676</v>
      </c>
      <c r="D165" s="51">
        <v>45679</v>
      </c>
      <c r="E165" s="21" t="str">
        <f t="shared" si="5"/>
        <v>JUZGADO PROMISCUO MUNICIPAL DE CLEMENCIA45679</v>
      </c>
    </row>
    <row r="166" spans="1:5">
      <c r="A166" s="8" t="s">
        <v>273</v>
      </c>
      <c r="B166" s="51">
        <v>45682</v>
      </c>
      <c r="C166" s="15" t="str">
        <f t="shared" si="4"/>
        <v>JUZGADO PROMISCUO MUNICIPAL DE SAN CRISTOBAL45682</v>
      </c>
      <c r="D166" s="51">
        <v>45687</v>
      </c>
      <c r="E166" s="21" t="str">
        <f t="shared" si="5"/>
        <v>JUZGADO PROMISCUO MUNICIPAL DE SAN CRISTOBAL45687</v>
      </c>
    </row>
    <row r="167" spans="1:5">
      <c r="A167" s="8" t="s">
        <v>274</v>
      </c>
      <c r="B167" s="51">
        <v>45683</v>
      </c>
      <c r="C167" s="15" t="str">
        <f t="shared" si="4"/>
        <v>JUZGADO PROMISCUO MUNICIPAL DE SANTA CATALINA45683</v>
      </c>
      <c r="D167" s="51">
        <v>45686</v>
      </c>
      <c r="E167" s="21" t="str">
        <f t="shared" si="5"/>
        <v>JUZGADO PROMISCUO MUNICIPAL DE SANTA CATALINA45686</v>
      </c>
    </row>
    <row r="168" spans="1:5">
      <c r="A168" s="8" t="s">
        <v>275</v>
      </c>
      <c r="B168" s="51">
        <v>45689</v>
      </c>
      <c r="C168" s="15" t="str">
        <f t="shared" si="4"/>
        <v>JUZGADO PROMISCUO MUNICIPAL DE SOPLAVIENTO45689</v>
      </c>
      <c r="D168" s="51">
        <v>45694</v>
      </c>
      <c r="E168" s="21" t="str">
        <f t="shared" si="5"/>
        <v>JUZGADO PROMISCUO MUNICIPAL DE SOPLAVIENTO45694</v>
      </c>
    </row>
    <row r="169" spans="1:5">
      <c r="A169" s="8" t="s">
        <v>276</v>
      </c>
      <c r="B169" s="51">
        <v>45690</v>
      </c>
      <c r="C169" s="15" t="str">
        <f t="shared" si="4"/>
        <v>JUZGADO PROMISCUO MUNICIPAL DE SANTA ROSA45690</v>
      </c>
      <c r="D169" s="51">
        <v>45693</v>
      </c>
      <c r="E169" s="21" t="str">
        <f t="shared" si="5"/>
        <v>JUZGADO PROMISCUO MUNICIPAL DE SANTA ROSA45693</v>
      </c>
    </row>
    <row r="170" spans="1:5">
      <c r="A170" s="8" t="s">
        <v>46</v>
      </c>
      <c r="B170" s="51">
        <v>45696</v>
      </c>
      <c r="C170" s="15" t="str">
        <f t="shared" si="4"/>
        <v>JUZGADO 3 PENAL MUNICIPAL  CON FUNCION DE CONTROL Y GARANTIAS DE CARTAGENA45696</v>
      </c>
      <c r="D170" s="51">
        <v>45701</v>
      </c>
      <c r="E170" s="21" t="str">
        <f t="shared" si="5"/>
        <v>JUZGADO 3 PENAL MUNICIPAL  CON FUNCION DE CONTROL Y GARANTIAS DE CARTAGENA45701</v>
      </c>
    </row>
    <row r="171" spans="1:5">
      <c r="A171" s="8" t="s">
        <v>277</v>
      </c>
      <c r="B171" s="51">
        <v>45697</v>
      </c>
      <c r="C171" s="15" t="str">
        <f t="shared" si="4"/>
        <v>JUZGADO 4 PENAL MUNICIPAL DE CARTAGENA45697</v>
      </c>
      <c r="D171" s="51">
        <v>45700</v>
      </c>
      <c r="E171" s="21" t="str">
        <f t="shared" si="5"/>
        <v>JUZGADO 4 PENAL MUNICIPAL DE CARTAGENA45700</v>
      </c>
    </row>
    <row r="172" spans="1:5">
      <c r="A172" s="8" t="s">
        <v>238</v>
      </c>
      <c r="B172" s="51">
        <v>45703</v>
      </c>
      <c r="C172" s="15" t="str">
        <f t="shared" si="4"/>
        <v>JUZGADO 6 PENAL MUNICIPAL CON FUNCION DE CONTROL Y GARANTIAS DE CARTAGENA45703</v>
      </c>
      <c r="D172" s="51">
        <v>45708</v>
      </c>
      <c r="E172" s="21" t="str">
        <f t="shared" si="5"/>
        <v>JUZGADO 6 PENAL MUNICIPAL CON FUNCION DE CONTROL Y GARANTIAS DE CARTAGENA45708</v>
      </c>
    </row>
    <row r="173" spans="1:5">
      <c r="A173" s="8" t="s">
        <v>278</v>
      </c>
      <c r="B173" s="51">
        <v>45704</v>
      </c>
      <c r="C173" s="15" t="str">
        <f t="shared" si="4"/>
        <v>JUZGADO 7 PENAL MUNICIPAL DE CARTAGENA45704</v>
      </c>
      <c r="D173" s="51">
        <v>45707</v>
      </c>
      <c r="E173" s="21" t="str">
        <f t="shared" si="5"/>
        <v>JUZGADO 7 PENAL MUNICIPAL DE CARTAGENA45707</v>
      </c>
    </row>
    <row r="174" spans="1:5">
      <c r="A174" s="8" t="s">
        <v>192</v>
      </c>
      <c r="B174" s="51">
        <v>45710</v>
      </c>
      <c r="C174" s="15" t="str">
        <f t="shared" si="4"/>
        <v>JUZGADO 8 PENAL MUNICIPAL CON FUNCION DE CONTROL DE GARANTIAS45710</v>
      </c>
      <c r="D174" s="51">
        <v>45715</v>
      </c>
      <c r="E174" s="21" t="str">
        <f t="shared" si="5"/>
        <v>JUZGADO 8 PENAL MUNICIPAL CON FUNCION DE CONTROL DE GARANTIAS45715</v>
      </c>
    </row>
    <row r="175" spans="1:5">
      <c r="A175" s="8" t="s">
        <v>98</v>
      </c>
      <c r="B175" s="51">
        <v>45711</v>
      </c>
      <c r="C175" s="15" t="str">
        <f t="shared" si="4"/>
        <v>JUZGADO 9 PENAL MUNICIPAL CON FUNCION DE CONTROL Y GARANTIAS DE CARTAGENA45711</v>
      </c>
      <c r="D175" s="51">
        <v>45714</v>
      </c>
      <c r="E175" s="21" t="str">
        <f t="shared" si="5"/>
        <v>JUZGADO 9 PENAL MUNICIPAL CON FUNCION DE CONTROL Y GARANTIAS DE CARTAGENA45714</v>
      </c>
    </row>
  </sheetData>
  <pageMargins left="0.7" right="0.7" top="0.75" bottom="0.75" header="0.3" footer="0.3"/>
  <pageSetup paperSize="14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2FB-1970-4A58-913F-6F493FE6C3D4}">
  <dimension ref="A1:F1097"/>
  <sheetViews>
    <sheetView topLeftCell="A93" workbookViewId="0">
      <selection activeCell="A78" sqref="A1:XFD1048576"/>
    </sheetView>
  </sheetViews>
  <sheetFormatPr defaultColWidth="11.42578125" defaultRowHeight="15"/>
  <cols>
    <col min="1" max="1" width="11.28515625" bestFit="1" customWidth="1"/>
    <col min="2" max="2" width="8.7109375" bestFit="1" customWidth="1"/>
    <col min="3" max="3" width="9.42578125" bestFit="1" customWidth="1"/>
    <col min="4" max="4" width="9.7109375" bestFit="1" customWidth="1"/>
    <col min="5" max="5" width="17" bestFit="1" customWidth="1"/>
    <col min="6" max="6" width="14.85546875" bestFit="1" customWidth="1"/>
  </cols>
  <sheetData>
    <row r="1" spans="1:6">
      <c r="A1" s="3" t="s">
        <v>245</v>
      </c>
      <c r="B1" s="1" t="s">
        <v>4</v>
      </c>
      <c r="C1" s="1" t="s">
        <v>5</v>
      </c>
      <c r="D1" s="1" t="s">
        <v>6</v>
      </c>
      <c r="E1" s="1" t="s">
        <v>280</v>
      </c>
      <c r="F1" s="1" t="s">
        <v>246</v>
      </c>
    </row>
    <row r="2" spans="1:6">
      <c r="A2" s="3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281</v>
      </c>
    </row>
    <row r="3" spans="1:6">
      <c r="A3" s="3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282</v>
      </c>
    </row>
    <row r="4" spans="1:6">
      <c r="A4" s="3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282</v>
      </c>
    </row>
    <row r="5" spans="1:6">
      <c r="A5" s="3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282</v>
      </c>
    </row>
    <row r="6" spans="1:6">
      <c r="A6" s="3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282</v>
      </c>
    </row>
    <row r="7" spans="1:6">
      <c r="A7" s="3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283</v>
      </c>
    </row>
    <row r="8" spans="1:6">
      <c r="A8" s="3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283</v>
      </c>
    </row>
    <row r="9" spans="1:6">
      <c r="A9" s="3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281</v>
      </c>
    </row>
    <row r="10" spans="1:6">
      <c r="A10" s="3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282</v>
      </c>
    </row>
    <row r="11" spans="1:6">
      <c r="A11" s="3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282</v>
      </c>
    </row>
    <row r="12" spans="1:6">
      <c r="A12" s="3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282</v>
      </c>
    </row>
    <row r="13" spans="1:6">
      <c r="A13" s="3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282</v>
      </c>
    </row>
    <row r="14" spans="1:6">
      <c r="A14" s="3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283</v>
      </c>
    </row>
    <row r="15" spans="1:6">
      <c r="A15" s="3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283</v>
      </c>
    </row>
    <row r="16" spans="1:6">
      <c r="A16" s="3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282</v>
      </c>
    </row>
    <row r="17" spans="1:6">
      <c r="A17" s="3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282</v>
      </c>
    </row>
    <row r="18" spans="1:6">
      <c r="A18" s="3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282</v>
      </c>
    </row>
    <row r="19" spans="1:6">
      <c r="A19" s="3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282</v>
      </c>
    </row>
    <row r="20" spans="1:6">
      <c r="A20" s="3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282</v>
      </c>
    </row>
    <row r="21" spans="1:6">
      <c r="A21" s="3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283</v>
      </c>
    </row>
    <row r="22" spans="1:6">
      <c r="A22" s="3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283</v>
      </c>
    </row>
    <row r="23" spans="1:6">
      <c r="A23" s="3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282</v>
      </c>
    </row>
    <row r="24" spans="1:6">
      <c r="A24" s="3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282</v>
      </c>
    </row>
    <row r="25" spans="1:6">
      <c r="A25" s="3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282</v>
      </c>
    </row>
    <row r="26" spans="1:6">
      <c r="A26" s="3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282</v>
      </c>
    </row>
    <row r="27" spans="1:6">
      <c r="A27" s="3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282</v>
      </c>
    </row>
    <row r="28" spans="1:6">
      <c r="A28" s="3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283</v>
      </c>
    </row>
    <row r="29" spans="1:6">
      <c r="A29" s="3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283</v>
      </c>
    </row>
    <row r="30" spans="1:6">
      <c r="A30" s="3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282</v>
      </c>
    </row>
    <row r="31" spans="1:6">
      <c r="A31" s="3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282</v>
      </c>
    </row>
    <row r="32" spans="1:6">
      <c r="A32" s="3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282</v>
      </c>
    </row>
    <row r="33" spans="1:6">
      <c r="A33" s="3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282</v>
      </c>
    </row>
    <row r="34" spans="1:6">
      <c r="A34" s="3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282</v>
      </c>
    </row>
    <row r="35" spans="1:6">
      <c r="A35" s="3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283</v>
      </c>
    </row>
    <row r="36" spans="1:6">
      <c r="A36" s="3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283</v>
      </c>
    </row>
    <row r="37" spans="1:6">
      <c r="A37" s="3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282</v>
      </c>
    </row>
    <row r="38" spans="1:6">
      <c r="A38" s="3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282</v>
      </c>
    </row>
    <row r="39" spans="1:6">
      <c r="A39" s="3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282</v>
      </c>
    </row>
    <row r="40" spans="1:6">
      <c r="A40" s="3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282</v>
      </c>
    </row>
    <row r="41" spans="1:6">
      <c r="A41" s="3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282</v>
      </c>
    </row>
    <row r="42" spans="1:6">
      <c r="A42" s="3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283</v>
      </c>
    </row>
    <row r="43" spans="1:6">
      <c r="A43" s="3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283</v>
      </c>
    </row>
    <row r="44" spans="1:6">
      <c r="A44" s="3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282</v>
      </c>
    </row>
    <row r="45" spans="1:6">
      <c r="A45" s="3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282</v>
      </c>
    </row>
    <row r="46" spans="1:6">
      <c r="A46" s="3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282</v>
      </c>
    </row>
    <row r="47" spans="1:6">
      <c r="A47" s="3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282</v>
      </c>
    </row>
    <row r="48" spans="1:6">
      <c r="A48" s="3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282</v>
      </c>
    </row>
    <row r="49" spans="1:6">
      <c r="A49" s="3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283</v>
      </c>
    </row>
    <row r="50" spans="1:6">
      <c r="A50" s="3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283</v>
      </c>
    </row>
    <row r="51" spans="1:6">
      <c r="A51" s="3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282</v>
      </c>
    </row>
    <row r="52" spans="1:6">
      <c r="A52" s="3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282</v>
      </c>
    </row>
    <row r="53" spans="1:6">
      <c r="A53" s="3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282</v>
      </c>
    </row>
    <row r="54" spans="1:6">
      <c r="A54" s="3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282</v>
      </c>
    </row>
    <row r="55" spans="1:6">
      <c r="A55" s="3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282</v>
      </c>
    </row>
    <row r="56" spans="1:6">
      <c r="A56" s="3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283</v>
      </c>
    </row>
    <row r="57" spans="1:6">
      <c r="A57" s="3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283</v>
      </c>
    </row>
    <row r="58" spans="1:6">
      <c r="A58" s="3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282</v>
      </c>
    </row>
    <row r="59" spans="1:6">
      <c r="A59" s="3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282</v>
      </c>
    </row>
    <row r="60" spans="1:6">
      <c r="A60" s="3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282</v>
      </c>
    </row>
    <row r="61" spans="1:6">
      <c r="A61" s="3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282</v>
      </c>
    </row>
    <row r="62" spans="1:6">
      <c r="A62" s="3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282</v>
      </c>
    </row>
    <row r="63" spans="1:6">
      <c r="A63" s="3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283</v>
      </c>
    </row>
    <row r="64" spans="1:6">
      <c r="A64" s="3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283</v>
      </c>
    </row>
    <row r="65" spans="1:6">
      <c r="A65" s="3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282</v>
      </c>
    </row>
    <row r="66" spans="1:6">
      <c r="A66" s="3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282</v>
      </c>
    </row>
    <row r="67" spans="1:6">
      <c r="A67" s="3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282</v>
      </c>
    </row>
    <row r="68" spans="1:6">
      <c r="A68" s="3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282</v>
      </c>
    </row>
    <row r="69" spans="1:6">
      <c r="A69" s="3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282</v>
      </c>
    </row>
    <row r="70" spans="1:6">
      <c r="A70" s="3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283</v>
      </c>
    </row>
    <row r="71" spans="1:6">
      <c r="A71" s="3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283</v>
      </c>
    </row>
    <row r="72" spans="1:6">
      <c r="A72" s="3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282</v>
      </c>
    </row>
    <row r="73" spans="1:6">
      <c r="A73" s="3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282</v>
      </c>
    </row>
    <row r="74" spans="1:6">
      <c r="A74" s="3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282</v>
      </c>
    </row>
    <row r="75" spans="1:6">
      <c r="A75" s="3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282</v>
      </c>
    </row>
    <row r="76" spans="1:6">
      <c r="A76" s="3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282</v>
      </c>
    </row>
    <row r="77" spans="1:6">
      <c r="A77" s="3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283</v>
      </c>
    </row>
    <row r="78" spans="1:6">
      <c r="A78" s="3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283</v>
      </c>
    </row>
    <row r="79" spans="1:6">
      <c r="A79" s="3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282</v>
      </c>
    </row>
    <row r="80" spans="1:6">
      <c r="A80" s="3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282</v>
      </c>
    </row>
    <row r="81" spans="1:6">
      <c r="A81" s="3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282</v>
      </c>
    </row>
    <row r="82" spans="1:6">
      <c r="A82" s="3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282</v>
      </c>
    </row>
    <row r="83" spans="1:6">
      <c r="A83" s="3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282</v>
      </c>
    </row>
    <row r="84" spans="1:6">
      <c r="A84" s="3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283</v>
      </c>
    </row>
    <row r="85" spans="1:6">
      <c r="A85" s="3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283</v>
      </c>
    </row>
    <row r="86" spans="1:6">
      <c r="A86" s="3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281</v>
      </c>
    </row>
    <row r="87" spans="1:6">
      <c r="A87" s="3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282</v>
      </c>
    </row>
    <row r="88" spans="1:6">
      <c r="A88" s="3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282</v>
      </c>
    </row>
    <row r="89" spans="1:6">
      <c r="A89" s="3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281</v>
      </c>
    </row>
    <row r="90" spans="1:6">
      <c r="A90" s="3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281</v>
      </c>
    </row>
    <row r="91" spans="1:6">
      <c r="A91" s="3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283</v>
      </c>
    </row>
    <row r="92" spans="1:6">
      <c r="A92" s="3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283</v>
      </c>
    </row>
    <row r="93" spans="1:6">
      <c r="A93" s="3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282</v>
      </c>
    </row>
    <row r="94" spans="1:6">
      <c r="A94" s="3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282</v>
      </c>
    </row>
    <row r="95" spans="1:6">
      <c r="A95" s="3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282</v>
      </c>
    </row>
    <row r="96" spans="1:6">
      <c r="A96" s="3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282</v>
      </c>
    </row>
    <row r="97" spans="1:6">
      <c r="A97" s="3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282</v>
      </c>
    </row>
    <row r="98" spans="1:6">
      <c r="A98" s="3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283</v>
      </c>
    </row>
    <row r="99" spans="1:6">
      <c r="A99" s="3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283</v>
      </c>
    </row>
    <row r="100" spans="1:6">
      <c r="A100" s="3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282</v>
      </c>
    </row>
    <row r="101" spans="1:6">
      <c r="A101" s="3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282</v>
      </c>
    </row>
    <row r="102" spans="1:6">
      <c r="A102" s="3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282</v>
      </c>
    </row>
    <row r="103" spans="1:6">
      <c r="A103" s="3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282</v>
      </c>
    </row>
    <row r="104" spans="1:6">
      <c r="A104" s="3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282</v>
      </c>
    </row>
    <row r="105" spans="1:6">
      <c r="A105" s="3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283</v>
      </c>
    </row>
    <row r="106" spans="1:6">
      <c r="A106" s="3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283</v>
      </c>
    </row>
    <row r="107" spans="1:6">
      <c r="A107" s="3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282</v>
      </c>
    </row>
    <row r="108" spans="1:6">
      <c r="A108" s="3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282</v>
      </c>
    </row>
    <row r="109" spans="1:6">
      <c r="A109" s="3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282</v>
      </c>
    </row>
    <row r="110" spans="1:6">
      <c r="A110" s="3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282</v>
      </c>
    </row>
    <row r="111" spans="1:6">
      <c r="A111" s="3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282</v>
      </c>
    </row>
    <row r="112" spans="1:6">
      <c r="A112" s="3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283</v>
      </c>
    </row>
    <row r="113" spans="1:6">
      <c r="A113" s="3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283</v>
      </c>
    </row>
    <row r="114" spans="1:6">
      <c r="A114" s="3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282</v>
      </c>
    </row>
    <row r="115" spans="1:6">
      <c r="A115" s="3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282</v>
      </c>
    </row>
    <row r="116" spans="1:6">
      <c r="A116" s="3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282</v>
      </c>
    </row>
    <row r="117" spans="1:6">
      <c r="A117" s="3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282</v>
      </c>
    </row>
    <row r="118" spans="1:6">
      <c r="A118" s="3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282</v>
      </c>
    </row>
    <row r="119" spans="1:6">
      <c r="A119" s="3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283</v>
      </c>
    </row>
    <row r="120" spans="1:6">
      <c r="A120" s="3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283</v>
      </c>
    </row>
    <row r="121" spans="1:6">
      <c r="A121" s="3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282</v>
      </c>
    </row>
    <row r="122" spans="1:6">
      <c r="A122" s="3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282</v>
      </c>
    </row>
    <row r="123" spans="1:6">
      <c r="A123" s="3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281</v>
      </c>
    </row>
    <row r="124" spans="1:6">
      <c r="A124" s="3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282</v>
      </c>
    </row>
    <row r="125" spans="1:6">
      <c r="A125" s="3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282</v>
      </c>
    </row>
    <row r="126" spans="1:6">
      <c r="A126" s="3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283</v>
      </c>
    </row>
    <row r="127" spans="1:6">
      <c r="A127" s="3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283</v>
      </c>
    </row>
    <row r="128" spans="1:6">
      <c r="A128" s="3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282</v>
      </c>
    </row>
    <row r="129" spans="1:6">
      <c r="A129" s="3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282</v>
      </c>
    </row>
    <row r="130" spans="1:6">
      <c r="A130" s="3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282</v>
      </c>
    </row>
    <row r="131" spans="1:6">
      <c r="A131" s="3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282</v>
      </c>
    </row>
    <row r="132" spans="1:6">
      <c r="A132" s="3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282</v>
      </c>
    </row>
    <row r="133" spans="1:6">
      <c r="A133" s="3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283</v>
      </c>
    </row>
    <row r="134" spans="1:6">
      <c r="A134" s="3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283</v>
      </c>
    </row>
    <row r="135" spans="1:6">
      <c r="A135" s="3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281</v>
      </c>
    </row>
    <row r="136" spans="1:6">
      <c r="A136" s="3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282</v>
      </c>
    </row>
    <row r="137" spans="1:6">
      <c r="A137" s="3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282</v>
      </c>
    </row>
    <row r="138" spans="1:6">
      <c r="A138" s="3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282</v>
      </c>
    </row>
    <row r="139" spans="1:6">
      <c r="A139" s="3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282</v>
      </c>
    </row>
    <row r="140" spans="1:6">
      <c r="A140" s="3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283</v>
      </c>
    </row>
    <row r="141" spans="1:6">
      <c r="A141" s="3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283</v>
      </c>
    </row>
    <row r="142" spans="1:6">
      <c r="A142" s="3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282</v>
      </c>
    </row>
    <row r="143" spans="1:6">
      <c r="A143" s="3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282</v>
      </c>
    </row>
    <row r="144" spans="1:6">
      <c r="A144" s="3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282</v>
      </c>
    </row>
    <row r="145" spans="1:6">
      <c r="A145" s="3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282</v>
      </c>
    </row>
    <row r="146" spans="1:6">
      <c r="A146" s="3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282</v>
      </c>
    </row>
    <row r="147" spans="1:6">
      <c r="A147" s="3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283</v>
      </c>
    </row>
    <row r="148" spans="1:6">
      <c r="A148" s="3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283</v>
      </c>
    </row>
    <row r="149" spans="1:6">
      <c r="A149" s="3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282</v>
      </c>
    </row>
    <row r="150" spans="1:6">
      <c r="A150" s="3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282</v>
      </c>
    </row>
    <row r="151" spans="1:6">
      <c r="A151" s="3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282</v>
      </c>
    </row>
    <row r="152" spans="1:6">
      <c r="A152" s="3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282</v>
      </c>
    </row>
    <row r="153" spans="1:6">
      <c r="A153" s="3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282</v>
      </c>
    </row>
    <row r="154" spans="1:6">
      <c r="A154" s="3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283</v>
      </c>
    </row>
    <row r="155" spans="1:6">
      <c r="A155" s="3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283</v>
      </c>
    </row>
    <row r="156" spans="1:6">
      <c r="A156" s="3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281</v>
      </c>
    </row>
    <row r="157" spans="1:6">
      <c r="A157" s="3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282</v>
      </c>
    </row>
    <row r="158" spans="1:6">
      <c r="A158" s="3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282</v>
      </c>
    </row>
    <row r="159" spans="1:6">
      <c r="A159" s="3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282</v>
      </c>
    </row>
    <row r="160" spans="1:6">
      <c r="A160" s="3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282</v>
      </c>
    </row>
    <row r="161" spans="1:6">
      <c r="A161" s="3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283</v>
      </c>
    </row>
    <row r="162" spans="1:6">
      <c r="A162" s="3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283</v>
      </c>
    </row>
    <row r="163" spans="1:6">
      <c r="A163" s="3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281</v>
      </c>
    </row>
    <row r="164" spans="1:6">
      <c r="A164" s="3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282</v>
      </c>
    </row>
    <row r="165" spans="1:6">
      <c r="A165" s="3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282</v>
      </c>
    </row>
    <row r="166" spans="1:6">
      <c r="A166" s="3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282</v>
      </c>
    </row>
    <row r="167" spans="1:6">
      <c r="A167" s="3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282</v>
      </c>
    </row>
    <row r="168" spans="1:6">
      <c r="A168" s="3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283</v>
      </c>
    </row>
    <row r="169" spans="1:6">
      <c r="A169" s="3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283</v>
      </c>
    </row>
    <row r="170" spans="1:6">
      <c r="A170" s="3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282</v>
      </c>
    </row>
    <row r="171" spans="1:6">
      <c r="A171" s="3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282</v>
      </c>
    </row>
    <row r="172" spans="1:6">
      <c r="A172" s="3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282</v>
      </c>
    </row>
    <row r="173" spans="1:6">
      <c r="A173" s="3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282</v>
      </c>
    </row>
    <row r="174" spans="1:6">
      <c r="A174" s="3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282</v>
      </c>
    </row>
    <row r="175" spans="1:6">
      <c r="A175" s="3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283</v>
      </c>
    </row>
    <row r="176" spans="1:6">
      <c r="A176" s="3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283</v>
      </c>
    </row>
    <row r="177" spans="1:6">
      <c r="A177" s="3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282</v>
      </c>
    </row>
    <row r="178" spans="1:6">
      <c r="A178" s="3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282</v>
      </c>
    </row>
    <row r="179" spans="1:6">
      <c r="A179" s="3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282</v>
      </c>
    </row>
    <row r="180" spans="1:6">
      <c r="A180" s="3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282</v>
      </c>
    </row>
    <row r="181" spans="1:6">
      <c r="A181" s="3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282</v>
      </c>
    </row>
    <row r="182" spans="1:6">
      <c r="A182" s="3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283</v>
      </c>
    </row>
    <row r="183" spans="1:6">
      <c r="A183" s="3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283</v>
      </c>
    </row>
    <row r="184" spans="1:6">
      <c r="A184" s="3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281</v>
      </c>
    </row>
    <row r="185" spans="1:6">
      <c r="A185" s="3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282</v>
      </c>
    </row>
    <row r="186" spans="1:6">
      <c r="A186" s="3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282</v>
      </c>
    </row>
    <row r="187" spans="1:6">
      <c r="A187" s="3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282</v>
      </c>
    </row>
    <row r="188" spans="1:6">
      <c r="A188" s="3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282</v>
      </c>
    </row>
    <row r="189" spans="1:6">
      <c r="A189" s="3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283</v>
      </c>
    </row>
    <row r="190" spans="1:6">
      <c r="A190" s="3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283</v>
      </c>
    </row>
    <row r="191" spans="1:6">
      <c r="A191" s="3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282</v>
      </c>
    </row>
    <row r="192" spans="1:6">
      <c r="A192" s="3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282</v>
      </c>
    </row>
    <row r="193" spans="1:6">
      <c r="A193" s="3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282</v>
      </c>
    </row>
    <row r="194" spans="1:6">
      <c r="A194" s="3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282</v>
      </c>
    </row>
    <row r="195" spans="1:6">
      <c r="A195" s="3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282</v>
      </c>
    </row>
    <row r="196" spans="1:6">
      <c r="A196" s="3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283</v>
      </c>
    </row>
    <row r="197" spans="1:6">
      <c r="A197" s="3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283</v>
      </c>
    </row>
    <row r="198" spans="1:6">
      <c r="A198" s="3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282</v>
      </c>
    </row>
    <row r="199" spans="1:6">
      <c r="A199" s="3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282</v>
      </c>
    </row>
    <row r="200" spans="1:6">
      <c r="A200" s="3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282</v>
      </c>
    </row>
    <row r="201" spans="1:6">
      <c r="A201" s="3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282</v>
      </c>
    </row>
    <row r="202" spans="1:6">
      <c r="A202" s="3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282</v>
      </c>
    </row>
    <row r="203" spans="1:6">
      <c r="A203" s="3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281</v>
      </c>
    </row>
    <row r="204" spans="1:6">
      <c r="A204" s="3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283</v>
      </c>
    </row>
    <row r="205" spans="1:6">
      <c r="A205" s="3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282</v>
      </c>
    </row>
    <row r="206" spans="1:6">
      <c r="A206" s="3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282</v>
      </c>
    </row>
    <row r="207" spans="1:6">
      <c r="A207" s="3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282</v>
      </c>
    </row>
    <row r="208" spans="1:6">
      <c r="A208" s="3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282</v>
      </c>
    </row>
    <row r="209" spans="1:6">
      <c r="A209" s="3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282</v>
      </c>
    </row>
    <row r="210" spans="1:6">
      <c r="A210" s="3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283</v>
      </c>
    </row>
    <row r="211" spans="1:6">
      <c r="A211" s="3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283</v>
      </c>
    </row>
    <row r="212" spans="1:6">
      <c r="A212" s="3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282</v>
      </c>
    </row>
    <row r="213" spans="1:6">
      <c r="A213" s="3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282</v>
      </c>
    </row>
    <row r="214" spans="1:6">
      <c r="A214" s="3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282</v>
      </c>
    </row>
    <row r="215" spans="1:6">
      <c r="A215" s="3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282</v>
      </c>
    </row>
    <row r="216" spans="1:6">
      <c r="A216" s="3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282</v>
      </c>
    </row>
    <row r="217" spans="1:6">
      <c r="A217" s="3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283</v>
      </c>
    </row>
    <row r="218" spans="1:6">
      <c r="A218" s="3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283</v>
      </c>
    </row>
    <row r="219" spans="1:6">
      <c r="A219" s="3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282</v>
      </c>
    </row>
    <row r="220" spans="1:6">
      <c r="A220" s="3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282</v>
      </c>
    </row>
    <row r="221" spans="1:6">
      <c r="A221" s="3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281</v>
      </c>
    </row>
    <row r="222" spans="1:6">
      <c r="A222" s="3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282</v>
      </c>
    </row>
    <row r="223" spans="1:6">
      <c r="A223" s="3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282</v>
      </c>
    </row>
    <row r="224" spans="1:6">
      <c r="A224" s="3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283</v>
      </c>
    </row>
    <row r="225" spans="1:6">
      <c r="A225" s="3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283</v>
      </c>
    </row>
    <row r="226" spans="1:6">
      <c r="A226" s="3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282</v>
      </c>
    </row>
    <row r="227" spans="1:6">
      <c r="A227" s="3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282</v>
      </c>
    </row>
    <row r="228" spans="1:6">
      <c r="A228" s="3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282</v>
      </c>
    </row>
    <row r="229" spans="1:6">
      <c r="A229" s="3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282</v>
      </c>
    </row>
    <row r="230" spans="1:6">
      <c r="A230" s="3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282</v>
      </c>
    </row>
    <row r="231" spans="1:6">
      <c r="A231" s="3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283</v>
      </c>
    </row>
    <row r="232" spans="1:6">
      <c r="A232" s="3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283</v>
      </c>
    </row>
    <row r="233" spans="1:6">
      <c r="A233" s="3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281</v>
      </c>
    </row>
    <row r="234" spans="1:6">
      <c r="A234" s="3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282</v>
      </c>
    </row>
    <row r="235" spans="1:6">
      <c r="A235" s="3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282</v>
      </c>
    </row>
    <row r="236" spans="1:6">
      <c r="A236" s="3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282</v>
      </c>
    </row>
    <row r="237" spans="1:6">
      <c r="A237" s="3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282</v>
      </c>
    </row>
    <row r="238" spans="1:6">
      <c r="A238" s="3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283</v>
      </c>
    </row>
    <row r="239" spans="1:6">
      <c r="A239" s="3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283</v>
      </c>
    </row>
    <row r="240" spans="1:6">
      <c r="A240" s="3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282</v>
      </c>
    </row>
    <row r="241" spans="1:6">
      <c r="A241" s="3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282</v>
      </c>
    </row>
    <row r="242" spans="1:6">
      <c r="A242" s="3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282</v>
      </c>
    </row>
    <row r="243" spans="1:6">
      <c r="A243" s="3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282</v>
      </c>
    </row>
    <row r="244" spans="1:6">
      <c r="A244" s="3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282</v>
      </c>
    </row>
    <row r="245" spans="1:6">
      <c r="A245" s="3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283</v>
      </c>
    </row>
    <row r="246" spans="1:6">
      <c r="A246" s="3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283</v>
      </c>
    </row>
    <row r="247" spans="1:6">
      <c r="A247" s="3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282</v>
      </c>
    </row>
    <row r="248" spans="1:6">
      <c r="A248" s="3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282</v>
      </c>
    </row>
    <row r="249" spans="1:6">
      <c r="A249" s="3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282</v>
      </c>
    </row>
    <row r="250" spans="1:6">
      <c r="A250" s="3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282</v>
      </c>
    </row>
    <row r="251" spans="1:6">
      <c r="A251" s="3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282</v>
      </c>
    </row>
    <row r="252" spans="1:6">
      <c r="A252" s="3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283</v>
      </c>
    </row>
    <row r="253" spans="1:6">
      <c r="A253" s="3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283</v>
      </c>
    </row>
    <row r="254" spans="1:6">
      <c r="A254" s="3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282</v>
      </c>
    </row>
    <row r="255" spans="1:6">
      <c r="A255" s="3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282</v>
      </c>
    </row>
    <row r="256" spans="1:6">
      <c r="A256" s="3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282</v>
      </c>
    </row>
    <row r="257" spans="1:6">
      <c r="A257" s="3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282</v>
      </c>
    </row>
    <row r="258" spans="1:6">
      <c r="A258" s="3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282</v>
      </c>
    </row>
    <row r="259" spans="1:6">
      <c r="A259" s="3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283</v>
      </c>
    </row>
    <row r="260" spans="1:6">
      <c r="A260" s="3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283</v>
      </c>
    </row>
    <row r="261" spans="1:6">
      <c r="A261" s="3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282</v>
      </c>
    </row>
    <row r="262" spans="1:6">
      <c r="A262" s="3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282</v>
      </c>
    </row>
    <row r="263" spans="1:6">
      <c r="A263" s="3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282</v>
      </c>
    </row>
    <row r="264" spans="1:6">
      <c r="A264" s="3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282</v>
      </c>
    </row>
    <row r="265" spans="1:6">
      <c r="A265" s="3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282</v>
      </c>
    </row>
    <row r="266" spans="1:6">
      <c r="A266" s="3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283</v>
      </c>
    </row>
    <row r="267" spans="1:6">
      <c r="A267" s="3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283</v>
      </c>
    </row>
    <row r="268" spans="1:6">
      <c r="A268" s="3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282</v>
      </c>
    </row>
    <row r="269" spans="1:6">
      <c r="A269" s="3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282</v>
      </c>
    </row>
    <row r="270" spans="1:6">
      <c r="A270" s="3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282</v>
      </c>
    </row>
    <row r="271" spans="1:6">
      <c r="A271" s="3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282</v>
      </c>
    </row>
    <row r="272" spans="1:6">
      <c r="A272" s="3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282</v>
      </c>
    </row>
    <row r="273" spans="1:6">
      <c r="A273" s="3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283</v>
      </c>
    </row>
    <row r="274" spans="1:6">
      <c r="A274" s="3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283</v>
      </c>
    </row>
    <row r="275" spans="1:6">
      <c r="A275" s="3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282</v>
      </c>
    </row>
    <row r="276" spans="1:6">
      <c r="A276" s="3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282</v>
      </c>
    </row>
    <row r="277" spans="1:6">
      <c r="A277" s="3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282</v>
      </c>
    </row>
    <row r="278" spans="1:6">
      <c r="A278" s="3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282</v>
      </c>
    </row>
    <row r="279" spans="1:6">
      <c r="A279" s="3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282</v>
      </c>
    </row>
    <row r="280" spans="1:6">
      <c r="A280" s="3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283</v>
      </c>
    </row>
    <row r="281" spans="1:6">
      <c r="A281" s="3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283</v>
      </c>
    </row>
    <row r="282" spans="1:6">
      <c r="A282" s="3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282</v>
      </c>
    </row>
    <row r="283" spans="1:6">
      <c r="A283" s="3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282</v>
      </c>
    </row>
    <row r="284" spans="1:6">
      <c r="A284" s="3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282</v>
      </c>
    </row>
    <row r="285" spans="1:6">
      <c r="A285" s="3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282</v>
      </c>
    </row>
    <row r="286" spans="1:6">
      <c r="A286" s="3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282</v>
      </c>
    </row>
    <row r="287" spans="1:6">
      <c r="A287" s="3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283</v>
      </c>
    </row>
    <row r="288" spans="1:6">
      <c r="A288" s="3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283</v>
      </c>
    </row>
    <row r="289" spans="1:6">
      <c r="A289" s="3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281</v>
      </c>
    </row>
    <row r="290" spans="1:6">
      <c r="A290" s="3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282</v>
      </c>
    </row>
    <row r="291" spans="1:6">
      <c r="A291" s="3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282</v>
      </c>
    </row>
    <row r="292" spans="1:6">
      <c r="A292" s="3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282</v>
      </c>
    </row>
    <row r="293" spans="1:6">
      <c r="A293" s="3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282</v>
      </c>
    </row>
    <row r="294" spans="1:6">
      <c r="A294" s="3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283</v>
      </c>
    </row>
    <row r="295" spans="1:6">
      <c r="A295" s="3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283</v>
      </c>
    </row>
    <row r="296" spans="1:6">
      <c r="A296" s="3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282</v>
      </c>
    </row>
    <row r="297" spans="1:6">
      <c r="A297" s="3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282</v>
      </c>
    </row>
    <row r="298" spans="1:6">
      <c r="A298" s="3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282</v>
      </c>
    </row>
    <row r="299" spans="1:6">
      <c r="A299" s="3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282</v>
      </c>
    </row>
    <row r="300" spans="1:6">
      <c r="A300" s="3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282</v>
      </c>
    </row>
    <row r="301" spans="1:6">
      <c r="A301" s="3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283</v>
      </c>
    </row>
    <row r="302" spans="1:6">
      <c r="A302" s="3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283</v>
      </c>
    </row>
    <row r="303" spans="1:6">
      <c r="A303" s="3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282</v>
      </c>
    </row>
    <row r="304" spans="1:6">
      <c r="A304" s="3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282</v>
      </c>
    </row>
    <row r="305" spans="1:6">
      <c r="A305" s="3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282</v>
      </c>
    </row>
    <row r="306" spans="1:6">
      <c r="A306" s="3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282</v>
      </c>
    </row>
    <row r="307" spans="1:6">
      <c r="A307" s="3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282</v>
      </c>
    </row>
    <row r="308" spans="1:6">
      <c r="A308" s="3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283</v>
      </c>
    </row>
    <row r="309" spans="1:6">
      <c r="A309" s="3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283</v>
      </c>
    </row>
    <row r="310" spans="1:6">
      <c r="A310" s="3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281</v>
      </c>
    </row>
    <row r="311" spans="1:6">
      <c r="A311" s="3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282</v>
      </c>
    </row>
    <row r="312" spans="1:6">
      <c r="A312" s="3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282</v>
      </c>
    </row>
    <row r="313" spans="1:6">
      <c r="A313" s="3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282</v>
      </c>
    </row>
    <row r="314" spans="1:6">
      <c r="A314" s="3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282</v>
      </c>
    </row>
    <row r="315" spans="1:6">
      <c r="A315" s="3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283</v>
      </c>
    </row>
    <row r="316" spans="1:6">
      <c r="A316" s="3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283</v>
      </c>
    </row>
    <row r="317" spans="1:6">
      <c r="A317" s="3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281</v>
      </c>
    </row>
    <row r="318" spans="1:6">
      <c r="A318" s="3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282</v>
      </c>
    </row>
    <row r="319" spans="1:6">
      <c r="A319" s="3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282</v>
      </c>
    </row>
    <row r="320" spans="1:6">
      <c r="A320" s="3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282</v>
      </c>
    </row>
    <row r="321" spans="1:6">
      <c r="A321" s="3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282</v>
      </c>
    </row>
    <row r="322" spans="1:6">
      <c r="A322" s="3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283</v>
      </c>
    </row>
    <row r="323" spans="1:6">
      <c r="A323" s="3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283</v>
      </c>
    </row>
    <row r="324" spans="1:6">
      <c r="A324" s="3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282</v>
      </c>
    </row>
    <row r="325" spans="1:6">
      <c r="A325" s="3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282</v>
      </c>
    </row>
    <row r="326" spans="1:6">
      <c r="A326" s="3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282</v>
      </c>
    </row>
    <row r="327" spans="1:6">
      <c r="A327" s="3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282</v>
      </c>
    </row>
    <row r="328" spans="1:6">
      <c r="A328" s="3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282</v>
      </c>
    </row>
    <row r="329" spans="1:6">
      <c r="A329" s="3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283</v>
      </c>
    </row>
    <row r="330" spans="1:6">
      <c r="A330" s="3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283</v>
      </c>
    </row>
    <row r="331" spans="1:6">
      <c r="A331" s="3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282</v>
      </c>
    </row>
    <row r="332" spans="1:6">
      <c r="A332" s="3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282</v>
      </c>
    </row>
    <row r="333" spans="1:6">
      <c r="A333" s="3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282</v>
      </c>
    </row>
    <row r="334" spans="1:6">
      <c r="A334" s="3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282</v>
      </c>
    </row>
    <row r="335" spans="1:6">
      <c r="A335" s="3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282</v>
      </c>
    </row>
    <row r="336" spans="1:6">
      <c r="A336" s="3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283</v>
      </c>
    </row>
    <row r="337" spans="1:6">
      <c r="A337" s="3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283</v>
      </c>
    </row>
    <row r="338" spans="1:6">
      <c r="A338" s="3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282</v>
      </c>
    </row>
    <row r="339" spans="1:6">
      <c r="A339" s="3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282</v>
      </c>
    </row>
    <row r="340" spans="1:6">
      <c r="A340" s="3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282</v>
      </c>
    </row>
    <row r="341" spans="1:6">
      <c r="A341" s="3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282</v>
      </c>
    </row>
    <row r="342" spans="1:6">
      <c r="A342" s="3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282</v>
      </c>
    </row>
    <row r="343" spans="1:6">
      <c r="A343" s="3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283</v>
      </c>
    </row>
    <row r="344" spans="1:6">
      <c r="A344" s="3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283</v>
      </c>
    </row>
    <row r="345" spans="1:6">
      <c r="A345" s="3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282</v>
      </c>
    </row>
    <row r="346" spans="1:6">
      <c r="A346" s="3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282</v>
      </c>
    </row>
    <row r="347" spans="1:6">
      <c r="A347" s="3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282</v>
      </c>
    </row>
    <row r="348" spans="1:6">
      <c r="A348" s="3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282</v>
      </c>
    </row>
    <row r="349" spans="1:6">
      <c r="A349" s="3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282</v>
      </c>
    </row>
    <row r="350" spans="1:6">
      <c r="A350" s="3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283</v>
      </c>
    </row>
    <row r="351" spans="1:6">
      <c r="A351" s="3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283</v>
      </c>
    </row>
    <row r="352" spans="1:6">
      <c r="A352" s="3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282</v>
      </c>
    </row>
    <row r="353" spans="1:6">
      <c r="A353" s="3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282</v>
      </c>
    </row>
    <row r="354" spans="1:6">
      <c r="A354" s="3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282</v>
      </c>
    </row>
    <row r="355" spans="1:6">
      <c r="A355" s="3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282</v>
      </c>
    </row>
    <row r="356" spans="1:6">
      <c r="A356" s="3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282</v>
      </c>
    </row>
    <row r="357" spans="1:6">
      <c r="A357" s="3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283</v>
      </c>
    </row>
    <row r="358" spans="1:6">
      <c r="A358" s="3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283</v>
      </c>
    </row>
    <row r="359" spans="1:6">
      <c r="A359" s="3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282</v>
      </c>
    </row>
    <row r="360" spans="1:6">
      <c r="A360" s="3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282</v>
      </c>
    </row>
    <row r="361" spans="1:6">
      <c r="A361" s="3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281</v>
      </c>
    </row>
    <row r="362" spans="1:6">
      <c r="A362" s="3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282</v>
      </c>
    </row>
    <row r="363" spans="1:6">
      <c r="A363" s="3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282</v>
      </c>
    </row>
    <row r="364" spans="1:6">
      <c r="A364" s="3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283</v>
      </c>
    </row>
    <row r="365" spans="1:6">
      <c r="A365" s="3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283</v>
      </c>
    </row>
    <row r="366" spans="1:6">
      <c r="A366" s="3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282</v>
      </c>
    </row>
    <row r="367" spans="1:6">
      <c r="A367" s="3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282</v>
      </c>
    </row>
    <row r="368" spans="1:6">
      <c r="A368" s="3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281</v>
      </c>
    </row>
    <row r="369" spans="1:6">
      <c r="A369" s="3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282</v>
      </c>
    </row>
    <row r="370" spans="1:6">
      <c r="A370" s="3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282</v>
      </c>
    </row>
    <row r="371" spans="1:6">
      <c r="A371" s="3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283</v>
      </c>
    </row>
    <row r="372" spans="1:6">
      <c r="A372" s="3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283</v>
      </c>
    </row>
    <row r="373" spans="1:6">
      <c r="A373" s="3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281</v>
      </c>
    </row>
    <row r="374" spans="1:6">
      <c r="A374" s="3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282</v>
      </c>
    </row>
    <row r="375" spans="1:6">
      <c r="A375" s="3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282</v>
      </c>
    </row>
    <row r="376" spans="1:6">
      <c r="A376" s="3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282</v>
      </c>
    </row>
    <row r="377" spans="1:6">
      <c r="A377" s="3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282</v>
      </c>
    </row>
    <row r="378" spans="1:6">
      <c r="A378" s="3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283</v>
      </c>
    </row>
    <row r="379" spans="1:6">
      <c r="A379" s="3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283</v>
      </c>
    </row>
    <row r="380" spans="1:6">
      <c r="A380" s="3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282</v>
      </c>
    </row>
    <row r="381" spans="1:6">
      <c r="A381" s="3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282</v>
      </c>
    </row>
    <row r="382" spans="1:6">
      <c r="A382" s="3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282</v>
      </c>
    </row>
    <row r="383" spans="1:6">
      <c r="A383" s="3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282</v>
      </c>
    </row>
    <row r="384" spans="1:6">
      <c r="A384" s="3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282</v>
      </c>
    </row>
    <row r="385" spans="1:6">
      <c r="A385" s="3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283</v>
      </c>
    </row>
    <row r="386" spans="1:6">
      <c r="A386" s="3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283</v>
      </c>
    </row>
    <row r="387" spans="1:6">
      <c r="A387" s="3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282</v>
      </c>
    </row>
    <row r="388" spans="1:6">
      <c r="A388" s="3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282</v>
      </c>
    </row>
    <row r="389" spans="1:6">
      <c r="A389" s="3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282</v>
      </c>
    </row>
    <row r="390" spans="1:6">
      <c r="A390" s="3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282</v>
      </c>
    </row>
    <row r="391" spans="1:6">
      <c r="A391" s="3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282</v>
      </c>
    </row>
    <row r="392" spans="1:6">
      <c r="A392" s="3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283</v>
      </c>
    </row>
    <row r="393" spans="1:6">
      <c r="A393" s="3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283</v>
      </c>
    </row>
    <row r="394" spans="1:6">
      <c r="A394" s="3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282</v>
      </c>
    </row>
    <row r="395" spans="1:6">
      <c r="A395" s="3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282</v>
      </c>
    </row>
    <row r="396" spans="1:6">
      <c r="A396" s="3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282</v>
      </c>
    </row>
    <row r="397" spans="1:6">
      <c r="A397" s="3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282</v>
      </c>
    </row>
    <row r="398" spans="1:6">
      <c r="A398" s="3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282</v>
      </c>
    </row>
    <row r="399" spans="1:6">
      <c r="A399" s="3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283</v>
      </c>
    </row>
    <row r="400" spans="1:6">
      <c r="A400" s="3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283</v>
      </c>
    </row>
    <row r="401" spans="1:6">
      <c r="A401" s="3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282</v>
      </c>
    </row>
    <row r="402" spans="1:6">
      <c r="A402" s="3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282</v>
      </c>
    </row>
    <row r="403" spans="1:6">
      <c r="A403" s="3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282</v>
      </c>
    </row>
    <row r="404" spans="1:6">
      <c r="A404" s="3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282</v>
      </c>
    </row>
    <row r="405" spans="1:6">
      <c r="A405" s="3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282</v>
      </c>
    </row>
    <row r="406" spans="1:6">
      <c r="A406" s="3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283</v>
      </c>
    </row>
    <row r="407" spans="1:6">
      <c r="A407" s="3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283</v>
      </c>
    </row>
    <row r="408" spans="1:6">
      <c r="A408" s="3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282</v>
      </c>
    </row>
    <row r="409" spans="1:6">
      <c r="A409" s="3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282</v>
      </c>
    </row>
    <row r="410" spans="1:6">
      <c r="A410" s="3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282</v>
      </c>
    </row>
    <row r="411" spans="1:6">
      <c r="A411" s="3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282</v>
      </c>
    </row>
    <row r="412" spans="1:6">
      <c r="A412" s="3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282</v>
      </c>
    </row>
    <row r="413" spans="1:6">
      <c r="A413" s="3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283</v>
      </c>
    </row>
    <row r="414" spans="1:6">
      <c r="A414" s="3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283</v>
      </c>
    </row>
    <row r="415" spans="1:6">
      <c r="A415" s="3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282</v>
      </c>
    </row>
    <row r="416" spans="1:6">
      <c r="A416" s="3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282</v>
      </c>
    </row>
    <row r="417" spans="1:6">
      <c r="A417" s="3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282</v>
      </c>
    </row>
    <row r="418" spans="1:6">
      <c r="A418" s="3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282</v>
      </c>
    </row>
    <row r="419" spans="1:6">
      <c r="A419" s="3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282</v>
      </c>
    </row>
    <row r="420" spans="1:6">
      <c r="A420" s="3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283</v>
      </c>
    </row>
    <row r="421" spans="1:6">
      <c r="A421" s="3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283</v>
      </c>
    </row>
    <row r="422" spans="1:6">
      <c r="A422" s="3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282</v>
      </c>
    </row>
    <row r="423" spans="1:6">
      <c r="A423" s="3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282</v>
      </c>
    </row>
    <row r="424" spans="1:6">
      <c r="A424" s="3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282</v>
      </c>
    </row>
    <row r="425" spans="1:6">
      <c r="A425" s="3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282</v>
      </c>
    </row>
    <row r="426" spans="1:6">
      <c r="A426" s="3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282</v>
      </c>
    </row>
    <row r="427" spans="1:6">
      <c r="A427" s="3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283</v>
      </c>
    </row>
    <row r="428" spans="1:6">
      <c r="A428" s="3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283</v>
      </c>
    </row>
    <row r="429" spans="1:6">
      <c r="A429" s="3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282</v>
      </c>
    </row>
    <row r="430" spans="1:6">
      <c r="A430" s="3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282</v>
      </c>
    </row>
    <row r="431" spans="1:6">
      <c r="A431" s="3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282</v>
      </c>
    </row>
    <row r="432" spans="1:6">
      <c r="A432" s="3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282</v>
      </c>
    </row>
    <row r="433" spans="1:6">
      <c r="A433" s="3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282</v>
      </c>
    </row>
    <row r="434" spans="1:6">
      <c r="A434" s="3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283</v>
      </c>
    </row>
    <row r="435" spans="1:6">
      <c r="A435" s="3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283</v>
      </c>
    </row>
    <row r="436" spans="1:6">
      <c r="A436" s="3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282</v>
      </c>
    </row>
    <row r="437" spans="1:6">
      <c r="A437" s="3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282</v>
      </c>
    </row>
    <row r="438" spans="1:6">
      <c r="A438" s="3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282</v>
      </c>
    </row>
    <row r="439" spans="1:6">
      <c r="A439" s="3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282</v>
      </c>
    </row>
    <row r="440" spans="1:6">
      <c r="A440" s="3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282</v>
      </c>
    </row>
    <row r="441" spans="1:6">
      <c r="A441" s="3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283</v>
      </c>
    </row>
    <row r="442" spans="1:6">
      <c r="A442" s="3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283</v>
      </c>
    </row>
    <row r="443" spans="1:6">
      <c r="A443" s="3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282</v>
      </c>
    </row>
    <row r="444" spans="1:6">
      <c r="A444" s="3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282</v>
      </c>
    </row>
    <row r="445" spans="1:6">
      <c r="A445" s="3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282</v>
      </c>
    </row>
    <row r="446" spans="1:6">
      <c r="A446" s="3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282</v>
      </c>
    </row>
    <row r="447" spans="1:6">
      <c r="A447" s="3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282</v>
      </c>
    </row>
    <row r="448" spans="1:6">
      <c r="A448" s="3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283</v>
      </c>
    </row>
    <row r="449" spans="1:6">
      <c r="A449" s="3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283</v>
      </c>
    </row>
    <row r="450" spans="1:6">
      <c r="A450" s="3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281</v>
      </c>
    </row>
    <row r="451" spans="1:6">
      <c r="A451" s="3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282</v>
      </c>
    </row>
    <row r="452" spans="1:6">
      <c r="A452" s="3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282</v>
      </c>
    </row>
    <row r="453" spans="1:6">
      <c r="A453" s="3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282</v>
      </c>
    </row>
    <row r="454" spans="1:6">
      <c r="A454" s="3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282</v>
      </c>
    </row>
    <row r="455" spans="1:6">
      <c r="A455" s="3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283</v>
      </c>
    </row>
    <row r="456" spans="1:6">
      <c r="A456" s="3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283</v>
      </c>
    </row>
    <row r="457" spans="1:6">
      <c r="A457" s="3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282</v>
      </c>
    </row>
    <row r="458" spans="1:6">
      <c r="A458" s="3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282</v>
      </c>
    </row>
    <row r="459" spans="1:6">
      <c r="A459" s="3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282</v>
      </c>
    </row>
    <row r="460" spans="1:6">
      <c r="A460" s="3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282</v>
      </c>
    </row>
    <row r="461" spans="1:6">
      <c r="A461" s="3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282</v>
      </c>
    </row>
    <row r="462" spans="1:6">
      <c r="A462" s="3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283</v>
      </c>
    </row>
    <row r="463" spans="1:6">
      <c r="A463" s="3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283</v>
      </c>
    </row>
    <row r="464" spans="1:6">
      <c r="A464" s="3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282</v>
      </c>
    </row>
    <row r="465" spans="1:6">
      <c r="A465" s="3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282</v>
      </c>
    </row>
    <row r="466" spans="1:6">
      <c r="A466" s="3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282</v>
      </c>
    </row>
    <row r="467" spans="1:6">
      <c r="A467" s="3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282</v>
      </c>
    </row>
    <row r="468" spans="1:6">
      <c r="A468" s="3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282</v>
      </c>
    </row>
    <row r="469" spans="1:6">
      <c r="A469" s="3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283</v>
      </c>
    </row>
    <row r="470" spans="1:6">
      <c r="A470" s="3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283</v>
      </c>
    </row>
    <row r="471" spans="1:6">
      <c r="A471" s="3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282</v>
      </c>
    </row>
    <row r="472" spans="1:6">
      <c r="A472" s="3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282</v>
      </c>
    </row>
    <row r="473" spans="1:6">
      <c r="A473" s="3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282</v>
      </c>
    </row>
    <row r="474" spans="1:6">
      <c r="A474" s="3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281</v>
      </c>
    </row>
    <row r="475" spans="1:6">
      <c r="A475" s="3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281</v>
      </c>
    </row>
    <row r="476" spans="1:6">
      <c r="A476" s="3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283</v>
      </c>
    </row>
    <row r="477" spans="1:6">
      <c r="A477" s="3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283</v>
      </c>
    </row>
    <row r="478" spans="1:6">
      <c r="A478" s="3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282</v>
      </c>
    </row>
    <row r="479" spans="1:6">
      <c r="A479" s="3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282</v>
      </c>
    </row>
    <row r="480" spans="1:6">
      <c r="A480" s="3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282</v>
      </c>
    </row>
    <row r="481" spans="1:6">
      <c r="A481" s="3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282</v>
      </c>
    </row>
    <row r="482" spans="1:6">
      <c r="A482" s="3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282</v>
      </c>
    </row>
    <row r="483" spans="1:6">
      <c r="A483" s="3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283</v>
      </c>
    </row>
    <row r="484" spans="1:6">
      <c r="A484" s="3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283</v>
      </c>
    </row>
    <row r="485" spans="1:6">
      <c r="A485" s="3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282</v>
      </c>
    </row>
    <row r="486" spans="1:6">
      <c r="A486" s="3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282</v>
      </c>
    </row>
    <row r="487" spans="1:6">
      <c r="A487" s="3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282</v>
      </c>
    </row>
    <row r="488" spans="1:6">
      <c r="A488" s="3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281</v>
      </c>
    </row>
    <row r="489" spans="1:6">
      <c r="A489" s="3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282</v>
      </c>
    </row>
    <row r="490" spans="1:6">
      <c r="A490" s="3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283</v>
      </c>
    </row>
    <row r="491" spans="1:6">
      <c r="A491" s="3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283</v>
      </c>
    </row>
    <row r="492" spans="1:6">
      <c r="A492" s="3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282</v>
      </c>
    </row>
    <row r="493" spans="1:6">
      <c r="A493" s="3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282</v>
      </c>
    </row>
    <row r="494" spans="1:6">
      <c r="A494" s="3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282</v>
      </c>
    </row>
    <row r="495" spans="1:6">
      <c r="A495" s="3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282</v>
      </c>
    </row>
    <row r="496" spans="1:6">
      <c r="A496" s="3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282</v>
      </c>
    </row>
    <row r="497" spans="1:6">
      <c r="A497" s="3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283</v>
      </c>
    </row>
    <row r="498" spans="1:6">
      <c r="A498" s="3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283</v>
      </c>
    </row>
    <row r="499" spans="1:6">
      <c r="A499" s="3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282</v>
      </c>
    </row>
    <row r="500" spans="1:6">
      <c r="A500" s="3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282</v>
      </c>
    </row>
    <row r="501" spans="1:6">
      <c r="A501" s="3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282</v>
      </c>
    </row>
    <row r="502" spans="1:6">
      <c r="A502" s="3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282</v>
      </c>
    </row>
    <row r="503" spans="1:6">
      <c r="A503" s="3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282</v>
      </c>
    </row>
    <row r="504" spans="1:6">
      <c r="A504" s="3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283</v>
      </c>
    </row>
    <row r="505" spans="1:6">
      <c r="A505" s="3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283</v>
      </c>
    </row>
    <row r="506" spans="1:6">
      <c r="A506" s="3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282</v>
      </c>
    </row>
    <row r="507" spans="1:6">
      <c r="A507" s="3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282</v>
      </c>
    </row>
    <row r="508" spans="1:6">
      <c r="A508" s="3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282</v>
      </c>
    </row>
    <row r="509" spans="1:6">
      <c r="A509" s="3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282</v>
      </c>
    </row>
    <row r="510" spans="1:6">
      <c r="A510" s="3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282</v>
      </c>
    </row>
    <row r="511" spans="1:6">
      <c r="A511" s="3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283</v>
      </c>
    </row>
    <row r="512" spans="1:6">
      <c r="A512" s="3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283</v>
      </c>
    </row>
    <row r="513" spans="1:6">
      <c r="A513" s="3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282</v>
      </c>
    </row>
    <row r="514" spans="1:6">
      <c r="A514" s="3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282</v>
      </c>
    </row>
    <row r="515" spans="1:6">
      <c r="A515" s="3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282</v>
      </c>
    </row>
    <row r="516" spans="1:6">
      <c r="A516" s="3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282</v>
      </c>
    </row>
    <row r="517" spans="1:6">
      <c r="A517" s="3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282</v>
      </c>
    </row>
    <row r="518" spans="1:6">
      <c r="A518" s="3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283</v>
      </c>
    </row>
    <row r="519" spans="1:6">
      <c r="A519" s="3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283</v>
      </c>
    </row>
    <row r="520" spans="1:6">
      <c r="A520" s="3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281</v>
      </c>
    </row>
    <row r="521" spans="1:6">
      <c r="A521" s="3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282</v>
      </c>
    </row>
    <row r="522" spans="1:6">
      <c r="A522" s="3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282</v>
      </c>
    </row>
    <row r="523" spans="1:6">
      <c r="A523" s="3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282</v>
      </c>
    </row>
    <row r="524" spans="1:6">
      <c r="A524" s="3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282</v>
      </c>
    </row>
    <row r="525" spans="1:6">
      <c r="A525" s="3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283</v>
      </c>
    </row>
    <row r="526" spans="1:6">
      <c r="A526" s="3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283</v>
      </c>
    </row>
    <row r="527" spans="1:6">
      <c r="A527" s="3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282</v>
      </c>
    </row>
    <row r="528" spans="1:6">
      <c r="A528" s="3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282</v>
      </c>
    </row>
    <row r="529" spans="1:6">
      <c r="A529" s="3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282</v>
      </c>
    </row>
    <row r="530" spans="1:6">
      <c r="A530" s="3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282</v>
      </c>
    </row>
    <row r="531" spans="1:6">
      <c r="A531" s="3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282</v>
      </c>
    </row>
    <row r="532" spans="1:6">
      <c r="A532" s="3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283</v>
      </c>
    </row>
    <row r="533" spans="1:6">
      <c r="A533" s="3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283</v>
      </c>
    </row>
    <row r="534" spans="1:6">
      <c r="A534" s="3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282</v>
      </c>
    </row>
    <row r="535" spans="1:6">
      <c r="A535" s="3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282</v>
      </c>
    </row>
    <row r="536" spans="1:6">
      <c r="A536" s="3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282</v>
      </c>
    </row>
    <row r="537" spans="1:6">
      <c r="A537" s="3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282</v>
      </c>
    </row>
    <row r="538" spans="1:6">
      <c r="A538" s="3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282</v>
      </c>
    </row>
    <row r="539" spans="1:6">
      <c r="A539" s="3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283</v>
      </c>
    </row>
    <row r="540" spans="1:6">
      <c r="A540" s="3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283</v>
      </c>
    </row>
    <row r="541" spans="1:6">
      <c r="A541" s="3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281</v>
      </c>
    </row>
    <row r="542" spans="1:6">
      <c r="A542" s="3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282</v>
      </c>
    </row>
    <row r="543" spans="1:6">
      <c r="A543" s="3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282</v>
      </c>
    </row>
    <row r="544" spans="1:6">
      <c r="A544" s="3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282</v>
      </c>
    </row>
    <row r="545" spans="1:6">
      <c r="A545" s="3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282</v>
      </c>
    </row>
    <row r="546" spans="1:6">
      <c r="A546" s="3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283</v>
      </c>
    </row>
    <row r="547" spans="1:6">
      <c r="A547" s="3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283</v>
      </c>
    </row>
    <row r="548" spans="1:6">
      <c r="A548" s="3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281</v>
      </c>
    </row>
    <row r="549" spans="1:6">
      <c r="A549" s="3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282</v>
      </c>
    </row>
    <row r="550" spans="1:6">
      <c r="A550" s="3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282</v>
      </c>
    </row>
    <row r="551" spans="1:6">
      <c r="A551" s="3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282</v>
      </c>
    </row>
    <row r="552" spans="1:6">
      <c r="A552" s="3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282</v>
      </c>
    </row>
    <row r="553" spans="1:6">
      <c r="A553" s="3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283</v>
      </c>
    </row>
    <row r="554" spans="1:6">
      <c r="A554" s="3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283</v>
      </c>
    </row>
    <row r="555" spans="1:6">
      <c r="A555" s="3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282</v>
      </c>
    </row>
    <row r="556" spans="1:6">
      <c r="A556" s="3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282</v>
      </c>
    </row>
    <row r="557" spans="1:6">
      <c r="A557" s="3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282</v>
      </c>
    </row>
    <row r="558" spans="1:6">
      <c r="A558" s="3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282</v>
      </c>
    </row>
    <row r="559" spans="1:6">
      <c r="A559" s="3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282</v>
      </c>
    </row>
    <row r="560" spans="1:6">
      <c r="A560" s="3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283</v>
      </c>
    </row>
    <row r="561" spans="1:6">
      <c r="A561" s="3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283</v>
      </c>
    </row>
    <row r="562" spans="1:6">
      <c r="A562" s="3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282</v>
      </c>
    </row>
    <row r="563" spans="1:6">
      <c r="A563" s="3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282</v>
      </c>
    </row>
    <row r="564" spans="1:6">
      <c r="A564" s="3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282</v>
      </c>
    </row>
    <row r="565" spans="1:6">
      <c r="A565" s="3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282</v>
      </c>
    </row>
    <row r="566" spans="1:6">
      <c r="A566" s="3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282</v>
      </c>
    </row>
    <row r="567" spans="1:6">
      <c r="A567" s="3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283</v>
      </c>
    </row>
    <row r="568" spans="1:6">
      <c r="A568" s="3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283</v>
      </c>
    </row>
    <row r="569" spans="1:6">
      <c r="A569" s="3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282</v>
      </c>
    </row>
    <row r="570" spans="1:6">
      <c r="A570" s="3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282</v>
      </c>
    </row>
    <row r="571" spans="1:6">
      <c r="A571" s="3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282</v>
      </c>
    </row>
    <row r="572" spans="1:6">
      <c r="A572" s="3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282</v>
      </c>
    </row>
    <row r="573" spans="1:6">
      <c r="A573" s="3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282</v>
      </c>
    </row>
    <row r="574" spans="1:6">
      <c r="A574" s="3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283</v>
      </c>
    </row>
    <row r="575" spans="1:6">
      <c r="A575" s="3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283</v>
      </c>
    </row>
    <row r="576" spans="1:6">
      <c r="A576" s="3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282</v>
      </c>
    </row>
    <row r="577" spans="1:6">
      <c r="A577" s="3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282</v>
      </c>
    </row>
    <row r="578" spans="1:6">
      <c r="A578" s="3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282</v>
      </c>
    </row>
    <row r="579" spans="1:6">
      <c r="A579" s="3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282</v>
      </c>
    </row>
    <row r="580" spans="1:6">
      <c r="A580" s="3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282</v>
      </c>
    </row>
    <row r="581" spans="1:6">
      <c r="A581" s="3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283</v>
      </c>
    </row>
    <row r="582" spans="1:6">
      <c r="A582" s="3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283</v>
      </c>
    </row>
    <row r="583" spans="1:6">
      <c r="A583" s="3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282</v>
      </c>
    </row>
    <row r="584" spans="1:6">
      <c r="A584" s="3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282</v>
      </c>
    </row>
    <row r="585" spans="1:6">
      <c r="A585" s="3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282</v>
      </c>
    </row>
    <row r="586" spans="1:6">
      <c r="A586" s="3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281</v>
      </c>
    </row>
    <row r="587" spans="1:6">
      <c r="A587" s="3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282</v>
      </c>
    </row>
    <row r="588" spans="1:6">
      <c r="A588" s="3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283</v>
      </c>
    </row>
    <row r="589" spans="1:6">
      <c r="A589" s="3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283</v>
      </c>
    </row>
    <row r="590" spans="1:6">
      <c r="A590" s="3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282</v>
      </c>
    </row>
    <row r="591" spans="1:6">
      <c r="A591" s="3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282</v>
      </c>
    </row>
    <row r="592" spans="1:6">
      <c r="A592" s="3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282</v>
      </c>
    </row>
    <row r="593" spans="1:6">
      <c r="A593" s="3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282</v>
      </c>
    </row>
    <row r="594" spans="1:6">
      <c r="A594" s="3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282</v>
      </c>
    </row>
    <row r="595" spans="1:6">
      <c r="A595" s="3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283</v>
      </c>
    </row>
    <row r="596" spans="1:6">
      <c r="A596" s="3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283</v>
      </c>
    </row>
    <row r="597" spans="1:6">
      <c r="A597" s="3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281</v>
      </c>
    </row>
    <row r="598" spans="1:6">
      <c r="A598" s="3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282</v>
      </c>
    </row>
    <row r="599" spans="1:6">
      <c r="A599" s="3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282</v>
      </c>
    </row>
    <row r="600" spans="1:6">
      <c r="A600" s="3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282</v>
      </c>
    </row>
    <row r="601" spans="1:6">
      <c r="A601" s="3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282</v>
      </c>
    </row>
    <row r="602" spans="1:6">
      <c r="A602" s="3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283</v>
      </c>
    </row>
    <row r="603" spans="1:6">
      <c r="A603" s="3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283</v>
      </c>
    </row>
    <row r="604" spans="1:6">
      <c r="A604" s="3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282</v>
      </c>
    </row>
    <row r="605" spans="1:6">
      <c r="A605" s="3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282</v>
      </c>
    </row>
    <row r="606" spans="1:6">
      <c r="A606" s="3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282</v>
      </c>
    </row>
    <row r="607" spans="1:6">
      <c r="A607" s="3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282</v>
      </c>
    </row>
    <row r="608" spans="1:6">
      <c r="A608" s="3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282</v>
      </c>
    </row>
    <row r="609" spans="1:6">
      <c r="A609" s="3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283</v>
      </c>
    </row>
    <row r="610" spans="1:6">
      <c r="A610" s="3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283</v>
      </c>
    </row>
    <row r="611" spans="1:6">
      <c r="A611" s="3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282</v>
      </c>
    </row>
    <row r="612" spans="1:6">
      <c r="A612" s="3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282</v>
      </c>
    </row>
    <row r="613" spans="1:6">
      <c r="A613" s="3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282</v>
      </c>
    </row>
    <row r="614" spans="1:6">
      <c r="A614" s="3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282</v>
      </c>
    </row>
    <row r="615" spans="1:6">
      <c r="A615" s="3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282</v>
      </c>
    </row>
    <row r="616" spans="1:6">
      <c r="A616" s="3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283</v>
      </c>
    </row>
    <row r="617" spans="1:6">
      <c r="A617" s="3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283</v>
      </c>
    </row>
    <row r="618" spans="1:6">
      <c r="A618" s="3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282</v>
      </c>
    </row>
    <row r="619" spans="1:6">
      <c r="A619" s="3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282</v>
      </c>
    </row>
    <row r="620" spans="1:6">
      <c r="A620" s="3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282</v>
      </c>
    </row>
    <row r="621" spans="1:6">
      <c r="A621" s="3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282</v>
      </c>
    </row>
    <row r="622" spans="1:6">
      <c r="A622" s="3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282</v>
      </c>
    </row>
    <row r="623" spans="1:6">
      <c r="A623" s="3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283</v>
      </c>
    </row>
    <row r="624" spans="1:6">
      <c r="A624" s="3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283</v>
      </c>
    </row>
    <row r="625" spans="1:6">
      <c r="A625" s="3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282</v>
      </c>
    </row>
    <row r="626" spans="1:6">
      <c r="A626" s="3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282</v>
      </c>
    </row>
    <row r="627" spans="1:6">
      <c r="A627" s="3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282</v>
      </c>
    </row>
    <row r="628" spans="1:6">
      <c r="A628" s="3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282</v>
      </c>
    </row>
    <row r="629" spans="1:6">
      <c r="A629" s="3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282</v>
      </c>
    </row>
    <row r="630" spans="1:6">
      <c r="A630" s="3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283</v>
      </c>
    </row>
    <row r="631" spans="1:6">
      <c r="A631" s="3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283</v>
      </c>
    </row>
    <row r="632" spans="1:6">
      <c r="A632" s="3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282</v>
      </c>
    </row>
    <row r="633" spans="1:6">
      <c r="A633" s="3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282</v>
      </c>
    </row>
    <row r="634" spans="1:6">
      <c r="A634" s="3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282</v>
      </c>
    </row>
    <row r="635" spans="1:6">
      <c r="A635" s="3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282</v>
      </c>
    </row>
    <row r="636" spans="1:6">
      <c r="A636" s="3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282</v>
      </c>
    </row>
    <row r="637" spans="1:6">
      <c r="A637" s="3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283</v>
      </c>
    </row>
    <row r="638" spans="1:6">
      <c r="A638" s="3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283</v>
      </c>
    </row>
    <row r="639" spans="1:6">
      <c r="A639" s="3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282</v>
      </c>
    </row>
    <row r="640" spans="1:6">
      <c r="A640" s="3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282</v>
      </c>
    </row>
    <row r="641" spans="1:6">
      <c r="A641" s="3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282</v>
      </c>
    </row>
    <row r="642" spans="1:6">
      <c r="A642" s="3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282</v>
      </c>
    </row>
    <row r="643" spans="1:6">
      <c r="A643" s="3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282</v>
      </c>
    </row>
    <row r="644" spans="1:6">
      <c r="A644" s="3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283</v>
      </c>
    </row>
    <row r="645" spans="1:6">
      <c r="A645" s="3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283</v>
      </c>
    </row>
    <row r="646" spans="1:6">
      <c r="A646" s="3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282</v>
      </c>
    </row>
    <row r="647" spans="1:6">
      <c r="A647" s="3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282</v>
      </c>
    </row>
    <row r="648" spans="1:6">
      <c r="A648" s="3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282</v>
      </c>
    </row>
    <row r="649" spans="1:6">
      <c r="A649" s="3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282</v>
      </c>
    </row>
    <row r="650" spans="1:6">
      <c r="A650" s="3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282</v>
      </c>
    </row>
    <row r="651" spans="1:6">
      <c r="A651" s="3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283</v>
      </c>
    </row>
    <row r="652" spans="1:6">
      <c r="A652" s="3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283</v>
      </c>
    </row>
    <row r="653" spans="1:6">
      <c r="A653" s="3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281</v>
      </c>
    </row>
    <row r="654" spans="1:6">
      <c r="A654" s="3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282</v>
      </c>
    </row>
    <row r="655" spans="1:6">
      <c r="A655" s="3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282</v>
      </c>
    </row>
    <row r="656" spans="1:6">
      <c r="A656" s="3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282</v>
      </c>
    </row>
    <row r="657" spans="1:6">
      <c r="A657" s="3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282</v>
      </c>
    </row>
    <row r="658" spans="1:6">
      <c r="A658" s="3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283</v>
      </c>
    </row>
    <row r="659" spans="1:6">
      <c r="A659" s="3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283</v>
      </c>
    </row>
    <row r="660" spans="1:6">
      <c r="A660" s="3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282</v>
      </c>
    </row>
    <row r="661" spans="1:6">
      <c r="A661" s="3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282</v>
      </c>
    </row>
    <row r="662" spans="1:6">
      <c r="A662" s="3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282</v>
      </c>
    </row>
    <row r="663" spans="1:6">
      <c r="A663" s="3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282</v>
      </c>
    </row>
    <row r="664" spans="1:6">
      <c r="A664" s="3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282</v>
      </c>
    </row>
    <row r="665" spans="1:6">
      <c r="A665" s="3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283</v>
      </c>
    </row>
    <row r="666" spans="1:6">
      <c r="A666" s="3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283</v>
      </c>
    </row>
    <row r="667" spans="1:6">
      <c r="A667" s="3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282</v>
      </c>
    </row>
    <row r="668" spans="1:6">
      <c r="A668" s="3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282</v>
      </c>
    </row>
    <row r="669" spans="1:6">
      <c r="A669" s="3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282</v>
      </c>
    </row>
    <row r="670" spans="1:6">
      <c r="A670" s="3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282</v>
      </c>
    </row>
    <row r="671" spans="1:6">
      <c r="A671" s="3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282</v>
      </c>
    </row>
    <row r="672" spans="1:6">
      <c r="A672" s="3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283</v>
      </c>
    </row>
    <row r="673" spans="1:6">
      <c r="A673" s="3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283</v>
      </c>
    </row>
    <row r="674" spans="1:6">
      <c r="A674" s="3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281</v>
      </c>
    </row>
    <row r="675" spans="1:6">
      <c r="A675" s="3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282</v>
      </c>
    </row>
    <row r="676" spans="1:6">
      <c r="A676" s="3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282</v>
      </c>
    </row>
    <row r="677" spans="1:6">
      <c r="A677" s="3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282</v>
      </c>
    </row>
    <row r="678" spans="1:6">
      <c r="A678" s="3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282</v>
      </c>
    </row>
    <row r="679" spans="1:6">
      <c r="A679" s="3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283</v>
      </c>
    </row>
    <row r="680" spans="1:6">
      <c r="A680" s="3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283</v>
      </c>
    </row>
    <row r="681" spans="1:6">
      <c r="A681" s="3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282</v>
      </c>
    </row>
    <row r="682" spans="1:6">
      <c r="A682" s="3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282</v>
      </c>
    </row>
    <row r="683" spans="1:6">
      <c r="A683" s="3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282</v>
      </c>
    </row>
    <row r="684" spans="1:6">
      <c r="A684" s="3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282</v>
      </c>
    </row>
    <row r="685" spans="1:6">
      <c r="A685" s="3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282</v>
      </c>
    </row>
    <row r="686" spans="1:6">
      <c r="A686" s="3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283</v>
      </c>
    </row>
    <row r="687" spans="1:6">
      <c r="A687" s="3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283</v>
      </c>
    </row>
    <row r="688" spans="1:6">
      <c r="A688" s="3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281</v>
      </c>
    </row>
    <row r="689" spans="1:6">
      <c r="A689" s="3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282</v>
      </c>
    </row>
    <row r="690" spans="1:6">
      <c r="A690" s="3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282</v>
      </c>
    </row>
    <row r="691" spans="1:6">
      <c r="A691" s="3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282</v>
      </c>
    </row>
    <row r="692" spans="1:6">
      <c r="A692" s="3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282</v>
      </c>
    </row>
    <row r="693" spans="1:6">
      <c r="A693" s="3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283</v>
      </c>
    </row>
    <row r="694" spans="1:6">
      <c r="A694" s="3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283</v>
      </c>
    </row>
    <row r="695" spans="1:6">
      <c r="A695" s="3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282</v>
      </c>
    </row>
    <row r="696" spans="1:6">
      <c r="A696" s="3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282</v>
      </c>
    </row>
    <row r="697" spans="1:6">
      <c r="A697" s="3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282</v>
      </c>
    </row>
    <row r="698" spans="1:6">
      <c r="A698" s="3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282</v>
      </c>
    </row>
    <row r="699" spans="1:6">
      <c r="A699" s="3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282</v>
      </c>
    </row>
    <row r="700" spans="1:6">
      <c r="A700" s="3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283</v>
      </c>
    </row>
    <row r="701" spans="1:6">
      <c r="A701" s="3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283</v>
      </c>
    </row>
    <row r="702" spans="1:6">
      <c r="A702" s="3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282</v>
      </c>
    </row>
    <row r="703" spans="1:6">
      <c r="A703" s="3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282</v>
      </c>
    </row>
    <row r="704" spans="1:6">
      <c r="A704" s="3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282</v>
      </c>
    </row>
    <row r="705" spans="1:6">
      <c r="A705" s="3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282</v>
      </c>
    </row>
    <row r="706" spans="1:6">
      <c r="A706" s="3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282</v>
      </c>
    </row>
    <row r="707" spans="1:6">
      <c r="A707" s="3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283</v>
      </c>
    </row>
    <row r="708" spans="1:6">
      <c r="A708" s="3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283</v>
      </c>
    </row>
    <row r="709" spans="1:6">
      <c r="A709" s="3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281</v>
      </c>
    </row>
    <row r="710" spans="1:6">
      <c r="A710" s="3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282</v>
      </c>
    </row>
    <row r="711" spans="1:6">
      <c r="A711" s="3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282</v>
      </c>
    </row>
    <row r="712" spans="1:6">
      <c r="A712" s="3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282</v>
      </c>
    </row>
    <row r="713" spans="1:6">
      <c r="A713" s="3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282</v>
      </c>
    </row>
    <row r="714" spans="1:6">
      <c r="A714" s="3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283</v>
      </c>
    </row>
    <row r="715" spans="1:6">
      <c r="A715" s="3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283</v>
      </c>
    </row>
    <row r="716" spans="1:6">
      <c r="A716" s="3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282</v>
      </c>
    </row>
    <row r="717" spans="1:6">
      <c r="A717" s="3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282</v>
      </c>
    </row>
    <row r="718" spans="1:6">
      <c r="A718" s="3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282</v>
      </c>
    </row>
    <row r="719" spans="1:6">
      <c r="A719" s="3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282</v>
      </c>
    </row>
    <row r="720" spans="1:6">
      <c r="A720" s="3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282</v>
      </c>
    </row>
    <row r="721" spans="1:6">
      <c r="A721" s="3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283</v>
      </c>
    </row>
    <row r="722" spans="1:6">
      <c r="A722" s="3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283</v>
      </c>
    </row>
    <row r="723" spans="1:6">
      <c r="A723" s="3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282</v>
      </c>
    </row>
    <row r="724" spans="1:6">
      <c r="A724" s="3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282</v>
      </c>
    </row>
    <row r="725" spans="1:6">
      <c r="A725" s="3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282</v>
      </c>
    </row>
    <row r="726" spans="1:6">
      <c r="A726" s="3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281</v>
      </c>
    </row>
    <row r="727" spans="1:6">
      <c r="A727" s="3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282</v>
      </c>
    </row>
    <row r="728" spans="1:6">
      <c r="A728" s="3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283</v>
      </c>
    </row>
    <row r="729" spans="1:6">
      <c r="A729" s="3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283</v>
      </c>
    </row>
    <row r="730" spans="1:6">
      <c r="A730" s="3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282</v>
      </c>
    </row>
    <row r="731" spans="1:6">
      <c r="A731" s="3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282</v>
      </c>
    </row>
    <row r="732" spans="1:6">
      <c r="A732" s="3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282</v>
      </c>
    </row>
    <row r="733" spans="1:6">
      <c r="A733" s="3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281</v>
      </c>
    </row>
    <row r="734" spans="1:6">
      <c r="A734" s="3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282</v>
      </c>
    </row>
    <row r="735" spans="1:6">
      <c r="A735" s="3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283</v>
      </c>
    </row>
    <row r="736" spans="1:6">
      <c r="A736" s="3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283</v>
      </c>
    </row>
    <row r="737" spans="1:6">
      <c r="A737" s="3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282</v>
      </c>
    </row>
    <row r="738" spans="1:6">
      <c r="A738" s="3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282</v>
      </c>
    </row>
    <row r="739" spans="1:6">
      <c r="A739" s="3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282</v>
      </c>
    </row>
    <row r="740" spans="1:6">
      <c r="A740" s="3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282</v>
      </c>
    </row>
    <row r="741" spans="1:6">
      <c r="A741" s="3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282</v>
      </c>
    </row>
    <row r="742" spans="1:6">
      <c r="A742" s="3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283</v>
      </c>
    </row>
    <row r="743" spans="1:6">
      <c r="A743" s="3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283</v>
      </c>
    </row>
    <row r="744" spans="1:6">
      <c r="A744" s="3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281</v>
      </c>
    </row>
    <row r="745" spans="1:6">
      <c r="A745" s="3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282</v>
      </c>
    </row>
    <row r="746" spans="1:6">
      <c r="A746" s="3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282</v>
      </c>
    </row>
    <row r="747" spans="1:6">
      <c r="A747" s="3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282</v>
      </c>
    </row>
    <row r="748" spans="1:6">
      <c r="A748" s="3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282</v>
      </c>
    </row>
    <row r="749" spans="1:6">
      <c r="A749" s="3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283</v>
      </c>
    </row>
    <row r="750" spans="1:6">
      <c r="A750" s="3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283</v>
      </c>
    </row>
    <row r="751" spans="1:6">
      <c r="A751" s="3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282</v>
      </c>
    </row>
    <row r="752" spans="1:6">
      <c r="A752" s="3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282</v>
      </c>
    </row>
    <row r="753" spans="1:6">
      <c r="A753" s="3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282</v>
      </c>
    </row>
    <row r="754" spans="1:6">
      <c r="A754" s="3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282</v>
      </c>
    </row>
    <row r="755" spans="1:6">
      <c r="A755" s="3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282</v>
      </c>
    </row>
    <row r="756" spans="1:6">
      <c r="A756" s="3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283</v>
      </c>
    </row>
    <row r="757" spans="1:6">
      <c r="A757" s="3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283</v>
      </c>
    </row>
    <row r="758" spans="1:6">
      <c r="A758" s="3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282</v>
      </c>
    </row>
    <row r="759" spans="1:6">
      <c r="A759" s="3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282</v>
      </c>
    </row>
    <row r="760" spans="1:6">
      <c r="A760" s="3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282</v>
      </c>
    </row>
    <row r="761" spans="1:6">
      <c r="A761" s="3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282</v>
      </c>
    </row>
    <row r="762" spans="1:6">
      <c r="A762" s="3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282</v>
      </c>
    </row>
    <row r="763" spans="1:6">
      <c r="A763" s="3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283</v>
      </c>
    </row>
    <row r="764" spans="1:6">
      <c r="A764" s="3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283</v>
      </c>
    </row>
    <row r="765" spans="1:6">
      <c r="A765" s="3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282</v>
      </c>
    </row>
    <row r="766" spans="1:6">
      <c r="A766" s="3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282</v>
      </c>
    </row>
    <row r="767" spans="1:6">
      <c r="A767" s="3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282</v>
      </c>
    </row>
    <row r="768" spans="1:6">
      <c r="A768" s="3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282</v>
      </c>
    </row>
    <row r="769" spans="1:6">
      <c r="A769" s="3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282</v>
      </c>
    </row>
    <row r="770" spans="1:6">
      <c r="A770" s="3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283</v>
      </c>
    </row>
    <row r="771" spans="1:6">
      <c r="A771" s="3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283</v>
      </c>
    </row>
    <row r="772" spans="1:6">
      <c r="A772" s="3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282</v>
      </c>
    </row>
    <row r="773" spans="1:6">
      <c r="A773" s="3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282</v>
      </c>
    </row>
    <row r="774" spans="1:6">
      <c r="A774" s="3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282</v>
      </c>
    </row>
    <row r="775" spans="1:6">
      <c r="A775" s="3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282</v>
      </c>
    </row>
    <row r="776" spans="1:6">
      <c r="A776" s="3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282</v>
      </c>
    </row>
    <row r="777" spans="1:6">
      <c r="A777" s="3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283</v>
      </c>
    </row>
    <row r="778" spans="1:6">
      <c r="A778" s="3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283</v>
      </c>
    </row>
    <row r="779" spans="1:6">
      <c r="A779" s="3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282</v>
      </c>
    </row>
    <row r="780" spans="1:6">
      <c r="A780" s="3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282</v>
      </c>
    </row>
    <row r="781" spans="1:6">
      <c r="A781" s="3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282</v>
      </c>
    </row>
    <row r="782" spans="1:6">
      <c r="A782" s="3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282</v>
      </c>
    </row>
    <row r="783" spans="1:6">
      <c r="A783" s="3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282</v>
      </c>
    </row>
    <row r="784" spans="1:6">
      <c r="A784" s="3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283</v>
      </c>
    </row>
    <row r="785" spans="1:6">
      <c r="A785" s="3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283</v>
      </c>
    </row>
    <row r="786" spans="1:6">
      <c r="A786" s="3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282</v>
      </c>
    </row>
    <row r="787" spans="1:6">
      <c r="A787" s="3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282</v>
      </c>
    </row>
    <row r="788" spans="1:6">
      <c r="A788" s="3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282</v>
      </c>
    </row>
    <row r="789" spans="1:6">
      <c r="A789" s="3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282</v>
      </c>
    </row>
    <row r="790" spans="1:6">
      <c r="A790" s="3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282</v>
      </c>
    </row>
    <row r="791" spans="1:6">
      <c r="A791" s="3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283</v>
      </c>
    </row>
    <row r="792" spans="1:6">
      <c r="A792" s="3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283</v>
      </c>
    </row>
    <row r="793" spans="1:6">
      <c r="A793" s="3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282</v>
      </c>
    </row>
    <row r="794" spans="1:6">
      <c r="A794" s="3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282</v>
      </c>
    </row>
    <row r="795" spans="1:6">
      <c r="A795" s="3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282</v>
      </c>
    </row>
    <row r="796" spans="1:6">
      <c r="A796" s="3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282</v>
      </c>
    </row>
    <row r="797" spans="1:6">
      <c r="A797" s="3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282</v>
      </c>
    </row>
    <row r="798" spans="1:6">
      <c r="A798" s="3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283</v>
      </c>
    </row>
    <row r="799" spans="1:6">
      <c r="A799" s="3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283</v>
      </c>
    </row>
    <row r="800" spans="1:6">
      <c r="A800" s="3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282</v>
      </c>
    </row>
    <row r="801" spans="1:6">
      <c r="A801" s="3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282</v>
      </c>
    </row>
    <row r="802" spans="1:6">
      <c r="A802" s="3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282</v>
      </c>
    </row>
    <row r="803" spans="1:6">
      <c r="A803" s="3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282</v>
      </c>
    </row>
    <row r="804" spans="1:6">
      <c r="A804" s="3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282</v>
      </c>
    </row>
    <row r="805" spans="1:6">
      <c r="A805" s="3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283</v>
      </c>
    </row>
    <row r="806" spans="1:6">
      <c r="A806" s="3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283</v>
      </c>
    </row>
    <row r="807" spans="1:6">
      <c r="A807" s="3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282</v>
      </c>
    </row>
    <row r="808" spans="1:6">
      <c r="A808" s="3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282</v>
      </c>
    </row>
    <row r="809" spans="1:6">
      <c r="A809" s="3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282</v>
      </c>
    </row>
    <row r="810" spans="1:6">
      <c r="A810" s="3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282</v>
      </c>
    </row>
    <row r="811" spans="1:6">
      <c r="A811" s="3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282</v>
      </c>
    </row>
    <row r="812" spans="1:6">
      <c r="A812" s="3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283</v>
      </c>
    </row>
    <row r="813" spans="1:6">
      <c r="A813" s="3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283</v>
      </c>
    </row>
    <row r="814" spans="1:6">
      <c r="A814" s="3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281</v>
      </c>
    </row>
    <row r="815" spans="1:6">
      <c r="A815" s="3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282</v>
      </c>
    </row>
    <row r="816" spans="1:6">
      <c r="A816" s="3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282</v>
      </c>
    </row>
    <row r="817" spans="1:6">
      <c r="A817" s="3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282</v>
      </c>
    </row>
    <row r="818" spans="1:6">
      <c r="A818" s="3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282</v>
      </c>
    </row>
    <row r="819" spans="1:6">
      <c r="A819" s="3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283</v>
      </c>
    </row>
    <row r="820" spans="1:6">
      <c r="A820" s="3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283</v>
      </c>
    </row>
    <row r="821" spans="1:6">
      <c r="A821" s="3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282</v>
      </c>
    </row>
    <row r="822" spans="1:6">
      <c r="A822" s="3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282</v>
      </c>
    </row>
    <row r="823" spans="1:6">
      <c r="A823" s="3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282</v>
      </c>
    </row>
    <row r="824" spans="1:6">
      <c r="A824" s="3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281</v>
      </c>
    </row>
    <row r="825" spans="1:6">
      <c r="A825" s="3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281</v>
      </c>
    </row>
    <row r="826" spans="1:6">
      <c r="A826" s="3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283</v>
      </c>
    </row>
    <row r="827" spans="1:6">
      <c r="A827" s="3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283</v>
      </c>
    </row>
    <row r="828" spans="1:6">
      <c r="A828" s="3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282</v>
      </c>
    </row>
    <row r="829" spans="1:6">
      <c r="A829" s="3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282</v>
      </c>
    </row>
    <row r="830" spans="1:6">
      <c r="A830" s="3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282</v>
      </c>
    </row>
    <row r="831" spans="1:6">
      <c r="A831" s="3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282</v>
      </c>
    </row>
    <row r="832" spans="1:6">
      <c r="A832" s="3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282</v>
      </c>
    </row>
    <row r="833" spans="1:6">
      <c r="A833" s="3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283</v>
      </c>
    </row>
    <row r="834" spans="1:6">
      <c r="A834" s="3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283</v>
      </c>
    </row>
    <row r="835" spans="1:6">
      <c r="A835" s="3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282</v>
      </c>
    </row>
    <row r="836" spans="1:6">
      <c r="A836" s="3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282</v>
      </c>
    </row>
    <row r="837" spans="1:6">
      <c r="A837" s="3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282</v>
      </c>
    </row>
    <row r="838" spans="1:6">
      <c r="A838" s="3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282</v>
      </c>
    </row>
    <row r="839" spans="1:6">
      <c r="A839" s="3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282</v>
      </c>
    </row>
    <row r="840" spans="1:6">
      <c r="A840" s="3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283</v>
      </c>
    </row>
    <row r="841" spans="1:6">
      <c r="A841" s="3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283</v>
      </c>
    </row>
    <row r="842" spans="1:6">
      <c r="A842" s="3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282</v>
      </c>
    </row>
    <row r="843" spans="1:6">
      <c r="A843" s="3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282</v>
      </c>
    </row>
    <row r="844" spans="1:6">
      <c r="A844" s="3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282</v>
      </c>
    </row>
    <row r="845" spans="1:6">
      <c r="A845" s="3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282</v>
      </c>
    </row>
    <row r="846" spans="1:6">
      <c r="A846" s="3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282</v>
      </c>
    </row>
    <row r="847" spans="1:6">
      <c r="A847" s="3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283</v>
      </c>
    </row>
    <row r="848" spans="1:6">
      <c r="A848" s="3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283</v>
      </c>
    </row>
    <row r="849" spans="1:6">
      <c r="A849" s="3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282</v>
      </c>
    </row>
    <row r="850" spans="1:6">
      <c r="A850" s="3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282</v>
      </c>
    </row>
    <row r="851" spans="1:6">
      <c r="A851" s="3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282</v>
      </c>
    </row>
    <row r="852" spans="1:6">
      <c r="A852" s="3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282</v>
      </c>
    </row>
    <row r="853" spans="1:6">
      <c r="A853" s="3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281</v>
      </c>
    </row>
    <row r="854" spans="1:6">
      <c r="A854" s="3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283</v>
      </c>
    </row>
    <row r="855" spans="1:6">
      <c r="A855" s="3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283</v>
      </c>
    </row>
    <row r="856" spans="1:6">
      <c r="A856" s="3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282</v>
      </c>
    </row>
    <row r="857" spans="1:6">
      <c r="A857" s="3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282</v>
      </c>
    </row>
    <row r="858" spans="1:6">
      <c r="A858" s="3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282</v>
      </c>
    </row>
    <row r="859" spans="1:6">
      <c r="A859" s="3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282</v>
      </c>
    </row>
    <row r="860" spans="1:6">
      <c r="A860" s="3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282</v>
      </c>
    </row>
    <row r="861" spans="1:6">
      <c r="A861" s="3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283</v>
      </c>
    </row>
    <row r="862" spans="1:6">
      <c r="A862" s="3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283</v>
      </c>
    </row>
    <row r="863" spans="1:6">
      <c r="A863" s="3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282</v>
      </c>
    </row>
    <row r="864" spans="1:6">
      <c r="A864" s="3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282</v>
      </c>
    </row>
    <row r="865" spans="1:6">
      <c r="A865" s="3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282</v>
      </c>
    </row>
    <row r="866" spans="1:6">
      <c r="A866" s="3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282</v>
      </c>
    </row>
    <row r="867" spans="1:6">
      <c r="A867" s="3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282</v>
      </c>
    </row>
    <row r="868" spans="1:6">
      <c r="A868" s="3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283</v>
      </c>
    </row>
    <row r="869" spans="1:6">
      <c r="A869" s="3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283</v>
      </c>
    </row>
    <row r="870" spans="1:6">
      <c r="A870" s="3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281</v>
      </c>
    </row>
    <row r="871" spans="1:6">
      <c r="A871" s="3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282</v>
      </c>
    </row>
    <row r="872" spans="1:6">
      <c r="A872" s="3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282</v>
      </c>
    </row>
    <row r="873" spans="1:6">
      <c r="A873" s="3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282</v>
      </c>
    </row>
    <row r="874" spans="1:6">
      <c r="A874" s="3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282</v>
      </c>
    </row>
    <row r="875" spans="1:6">
      <c r="A875" s="3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283</v>
      </c>
    </row>
    <row r="876" spans="1:6">
      <c r="A876" s="3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283</v>
      </c>
    </row>
    <row r="877" spans="1:6">
      <c r="A877" s="3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282</v>
      </c>
    </row>
    <row r="878" spans="1:6">
      <c r="A878" s="3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282</v>
      </c>
    </row>
    <row r="879" spans="1:6">
      <c r="A879" s="3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282</v>
      </c>
    </row>
    <row r="880" spans="1:6">
      <c r="A880" s="3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282</v>
      </c>
    </row>
    <row r="881" spans="1:6">
      <c r="A881" s="3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282</v>
      </c>
    </row>
    <row r="882" spans="1:6">
      <c r="A882" s="3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283</v>
      </c>
    </row>
    <row r="883" spans="1:6">
      <c r="A883" s="3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283</v>
      </c>
    </row>
    <row r="884" spans="1:6">
      <c r="A884" s="3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282</v>
      </c>
    </row>
    <row r="885" spans="1:6">
      <c r="A885" s="3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282</v>
      </c>
    </row>
    <row r="886" spans="1:6">
      <c r="A886" s="3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282</v>
      </c>
    </row>
    <row r="887" spans="1:6">
      <c r="A887" s="3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282</v>
      </c>
    </row>
    <row r="888" spans="1:6">
      <c r="A888" s="3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282</v>
      </c>
    </row>
    <row r="889" spans="1:6">
      <c r="A889" s="3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283</v>
      </c>
    </row>
    <row r="890" spans="1:6">
      <c r="A890" s="3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283</v>
      </c>
    </row>
    <row r="891" spans="1:6">
      <c r="A891" s="3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281</v>
      </c>
    </row>
    <row r="892" spans="1:6">
      <c r="A892" s="3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282</v>
      </c>
    </row>
    <row r="893" spans="1:6">
      <c r="A893" s="3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282</v>
      </c>
    </row>
    <row r="894" spans="1:6">
      <c r="A894" s="3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282</v>
      </c>
    </row>
    <row r="895" spans="1:6">
      <c r="A895" s="3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282</v>
      </c>
    </row>
    <row r="896" spans="1:6">
      <c r="A896" s="3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283</v>
      </c>
    </row>
    <row r="897" spans="1:6">
      <c r="A897" s="3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283</v>
      </c>
    </row>
    <row r="898" spans="1:6">
      <c r="A898" s="3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281</v>
      </c>
    </row>
    <row r="899" spans="1:6">
      <c r="A899" s="3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282</v>
      </c>
    </row>
    <row r="900" spans="1:6">
      <c r="A900" s="3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282</v>
      </c>
    </row>
    <row r="901" spans="1:6">
      <c r="A901" s="3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282</v>
      </c>
    </row>
    <row r="902" spans="1:6">
      <c r="A902" s="3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282</v>
      </c>
    </row>
    <row r="903" spans="1:6">
      <c r="A903" s="3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283</v>
      </c>
    </row>
    <row r="904" spans="1:6">
      <c r="A904" s="3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283</v>
      </c>
    </row>
    <row r="905" spans="1:6">
      <c r="A905" s="3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282</v>
      </c>
    </row>
    <row r="906" spans="1:6">
      <c r="A906" s="3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282</v>
      </c>
    </row>
    <row r="907" spans="1:6">
      <c r="A907" s="3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282</v>
      </c>
    </row>
    <row r="908" spans="1:6">
      <c r="A908" s="3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282</v>
      </c>
    </row>
    <row r="909" spans="1:6">
      <c r="A909" s="3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282</v>
      </c>
    </row>
    <row r="910" spans="1:6">
      <c r="A910" s="3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283</v>
      </c>
    </row>
    <row r="911" spans="1:6">
      <c r="A911" s="3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283</v>
      </c>
    </row>
    <row r="912" spans="1:6">
      <c r="A912" s="3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281</v>
      </c>
    </row>
    <row r="913" spans="1:6">
      <c r="A913" s="3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282</v>
      </c>
    </row>
    <row r="914" spans="1:6">
      <c r="A914" s="3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282</v>
      </c>
    </row>
    <row r="915" spans="1:6">
      <c r="A915" s="3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282</v>
      </c>
    </row>
    <row r="916" spans="1:6">
      <c r="A916" s="3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282</v>
      </c>
    </row>
    <row r="917" spans="1:6">
      <c r="A917" s="3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283</v>
      </c>
    </row>
    <row r="918" spans="1:6">
      <c r="A918" s="3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283</v>
      </c>
    </row>
    <row r="919" spans="1:6">
      <c r="A919" s="3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282</v>
      </c>
    </row>
    <row r="920" spans="1:6">
      <c r="A920" s="3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282</v>
      </c>
    </row>
    <row r="921" spans="1:6">
      <c r="A921" s="3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282</v>
      </c>
    </row>
    <row r="922" spans="1:6">
      <c r="A922" s="3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282</v>
      </c>
    </row>
    <row r="923" spans="1:6">
      <c r="A923" s="3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282</v>
      </c>
    </row>
    <row r="924" spans="1:6">
      <c r="A924" s="3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283</v>
      </c>
    </row>
    <row r="925" spans="1:6">
      <c r="A925" s="3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283</v>
      </c>
    </row>
    <row r="926" spans="1:6">
      <c r="A926" s="3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282</v>
      </c>
    </row>
    <row r="927" spans="1:6">
      <c r="A927" s="3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282</v>
      </c>
    </row>
    <row r="928" spans="1:6">
      <c r="A928" s="3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282</v>
      </c>
    </row>
    <row r="929" spans="1:6">
      <c r="A929" s="3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282</v>
      </c>
    </row>
    <row r="930" spans="1:6">
      <c r="A930" s="3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282</v>
      </c>
    </row>
    <row r="931" spans="1:6">
      <c r="A931" s="3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283</v>
      </c>
    </row>
    <row r="932" spans="1:6">
      <c r="A932" s="3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283</v>
      </c>
    </row>
    <row r="933" spans="1:6">
      <c r="A933" s="3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281</v>
      </c>
    </row>
    <row r="934" spans="1:6">
      <c r="A934" s="3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282</v>
      </c>
    </row>
    <row r="935" spans="1:6">
      <c r="A935" s="3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282</v>
      </c>
    </row>
    <row r="936" spans="1:6">
      <c r="A936" s="3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282</v>
      </c>
    </row>
    <row r="937" spans="1:6">
      <c r="A937" s="3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282</v>
      </c>
    </row>
    <row r="938" spans="1:6">
      <c r="A938" s="3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283</v>
      </c>
    </row>
    <row r="939" spans="1:6">
      <c r="A939" s="3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283</v>
      </c>
    </row>
    <row r="940" spans="1:6">
      <c r="A940" s="3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282</v>
      </c>
    </row>
    <row r="941" spans="1:6">
      <c r="A941" s="3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282</v>
      </c>
    </row>
    <row r="942" spans="1:6">
      <c r="A942" s="3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282</v>
      </c>
    </row>
    <row r="943" spans="1:6">
      <c r="A943" s="3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282</v>
      </c>
    </row>
    <row r="944" spans="1:6">
      <c r="A944" s="3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282</v>
      </c>
    </row>
    <row r="945" spans="1:6">
      <c r="A945" s="3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283</v>
      </c>
    </row>
    <row r="946" spans="1:6">
      <c r="A946" s="3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283</v>
      </c>
    </row>
    <row r="947" spans="1:6">
      <c r="A947" s="3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282</v>
      </c>
    </row>
    <row r="948" spans="1:6">
      <c r="A948" s="3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282</v>
      </c>
    </row>
    <row r="949" spans="1:6">
      <c r="A949" s="3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282</v>
      </c>
    </row>
    <row r="950" spans="1:6">
      <c r="A950" s="3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282</v>
      </c>
    </row>
    <row r="951" spans="1:6">
      <c r="A951" s="3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282</v>
      </c>
    </row>
    <row r="952" spans="1:6">
      <c r="A952" s="3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283</v>
      </c>
    </row>
    <row r="953" spans="1:6">
      <c r="A953" s="3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283</v>
      </c>
    </row>
    <row r="954" spans="1:6">
      <c r="A954" s="3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282</v>
      </c>
    </row>
    <row r="955" spans="1:6">
      <c r="A955" s="3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282</v>
      </c>
    </row>
    <row r="956" spans="1:6">
      <c r="A956" s="3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282</v>
      </c>
    </row>
    <row r="957" spans="1:6">
      <c r="A957" s="3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282</v>
      </c>
    </row>
    <row r="958" spans="1:6">
      <c r="A958" s="3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282</v>
      </c>
    </row>
    <row r="959" spans="1:6">
      <c r="A959" s="3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283</v>
      </c>
    </row>
    <row r="960" spans="1:6">
      <c r="A960" s="3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283</v>
      </c>
    </row>
    <row r="961" spans="1:6">
      <c r="A961" s="3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281</v>
      </c>
    </row>
    <row r="962" spans="1:6">
      <c r="A962" s="3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282</v>
      </c>
    </row>
    <row r="963" spans="1:6">
      <c r="A963" s="3">
        <v>46253</v>
      </c>
      <c r="B963" s="1">
        <f t="shared" ref="B963:B1026" si="45">DAY(A963)</f>
        <v>19</v>
      </c>
      <c r="C963" s="1">
        <f t="shared" ref="C963:C1026" si="46">MONTH(A963)</f>
        <v>8</v>
      </c>
      <c r="D963" s="1">
        <f t="shared" ref="D963:D1026" si="47">YEAR(A963)</f>
        <v>2026</v>
      </c>
      <c r="E963" s="1" t="str">
        <f>UPPER(TEXT(FECHAS[[#This Row],[FECHA]],"dddd"))</f>
        <v>MIÉRCOLES</v>
      </c>
      <c r="F963" s="1" t="s">
        <v>282</v>
      </c>
    </row>
    <row r="964" spans="1:6">
      <c r="A964" s="3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282</v>
      </c>
    </row>
    <row r="965" spans="1:6">
      <c r="A965" s="3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282</v>
      </c>
    </row>
    <row r="966" spans="1:6">
      <c r="A966" s="3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283</v>
      </c>
    </row>
    <row r="967" spans="1:6">
      <c r="A967" s="3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283</v>
      </c>
    </row>
    <row r="968" spans="1:6">
      <c r="A968" s="3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282</v>
      </c>
    </row>
    <row r="969" spans="1:6">
      <c r="A969" s="3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282</v>
      </c>
    </row>
    <row r="970" spans="1:6">
      <c r="A970" s="3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282</v>
      </c>
    </row>
    <row r="971" spans="1:6">
      <c r="A971" s="3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282</v>
      </c>
    </row>
    <row r="972" spans="1:6">
      <c r="A972" s="3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282</v>
      </c>
    </row>
    <row r="973" spans="1:6">
      <c r="A973" s="3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283</v>
      </c>
    </row>
    <row r="974" spans="1:6">
      <c r="A974" s="3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283</v>
      </c>
    </row>
    <row r="975" spans="1:6">
      <c r="A975" s="3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282</v>
      </c>
    </row>
    <row r="976" spans="1:6">
      <c r="A976" s="3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282</v>
      </c>
    </row>
    <row r="977" spans="1:6">
      <c r="A977" s="3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282</v>
      </c>
    </row>
    <row r="978" spans="1:6">
      <c r="A978" s="3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282</v>
      </c>
    </row>
    <row r="979" spans="1:6">
      <c r="A979" s="3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282</v>
      </c>
    </row>
    <row r="980" spans="1:6">
      <c r="A980" s="3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283</v>
      </c>
    </row>
    <row r="981" spans="1:6">
      <c r="A981" s="3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283</v>
      </c>
    </row>
    <row r="982" spans="1:6">
      <c r="A982" s="3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282</v>
      </c>
    </row>
    <row r="983" spans="1:6">
      <c r="A983" s="3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282</v>
      </c>
    </row>
    <row r="984" spans="1:6">
      <c r="A984" s="3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282</v>
      </c>
    </row>
    <row r="985" spans="1:6">
      <c r="A985" s="3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282</v>
      </c>
    </row>
    <row r="986" spans="1:6">
      <c r="A986" s="3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282</v>
      </c>
    </row>
    <row r="987" spans="1:6">
      <c r="A987" s="3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283</v>
      </c>
    </row>
    <row r="988" spans="1:6">
      <c r="A988" s="3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283</v>
      </c>
    </row>
    <row r="989" spans="1:6">
      <c r="A989" s="3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282</v>
      </c>
    </row>
    <row r="990" spans="1:6">
      <c r="A990" s="3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282</v>
      </c>
    </row>
    <row r="991" spans="1:6">
      <c r="A991" s="3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282</v>
      </c>
    </row>
    <row r="992" spans="1:6">
      <c r="A992" s="3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282</v>
      </c>
    </row>
    <row r="993" spans="1:6">
      <c r="A993" s="3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282</v>
      </c>
    </row>
    <row r="994" spans="1:6">
      <c r="A994" s="3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283</v>
      </c>
    </row>
    <row r="995" spans="1:6">
      <c r="A995" s="3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283</v>
      </c>
    </row>
    <row r="996" spans="1:6">
      <c r="A996" s="3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282</v>
      </c>
    </row>
    <row r="997" spans="1:6">
      <c r="A997" s="3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282</v>
      </c>
    </row>
    <row r="998" spans="1:6">
      <c r="A998" s="3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282</v>
      </c>
    </row>
    <row r="999" spans="1:6">
      <c r="A999" s="3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282</v>
      </c>
    </row>
    <row r="1000" spans="1:6">
      <c r="A1000" s="3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282</v>
      </c>
    </row>
    <row r="1001" spans="1:6">
      <c r="A1001" s="3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283</v>
      </c>
    </row>
    <row r="1002" spans="1:6">
      <c r="A1002" s="3">
        <v>46292</v>
      </c>
      <c r="B1002" s="1">
        <f t="shared" si="45"/>
        <v>27</v>
      </c>
      <c r="C1002" s="1">
        <f t="shared" si="46"/>
        <v>9</v>
      </c>
      <c r="D1002" s="1">
        <f t="shared" si="47"/>
        <v>2026</v>
      </c>
      <c r="E1002" s="1" t="str">
        <f>UPPER(TEXT(FECHAS[[#This Row],[FECHA]],"dddd"))</f>
        <v>DOMINGO</v>
      </c>
      <c r="F1002" s="1" t="s">
        <v>283</v>
      </c>
    </row>
    <row r="1003" spans="1:6">
      <c r="A1003" s="3">
        <v>46293</v>
      </c>
      <c r="B1003" s="1">
        <f t="shared" si="45"/>
        <v>28</v>
      </c>
      <c r="C1003" s="1">
        <f t="shared" si="46"/>
        <v>9</v>
      </c>
      <c r="D1003" s="1">
        <f t="shared" si="47"/>
        <v>2026</v>
      </c>
      <c r="E1003" s="1" t="str">
        <f>UPPER(TEXT(FECHAS[[#This Row],[FECHA]],"dddd"))</f>
        <v>LUNES</v>
      </c>
      <c r="F1003" s="1" t="s">
        <v>282</v>
      </c>
    </row>
    <row r="1004" spans="1:6">
      <c r="A1004" s="3">
        <v>46294</v>
      </c>
      <c r="B1004" s="1">
        <f t="shared" si="45"/>
        <v>29</v>
      </c>
      <c r="C1004" s="1">
        <f t="shared" si="46"/>
        <v>9</v>
      </c>
      <c r="D1004" s="1">
        <f t="shared" si="47"/>
        <v>2026</v>
      </c>
      <c r="E1004" s="1" t="str">
        <f>UPPER(TEXT(FECHAS[[#This Row],[FECHA]],"dddd"))</f>
        <v>MARTES</v>
      </c>
      <c r="F1004" s="1" t="s">
        <v>282</v>
      </c>
    </row>
    <row r="1005" spans="1:6">
      <c r="A1005" s="3">
        <v>46295</v>
      </c>
      <c r="B1005" s="1">
        <f t="shared" si="45"/>
        <v>30</v>
      </c>
      <c r="C1005" s="1">
        <f t="shared" si="46"/>
        <v>9</v>
      </c>
      <c r="D1005" s="1">
        <f t="shared" si="47"/>
        <v>2026</v>
      </c>
      <c r="E1005" s="1" t="str">
        <f>UPPER(TEXT(FECHAS[[#This Row],[FECHA]],"dddd"))</f>
        <v>MIÉRCOLES</v>
      </c>
      <c r="F1005" s="1" t="s">
        <v>282</v>
      </c>
    </row>
    <row r="1006" spans="1:6">
      <c r="A1006" s="3">
        <v>46296</v>
      </c>
      <c r="B1006" s="1">
        <f t="shared" si="45"/>
        <v>1</v>
      </c>
      <c r="C1006" s="1">
        <f t="shared" si="46"/>
        <v>10</v>
      </c>
      <c r="D1006" s="1">
        <f t="shared" si="47"/>
        <v>2026</v>
      </c>
      <c r="E1006" s="1" t="str">
        <f>UPPER(TEXT(FECHAS[[#This Row],[FECHA]],"dddd"))</f>
        <v>JUEVES</v>
      </c>
      <c r="F1006" s="1" t="s">
        <v>282</v>
      </c>
    </row>
    <row r="1007" spans="1:6">
      <c r="A1007" s="3">
        <v>46297</v>
      </c>
      <c r="B1007" s="1">
        <f t="shared" si="45"/>
        <v>2</v>
      </c>
      <c r="C1007" s="1">
        <f t="shared" si="46"/>
        <v>10</v>
      </c>
      <c r="D1007" s="1">
        <f t="shared" si="47"/>
        <v>2026</v>
      </c>
      <c r="E1007" s="1" t="str">
        <f>UPPER(TEXT(FECHAS[[#This Row],[FECHA]],"dddd"))</f>
        <v>VIERNES</v>
      </c>
      <c r="F1007" s="1" t="s">
        <v>282</v>
      </c>
    </row>
    <row r="1008" spans="1:6">
      <c r="A1008" s="3">
        <v>46298</v>
      </c>
      <c r="B1008" s="1">
        <f t="shared" si="45"/>
        <v>3</v>
      </c>
      <c r="C1008" s="1">
        <f t="shared" si="46"/>
        <v>10</v>
      </c>
      <c r="D1008" s="1">
        <f t="shared" si="47"/>
        <v>2026</v>
      </c>
      <c r="E1008" s="1" t="str">
        <f>UPPER(TEXT(FECHAS[[#This Row],[FECHA]],"dddd"))</f>
        <v>SÁBADO</v>
      </c>
      <c r="F1008" s="1" t="s">
        <v>283</v>
      </c>
    </row>
    <row r="1009" spans="1:6">
      <c r="A1009" s="3">
        <v>46299</v>
      </c>
      <c r="B1009" s="1">
        <f t="shared" si="45"/>
        <v>4</v>
      </c>
      <c r="C1009" s="1">
        <f t="shared" si="46"/>
        <v>10</v>
      </c>
      <c r="D1009" s="1">
        <f t="shared" si="47"/>
        <v>2026</v>
      </c>
      <c r="E1009" s="1" t="str">
        <f>UPPER(TEXT(FECHAS[[#This Row],[FECHA]],"dddd"))</f>
        <v>DOMINGO</v>
      </c>
      <c r="F1009" s="1" t="s">
        <v>283</v>
      </c>
    </row>
    <row r="1010" spans="1:6">
      <c r="A1010" s="3">
        <v>46300</v>
      </c>
      <c r="B1010" s="1">
        <f t="shared" si="45"/>
        <v>5</v>
      </c>
      <c r="C1010" s="1">
        <f t="shared" si="46"/>
        <v>10</v>
      </c>
      <c r="D1010" s="1">
        <f t="shared" si="47"/>
        <v>2026</v>
      </c>
      <c r="E1010" s="1" t="str">
        <f>UPPER(TEXT(FECHAS[[#This Row],[FECHA]],"dddd"))</f>
        <v>LUNES</v>
      </c>
      <c r="F1010" s="1" t="s">
        <v>282</v>
      </c>
    </row>
    <row r="1011" spans="1:6">
      <c r="A1011" s="3">
        <v>46301</v>
      </c>
      <c r="B1011" s="1">
        <f t="shared" si="45"/>
        <v>6</v>
      </c>
      <c r="C1011" s="1">
        <f t="shared" si="46"/>
        <v>10</v>
      </c>
      <c r="D1011" s="1">
        <f t="shared" si="47"/>
        <v>2026</v>
      </c>
      <c r="E1011" s="1" t="str">
        <f>UPPER(TEXT(FECHAS[[#This Row],[FECHA]],"dddd"))</f>
        <v>MARTES</v>
      </c>
      <c r="F1011" s="1" t="s">
        <v>282</v>
      </c>
    </row>
    <row r="1012" spans="1:6">
      <c r="A1012" s="3">
        <v>46302</v>
      </c>
      <c r="B1012" s="1">
        <f t="shared" si="45"/>
        <v>7</v>
      </c>
      <c r="C1012" s="1">
        <f t="shared" si="46"/>
        <v>10</v>
      </c>
      <c r="D1012" s="1">
        <f t="shared" si="47"/>
        <v>2026</v>
      </c>
      <c r="E1012" s="1" t="str">
        <f>UPPER(TEXT(FECHAS[[#This Row],[FECHA]],"dddd"))</f>
        <v>MIÉRCOLES</v>
      </c>
      <c r="F1012" s="1" t="s">
        <v>282</v>
      </c>
    </row>
    <row r="1013" spans="1:6">
      <c r="A1013" s="3">
        <v>46303</v>
      </c>
      <c r="B1013" s="1">
        <f t="shared" si="45"/>
        <v>8</v>
      </c>
      <c r="C1013" s="1">
        <f t="shared" si="46"/>
        <v>10</v>
      </c>
      <c r="D1013" s="1">
        <f t="shared" si="47"/>
        <v>2026</v>
      </c>
      <c r="E1013" s="1" t="str">
        <f>UPPER(TEXT(FECHAS[[#This Row],[FECHA]],"dddd"))</f>
        <v>JUEVES</v>
      </c>
      <c r="F1013" s="1" t="s">
        <v>282</v>
      </c>
    </row>
    <row r="1014" spans="1:6">
      <c r="A1014" s="3">
        <v>46304</v>
      </c>
      <c r="B1014" s="1">
        <f t="shared" si="45"/>
        <v>9</v>
      </c>
      <c r="C1014" s="1">
        <f t="shared" si="46"/>
        <v>10</v>
      </c>
      <c r="D1014" s="1">
        <f t="shared" si="47"/>
        <v>2026</v>
      </c>
      <c r="E1014" s="1" t="str">
        <f>UPPER(TEXT(FECHAS[[#This Row],[FECHA]],"dddd"))</f>
        <v>VIERNES</v>
      </c>
      <c r="F1014" s="1" t="s">
        <v>282</v>
      </c>
    </row>
    <row r="1015" spans="1:6">
      <c r="A1015" s="3">
        <v>46305</v>
      </c>
      <c r="B1015" s="1">
        <f t="shared" si="45"/>
        <v>10</v>
      </c>
      <c r="C1015" s="1">
        <f t="shared" si="46"/>
        <v>10</v>
      </c>
      <c r="D1015" s="1">
        <f t="shared" si="47"/>
        <v>2026</v>
      </c>
      <c r="E1015" s="1" t="str">
        <f>UPPER(TEXT(FECHAS[[#This Row],[FECHA]],"dddd"))</f>
        <v>SÁBADO</v>
      </c>
      <c r="F1015" s="1" t="s">
        <v>283</v>
      </c>
    </row>
    <row r="1016" spans="1:6">
      <c r="A1016" s="3">
        <v>46306</v>
      </c>
      <c r="B1016" s="1">
        <f t="shared" si="45"/>
        <v>11</v>
      </c>
      <c r="C1016" s="1">
        <f t="shared" si="46"/>
        <v>10</v>
      </c>
      <c r="D1016" s="1">
        <f t="shared" si="47"/>
        <v>2026</v>
      </c>
      <c r="E1016" s="1" t="str">
        <f>UPPER(TEXT(FECHAS[[#This Row],[FECHA]],"dddd"))</f>
        <v>DOMINGO</v>
      </c>
      <c r="F1016" s="1" t="s">
        <v>283</v>
      </c>
    </row>
    <row r="1017" spans="1:6">
      <c r="A1017" s="3">
        <v>46307</v>
      </c>
      <c r="B1017" s="1">
        <f t="shared" si="45"/>
        <v>12</v>
      </c>
      <c r="C1017" s="1">
        <f t="shared" si="46"/>
        <v>10</v>
      </c>
      <c r="D1017" s="1">
        <f t="shared" si="47"/>
        <v>2026</v>
      </c>
      <c r="E1017" s="1" t="str">
        <f>UPPER(TEXT(FECHAS[[#This Row],[FECHA]],"dddd"))</f>
        <v>LUNES</v>
      </c>
      <c r="F1017" s="1" t="s">
        <v>281</v>
      </c>
    </row>
    <row r="1018" spans="1:6">
      <c r="A1018" s="3">
        <v>46308</v>
      </c>
      <c r="B1018" s="1">
        <f t="shared" si="45"/>
        <v>13</v>
      </c>
      <c r="C1018" s="1">
        <f t="shared" si="46"/>
        <v>10</v>
      </c>
      <c r="D1018" s="1">
        <f t="shared" si="47"/>
        <v>2026</v>
      </c>
      <c r="E1018" s="1" t="str">
        <f>UPPER(TEXT(FECHAS[[#This Row],[FECHA]],"dddd"))</f>
        <v>MARTES</v>
      </c>
      <c r="F1018" s="1" t="s">
        <v>282</v>
      </c>
    </row>
    <row r="1019" spans="1:6">
      <c r="A1019" s="3">
        <v>46309</v>
      </c>
      <c r="B1019" s="1">
        <f t="shared" si="45"/>
        <v>14</v>
      </c>
      <c r="C1019" s="1">
        <f t="shared" si="46"/>
        <v>10</v>
      </c>
      <c r="D1019" s="1">
        <f t="shared" si="47"/>
        <v>2026</v>
      </c>
      <c r="E1019" s="1" t="str">
        <f>UPPER(TEXT(FECHAS[[#This Row],[FECHA]],"dddd"))</f>
        <v>MIÉRCOLES</v>
      </c>
      <c r="F1019" s="1" t="s">
        <v>282</v>
      </c>
    </row>
    <row r="1020" spans="1:6">
      <c r="A1020" s="3">
        <v>46310</v>
      </c>
      <c r="B1020" s="1">
        <f t="shared" si="45"/>
        <v>15</v>
      </c>
      <c r="C1020" s="1">
        <f t="shared" si="46"/>
        <v>10</v>
      </c>
      <c r="D1020" s="1">
        <f t="shared" si="47"/>
        <v>2026</v>
      </c>
      <c r="E1020" s="1" t="str">
        <f>UPPER(TEXT(FECHAS[[#This Row],[FECHA]],"dddd"))</f>
        <v>JUEVES</v>
      </c>
      <c r="F1020" s="1" t="s">
        <v>282</v>
      </c>
    </row>
    <row r="1021" spans="1:6">
      <c r="A1021" s="3">
        <v>46311</v>
      </c>
      <c r="B1021" s="1">
        <f t="shared" si="45"/>
        <v>16</v>
      </c>
      <c r="C1021" s="1">
        <f t="shared" si="46"/>
        <v>10</v>
      </c>
      <c r="D1021" s="1">
        <f t="shared" si="47"/>
        <v>2026</v>
      </c>
      <c r="E1021" s="1" t="str">
        <f>UPPER(TEXT(FECHAS[[#This Row],[FECHA]],"dddd"))</f>
        <v>VIERNES</v>
      </c>
      <c r="F1021" s="1" t="s">
        <v>282</v>
      </c>
    </row>
    <row r="1022" spans="1:6">
      <c r="A1022" s="3">
        <v>46312</v>
      </c>
      <c r="B1022" s="1">
        <f t="shared" si="45"/>
        <v>17</v>
      </c>
      <c r="C1022" s="1">
        <f t="shared" si="46"/>
        <v>10</v>
      </c>
      <c r="D1022" s="1">
        <f t="shared" si="47"/>
        <v>2026</v>
      </c>
      <c r="E1022" s="1" t="str">
        <f>UPPER(TEXT(FECHAS[[#This Row],[FECHA]],"dddd"))</f>
        <v>SÁBADO</v>
      </c>
      <c r="F1022" s="1" t="s">
        <v>283</v>
      </c>
    </row>
    <row r="1023" spans="1:6">
      <c r="A1023" s="3">
        <v>46313</v>
      </c>
      <c r="B1023" s="1">
        <f t="shared" si="45"/>
        <v>18</v>
      </c>
      <c r="C1023" s="1">
        <f t="shared" si="46"/>
        <v>10</v>
      </c>
      <c r="D1023" s="1">
        <f t="shared" si="47"/>
        <v>2026</v>
      </c>
      <c r="E1023" s="1" t="str">
        <f>UPPER(TEXT(FECHAS[[#This Row],[FECHA]],"dddd"))</f>
        <v>DOMINGO</v>
      </c>
      <c r="F1023" s="1" t="s">
        <v>283</v>
      </c>
    </row>
    <row r="1024" spans="1:6">
      <c r="A1024" s="3">
        <v>46314</v>
      </c>
      <c r="B1024" s="1">
        <f t="shared" si="45"/>
        <v>19</v>
      </c>
      <c r="C1024" s="1">
        <f t="shared" si="46"/>
        <v>10</v>
      </c>
      <c r="D1024" s="1">
        <f t="shared" si="47"/>
        <v>2026</v>
      </c>
      <c r="E1024" s="1" t="str">
        <f>UPPER(TEXT(FECHAS[[#This Row],[FECHA]],"dddd"))</f>
        <v>LUNES</v>
      </c>
      <c r="F1024" s="1" t="s">
        <v>282</v>
      </c>
    </row>
    <row r="1025" spans="1:6">
      <c r="A1025" s="3">
        <v>46315</v>
      </c>
      <c r="B1025" s="1">
        <f t="shared" si="45"/>
        <v>20</v>
      </c>
      <c r="C1025" s="1">
        <f t="shared" si="46"/>
        <v>10</v>
      </c>
      <c r="D1025" s="1">
        <f t="shared" si="47"/>
        <v>2026</v>
      </c>
      <c r="E1025" s="1" t="str">
        <f>UPPER(TEXT(FECHAS[[#This Row],[FECHA]],"dddd"))</f>
        <v>MARTES</v>
      </c>
      <c r="F1025" s="1" t="s">
        <v>282</v>
      </c>
    </row>
    <row r="1026" spans="1:6">
      <c r="A1026" s="3">
        <v>46316</v>
      </c>
      <c r="B1026" s="1">
        <f t="shared" si="45"/>
        <v>21</v>
      </c>
      <c r="C1026" s="1">
        <f t="shared" si="46"/>
        <v>10</v>
      </c>
      <c r="D1026" s="1">
        <f t="shared" si="47"/>
        <v>2026</v>
      </c>
      <c r="E1026" s="1" t="str">
        <f>UPPER(TEXT(FECHAS[[#This Row],[FECHA]],"dddd"))</f>
        <v>MIÉRCOLES</v>
      </c>
      <c r="F1026" s="1" t="s">
        <v>282</v>
      </c>
    </row>
    <row r="1027" spans="1:6">
      <c r="A1027" s="3">
        <v>46317</v>
      </c>
      <c r="B1027" s="1">
        <f t="shared" ref="B1027:B1090" si="48">DAY(A1027)</f>
        <v>22</v>
      </c>
      <c r="C1027" s="1">
        <f t="shared" ref="C1027:C1090" si="49">MONTH(A1027)</f>
        <v>10</v>
      </c>
      <c r="D1027" s="1">
        <f t="shared" ref="D1027:D1090" si="50">YEAR(A1027)</f>
        <v>2026</v>
      </c>
      <c r="E1027" s="1" t="str">
        <f>UPPER(TEXT(FECHAS[[#This Row],[FECHA]],"dddd"))</f>
        <v>JUEVES</v>
      </c>
      <c r="F1027" s="1" t="s">
        <v>282</v>
      </c>
    </row>
    <row r="1028" spans="1:6">
      <c r="A1028" s="3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282</v>
      </c>
    </row>
    <row r="1029" spans="1:6">
      <c r="A1029" s="3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283</v>
      </c>
    </row>
    <row r="1030" spans="1:6">
      <c r="A1030" s="3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283</v>
      </c>
    </row>
    <row r="1031" spans="1:6">
      <c r="A1031" s="3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282</v>
      </c>
    </row>
    <row r="1032" spans="1:6">
      <c r="A1032" s="3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282</v>
      </c>
    </row>
    <row r="1033" spans="1:6">
      <c r="A1033" s="3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282</v>
      </c>
    </row>
    <row r="1034" spans="1:6">
      <c r="A1034" s="3">
        <v>46324</v>
      </c>
      <c r="B1034" s="1">
        <f t="shared" si="48"/>
        <v>29</v>
      </c>
      <c r="C1034" s="1">
        <f t="shared" si="49"/>
        <v>10</v>
      </c>
      <c r="D1034" s="1">
        <f t="shared" si="50"/>
        <v>2026</v>
      </c>
      <c r="E1034" s="1" t="str">
        <f>UPPER(TEXT(FECHAS[[#This Row],[FECHA]],"dddd"))</f>
        <v>JUEVES</v>
      </c>
      <c r="F1034" s="1" t="s">
        <v>282</v>
      </c>
    </row>
    <row r="1035" spans="1:6">
      <c r="A1035" s="3">
        <v>46325</v>
      </c>
      <c r="B1035" s="1">
        <f t="shared" si="48"/>
        <v>30</v>
      </c>
      <c r="C1035" s="1">
        <f t="shared" si="49"/>
        <v>10</v>
      </c>
      <c r="D1035" s="1">
        <f t="shared" si="50"/>
        <v>2026</v>
      </c>
      <c r="E1035" s="1" t="str">
        <f>UPPER(TEXT(FECHAS[[#This Row],[FECHA]],"dddd"))</f>
        <v>VIERNES</v>
      </c>
      <c r="F1035" s="1" t="s">
        <v>282</v>
      </c>
    </row>
    <row r="1036" spans="1:6">
      <c r="A1036" s="3">
        <v>46326</v>
      </c>
      <c r="B1036" s="1">
        <f t="shared" si="48"/>
        <v>31</v>
      </c>
      <c r="C1036" s="1">
        <f t="shared" si="49"/>
        <v>10</v>
      </c>
      <c r="D1036" s="1">
        <f t="shared" si="50"/>
        <v>2026</v>
      </c>
      <c r="E1036" s="1" t="str">
        <f>UPPER(TEXT(FECHAS[[#This Row],[FECHA]],"dddd"))</f>
        <v>SÁBADO</v>
      </c>
      <c r="F1036" s="1" t="s">
        <v>283</v>
      </c>
    </row>
    <row r="1037" spans="1:6">
      <c r="A1037" s="3">
        <v>46327</v>
      </c>
      <c r="B1037" s="1">
        <f t="shared" si="48"/>
        <v>1</v>
      </c>
      <c r="C1037" s="1">
        <f t="shared" si="49"/>
        <v>11</v>
      </c>
      <c r="D1037" s="1">
        <f t="shared" si="50"/>
        <v>2026</v>
      </c>
      <c r="E1037" s="1" t="str">
        <f>UPPER(TEXT(FECHAS[[#This Row],[FECHA]],"dddd"))</f>
        <v>DOMINGO</v>
      </c>
      <c r="F1037" s="1" t="s">
        <v>283</v>
      </c>
    </row>
    <row r="1038" spans="1:6">
      <c r="A1038" s="3">
        <v>46328</v>
      </c>
      <c r="B1038" s="1">
        <f t="shared" si="48"/>
        <v>2</v>
      </c>
      <c r="C1038" s="1">
        <f t="shared" si="49"/>
        <v>11</v>
      </c>
      <c r="D1038" s="1">
        <f t="shared" si="50"/>
        <v>2026</v>
      </c>
      <c r="E1038" s="1" t="str">
        <f>UPPER(TEXT(FECHAS[[#This Row],[FECHA]],"dddd"))</f>
        <v>LUNES</v>
      </c>
      <c r="F1038" s="1" t="s">
        <v>281</v>
      </c>
    </row>
    <row r="1039" spans="1:6">
      <c r="A1039" s="3">
        <v>46329</v>
      </c>
      <c r="B1039" s="1">
        <f t="shared" si="48"/>
        <v>3</v>
      </c>
      <c r="C1039" s="1">
        <f t="shared" si="49"/>
        <v>11</v>
      </c>
      <c r="D1039" s="1">
        <f t="shared" si="50"/>
        <v>2026</v>
      </c>
      <c r="E1039" s="1" t="str">
        <f>UPPER(TEXT(FECHAS[[#This Row],[FECHA]],"dddd"))</f>
        <v>MARTES</v>
      </c>
      <c r="F1039" s="1" t="s">
        <v>282</v>
      </c>
    </row>
    <row r="1040" spans="1:6">
      <c r="A1040" s="3">
        <v>46330</v>
      </c>
      <c r="B1040" s="1">
        <f t="shared" si="48"/>
        <v>4</v>
      </c>
      <c r="C1040" s="1">
        <f t="shared" si="49"/>
        <v>11</v>
      </c>
      <c r="D1040" s="1">
        <f t="shared" si="50"/>
        <v>2026</v>
      </c>
      <c r="E1040" s="1" t="str">
        <f>UPPER(TEXT(FECHAS[[#This Row],[FECHA]],"dddd"))</f>
        <v>MIÉRCOLES</v>
      </c>
      <c r="F1040" s="1" t="s">
        <v>282</v>
      </c>
    </row>
    <row r="1041" spans="1:6">
      <c r="A1041" s="3">
        <v>46331</v>
      </c>
      <c r="B1041" s="1">
        <f t="shared" si="48"/>
        <v>5</v>
      </c>
      <c r="C1041" s="1">
        <f t="shared" si="49"/>
        <v>11</v>
      </c>
      <c r="D1041" s="1">
        <f t="shared" si="50"/>
        <v>2026</v>
      </c>
      <c r="E1041" s="1" t="str">
        <f>UPPER(TEXT(FECHAS[[#This Row],[FECHA]],"dddd"))</f>
        <v>JUEVES</v>
      </c>
      <c r="F1041" s="1" t="s">
        <v>282</v>
      </c>
    </row>
    <row r="1042" spans="1:6">
      <c r="A1042" s="3">
        <v>46332</v>
      </c>
      <c r="B1042" s="1">
        <f t="shared" si="48"/>
        <v>6</v>
      </c>
      <c r="C1042" s="1">
        <f t="shared" si="49"/>
        <v>11</v>
      </c>
      <c r="D1042" s="1">
        <f t="shared" si="50"/>
        <v>2026</v>
      </c>
      <c r="E1042" s="1" t="str">
        <f>UPPER(TEXT(FECHAS[[#This Row],[FECHA]],"dddd"))</f>
        <v>VIERNES</v>
      </c>
      <c r="F1042" s="1" t="s">
        <v>282</v>
      </c>
    </row>
    <row r="1043" spans="1:6">
      <c r="A1043" s="3">
        <v>46333</v>
      </c>
      <c r="B1043" s="1">
        <f t="shared" si="48"/>
        <v>7</v>
      </c>
      <c r="C1043" s="1">
        <f t="shared" si="49"/>
        <v>11</v>
      </c>
      <c r="D1043" s="1">
        <f t="shared" si="50"/>
        <v>2026</v>
      </c>
      <c r="E1043" s="1" t="str">
        <f>UPPER(TEXT(FECHAS[[#This Row],[FECHA]],"dddd"))</f>
        <v>SÁBADO</v>
      </c>
      <c r="F1043" s="1" t="s">
        <v>283</v>
      </c>
    </row>
    <row r="1044" spans="1:6">
      <c r="A1044" s="3">
        <v>46334</v>
      </c>
      <c r="B1044" s="1">
        <f t="shared" si="48"/>
        <v>8</v>
      </c>
      <c r="C1044" s="1">
        <f t="shared" si="49"/>
        <v>11</v>
      </c>
      <c r="D1044" s="1">
        <f t="shared" si="50"/>
        <v>2026</v>
      </c>
      <c r="E1044" s="1" t="str">
        <f>UPPER(TEXT(FECHAS[[#This Row],[FECHA]],"dddd"))</f>
        <v>DOMINGO</v>
      </c>
      <c r="F1044" s="1" t="s">
        <v>283</v>
      </c>
    </row>
    <row r="1045" spans="1:6">
      <c r="A1045" s="3">
        <v>46335</v>
      </c>
      <c r="B1045" s="1">
        <f t="shared" si="48"/>
        <v>9</v>
      </c>
      <c r="C1045" s="1">
        <f t="shared" si="49"/>
        <v>11</v>
      </c>
      <c r="D1045" s="1">
        <f t="shared" si="50"/>
        <v>2026</v>
      </c>
      <c r="E1045" s="1" t="str">
        <f>UPPER(TEXT(FECHAS[[#This Row],[FECHA]],"dddd"))</f>
        <v>LUNES</v>
      </c>
      <c r="F1045" s="1" t="s">
        <v>282</v>
      </c>
    </row>
    <row r="1046" spans="1:6">
      <c r="A1046" s="3">
        <v>46336</v>
      </c>
      <c r="B1046" s="1">
        <f t="shared" si="48"/>
        <v>10</v>
      </c>
      <c r="C1046" s="1">
        <f t="shared" si="49"/>
        <v>11</v>
      </c>
      <c r="D1046" s="1">
        <f t="shared" si="50"/>
        <v>2026</v>
      </c>
      <c r="E1046" s="1" t="str">
        <f>UPPER(TEXT(FECHAS[[#This Row],[FECHA]],"dddd"))</f>
        <v>MARTES</v>
      </c>
      <c r="F1046" s="1" t="s">
        <v>282</v>
      </c>
    </row>
    <row r="1047" spans="1:6">
      <c r="A1047" s="3">
        <v>46337</v>
      </c>
      <c r="B1047" s="1">
        <f t="shared" si="48"/>
        <v>11</v>
      </c>
      <c r="C1047" s="1">
        <f t="shared" si="49"/>
        <v>11</v>
      </c>
      <c r="D1047" s="1">
        <f t="shared" si="50"/>
        <v>2026</v>
      </c>
      <c r="E1047" s="1" t="str">
        <f>UPPER(TEXT(FECHAS[[#This Row],[FECHA]],"dddd"))</f>
        <v>MIÉRCOLES</v>
      </c>
      <c r="F1047" s="1" t="s">
        <v>282</v>
      </c>
    </row>
    <row r="1048" spans="1:6">
      <c r="A1048" s="3">
        <v>46338</v>
      </c>
      <c r="B1048" s="1">
        <f t="shared" si="48"/>
        <v>12</v>
      </c>
      <c r="C1048" s="1">
        <f t="shared" si="49"/>
        <v>11</v>
      </c>
      <c r="D1048" s="1">
        <f t="shared" si="50"/>
        <v>2026</v>
      </c>
      <c r="E1048" s="1" t="str">
        <f>UPPER(TEXT(FECHAS[[#This Row],[FECHA]],"dddd"))</f>
        <v>JUEVES</v>
      </c>
      <c r="F1048" s="1" t="s">
        <v>282</v>
      </c>
    </row>
    <row r="1049" spans="1:6">
      <c r="A1049" s="3">
        <v>46339</v>
      </c>
      <c r="B1049" s="1">
        <f t="shared" si="48"/>
        <v>13</v>
      </c>
      <c r="C1049" s="1">
        <f t="shared" si="49"/>
        <v>11</v>
      </c>
      <c r="D1049" s="1">
        <f t="shared" si="50"/>
        <v>2026</v>
      </c>
      <c r="E1049" s="1" t="str">
        <f>UPPER(TEXT(FECHAS[[#This Row],[FECHA]],"dddd"))</f>
        <v>VIERNES</v>
      </c>
      <c r="F1049" s="1" t="s">
        <v>282</v>
      </c>
    </row>
    <row r="1050" spans="1:6">
      <c r="A1050" s="3">
        <v>46340</v>
      </c>
      <c r="B1050" s="1">
        <f t="shared" si="48"/>
        <v>14</v>
      </c>
      <c r="C1050" s="1">
        <f t="shared" si="49"/>
        <v>11</v>
      </c>
      <c r="D1050" s="1">
        <f t="shared" si="50"/>
        <v>2026</v>
      </c>
      <c r="E1050" s="1" t="str">
        <f>UPPER(TEXT(FECHAS[[#This Row],[FECHA]],"dddd"))</f>
        <v>SÁBADO</v>
      </c>
      <c r="F1050" s="1" t="s">
        <v>283</v>
      </c>
    </row>
    <row r="1051" spans="1:6">
      <c r="A1051" s="3">
        <v>46341</v>
      </c>
      <c r="B1051" s="1">
        <f t="shared" si="48"/>
        <v>15</v>
      </c>
      <c r="C1051" s="1">
        <f t="shared" si="49"/>
        <v>11</v>
      </c>
      <c r="D1051" s="1">
        <f t="shared" si="50"/>
        <v>2026</v>
      </c>
      <c r="E1051" s="1" t="str">
        <f>UPPER(TEXT(FECHAS[[#This Row],[FECHA]],"dddd"))</f>
        <v>DOMINGO</v>
      </c>
      <c r="F1051" s="1" t="s">
        <v>283</v>
      </c>
    </row>
    <row r="1052" spans="1:6">
      <c r="A1052" s="3">
        <v>46342</v>
      </c>
      <c r="B1052" s="1">
        <f t="shared" si="48"/>
        <v>16</v>
      </c>
      <c r="C1052" s="1">
        <f t="shared" si="49"/>
        <v>11</v>
      </c>
      <c r="D1052" s="1">
        <f t="shared" si="50"/>
        <v>2026</v>
      </c>
      <c r="E1052" s="1" t="str">
        <f>UPPER(TEXT(FECHAS[[#This Row],[FECHA]],"dddd"))</f>
        <v>LUNES</v>
      </c>
      <c r="F1052" s="1" t="s">
        <v>281</v>
      </c>
    </row>
    <row r="1053" spans="1:6">
      <c r="A1053" s="3">
        <v>46343</v>
      </c>
      <c r="B1053" s="1">
        <f t="shared" si="48"/>
        <v>17</v>
      </c>
      <c r="C1053" s="1">
        <f t="shared" si="49"/>
        <v>11</v>
      </c>
      <c r="D1053" s="1">
        <f t="shared" si="50"/>
        <v>2026</v>
      </c>
      <c r="E1053" s="1" t="str">
        <f>UPPER(TEXT(FECHAS[[#This Row],[FECHA]],"dddd"))</f>
        <v>MARTES</v>
      </c>
      <c r="F1053" s="1" t="s">
        <v>282</v>
      </c>
    </row>
    <row r="1054" spans="1:6">
      <c r="A1054" s="3">
        <v>46344</v>
      </c>
      <c r="B1054" s="1">
        <f t="shared" si="48"/>
        <v>18</v>
      </c>
      <c r="C1054" s="1">
        <f t="shared" si="49"/>
        <v>11</v>
      </c>
      <c r="D1054" s="1">
        <f t="shared" si="50"/>
        <v>2026</v>
      </c>
      <c r="E1054" s="1" t="str">
        <f>UPPER(TEXT(FECHAS[[#This Row],[FECHA]],"dddd"))</f>
        <v>MIÉRCOLES</v>
      </c>
      <c r="F1054" s="1" t="s">
        <v>282</v>
      </c>
    </row>
    <row r="1055" spans="1:6">
      <c r="A1055" s="3">
        <v>46345</v>
      </c>
      <c r="B1055" s="1">
        <f t="shared" si="48"/>
        <v>19</v>
      </c>
      <c r="C1055" s="1">
        <f t="shared" si="49"/>
        <v>11</v>
      </c>
      <c r="D1055" s="1">
        <f t="shared" si="50"/>
        <v>2026</v>
      </c>
      <c r="E1055" s="1" t="str">
        <f>UPPER(TEXT(FECHAS[[#This Row],[FECHA]],"dddd"))</f>
        <v>JUEVES</v>
      </c>
      <c r="F1055" s="1" t="s">
        <v>282</v>
      </c>
    </row>
    <row r="1056" spans="1:6">
      <c r="A1056" s="3">
        <v>46346</v>
      </c>
      <c r="B1056" s="1">
        <f t="shared" si="48"/>
        <v>20</v>
      </c>
      <c r="C1056" s="1">
        <f t="shared" si="49"/>
        <v>11</v>
      </c>
      <c r="D1056" s="1">
        <f t="shared" si="50"/>
        <v>2026</v>
      </c>
      <c r="E1056" s="1" t="str">
        <f>UPPER(TEXT(FECHAS[[#This Row],[FECHA]],"dddd"))</f>
        <v>VIERNES</v>
      </c>
      <c r="F1056" s="1" t="s">
        <v>282</v>
      </c>
    </row>
    <row r="1057" spans="1:6">
      <c r="A1057" s="3">
        <v>46347</v>
      </c>
      <c r="B1057" s="1">
        <f t="shared" si="48"/>
        <v>21</v>
      </c>
      <c r="C1057" s="1">
        <f t="shared" si="49"/>
        <v>11</v>
      </c>
      <c r="D1057" s="1">
        <f t="shared" si="50"/>
        <v>2026</v>
      </c>
      <c r="E1057" s="1" t="str">
        <f>UPPER(TEXT(FECHAS[[#This Row],[FECHA]],"dddd"))</f>
        <v>SÁBADO</v>
      </c>
      <c r="F1057" s="1" t="s">
        <v>283</v>
      </c>
    </row>
    <row r="1058" spans="1:6">
      <c r="A1058" s="3">
        <v>46348</v>
      </c>
      <c r="B1058" s="1">
        <f t="shared" si="48"/>
        <v>22</v>
      </c>
      <c r="C1058" s="1">
        <f t="shared" si="49"/>
        <v>11</v>
      </c>
      <c r="D1058" s="1">
        <f t="shared" si="50"/>
        <v>2026</v>
      </c>
      <c r="E1058" s="1" t="str">
        <f>UPPER(TEXT(FECHAS[[#This Row],[FECHA]],"dddd"))</f>
        <v>DOMINGO</v>
      </c>
      <c r="F1058" s="1" t="s">
        <v>283</v>
      </c>
    </row>
    <row r="1059" spans="1:6">
      <c r="A1059" s="3">
        <v>46349</v>
      </c>
      <c r="B1059" s="1">
        <f t="shared" si="48"/>
        <v>23</v>
      </c>
      <c r="C1059" s="1">
        <f t="shared" si="49"/>
        <v>11</v>
      </c>
      <c r="D1059" s="1">
        <f t="shared" si="50"/>
        <v>2026</v>
      </c>
      <c r="E1059" s="1" t="str">
        <f>UPPER(TEXT(FECHAS[[#This Row],[FECHA]],"dddd"))</f>
        <v>LUNES</v>
      </c>
      <c r="F1059" s="1" t="s">
        <v>282</v>
      </c>
    </row>
    <row r="1060" spans="1:6">
      <c r="A1060" s="3">
        <v>46350</v>
      </c>
      <c r="B1060" s="1">
        <f t="shared" si="48"/>
        <v>24</v>
      </c>
      <c r="C1060" s="1">
        <f t="shared" si="49"/>
        <v>11</v>
      </c>
      <c r="D1060" s="1">
        <f t="shared" si="50"/>
        <v>2026</v>
      </c>
      <c r="E1060" s="1" t="str">
        <f>UPPER(TEXT(FECHAS[[#This Row],[FECHA]],"dddd"))</f>
        <v>MARTES</v>
      </c>
      <c r="F1060" s="1" t="s">
        <v>282</v>
      </c>
    </row>
    <row r="1061" spans="1:6">
      <c r="A1061" s="3">
        <v>46351</v>
      </c>
      <c r="B1061" s="1">
        <f t="shared" si="48"/>
        <v>25</v>
      </c>
      <c r="C1061" s="1">
        <f t="shared" si="49"/>
        <v>11</v>
      </c>
      <c r="D1061" s="1">
        <f t="shared" si="50"/>
        <v>2026</v>
      </c>
      <c r="E1061" s="1" t="str">
        <f>UPPER(TEXT(FECHAS[[#This Row],[FECHA]],"dddd"))</f>
        <v>MIÉRCOLES</v>
      </c>
      <c r="F1061" s="1" t="s">
        <v>282</v>
      </c>
    </row>
    <row r="1062" spans="1:6">
      <c r="A1062" s="3">
        <v>46352</v>
      </c>
      <c r="B1062" s="1">
        <f t="shared" si="48"/>
        <v>26</v>
      </c>
      <c r="C1062" s="1">
        <f t="shared" si="49"/>
        <v>11</v>
      </c>
      <c r="D1062" s="1">
        <f t="shared" si="50"/>
        <v>2026</v>
      </c>
      <c r="E1062" s="1" t="str">
        <f>UPPER(TEXT(FECHAS[[#This Row],[FECHA]],"dddd"))</f>
        <v>JUEVES</v>
      </c>
      <c r="F1062" s="1" t="s">
        <v>282</v>
      </c>
    </row>
    <row r="1063" spans="1:6">
      <c r="A1063" s="3">
        <v>46353</v>
      </c>
      <c r="B1063" s="1">
        <f t="shared" si="48"/>
        <v>27</v>
      </c>
      <c r="C1063" s="1">
        <f t="shared" si="49"/>
        <v>11</v>
      </c>
      <c r="D1063" s="1">
        <f t="shared" si="50"/>
        <v>2026</v>
      </c>
      <c r="E1063" s="1" t="str">
        <f>UPPER(TEXT(FECHAS[[#This Row],[FECHA]],"dddd"))</f>
        <v>VIERNES</v>
      </c>
      <c r="F1063" s="1" t="s">
        <v>282</v>
      </c>
    </row>
    <row r="1064" spans="1:6">
      <c r="A1064" s="3">
        <v>46354</v>
      </c>
      <c r="B1064" s="1">
        <f t="shared" si="48"/>
        <v>28</v>
      </c>
      <c r="C1064" s="1">
        <f t="shared" si="49"/>
        <v>11</v>
      </c>
      <c r="D1064" s="1">
        <f t="shared" si="50"/>
        <v>2026</v>
      </c>
      <c r="E1064" s="1" t="str">
        <f>UPPER(TEXT(FECHAS[[#This Row],[FECHA]],"dddd"))</f>
        <v>SÁBADO</v>
      </c>
      <c r="F1064" s="1" t="s">
        <v>283</v>
      </c>
    </row>
    <row r="1065" spans="1:6">
      <c r="A1065" s="3">
        <v>46355</v>
      </c>
      <c r="B1065" s="1">
        <f t="shared" si="48"/>
        <v>29</v>
      </c>
      <c r="C1065" s="1">
        <f t="shared" si="49"/>
        <v>11</v>
      </c>
      <c r="D1065" s="1">
        <f t="shared" si="50"/>
        <v>2026</v>
      </c>
      <c r="E1065" s="1" t="str">
        <f>UPPER(TEXT(FECHAS[[#This Row],[FECHA]],"dddd"))</f>
        <v>DOMINGO</v>
      </c>
      <c r="F1065" s="1" t="s">
        <v>283</v>
      </c>
    </row>
    <row r="1066" spans="1:6">
      <c r="A1066" s="3">
        <v>46356</v>
      </c>
      <c r="B1066" s="1">
        <f t="shared" si="48"/>
        <v>30</v>
      </c>
      <c r="C1066" s="1">
        <f t="shared" si="49"/>
        <v>11</v>
      </c>
      <c r="D1066" s="1">
        <f t="shared" si="50"/>
        <v>2026</v>
      </c>
      <c r="E1066" s="1" t="str">
        <f>UPPER(TEXT(FECHAS[[#This Row],[FECHA]],"dddd"))</f>
        <v>LUNES</v>
      </c>
      <c r="F1066" s="1" t="s">
        <v>282</v>
      </c>
    </row>
    <row r="1067" spans="1:6">
      <c r="A1067" s="3">
        <v>46357</v>
      </c>
      <c r="B1067" s="1">
        <f t="shared" si="48"/>
        <v>1</v>
      </c>
      <c r="C1067" s="1">
        <f t="shared" si="49"/>
        <v>12</v>
      </c>
      <c r="D1067" s="1">
        <f t="shared" si="50"/>
        <v>2026</v>
      </c>
      <c r="E1067" s="1" t="str">
        <f>UPPER(TEXT(FECHAS[[#This Row],[FECHA]],"dddd"))</f>
        <v>MARTES</v>
      </c>
      <c r="F1067" s="1" t="s">
        <v>282</v>
      </c>
    </row>
    <row r="1068" spans="1:6">
      <c r="A1068" s="3">
        <v>46358</v>
      </c>
      <c r="B1068" s="1">
        <f t="shared" si="48"/>
        <v>2</v>
      </c>
      <c r="C1068" s="1">
        <f t="shared" si="49"/>
        <v>12</v>
      </c>
      <c r="D1068" s="1">
        <f t="shared" si="50"/>
        <v>2026</v>
      </c>
      <c r="E1068" s="1" t="str">
        <f>UPPER(TEXT(FECHAS[[#This Row],[FECHA]],"dddd"))</f>
        <v>MIÉRCOLES</v>
      </c>
      <c r="F1068" s="1" t="s">
        <v>282</v>
      </c>
    </row>
    <row r="1069" spans="1:6">
      <c r="A1069" s="3">
        <v>46359</v>
      </c>
      <c r="B1069" s="1">
        <f t="shared" si="48"/>
        <v>3</v>
      </c>
      <c r="C1069" s="1">
        <f t="shared" si="49"/>
        <v>12</v>
      </c>
      <c r="D1069" s="1">
        <f t="shared" si="50"/>
        <v>2026</v>
      </c>
      <c r="E1069" s="1" t="str">
        <f>UPPER(TEXT(FECHAS[[#This Row],[FECHA]],"dddd"))</f>
        <v>JUEVES</v>
      </c>
      <c r="F1069" s="1" t="s">
        <v>282</v>
      </c>
    </row>
    <row r="1070" spans="1:6">
      <c r="A1070" s="3">
        <v>46360</v>
      </c>
      <c r="B1070" s="1">
        <f t="shared" si="48"/>
        <v>4</v>
      </c>
      <c r="C1070" s="1">
        <f t="shared" si="49"/>
        <v>12</v>
      </c>
      <c r="D1070" s="1">
        <f t="shared" si="50"/>
        <v>2026</v>
      </c>
      <c r="E1070" s="1" t="str">
        <f>UPPER(TEXT(FECHAS[[#This Row],[FECHA]],"dddd"))</f>
        <v>VIERNES</v>
      </c>
      <c r="F1070" s="1" t="s">
        <v>282</v>
      </c>
    </row>
    <row r="1071" spans="1:6">
      <c r="A1071" s="3">
        <v>46361</v>
      </c>
      <c r="B1071" s="1">
        <f t="shared" si="48"/>
        <v>5</v>
      </c>
      <c r="C1071" s="1">
        <f t="shared" si="49"/>
        <v>12</v>
      </c>
      <c r="D1071" s="1">
        <f t="shared" si="50"/>
        <v>2026</v>
      </c>
      <c r="E1071" s="1" t="str">
        <f>UPPER(TEXT(FECHAS[[#This Row],[FECHA]],"dddd"))</f>
        <v>SÁBADO</v>
      </c>
      <c r="F1071" s="1" t="s">
        <v>283</v>
      </c>
    </row>
    <row r="1072" spans="1:6">
      <c r="A1072" s="3">
        <v>46362</v>
      </c>
      <c r="B1072" s="1">
        <f t="shared" si="48"/>
        <v>6</v>
      </c>
      <c r="C1072" s="1">
        <f t="shared" si="49"/>
        <v>12</v>
      </c>
      <c r="D1072" s="1">
        <f t="shared" si="50"/>
        <v>2026</v>
      </c>
      <c r="E1072" s="1" t="str">
        <f>UPPER(TEXT(FECHAS[[#This Row],[FECHA]],"dddd"))</f>
        <v>DOMINGO</v>
      </c>
      <c r="F1072" s="1" t="s">
        <v>283</v>
      </c>
    </row>
    <row r="1073" spans="1:6">
      <c r="A1073" s="3">
        <v>46363</v>
      </c>
      <c r="B1073" s="1">
        <f t="shared" si="48"/>
        <v>7</v>
      </c>
      <c r="C1073" s="1">
        <f t="shared" si="49"/>
        <v>12</v>
      </c>
      <c r="D1073" s="1">
        <f t="shared" si="50"/>
        <v>2026</v>
      </c>
      <c r="E1073" s="1" t="str">
        <f>UPPER(TEXT(FECHAS[[#This Row],[FECHA]],"dddd"))</f>
        <v>LUNES</v>
      </c>
      <c r="F1073" s="1" t="s">
        <v>282</v>
      </c>
    </row>
    <row r="1074" spans="1:6">
      <c r="A1074" s="3">
        <v>46364</v>
      </c>
      <c r="B1074" s="1">
        <f t="shared" si="48"/>
        <v>8</v>
      </c>
      <c r="C1074" s="1">
        <f t="shared" si="49"/>
        <v>12</v>
      </c>
      <c r="D1074" s="1">
        <f t="shared" si="50"/>
        <v>2026</v>
      </c>
      <c r="E1074" s="1" t="str">
        <f>UPPER(TEXT(FECHAS[[#This Row],[FECHA]],"dddd"))</f>
        <v>MARTES</v>
      </c>
      <c r="F1074" s="1" t="s">
        <v>281</v>
      </c>
    </row>
    <row r="1075" spans="1:6">
      <c r="A1075" s="3">
        <v>46365</v>
      </c>
      <c r="B1075" s="1">
        <f t="shared" si="48"/>
        <v>9</v>
      </c>
      <c r="C1075" s="1">
        <f t="shared" si="49"/>
        <v>12</v>
      </c>
      <c r="D1075" s="1">
        <f t="shared" si="50"/>
        <v>2026</v>
      </c>
      <c r="E1075" s="1" t="str">
        <f>UPPER(TEXT(FECHAS[[#This Row],[FECHA]],"dddd"))</f>
        <v>MIÉRCOLES</v>
      </c>
      <c r="F1075" s="1" t="s">
        <v>282</v>
      </c>
    </row>
    <row r="1076" spans="1:6">
      <c r="A1076" s="3">
        <v>46366</v>
      </c>
      <c r="B1076" s="1">
        <f t="shared" si="48"/>
        <v>10</v>
      </c>
      <c r="C1076" s="1">
        <f t="shared" si="49"/>
        <v>12</v>
      </c>
      <c r="D1076" s="1">
        <f t="shared" si="50"/>
        <v>2026</v>
      </c>
      <c r="E1076" s="1" t="str">
        <f>UPPER(TEXT(FECHAS[[#This Row],[FECHA]],"dddd"))</f>
        <v>JUEVES</v>
      </c>
      <c r="F1076" s="1" t="s">
        <v>282</v>
      </c>
    </row>
    <row r="1077" spans="1:6">
      <c r="A1077" s="3">
        <v>46367</v>
      </c>
      <c r="B1077" s="1">
        <f t="shared" si="48"/>
        <v>11</v>
      </c>
      <c r="C1077" s="1">
        <f t="shared" si="49"/>
        <v>12</v>
      </c>
      <c r="D1077" s="1">
        <f t="shared" si="50"/>
        <v>2026</v>
      </c>
      <c r="E1077" s="1" t="str">
        <f>UPPER(TEXT(FECHAS[[#This Row],[FECHA]],"dddd"))</f>
        <v>VIERNES</v>
      </c>
      <c r="F1077" s="1" t="s">
        <v>282</v>
      </c>
    </row>
    <row r="1078" spans="1:6">
      <c r="A1078" s="3">
        <v>46368</v>
      </c>
      <c r="B1078" s="1">
        <f t="shared" si="48"/>
        <v>12</v>
      </c>
      <c r="C1078" s="1">
        <f t="shared" si="49"/>
        <v>12</v>
      </c>
      <c r="D1078" s="1">
        <f t="shared" si="50"/>
        <v>2026</v>
      </c>
      <c r="E1078" s="1" t="str">
        <f>UPPER(TEXT(FECHAS[[#This Row],[FECHA]],"dddd"))</f>
        <v>SÁBADO</v>
      </c>
      <c r="F1078" s="1" t="s">
        <v>283</v>
      </c>
    </row>
    <row r="1079" spans="1:6">
      <c r="A1079" s="3">
        <v>46369</v>
      </c>
      <c r="B1079" s="1">
        <f t="shared" si="48"/>
        <v>13</v>
      </c>
      <c r="C1079" s="1">
        <f t="shared" si="49"/>
        <v>12</v>
      </c>
      <c r="D1079" s="1">
        <f t="shared" si="50"/>
        <v>2026</v>
      </c>
      <c r="E1079" s="1" t="str">
        <f>UPPER(TEXT(FECHAS[[#This Row],[FECHA]],"dddd"))</f>
        <v>DOMINGO</v>
      </c>
      <c r="F1079" s="1" t="s">
        <v>283</v>
      </c>
    </row>
    <row r="1080" spans="1:6">
      <c r="A1080" s="3">
        <v>46370</v>
      </c>
      <c r="B1080" s="1">
        <f t="shared" si="48"/>
        <v>14</v>
      </c>
      <c r="C1080" s="1">
        <f t="shared" si="49"/>
        <v>12</v>
      </c>
      <c r="D1080" s="1">
        <f t="shared" si="50"/>
        <v>2026</v>
      </c>
      <c r="E1080" s="1" t="str">
        <f>UPPER(TEXT(FECHAS[[#This Row],[FECHA]],"dddd"))</f>
        <v>LUNES</v>
      </c>
      <c r="F1080" s="1" t="s">
        <v>282</v>
      </c>
    </row>
    <row r="1081" spans="1:6">
      <c r="A1081" s="3">
        <v>46371</v>
      </c>
      <c r="B1081" s="1">
        <f t="shared" si="48"/>
        <v>15</v>
      </c>
      <c r="C1081" s="1">
        <f t="shared" si="49"/>
        <v>12</v>
      </c>
      <c r="D1081" s="1">
        <f t="shared" si="50"/>
        <v>2026</v>
      </c>
      <c r="E1081" s="1" t="str">
        <f>UPPER(TEXT(FECHAS[[#This Row],[FECHA]],"dddd"))</f>
        <v>MARTES</v>
      </c>
      <c r="F1081" s="1" t="s">
        <v>282</v>
      </c>
    </row>
    <row r="1082" spans="1:6">
      <c r="A1082" s="3">
        <v>46372</v>
      </c>
      <c r="B1082" s="1">
        <f t="shared" si="48"/>
        <v>16</v>
      </c>
      <c r="C1082" s="1">
        <f t="shared" si="49"/>
        <v>12</v>
      </c>
      <c r="D1082" s="1">
        <f t="shared" si="50"/>
        <v>2026</v>
      </c>
      <c r="E1082" s="1" t="str">
        <f>UPPER(TEXT(FECHAS[[#This Row],[FECHA]],"dddd"))</f>
        <v>MIÉRCOLES</v>
      </c>
      <c r="F1082" s="1" t="s">
        <v>282</v>
      </c>
    </row>
    <row r="1083" spans="1:6">
      <c r="A1083" s="3">
        <v>46373</v>
      </c>
      <c r="B1083" s="1">
        <f t="shared" si="48"/>
        <v>17</v>
      </c>
      <c r="C1083" s="1">
        <f t="shared" si="49"/>
        <v>12</v>
      </c>
      <c r="D1083" s="1">
        <f t="shared" si="50"/>
        <v>2026</v>
      </c>
      <c r="E1083" s="1" t="str">
        <f>UPPER(TEXT(FECHAS[[#This Row],[FECHA]],"dddd"))</f>
        <v>JUEVES</v>
      </c>
      <c r="F1083" s="1" t="s">
        <v>282</v>
      </c>
    </row>
    <row r="1084" spans="1:6">
      <c r="A1084" s="3">
        <v>46374</v>
      </c>
      <c r="B1084" s="1">
        <f t="shared" si="48"/>
        <v>18</v>
      </c>
      <c r="C1084" s="1">
        <f t="shared" si="49"/>
        <v>12</v>
      </c>
      <c r="D1084" s="1">
        <f t="shared" si="50"/>
        <v>2026</v>
      </c>
      <c r="E1084" s="1" t="str">
        <f>UPPER(TEXT(FECHAS[[#This Row],[FECHA]],"dddd"))</f>
        <v>VIERNES</v>
      </c>
      <c r="F1084" s="1" t="s">
        <v>282</v>
      </c>
    </row>
    <row r="1085" spans="1:6">
      <c r="A1085" s="3">
        <v>46375</v>
      </c>
      <c r="B1085" s="1">
        <f t="shared" si="48"/>
        <v>19</v>
      </c>
      <c r="C1085" s="1">
        <f t="shared" si="49"/>
        <v>12</v>
      </c>
      <c r="D1085" s="1">
        <f t="shared" si="50"/>
        <v>2026</v>
      </c>
      <c r="E1085" s="1" t="str">
        <f>UPPER(TEXT(FECHAS[[#This Row],[FECHA]],"dddd"))</f>
        <v>SÁBADO</v>
      </c>
      <c r="F1085" s="1" t="s">
        <v>283</v>
      </c>
    </row>
    <row r="1086" spans="1:6">
      <c r="A1086" s="3">
        <v>46376</v>
      </c>
      <c r="B1086" s="1">
        <f t="shared" si="48"/>
        <v>20</v>
      </c>
      <c r="C1086" s="1">
        <f t="shared" si="49"/>
        <v>12</v>
      </c>
      <c r="D1086" s="1">
        <f t="shared" si="50"/>
        <v>2026</v>
      </c>
      <c r="E1086" s="1" t="str">
        <f>UPPER(TEXT(FECHAS[[#This Row],[FECHA]],"dddd"))</f>
        <v>DOMINGO</v>
      </c>
      <c r="F1086" s="1" t="s">
        <v>283</v>
      </c>
    </row>
    <row r="1087" spans="1:6">
      <c r="A1087" s="3">
        <v>46377</v>
      </c>
      <c r="B1087" s="1">
        <f t="shared" si="48"/>
        <v>21</v>
      </c>
      <c r="C1087" s="1">
        <f t="shared" si="49"/>
        <v>12</v>
      </c>
      <c r="D1087" s="1">
        <f t="shared" si="50"/>
        <v>2026</v>
      </c>
      <c r="E1087" s="1" t="str">
        <f>UPPER(TEXT(FECHAS[[#This Row],[FECHA]],"dddd"))</f>
        <v>LUNES</v>
      </c>
      <c r="F1087" s="1" t="s">
        <v>282</v>
      </c>
    </row>
    <row r="1088" spans="1:6">
      <c r="A1088" s="3">
        <v>46378</v>
      </c>
      <c r="B1088" s="1">
        <f t="shared" si="48"/>
        <v>22</v>
      </c>
      <c r="C1088" s="1">
        <f t="shared" si="49"/>
        <v>12</v>
      </c>
      <c r="D1088" s="1">
        <f t="shared" si="50"/>
        <v>2026</v>
      </c>
      <c r="E1088" s="1" t="str">
        <f>UPPER(TEXT(FECHAS[[#This Row],[FECHA]],"dddd"))</f>
        <v>MARTES</v>
      </c>
      <c r="F1088" s="1" t="s">
        <v>282</v>
      </c>
    </row>
    <row r="1089" spans="1:6">
      <c r="A1089" s="3">
        <v>46379</v>
      </c>
      <c r="B1089" s="1">
        <f t="shared" si="48"/>
        <v>23</v>
      </c>
      <c r="C1089" s="1">
        <f t="shared" si="49"/>
        <v>12</v>
      </c>
      <c r="D1089" s="1">
        <f t="shared" si="50"/>
        <v>2026</v>
      </c>
      <c r="E1089" s="1" t="str">
        <f>UPPER(TEXT(FECHAS[[#This Row],[FECHA]],"dddd"))</f>
        <v>MIÉRCOLES</v>
      </c>
      <c r="F1089" s="1" t="s">
        <v>282</v>
      </c>
    </row>
    <row r="1090" spans="1:6">
      <c r="A1090" s="3">
        <v>46380</v>
      </c>
      <c r="B1090" s="1">
        <f t="shared" si="48"/>
        <v>24</v>
      </c>
      <c r="C1090" s="1">
        <f t="shared" si="49"/>
        <v>12</v>
      </c>
      <c r="D1090" s="1">
        <f t="shared" si="50"/>
        <v>2026</v>
      </c>
      <c r="E1090" s="1" t="str">
        <f>UPPER(TEXT(FECHAS[[#This Row],[FECHA]],"dddd"))</f>
        <v>JUEVES</v>
      </c>
      <c r="F1090" s="1" t="s">
        <v>282</v>
      </c>
    </row>
    <row r="1091" spans="1:6">
      <c r="A1091" s="3">
        <v>46381</v>
      </c>
      <c r="B1091" s="1">
        <f t="shared" ref="B1091:B1097" si="51">DAY(A1091)</f>
        <v>25</v>
      </c>
      <c r="C1091" s="1">
        <f t="shared" ref="C1091:C1097" si="52">MONTH(A1091)</f>
        <v>12</v>
      </c>
      <c r="D1091" s="1">
        <f t="shared" ref="D1091:D1097" si="53">YEAR(A1091)</f>
        <v>2026</v>
      </c>
      <c r="E1091" s="1" t="str">
        <f>UPPER(TEXT(FECHAS[[#This Row],[FECHA]],"dddd"))</f>
        <v>VIERNES</v>
      </c>
      <c r="F1091" s="1" t="s">
        <v>281</v>
      </c>
    </row>
    <row r="1092" spans="1:6">
      <c r="A1092" s="3">
        <v>46382</v>
      </c>
      <c r="B1092" s="1">
        <f t="shared" si="51"/>
        <v>26</v>
      </c>
      <c r="C1092" s="1">
        <f t="shared" si="52"/>
        <v>12</v>
      </c>
      <c r="D1092" s="1">
        <f t="shared" si="53"/>
        <v>2026</v>
      </c>
      <c r="E1092" s="1" t="str">
        <f>UPPER(TEXT(FECHAS[[#This Row],[FECHA]],"dddd"))</f>
        <v>SÁBADO</v>
      </c>
      <c r="F1092" s="1" t="s">
        <v>283</v>
      </c>
    </row>
    <row r="1093" spans="1:6">
      <c r="A1093" s="3">
        <v>46383</v>
      </c>
      <c r="B1093" s="1">
        <f t="shared" si="51"/>
        <v>27</v>
      </c>
      <c r="C1093" s="1">
        <f t="shared" si="52"/>
        <v>12</v>
      </c>
      <c r="D1093" s="1">
        <f t="shared" si="53"/>
        <v>2026</v>
      </c>
      <c r="E1093" s="1" t="str">
        <f>UPPER(TEXT(FECHAS[[#This Row],[FECHA]],"dddd"))</f>
        <v>DOMINGO</v>
      </c>
      <c r="F1093" s="1" t="s">
        <v>283</v>
      </c>
    </row>
    <row r="1094" spans="1:6">
      <c r="A1094" s="3">
        <v>46384</v>
      </c>
      <c r="B1094" s="1">
        <f t="shared" si="51"/>
        <v>28</v>
      </c>
      <c r="C1094" s="1">
        <f t="shared" si="52"/>
        <v>12</v>
      </c>
      <c r="D1094" s="1">
        <f t="shared" si="53"/>
        <v>2026</v>
      </c>
      <c r="E1094" s="1" t="str">
        <f>UPPER(TEXT(FECHAS[[#This Row],[FECHA]],"dddd"))</f>
        <v>LUNES</v>
      </c>
      <c r="F1094" s="1" t="s">
        <v>282</v>
      </c>
    </row>
    <row r="1095" spans="1:6">
      <c r="A1095" s="3">
        <v>46385</v>
      </c>
      <c r="B1095" s="1">
        <f t="shared" si="51"/>
        <v>29</v>
      </c>
      <c r="C1095" s="1">
        <f t="shared" si="52"/>
        <v>12</v>
      </c>
      <c r="D1095" s="1">
        <f t="shared" si="53"/>
        <v>2026</v>
      </c>
      <c r="E1095" s="1" t="str">
        <f>UPPER(TEXT(FECHAS[[#This Row],[FECHA]],"dddd"))</f>
        <v>MARTES</v>
      </c>
      <c r="F1095" s="1" t="s">
        <v>282</v>
      </c>
    </row>
    <row r="1096" spans="1:6">
      <c r="A1096" s="3">
        <v>46386</v>
      </c>
      <c r="B1096" s="1">
        <f t="shared" si="51"/>
        <v>30</v>
      </c>
      <c r="C1096" s="1">
        <f t="shared" si="52"/>
        <v>12</v>
      </c>
      <c r="D1096" s="1">
        <f t="shared" si="53"/>
        <v>2026</v>
      </c>
      <c r="E1096" s="1" t="str">
        <f>UPPER(TEXT(FECHAS[[#This Row],[FECHA]],"dddd"))</f>
        <v>MIÉRCOLES</v>
      </c>
      <c r="F1096" s="1" t="s">
        <v>282</v>
      </c>
    </row>
    <row r="1097" spans="1:6">
      <c r="A1097" s="3">
        <v>46387</v>
      </c>
      <c r="B1097" s="1">
        <f t="shared" si="51"/>
        <v>31</v>
      </c>
      <c r="C1097" s="1">
        <f t="shared" si="52"/>
        <v>12</v>
      </c>
      <c r="D1097" s="1">
        <f t="shared" si="53"/>
        <v>2026</v>
      </c>
      <c r="E1097" s="1" t="str">
        <f>UPPER(TEXT(FECHAS[[#This Row],[FECHA]],"dddd"))</f>
        <v>JUEVES</v>
      </c>
      <c r="F1097" s="1" t="s">
        <v>282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75A-9E3F-485D-BA09-74AB50B0F377}">
  <dimension ref="A1:C159"/>
  <sheetViews>
    <sheetView workbookViewId="0">
      <selection activeCell="A2" sqref="A2"/>
    </sheetView>
  </sheetViews>
  <sheetFormatPr defaultColWidth="11.42578125" defaultRowHeight="15"/>
  <cols>
    <col min="1" max="1" width="40.28515625" bestFit="1" customWidth="1"/>
    <col min="2" max="2" width="85.28515625" bestFit="1" customWidth="1"/>
    <col min="3" max="3" width="72" bestFit="1" customWidth="1"/>
  </cols>
  <sheetData>
    <row r="1" spans="1:3">
      <c r="A1" s="26" t="s">
        <v>2</v>
      </c>
      <c r="B1" s="27" t="s">
        <v>3</v>
      </c>
      <c r="C1" s="28" t="s">
        <v>249</v>
      </c>
    </row>
    <row r="2" spans="1:3">
      <c r="A2" s="16" t="s">
        <v>87</v>
      </c>
      <c r="B2" s="25" t="s">
        <v>88</v>
      </c>
      <c r="C2" s="32"/>
    </row>
    <row r="3" spans="1:3">
      <c r="A3" s="30" t="s">
        <v>89</v>
      </c>
      <c r="B3" s="31" t="s">
        <v>90</v>
      </c>
      <c r="C3" s="32"/>
    </row>
    <row r="4" spans="1:3">
      <c r="A4" s="33" t="s">
        <v>91</v>
      </c>
      <c r="B4" s="25" t="s">
        <v>92</v>
      </c>
      <c r="C4" s="32"/>
    </row>
    <row r="5" spans="1:3">
      <c r="A5" s="34" t="s">
        <v>93</v>
      </c>
      <c r="B5" s="25" t="s">
        <v>94</v>
      </c>
      <c r="C5" s="32"/>
    </row>
    <row r="6" spans="1:3">
      <c r="A6" s="34" t="s">
        <v>95</v>
      </c>
      <c r="B6" s="25" t="s">
        <v>96</v>
      </c>
      <c r="C6" s="32"/>
    </row>
    <row r="7" spans="1:3">
      <c r="A7" s="47" t="s">
        <v>97</v>
      </c>
      <c r="B7" s="23" t="s">
        <v>98</v>
      </c>
      <c r="C7" s="29" t="s">
        <v>284</v>
      </c>
    </row>
    <row r="8" spans="1:3">
      <c r="A8" s="16" t="s">
        <v>99</v>
      </c>
      <c r="B8" s="25" t="s">
        <v>100</v>
      </c>
      <c r="C8" s="32"/>
    </row>
    <row r="9" spans="1:3">
      <c r="A9" s="35" t="s">
        <v>101</v>
      </c>
      <c r="B9" s="25" t="s">
        <v>102</v>
      </c>
      <c r="C9" s="32"/>
    </row>
    <row r="10" spans="1:3">
      <c r="A10" s="34" t="s">
        <v>103</v>
      </c>
      <c r="B10" s="25" t="s">
        <v>104</v>
      </c>
      <c r="C10" s="32"/>
    </row>
    <row r="11" spans="1:3">
      <c r="A11" s="30" t="s">
        <v>105</v>
      </c>
      <c r="B11" s="25" t="s">
        <v>106</v>
      </c>
      <c r="C11" s="32"/>
    </row>
    <row r="12" spans="1:3">
      <c r="A12" s="16" t="s">
        <v>107</v>
      </c>
      <c r="B12" s="25" t="s">
        <v>108</v>
      </c>
      <c r="C12" s="32"/>
    </row>
    <row r="13" spans="1:3">
      <c r="A13" s="16" t="s">
        <v>109</v>
      </c>
      <c r="B13" s="25" t="s">
        <v>110</v>
      </c>
      <c r="C13" s="32"/>
    </row>
    <row r="14" spans="1:3">
      <c r="A14" s="48" t="s">
        <v>111</v>
      </c>
      <c r="B14" s="23" t="s">
        <v>112</v>
      </c>
      <c r="C14" s="29" t="s">
        <v>285</v>
      </c>
    </row>
    <row r="15" spans="1:3">
      <c r="A15" s="16" t="s">
        <v>113</v>
      </c>
      <c r="B15" s="25" t="s">
        <v>114</v>
      </c>
      <c r="C15" s="32"/>
    </row>
    <row r="16" spans="1:3">
      <c r="A16" s="22" t="s">
        <v>115</v>
      </c>
      <c r="B16" s="23" t="s">
        <v>116</v>
      </c>
      <c r="C16" s="29" t="s">
        <v>286</v>
      </c>
    </row>
    <row r="17" spans="1:3">
      <c r="A17" s="16" t="s">
        <v>117</v>
      </c>
      <c r="B17" s="25" t="s">
        <v>118</v>
      </c>
      <c r="C17" s="32"/>
    </row>
    <row r="18" spans="1:3">
      <c r="A18" s="33" t="s">
        <v>119</v>
      </c>
      <c r="B18" s="25" t="s">
        <v>120</v>
      </c>
      <c r="C18" s="32"/>
    </row>
    <row r="19" spans="1:3">
      <c r="A19" s="16" t="s">
        <v>121</v>
      </c>
      <c r="B19" s="25" t="s">
        <v>122</v>
      </c>
      <c r="C19" s="32"/>
    </row>
    <row r="20" spans="1:3">
      <c r="A20" s="16" t="s">
        <v>123</v>
      </c>
      <c r="B20" s="25" t="s">
        <v>124</v>
      </c>
      <c r="C20" s="32"/>
    </row>
    <row r="21" spans="1:3">
      <c r="A21" s="16" t="s">
        <v>125</v>
      </c>
      <c r="B21" s="25" t="s">
        <v>126</v>
      </c>
      <c r="C21" s="32"/>
    </row>
    <row r="22" spans="1:3">
      <c r="A22" s="16" t="s">
        <v>127</v>
      </c>
      <c r="B22" s="25" t="s">
        <v>128</v>
      </c>
      <c r="C22" s="32"/>
    </row>
    <row r="23" spans="1:3">
      <c r="A23" s="16" t="s">
        <v>129</v>
      </c>
      <c r="B23" s="25" t="s">
        <v>130</v>
      </c>
      <c r="C23" s="32"/>
    </row>
    <row r="24" spans="1:3">
      <c r="A24" s="22" t="s">
        <v>131</v>
      </c>
      <c r="B24" s="23" t="s">
        <v>132</v>
      </c>
      <c r="C24" s="29" t="s">
        <v>287</v>
      </c>
    </row>
    <row r="25" spans="1:3">
      <c r="A25" s="16" t="s">
        <v>133</v>
      </c>
      <c r="B25" s="25" t="s">
        <v>134</v>
      </c>
      <c r="C25" s="32"/>
    </row>
    <row r="26" spans="1:3">
      <c r="A26" s="16" t="s">
        <v>135</v>
      </c>
      <c r="B26" s="25" t="s">
        <v>136</v>
      </c>
      <c r="C26" s="32"/>
    </row>
    <row r="27" spans="1:3">
      <c r="A27" s="16" t="s">
        <v>137</v>
      </c>
      <c r="B27" s="25" t="s">
        <v>138</v>
      </c>
      <c r="C27" s="32"/>
    </row>
    <row r="28" spans="1:3">
      <c r="A28" s="16" t="s">
        <v>139</v>
      </c>
      <c r="B28" s="25" t="s">
        <v>140</v>
      </c>
      <c r="C28" s="32"/>
    </row>
    <row r="29" spans="1:3">
      <c r="A29" s="16" t="s">
        <v>141</v>
      </c>
      <c r="B29" s="25" t="s">
        <v>142</v>
      </c>
      <c r="C29" s="32"/>
    </row>
    <row r="30" spans="1:3">
      <c r="A30" s="16" t="s">
        <v>143</v>
      </c>
      <c r="B30" s="25" t="s">
        <v>144</v>
      </c>
      <c r="C30" s="32"/>
    </row>
    <row r="31" spans="1:3">
      <c r="A31" s="16" t="s">
        <v>145</v>
      </c>
      <c r="B31" s="25" t="s">
        <v>146</v>
      </c>
      <c r="C31" s="32"/>
    </row>
    <row r="32" spans="1:3">
      <c r="A32" s="16" t="s">
        <v>147</v>
      </c>
      <c r="B32" s="25" t="s">
        <v>148</v>
      </c>
      <c r="C32" s="32"/>
    </row>
    <row r="33" spans="1:3">
      <c r="A33" s="16" t="s">
        <v>149</v>
      </c>
      <c r="B33" s="25" t="s">
        <v>150</v>
      </c>
      <c r="C33" s="32"/>
    </row>
    <row r="34" spans="1:3">
      <c r="A34" s="16" t="s">
        <v>151</v>
      </c>
      <c r="B34" s="25" t="s">
        <v>152</v>
      </c>
      <c r="C34" s="32"/>
    </row>
    <row r="35" spans="1:3">
      <c r="A35" s="16" t="s">
        <v>153</v>
      </c>
      <c r="B35" s="25" t="s">
        <v>154</v>
      </c>
      <c r="C35" s="32"/>
    </row>
    <row r="36" spans="1:3">
      <c r="A36" s="22" t="s">
        <v>155</v>
      </c>
      <c r="B36" s="23" t="s">
        <v>156</v>
      </c>
      <c r="C36" s="29" t="s">
        <v>288</v>
      </c>
    </row>
    <row r="37" spans="1:3">
      <c r="A37" s="16" t="s">
        <v>157</v>
      </c>
      <c r="B37" s="25" t="s">
        <v>158</v>
      </c>
      <c r="C37" s="32"/>
    </row>
    <row r="38" spans="1:3">
      <c r="A38" s="16" t="s">
        <v>159</v>
      </c>
      <c r="B38" s="25" t="s">
        <v>160</v>
      </c>
      <c r="C38" s="32"/>
    </row>
    <row r="39" spans="1:3">
      <c r="A39" s="16" t="s">
        <v>161</v>
      </c>
      <c r="B39" s="25" t="s">
        <v>162</v>
      </c>
      <c r="C39" s="32"/>
    </row>
    <row r="40" spans="1:3">
      <c r="A40" s="16" t="s">
        <v>163</v>
      </c>
      <c r="B40" s="25" t="s">
        <v>164</v>
      </c>
      <c r="C40" s="32"/>
    </row>
    <row r="41" spans="1:3">
      <c r="A41" s="16" t="s">
        <v>165</v>
      </c>
      <c r="B41" s="25" t="s">
        <v>166</v>
      </c>
      <c r="C41" s="32"/>
    </row>
    <row r="42" spans="1:3">
      <c r="A42" s="16" t="s">
        <v>167</v>
      </c>
      <c r="B42" s="25" t="s">
        <v>168</v>
      </c>
      <c r="C42" s="32"/>
    </row>
    <row r="43" spans="1:3">
      <c r="A43" s="16" t="s">
        <v>169</v>
      </c>
      <c r="B43" s="25" t="s">
        <v>170</v>
      </c>
      <c r="C43" s="32"/>
    </row>
    <row r="44" spans="1:3">
      <c r="A44" s="16" t="s">
        <v>171</v>
      </c>
      <c r="B44" s="25" t="s">
        <v>172</v>
      </c>
      <c r="C44" s="32"/>
    </row>
    <row r="45" spans="1:3" ht="30">
      <c r="A45" s="22" t="s">
        <v>173</v>
      </c>
      <c r="B45" s="23" t="s">
        <v>174</v>
      </c>
      <c r="C45" s="99" t="s">
        <v>289</v>
      </c>
    </row>
    <row r="46" spans="1:3">
      <c r="A46" s="16" t="s">
        <v>175</v>
      </c>
      <c r="B46" s="25" t="s">
        <v>176</v>
      </c>
      <c r="C46" s="32"/>
    </row>
    <row r="47" spans="1:3">
      <c r="A47" s="33" t="s">
        <v>177</v>
      </c>
      <c r="B47" s="25" t="s">
        <v>178</v>
      </c>
      <c r="C47" s="32"/>
    </row>
    <row r="48" spans="1:3">
      <c r="A48" s="16" t="s">
        <v>179</v>
      </c>
      <c r="B48" s="25" t="s">
        <v>180</v>
      </c>
      <c r="C48" s="32"/>
    </row>
    <row r="49" spans="1:3">
      <c r="A49" s="16" t="s">
        <v>181</v>
      </c>
      <c r="B49" s="25" t="s">
        <v>182</v>
      </c>
      <c r="C49" s="32"/>
    </row>
    <row r="50" spans="1:3">
      <c r="A50" s="48" t="s">
        <v>183</v>
      </c>
      <c r="B50" s="23" t="s">
        <v>184</v>
      </c>
      <c r="C50" s="29"/>
    </row>
    <row r="51" spans="1:3">
      <c r="A51" s="22" t="s">
        <v>187</v>
      </c>
      <c r="B51" s="23" t="s">
        <v>188</v>
      </c>
      <c r="C51" s="29"/>
    </row>
    <row r="52" spans="1:3">
      <c r="A52" s="16" t="s">
        <v>185</v>
      </c>
      <c r="B52" s="25" t="s">
        <v>186</v>
      </c>
      <c r="C52" s="32"/>
    </row>
    <row r="53" spans="1:3">
      <c r="A53" s="22" t="s">
        <v>189</v>
      </c>
      <c r="B53" s="23" t="s">
        <v>190</v>
      </c>
      <c r="C53" s="29"/>
    </row>
    <row r="54" spans="1:3">
      <c r="A54" s="22" t="s">
        <v>191</v>
      </c>
      <c r="B54" s="23" t="s">
        <v>192</v>
      </c>
      <c r="C54" s="29"/>
    </row>
    <row r="55" spans="1:3">
      <c r="A55" s="16" t="s">
        <v>193</v>
      </c>
      <c r="B55" s="25" t="s">
        <v>194</v>
      </c>
      <c r="C55" s="32"/>
    </row>
    <row r="56" spans="1:3">
      <c r="A56" s="16" t="s">
        <v>195</v>
      </c>
      <c r="B56" s="25" t="s">
        <v>196</v>
      </c>
      <c r="C56" s="32"/>
    </row>
    <row r="57" spans="1:3">
      <c r="A57" s="22" t="s">
        <v>197</v>
      </c>
      <c r="B57" s="23" t="s">
        <v>198</v>
      </c>
      <c r="C57" s="29" t="s">
        <v>290</v>
      </c>
    </row>
    <row r="58" spans="1:3">
      <c r="A58" s="16" t="s">
        <v>199</v>
      </c>
      <c r="B58" s="25" t="s">
        <v>200</v>
      </c>
      <c r="C58" s="32"/>
    </row>
    <row r="59" spans="1:3">
      <c r="A59" s="16" t="s">
        <v>201</v>
      </c>
      <c r="B59" s="25" t="s">
        <v>202</v>
      </c>
      <c r="C59" s="32"/>
    </row>
    <row r="60" spans="1:3">
      <c r="A60" s="16" t="s">
        <v>203</v>
      </c>
      <c r="B60" s="25" t="s">
        <v>204</v>
      </c>
      <c r="C60" s="32"/>
    </row>
    <row r="61" spans="1:3">
      <c r="A61" s="16" t="s">
        <v>205</v>
      </c>
      <c r="B61" s="25" t="s">
        <v>206</v>
      </c>
      <c r="C61" s="32"/>
    </row>
    <row r="62" spans="1:3">
      <c r="A62" s="16" t="s">
        <v>207</v>
      </c>
      <c r="B62" s="25" t="s">
        <v>208</v>
      </c>
      <c r="C62" s="32"/>
    </row>
    <row r="63" spans="1:3">
      <c r="A63" s="16" t="s">
        <v>209</v>
      </c>
      <c r="B63" s="25" t="s">
        <v>210</v>
      </c>
      <c r="C63" s="32"/>
    </row>
    <row r="64" spans="1:3">
      <c r="A64" s="48" t="s">
        <v>211</v>
      </c>
      <c r="B64" s="23" t="s">
        <v>212</v>
      </c>
      <c r="C64" s="29" t="s">
        <v>291</v>
      </c>
    </row>
    <row r="65" spans="1:3">
      <c r="A65" s="48" t="s">
        <v>213</v>
      </c>
      <c r="B65" s="23" t="s">
        <v>214</v>
      </c>
      <c r="C65" s="29" t="s">
        <v>292</v>
      </c>
    </row>
    <row r="66" spans="1:3">
      <c r="A66" s="16" t="s">
        <v>215</v>
      </c>
      <c r="B66" s="25" t="s">
        <v>216</v>
      </c>
      <c r="C66" s="32"/>
    </row>
    <row r="67" spans="1:3">
      <c r="A67" s="22" t="s">
        <v>217</v>
      </c>
      <c r="B67" s="23" t="s">
        <v>218</v>
      </c>
      <c r="C67" s="29" t="s">
        <v>293</v>
      </c>
    </row>
    <row r="68" spans="1:3">
      <c r="A68" s="16" t="s">
        <v>219</v>
      </c>
      <c r="B68" s="25" t="s">
        <v>220</v>
      </c>
      <c r="C68" s="32"/>
    </row>
    <row r="69" spans="1:3">
      <c r="A69" s="16" t="s">
        <v>221</v>
      </c>
      <c r="B69" s="25" t="s">
        <v>222</v>
      </c>
      <c r="C69" s="32"/>
    </row>
    <row r="70" spans="1:3">
      <c r="A70" s="16" t="s">
        <v>223</v>
      </c>
      <c r="B70" s="25" t="s">
        <v>224</v>
      </c>
      <c r="C70" s="32"/>
    </row>
    <row r="71" spans="1:3">
      <c r="A71" s="22" t="s">
        <v>225</v>
      </c>
      <c r="B71" s="23" t="s">
        <v>226</v>
      </c>
      <c r="C71" s="29" t="s">
        <v>294</v>
      </c>
    </row>
    <row r="72" spans="1:3">
      <c r="A72" s="16" t="s">
        <v>227</v>
      </c>
      <c r="B72" s="25" t="s">
        <v>228</v>
      </c>
      <c r="C72" s="32"/>
    </row>
    <row r="73" spans="1:3">
      <c r="A73" s="16" t="s">
        <v>229</v>
      </c>
      <c r="B73" s="25" t="s">
        <v>230</v>
      </c>
      <c r="C73" s="32"/>
    </row>
    <row r="74" spans="1:3">
      <c r="A74" s="16" t="s">
        <v>231</v>
      </c>
      <c r="B74" s="25" t="s">
        <v>232</v>
      </c>
      <c r="C74" s="32"/>
    </row>
    <row r="75" spans="1:3">
      <c r="A75" s="22" t="s">
        <v>233</v>
      </c>
      <c r="B75" s="23" t="s">
        <v>234</v>
      </c>
      <c r="C75" s="29" t="s">
        <v>295</v>
      </c>
    </row>
    <row r="76" spans="1:3">
      <c r="A76" s="16" t="s">
        <v>235</v>
      </c>
      <c r="B76" s="25" t="s">
        <v>236</v>
      </c>
      <c r="C76" s="32"/>
    </row>
    <row r="77" spans="1:3">
      <c r="A77" s="22" t="s">
        <v>7</v>
      </c>
      <c r="B77" s="23" t="s">
        <v>8</v>
      </c>
      <c r="C77" s="29" t="s">
        <v>296</v>
      </c>
    </row>
    <row r="78" spans="1:3">
      <c r="A78" s="22" t="s">
        <v>237</v>
      </c>
      <c r="B78" s="23" t="s">
        <v>238</v>
      </c>
      <c r="C78" s="29" t="s">
        <v>297</v>
      </c>
    </row>
    <row r="79" spans="1:3">
      <c r="A79" s="16" t="s">
        <v>9</v>
      </c>
      <c r="B79" s="25" t="s">
        <v>10</v>
      </c>
      <c r="C79" s="32"/>
    </row>
    <row r="80" spans="1:3">
      <c r="A80" s="22" t="s">
        <v>239</v>
      </c>
      <c r="B80" s="23" t="s">
        <v>240</v>
      </c>
      <c r="C80" s="29" t="s">
        <v>298</v>
      </c>
    </row>
    <row r="81" spans="1:3">
      <c r="A81" s="16" t="s">
        <v>11</v>
      </c>
      <c r="B81" s="25" t="s">
        <v>12</v>
      </c>
      <c r="C81" s="32"/>
    </row>
    <row r="82" spans="1:3">
      <c r="A82" s="16" t="s">
        <v>13</v>
      </c>
      <c r="B82" s="25" t="s">
        <v>14</v>
      </c>
      <c r="C82" s="32"/>
    </row>
    <row r="83" spans="1:3">
      <c r="A83" s="16" t="s">
        <v>15</v>
      </c>
      <c r="B83" s="25" t="s">
        <v>16</v>
      </c>
      <c r="C83" s="32"/>
    </row>
    <row r="84" spans="1:3">
      <c r="A84" s="16" t="s">
        <v>17</v>
      </c>
      <c r="B84" s="25" t="s">
        <v>18</v>
      </c>
      <c r="C84" s="32"/>
    </row>
    <row r="85" spans="1:3">
      <c r="A85" s="16" t="s">
        <v>19</v>
      </c>
      <c r="B85" s="25" t="s">
        <v>20</v>
      </c>
      <c r="C85" s="32"/>
    </row>
    <row r="86" spans="1:3">
      <c r="A86" s="22" t="s">
        <v>241</v>
      </c>
      <c r="B86" s="23" t="s">
        <v>242</v>
      </c>
      <c r="C86" s="29" t="s">
        <v>299</v>
      </c>
    </row>
    <row r="87" spans="1:3">
      <c r="A87" s="16" t="s">
        <v>21</v>
      </c>
      <c r="B87" s="25" t="s">
        <v>22</v>
      </c>
      <c r="C87" s="32"/>
    </row>
    <row r="88" spans="1:3">
      <c r="A88" s="16" t="s">
        <v>23</v>
      </c>
      <c r="B88" s="25" t="s">
        <v>24</v>
      </c>
      <c r="C88" s="32"/>
    </row>
    <row r="89" spans="1:3">
      <c r="A89" s="16" t="s">
        <v>25</v>
      </c>
      <c r="B89" s="25" t="s">
        <v>26</v>
      </c>
      <c r="C89" s="32"/>
    </row>
    <row r="90" spans="1:3">
      <c r="A90" s="16" t="s">
        <v>27</v>
      </c>
      <c r="B90" s="25" t="s">
        <v>28</v>
      </c>
      <c r="C90" s="32"/>
    </row>
    <row r="91" spans="1:3">
      <c r="A91" s="16" t="s">
        <v>29</v>
      </c>
      <c r="B91" s="25" t="s">
        <v>30</v>
      </c>
      <c r="C91" s="32"/>
    </row>
    <row r="92" spans="1:3">
      <c r="A92" s="22" t="s">
        <v>243</v>
      </c>
      <c r="B92" s="23" t="s">
        <v>244</v>
      </c>
      <c r="C92" s="29" t="s">
        <v>300</v>
      </c>
    </row>
    <row r="93" spans="1:3">
      <c r="A93" s="16" t="s">
        <v>31</v>
      </c>
      <c r="B93" s="25" t="s">
        <v>32</v>
      </c>
      <c r="C93" s="32"/>
    </row>
    <row r="94" spans="1:3">
      <c r="A94" s="16" t="s">
        <v>33</v>
      </c>
      <c r="B94" s="25" t="s">
        <v>34</v>
      </c>
      <c r="C94" s="32"/>
    </row>
    <row r="95" spans="1:3">
      <c r="A95" s="16" t="s">
        <v>35</v>
      </c>
      <c r="B95" s="25" t="s">
        <v>36</v>
      </c>
      <c r="C95" s="32"/>
    </row>
    <row r="96" spans="1:3">
      <c r="A96" s="33" t="s">
        <v>37</v>
      </c>
      <c r="B96" s="25" t="s">
        <v>38</v>
      </c>
      <c r="C96" s="32"/>
    </row>
    <row r="97" spans="1:3">
      <c r="A97" s="22" t="s">
        <v>39</v>
      </c>
      <c r="B97" s="23" t="s">
        <v>40</v>
      </c>
      <c r="C97" s="29" t="s">
        <v>301</v>
      </c>
    </row>
    <row r="98" spans="1:3">
      <c r="A98" s="33" t="s">
        <v>41</v>
      </c>
      <c r="B98" s="25" t="s">
        <v>42</v>
      </c>
      <c r="C98" s="32"/>
    </row>
    <row r="99" spans="1:3">
      <c r="A99" s="16" t="s">
        <v>43</v>
      </c>
      <c r="B99" s="25" t="s">
        <v>44</v>
      </c>
      <c r="C99" s="39"/>
    </row>
    <row r="100" spans="1:3">
      <c r="A100" s="22" t="s">
        <v>45</v>
      </c>
      <c r="B100" s="23" t="s">
        <v>46</v>
      </c>
      <c r="C100" s="29" t="s">
        <v>302</v>
      </c>
    </row>
    <row r="101" spans="1:3">
      <c r="A101" s="16" t="s">
        <v>47</v>
      </c>
      <c r="B101" s="25" t="s">
        <v>48</v>
      </c>
      <c r="C101" s="32"/>
    </row>
    <row r="102" spans="1:3">
      <c r="A102" s="16" t="s">
        <v>49</v>
      </c>
      <c r="B102" s="25" t="s">
        <v>50</v>
      </c>
      <c r="C102" s="32"/>
    </row>
    <row r="103" spans="1:3">
      <c r="A103" s="16" t="s">
        <v>51</v>
      </c>
      <c r="B103" s="25" t="s">
        <v>52</v>
      </c>
      <c r="C103" s="32"/>
    </row>
    <row r="104" spans="1:3">
      <c r="A104" s="16" t="s">
        <v>53</v>
      </c>
      <c r="B104" s="25" t="s">
        <v>54</v>
      </c>
      <c r="C104" s="32"/>
    </row>
    <row r="105" spans="1:3">
      <c r="A105" s="16" t="s">
        <v>55</v>
      </c>
      <c r="B105" s="25" t="s">
        <v>56</v>
      </c>
      <c r="C105" s="32"/>
    </row>
    <row r="106" spans="1:3">
      <c r="A106" s="16" t="s">
        <v>57</v>
      </c>
      <c r="B106" s="25" t="s">
        <v>58</v>
      </c>
      <c r="C106" s="32"/>
    </row>
    <row r="107" spans="1:3">
      <c r="A107" s="16" t="s">
        <v>59</v>
      </c>
      <c r="B107" s="25" t="s">
        <v>60</v>
      </c>
      <c r="C107" s="32"/>
    </row>
    <row r="108" spans="1:3">
      <c r="A108" s="16" t="s">
        <v>61</v>
      </c>
      <c r="B108" s="25" t="s">
        <v>62</v>
      </c>
      <c r="C108" s="32"/>
    </row>
    <row r="109" spans="1:3">
      <c r="A109" s="22" t="s">
        <v>63</v>
      </c>
      <c r="B109" s="23" t="s">
        <v>64</v>
      </c>
      <c r="C109" s="29" t="s">
        <v>303</v>
      </c>
    </row>
    <row r="110" spans="1:3">
      <c r="A110" s="22" t="s">
        <v>65</v>
      </c>
      <c r="B110" s="23" t="s">
        <v>66</v>
      </c>
      <c r="C110" s="29" t="s">
        <v>304</v>
      </c>
    </row>
    <row r="111" spans="1:3">
      <c r="A111" s="16" t="s">
        <v>67</v>
      </c>
      <c r="B111" s="25" t="s">
        <v>68</v>
      </c>
      <c r="C111" s="32"/>
    </row>
    <row r="112" spans="1:3">
      <c r="A112" s="16" t="s">
        <v>69</v>
      </c>
      <c r="B112" s="25" t="s">
        <v>70</v>
      </c>
      <c r="C112" s="32"/>
    </row>
    <row r="113" spans="1:3">
      <c r="A113" s="22" t="s">
        <v>71</v>
      </c>
      <c r="B113" s="23" t="s">
        <v>72</v>
      </c>
      <c r="C113" s="29" t="s">
        <v>305</v>
      </c>
    </row>
    <row r="114" spans="1:3">
      <c r="A114" s="16" t="s">
        <v>73</v>
      </c>
      <c r="B114" s="25" t="s">
        <v>74</v>
      </c>
      <c r="C114" s="32"/>
    </row>
    <row r="115" spans="1:3">
      <c r="A115" s="16" t="s">
        <v>75</v>
      </c>
      <c r="B115" s="25" t="s">
        <v>76</v>
      </c>
      <c r="C115" s="32"/>
    </row>
    <row r="116" spans="1:3">
      <c r="A116" s="16" t="s">
        <v>77</v>
      </c>
      <c r="B116" s="25" t="s">
        <v>78</v>
      </c>
      <c r="C116" s="32"/>
    </row>
    <row r="117" spans="1:3">
      <c r="A117" s="16" t="s">
        <v>79</v>
      </c>
      <c r="B117" s="25" t="s">
        <v>80</v>
      </c>
      <c r="C117" s="32"/>
    </row>
    <row r="118" spans="1:3">
      <c r="A118" s="58" t="s">
        <v>81</v>
      </c>
      <c r="B118" s="59" t="s">
        <v>82</v>
      </c>
      <c r="C118" s="60"/>
    </row>
    <row r="119" spans="1:3">
      <c r="A119" s="16" t="s">
        <v>83</v>
      </c>
      <c r="B119" s="25" t="s">
        <v>84</v>
      </c>
      <c r="C119" s="32"/>
    </row>
    <row r="120" spans="1:3">
      <c r="A120" s="58" t="s">
        <v>85</v>
      </c>
      <c r="B120" s="59" t="s">
        <v>86</v>
      </c>
      <c r="C120" s="60"/>
    </row>
    <row r="121" spans="1:3">
      <c r="A121" s="37"/>
      <c r="B121" s="38"/>
    </row>
    <row r="122" spans="1:3">
      <c r="A122" s="112" t="s">
        <v>306</v>
      </c>
      <c r="B122" s="112"/>
      <c r="C122" s="112"/>
    </row>
    <row r="123" spans="1:3">
      <c r="A123" s="40" t="s">
        <v>307</v>
      </c>
      <c r="B123" s="24" t="s">
        <v>274</v>
      </c>
      <c r="C123" s="41" t="s">
        <v>308</v>
      </c>
    </row>
    <row r="124" spans="1:3">
      <c r="A124" s="40" t="s">
        <v>309</v>
      </c>
      <c r="B124" s="24" t="s">
        <v>270</v>
      </c>
      <c r="C124" s="41" t="s">
        <v>308</v>
      </c>
    </row>
    <row r="125" spans="1:3">
      <c r="A125" s="40" t="s">
        <v>310</v>
      </c>
      <c r="B125" s="24" t="s">
        <v>276</v>
      </c>
      <c r="C125" s="41" t="s">
        <v>308</v>
      </c>
    </row>
    <row r="126" spans="1:3">
      <c r="A126" s="40" t="s">
        <v>311</v>
      </c>
      <c r="B126" s="24" t="s">
        <v>271</v>
      </c>
      <c r="C126" s="41" t="s">
        <v>308</v>
      </c>
    </row>
    <row r="127" spans="1:3">
      <c r="A127" s="40" t="s">
        <v>312</v>
      </c>
      <c r="B127" s="24" t="s">
        <v>275</v>
      </c>
      <c r="C127" s="41" t="s">
        <v>308</v>
      </c>
    </row>
    <row r="128" spans="1:3">
      <c r="A128" s="40" t="s">
        <v>313</v>
      </c>
      <c r="B128" s="24" t="s">
        <v>272</v>
      </c>
      <c r="C128" s="41" t="s">
        <v>308</v>
      </c>
    </row>
    <row r="129" spans="1:3">
      <c r="A129" s="40" t="s">
        <v>314</v>
      </c>
      <c r="B129" s="24" t="s">
        <v>273</v>
      </c>
      <c r="C129" s="41" t="s">
        <v>308</v>
      </c>
    </row>
    <row r="131" spans="1:3" ht="15.75" thickBot="1"/>
    <row r="132" spans="1:3" s="42" customFormat="1">
      <c r="A132" s="113" t="s">
        <v>315</v>
      </c>
      <c r="B132" s="114"/>
      <c r="C132" s="115"/>
    </row>
    <row r="133" spans="1:3" s="42" customFormat="1">
      <c r="A133" s="61" t="s">
        <v>2</v>
      </c>
      <c r="B133" s="62" t="s">
        <v>3</v>
      </c>
      <c r="C133" s="63" t="s">
        <v>249</v>
      </c>
    </row>
    <row r="134" spans="1:3" s="42" customFormat="1">
      <c r="A134" s="64" t="s">
        <v>97</v>
      </c>
      <c r="B134" s="65" t="s">
        <v>98</v>
      </c>
      <c r="C134" s="66" t="s">
        <v>284</v>
      </c>
    </row>
    <row r="135" spans="1:3" s="42" customFormat="1">
      <c r="A135" s="64" t="s">
        <v>111</v>
      </c>
      <c r="B135" s="65" t="s">
        <v>112</v>
      </c>
      <c r="C135" s="66" t="s">
        <v>285</v>
      </c>
    </row>
    <row r="136" spans="1:3" s="42" customFormat="1">
      <c r="A136" s="64" t="s">
        <v>115</v>
      </c>
      <c r="B136" s="65" t="s">
        <v>116</v>
      </c>
      <c r="C136" s="66" t="s">
        <v>286</v>
      </c>
    </row>
    <row r="137" spans="1:3" s="42" customFormat="1">
      <c r="A137" s="64" t="s">
        <v>131</v>
      </c>
      <c r="B137" s="65" t="s">
        <v>132</v>
      </c>
      <c r="C137" s="66" t="s">
        <v>287</v>
      </c>
    </row>
    <row r="138" spans="1:3" s="42" customFormat="1">
      <c r="A138" s="64" t="s">
        <v>155</v>
      </c>
      <c r="B138" s="65" t="s">
        <v>156</v>
      </c>
      <c r="C138" s="66" t="s">
        <v>288</v>
      </c>
    </row>
    <row r="139" spans="1:3" s="42" customFormat="1" ht="30">
      <c r="A139" s="64" t="s">
        <v>173</v>
      </c>
      <c r="B139" s="65" t="s">
        <v>174</v>
      </c>
      <c r="C139" s="67" t="s">
        <v>289</v>
      </c>
    </row>
    <row r="140" spans="1:3" s="42" customFormat="1">
      <c r="A140" s="64" t="s">
        <v>183</v>
      </c>
      <c r="B140" s="65" t="s">
        <v>184</v>
      </c>
      <c r="C140" s="66"/>
    </row>
    <row r="141" spans="1:3" s="42" customFormat="1">
      <c r="A141" s="64" t="s">
        <v>187</v>
      </c>
      <c r="B141" s="65" t="s">
        <v>188</v>
      </c>
      <c r="C141" s="66"/>
    </row>
    <row r="142" spans="1:3" s="42" customFormat="1">
      <c r="A142" s="64" t="s">
        <v>189</v>
      </c>
      <c r="B142" s="65" t="s">
        <v>190</v>
      </c>
      <c r="C142" s="66"/>
    </row>
    <row r="143" spans="1:3" s="42" customFormat="1">
      <c r="A143" s="64" t="s">
        <v>191</v>
      </c>
      <c r="B143" s="65" t="s">
        <v>192</v>
      </c>
      <c r="C143" s="66"/>
    </row>
    <row r="144" spans="1:3" s="42" customFormat="1">
      <c r="A144" s="64" t="s">
        <v>197</v>
      </c>
      <c r="B144" s="65" t="s">
        <v>198</v>
      </c>
      <c r="C144" s="66" t="s">
        <v>290</v>
      </c>
    </row>
    <row r="145" spans="1:3" s="42" customFormat="1">
      <c r="A145" s="64" t="s">
        <v>211</v>
      </c>
      <c r="B145" s="65" t="s">
        <v>212</v>
      </c>
      <c r="C145" s="66" t="s">
        <v>291</v>
      </c>
    </row>
    <row r="146" spans="1:3" s="42" customFormat="1">
      <c r="A146" s="64" t="s">
        <v>213</v>
      </c>
      <c r="B146" s="65" t="s">
        <v>214</v>
      </c>
      <c r="C146" s="66" t="s">
        <v>292</v>
      </c>
    </row>
    <row r="147" spans="1:3" s="42" customFormat="1">
      <c r="A147" s="64" t="s">
        <v>217</v>
      </c>
      <c r="B147" s="65" t="s">
        <v>218</v>
      </c>
      <c r="C147" s="66" t="s">
        <v>293</v>
      </c>
    </row>
    <row r="148" spans="1:3" s="42" customFormat="1">
      <c r="A148" s="64" t="s">
        <v>225</v>
      </c>
      <c r="B148" s="65" t="s">
        <v>226</v>
      </c>
      <c r="C148" s="66" t="s">
        <v>294</v>
      </c>
    </row>
    <row r="149" spans="1:3" s="42" customFormat="1">
      <c r="A149" s="64" t="s">
        <v>233</v>
      </c>
      <c r="B149" s="65" t="s">
        <v>234</v>
      </c>
      <c r="C149" s="66" t="s">
        <v>295</v>
      </c>
    </row>
    <row r="150" spans="1:3" s="42" customFormat="1">
      <c r="A150" s="64" t="s">
        <v>7</v>
      </c>
      <c r="B150" s="65" t="s">
        <v>8</v>
      </c>
      <c r="C150" s="66" t="s">
        <v>296</v>
      </c>
    </row>
    <row r="151" spans="1:3" s="42" customFormat="1">
      <c r="A151" s="64" t="s">
        <v>237</v>
      </c>
      <c r="B151" s="65" t="s">
        <v>238</v>
      </c>
      <c r="C151" s="66" t="s">
        <v>297</v>
      </c>
    </row>
    <row r="152" spans="1:3" s="42" customFormat="1">
      <c r="A152" s="64" t="s">
        <v>239</v>
      </c>
      <c r="B152" s="65" t="s">
        <v>240</v>
      </c>
      <c r="C152" s="66" t="s">
        <v>298</v>
      </c>
    </row>
    <row r="153" spans="1:3" s="42" customFormat="1">
      <c r="A153" s="64" t="s">
        <v>241</v>
      </c>
      <c r="B153" s="65" t="s">
        <v>242</v>
      </c>
      <c r="C153" s="66" t="s">
        <v>299</v>
      </c>
    </row>
    <row r="154" spans="1:3" s="42" customFormat="1">
      <c r="A154" s="64" t="s">
        <v>243</v>
      </c>
      <c r="B154" s="65" t="s">
        <v>244</v>
      </c>
      <c r="C154" s="66" t="s">
        <v>300</v>
      </c>
    </row>
    <row r="155" spans="1:3" s="42" customFormat="1">
      <c r="A155" s="64" t="s">
        <v>39</v>
      </c>
      <c r="B155" s="65" t="s">
        <v>40</v>
      </c>
      <c r="C155" s="66" t="s">
        <v>301</v>
      </c>
    </row>
    <row r="156" spans="1:3" s="42" customFormat="1">
      <c r="A156" s="64" t="s">
        <v>45</v>
      </c>
      <c r="B156" s="65" t="s">
        <v>46</v>
      </c>
      <c r="C156" s="66" t="s">
        <v>302</v>
      </c>
    </row>
    <row r="157" spans="1:3" s="42" customFormat="1">
      <c r="A157" s="64" t="s">
        <v>63</v>
      </c>
      <c r="B157" s="65" t="s">
        <v>64</v>
      </c>
      <c r="C157" s="66" t="s">
        <v>303</v>
      </c>
    </row>
    <row r="158" spans="1:3" s="42" customFormat="1">
      <c r="A158" s="64" t="s">
        <v>65</v>
      </c>
      <c r="B158" s="65" t="s">
        <v>66</v>
      </c>
      <c r="C158" s="66" t="s">
        <v>304</v>
      </c>
    </row>
    <row r="159" spans="1:3" s="42" customFormat="1">
      <c r="A159" s="68" t="s">
        <v>71</v>
      </c>
      <c r="B159" s="69" t="s">
        <v>72</v>
      </c>
      <c r="C159" s="70" t="s">
        <v>305</v>
      </c>
    </row>
  </sheetData>
  <mergeCells count="2">
    <mergeCell ref="A122:C122"/>
    <mergeCell ref="A132:C132"/>
  </mergeCells>
  <pageMargins left="0.7" right="0.7" top="0.75" bottom="0.75" header="0.3" footer="0.3"/>
  <pageSetup paperSize="14" orientation="portrait" horizontalDpi="4294967294" verticalDpi="4294967294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2024-02-18T21:49:22Z</dcterms:created>
  <dcterms:modified xsi:type="dcterms:W3CDTF">2024-08-23T19:46:35Z</dcterms:modified>
  <cp:category/>
  <cp:contentStatus/>
</cp:coreProperties>
</file>