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mtovary\Desktop\SIGCMA 2024-\5. MATRIZ DE RIESGOS\Vigencia 2024\CSJ HUILA\4 TO TRIMESTRE\"/>
    </mc:Choice>
  </mc:AlternateContent>
  <workbookProtection workbookAlgorithmName="SHA-512" workbookHashValue="fIyJXO0ICf2Ef/SrNUNSwrCM2k4tMvGUVVrwQJbgJXtTP3a6aL0QKlSloOtCKhte7LHwthEStp4qf4uALp3juw==" workbookSaltValue="lpmdw4ULTYpVSOSk098Now==" workbookSpinCount="100000" lockStructure="1"/>
  <bookViews>
    <workbookView xWindow="0" yWindow="0" windowWidth="28800" windowHeight="11280" tabRatio="991" firstSheet="4" activeTab="13"/>
  </bookViews>
  <sheets>
    <sheet name="1- Presentacion " sheetId="10" r:id="rId1"/>
    <sheet name="Conceptos 37001" sheetId="33" r:id="rId2"/>
    <sheet name="2- Análisis de Contexto" sheetId="34" r:id="rId3"/>
    <sheet name="3. Estrategias" sheetId="15" r:id="rId4"/>
    <sheet name="4- Instructivo Riesgos " sheetId="3" r:id="rId5"/>
    <sheet name="5-. Identificación de Riesgos" sheetId="27" r:id="rId6"/>
    <sheet name="6. Valoración Controles" sheetId="28" r:id="rId7"/>
    <sheet name="7. Mapa Final" sheetId="29" r:id="rId8"/>
    <sheet name="8- Politicas de admiistracion " sheetId="5" r:id="rId9"/>
    <sheet name="9- Matriz de Calor " sheetId="21" r:id="rId10"/>
    <sheet name="Seguimiento 1 Trimestre" sheetId="18" r:id="rId11"/>
    <sheet name="Seguimiento 2 Trimestre" sheetId="30" r:id="rId12"/>
    <sheet name="Seguimiento 3 Trimestre" sheetId="32" r:id="rId13"/>
    <sheet name="Seguimiento 4 Trimestre" sheetId="31" r:id="rId14"/>
  </sheets>
  <externalReferences>
    <externalReference r:id="rId15"/>
    <externalReference r:id="rId16"/>
    <externalReference r:id="rId17"/>
    <externalReference r:id="rId18"/>
    <externalReference r:id="rId19"/>
    <externalReference r:id="rId20"/>
  </externalReferences>
  <definedNames>
    <definedName name="_xlnm.Print_Area" localSheetId="2">'2- Análisis de Contexto'!$A$1:$F$85</definedName>
    <definedName name="_xlnm.Print_Area" localSheetId="5">'5-. Identificación de Riesgos'!$A$1:$N$39</definedName>
    <definedName name="_xlnm.Print_Area" localSheetId="6">'6. Valoración Controles'!$A$1:$V$39</definedName>
    <definedName name="_xlnm.Print_Area" localSheetId="7">'7. Mapa Final'!$A$1:$N$39</definedName>
    <definedName name="Data" localSheetId="2">'[1]Tabla de Valoración'!$I$2:$L$5</definedName>
    <definedName name="Data">'[2]Tabla de Valoración'!$I$2:$L$5</definedName>
    <definedName name="Diseño" localSheetId="2">'[1]Tabla de Valoración'!$I$2:$I$5</definedName>
    <definedName name="Diseño">'[2]Tabla de Valoración'!$I$2:$I$5</definedName>
    <definedName name="Ejecución" localSheetId="2">'[1]Tabla de Valoración'!$I$2:$L$2</definedName>
    <definedName name="Ejecución">'[2]Tabla de Valoración'!$I$2:$L$2</definedName>
    <definedName name="GEST">[3]GESTION!#REF!</definedName>
    <definedName name="INV">[3]INVERSION!#REF!</definedName>
    <definedName name="INV_GEST">#REF!</definedName>
    <definedName name="Posibilidad" localSheetId="2">[4]Hoja2!$H$3:$H$7</definedName>
    <definedName name="Posibilidad" localSheetId="3">[5]Hoja2!$H$3:$H$7</definedName>
    <definedName name="Posibilidad">[6]Hoja2!$H$3:$H$7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28" l="1"/>
  <c r="J12" i="28" l="1"/>
  <c r="J13" i="28"/>
  <c r="J14" i="28"/>
  <c r="J15" i="28"/>
  <c r="J16" i="28"/>
  <c r="J17" i="28"/>
  <c r="J18" i="28"/>
  <c r="J11" i="28"/>
  <c r="C16" i="28" l="1"/>
  <c r="C10" i="28" l="1"/>
  <c r="E59" i="29" l="1"/>
  <c r="E58" i="29"/>
  <c r="E57" i="29"/>
  <c r="E56" i="29"/>
  <c r="E55" i="29"/>
  <c r="E54" i="29"/>
  <c r="E53" i="29"/>
  <c r="E52" i="29"/>
  <c r="E51" i="29"/>
  <c r="E50" i="29"/>
  <c r="C50" i="29"/>
  <c r="B50" i="29"/>
  <c r="A50" i="29"/>
  <c r="E49" i="29"/>
  <c r="E48" i="29"/>
  <c r="E47" i="29"/>
  <c r="E46" i="29"/>
  <c r="E45" i="29"/>
  <c r="E44" i="29"/>
  <c r="E43" i="29"/>
  <c r="E42" i="29"/>
  <c r="E41" i="29"/>
  <c r="E40" i="29"/>
  <c r="C40" i="29"/>
  <c r="B40" i="29"/>
  <c r="A40" i="29"/>
  <c r="L59" i="28"/>
  <c r="L58" i="28"/>
  <c r="L57" i="28"/>
  <c r="L56" i="28"/>
  <c r="L55" i="28"/>
  <c r="L54"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J53" i="28"/>
  <c r="J54" i="28"/>
  <c r="J55" i="28"/>
  <c r="J56" i="28"/>
  <c r="J57" i="28"/>
  <c r="J58" i="28"/>
  <c r="J59" i="28"/>
  <c r="J41" i="28"/>
  <c r="J42" i="28"/>
  <c r="J43" i="28"/>
  <c r="J44" i="28"/>
  <c r="J45" i="28"/>
  <c r="J46" i="28"/>
  <c r="J47" i="28"/>
  <c r="J48" i="28"/>
  <c r="J49"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B20" i="28"/>
  <c r="B30" i="28"/>
  <c r="B40" i="28"/>
  <c r="B50" i="28"/>
  <c r="A50" i="28"/>
  <c r="A40" i="28"/>
  <c r="L59" i="27"/>
  <c r="L58" i="27"/>
  <c r="L57" i="27"/>
  <c r="K57" i="27" s="1"/>
  <c r="L56" i="27"/>
  <c r="L55" i="27"/>
  <c r="L54" i="27"/>
  <c r="L53" i="27"/>
  <c r="K53" i="27" s="1"/>
  <c r="L52" i="27"/>
  <c r="L51" i="27"/>
  <c r="K51" i="27" s="1"/>
  <c r="L50" i="27"/>
  <c r="L49" i="27"/>
  <c r="K49" i="27" s="1"/>
  <c r="L48" i="27"/>
  <c r="K48" i="27" s="1"/>
  <c r="L47" i="27"/>
  <c r="L46" i="27"/>
  <c r="K46" i="27" s="1"/>
  <c r="L45" i="27"/>
  <c r="L44" i="27"/>
  <c r="L43" i="27"/>
  <c r="L42" i="27"/>
  <c r="K42" i="27" s="1"/>
  <c r="L41" i="27"/>
  <c r="K41" i="27" s="1"/>
  <c r="L40" i="27"/>
  <c r="L39" i="27"/>
  <c r="K39" i="27" s="1"/>
  <c r="L38" i="27"/>
  <c r="L37" i="27"/>
  <c r="K37" i="27" s="1"/>
  <c r="L36" i="27"/>
  <c r="L35" i="27"/>
  <c r="L34" i="27"/>
  <c r="L33" i="27"/>
  <c r="L32" i="27"/>
  <c r="L31" i="27"/>
  <c r="L30" i="27"/>
  <c r="L29" i="27"/>
  <c r="L28" i="27"/>
  <c r="L27" i="27"/>
  <c r="L26" i="27"/>
  <c r="L25" i="27"/>
  <c r="L24" i="27"/>
  <c r="L23" i="27"/>
  <c r="L22" i="27"/>
  <c r="L21" i="27"/>
  <c r="K21" i="27" s="1"/>
  <c r="L20" i="27"/>
  <c r="K59" i="27"/>
  <c r="L19" i="27"/>
  <c r="K19" i="27" s="1"/>
  <c r="L18" i="27"/>
  <c r="K18" i="27" s="1"/>
  <c r="L17" i="27"/>
  <c r="L16" i="27"/>
  <c r="L15" i="27"/>
  <c r="L14" i="27"/>
  <c r="L13" i="27"/>
  <c r="L12" i="27"/>
  <c r="L11" i="27"/>
  <c r="L10" i="27"/>
  <c r="K55" i="27"/>
  <c r="K47" i="27"/>
  <c r="K45" i="27"/>
  <c r="K44" i="27"/>
  <c r="K43" i="27"/>
  <c r="M40" i="27" l="1"/>
  <c r="G40" i="29" s="1"/>
  <c r="K40" i="27"/>
  <c r="J52" i="28"/>
  <c r="J51" i="28"/>
  <c r="R50" i="28"/>
  <c r="S50" i="28" s="1"/>
  <c r="J50" i="28"/>
  <c r="R40" i="28"/>
  <c r="S40" i="28" s="1"/>
  <c r="U40" i="28" s="1"/>
  <c r="K40" i="29" s="1"/>
  <c r="J40" i="28"/>
  <c r="K40" i="28" s="1"/>
  <c r="K50" i="28" l="1"/>
  <c r="K58" i="27"/>
  <c r="K56" i="27"/>
  <c r="K54" i="27"/>
  <c r="K52" i="27"/>
  <c r="G50" i="27"/>
  <c r="H50" i="27" s="1"/>
  <c r="G40" i="27"/>
  <c r="H40" i="27" s="1"/>
  <c r="F40" i="29" l="1"/>
  <c r="T40" i="28"/>
  <c r="N40" i="27"/>
  <c r="H40" i="29" s="1"/>
  <c r="F50" i="29"/>
  <c r="T50" i="28"/>
  <c r="K50" i="27"/>
  <c r="M50" i="27"/>
  <c r="N50" i="27" l="1"/>
  <c r="H50" i="29" s="1"/>
  <c r="G50" i="29"/>
  <c r="U50" i="28"/>
  <c r="K50" i="29" s="1"/>
  <c r="J50" i="29"/>
  <c r="V40" i="28"/>
  <c r="M40" i="29" s="1"/>
  <c r="J40" i="29"/>
  <c r="O50" i="27"/>
  <c r="O40" i="27"/>
  <c r="V50" i="28" l="1"/>
  <c r="M50" i="29" s="1"/>
  <c r="G30" i="27"/>
  <c r="A50" i="31" l="1"/>
  <c r="A40" i="31"/>
  <c r="A50" i="32"/>
  <c r="A40" i="32"/>
  <c r="A50" i="30"/>
  <c r="A40" i="30"/>
  <c r="A50" i="18"/>
  <c r="A40" i="18"/>
  <c r="C40" i="18"/>
  <c r="B40" i="32"/>
  <c r="B50" i="31"/>
  <c r="E19" i="29"/>
  <c r="E18" i="29"/>
  <c r="E17" i="29"/>
  <c r="E16" i="29"/>
  <c r="E15" i="29"/>
  <c r="E14" i="29"/>
  <c r="E13" i="29"/>
  <c r="E12" i="29"/>
  <c r="E11" i="29"/>
  <c r="E10" i="29"/>
  <c r="C10" i="29"/>
  <c r="C10" i="18" s="1"/>
  <c r="B10" i="29"/>
  <c r="B10" i="18" s="1"/>
  <c r="A10" i="29"/>
  <c r="A10" i="18" s="1"/>
  <c r="C11" i="28"/>
  <c r="C12" i="28"/>
  <c r="C13" i="28"/>
  <c r="R19" i="28"/>
  <c r="L19" i="28"/>
  <c r="R18" i="28"/>
  <c r="L18" i="28"/>
  <c r="R17" i="28"/>
  <c r="L17" i="28"/>
  <c r="R16" i="28"/>
  <c r="L16" i="28"/>
  <c r="C15" i="28"/>
  <c r="R15" i="28"/>
  <c r="L15" i="28"/>
  <c r="C14" i="28"/>
  <c r="R14" i="28"/>
  <c r="L14" i="28"/>
  <c r="R13" i="28"/>
  <c r="L13" i="28"/>
  <c r="R12" i="28"/>
  <c r="L12" i="28"/>
  <c r="R11" i="28"/>
  <c r="L11" i="28"/>
  <c r="R10" i="28"/>
  <c r="L10" i="28"/>
  <c r="J10" i="28"/>
  <c r="G10" i="27"/>
  <c r="H10" i="27" s="1"/>
  <c r="F10" i="29" s="1"/>
  <c r="A10" i="28"/>
  <c r="K17" i="27"/>
  <c r="K16" i="27"/>
  <c r="K15" i="27"/>
  <c r="K14" i="27"/>
  <c r="K13" i="27"/>
  <c r="K12" i="27"/>
  <c r="K11" i="27"/>
  <c r="C50" i="30"/>
  <c r="K33" i="27"/>
  <c r="K31" i="27"/>
  <c r="H30" i="27"/>
  <c r="G20" i="27"/>
  <c r="H20" i="27" s="1"/>
  <c r="K26" i="27"/>
  <c r="K25" i="27"/>
  <c r="K24" i="27"/>
  <c r="K27" i="27"/>
  <c r="K28" i="27"/>
  <c r="K22" i="27"/>
  <c r="A30" i="28"/>
  <c r="J30" i="28"/>
  <c r="R30" i="28"/>
  <c r="J31" i="28"/>
  <c r="R31" i="28"/>
  <c r="J32" i="28"/>
  <c r="R32" i="28"/>
  <c r="J33" i="28"/>
  <c r="R33" i="28"/>
  <c r="J34" i="28"/>
  <c r="R34" i="28"/>
  <c r="J35" i="28"/>
  <c r="R35" i="28"/>
  <c r="J36" i="28"/>
  <c r="R36" i="28"/>
  <c r="J37" i="28"/>
  <c r="R37" i="28"/>
  <c r="J38" i="28"/>
  <c r="R38" i="28"/>
  <c r="J39" i="28"/>
  <c r="R39" i="28"/>
  <c r="A20" i="28"/>
  <c r="I33" i="5" a="1"/>
  <c r="I33" i="5" s="1"/>
  <c r="C30" i="29"/>
  <c r="C30" i="32" s="1"/>
  <c r="C20" i="29"/>
  <c r="C20" i="30" s="1"/>
  <c r="K23" i="27"/>
  <c r="K29" i="27"/>
  <c r="K20" i="27"/>
  <c r="I21" i="5"/>
  <c r="I22" i="5"/>
  <c r="K30" i="27"/>
  <c r="K32" i="27"/>
  <c r="K34" i="27"/>
  <c r="K36" i="27"/>
  <c r="K38" i="27"/>
  <c r="E21" i="29"/>
  <c r="E22" i="29"/>
  <c r="E23" i="29"/>
  <c r="E24" i="29"/>
  <c r="E25" i="29"/>
  <c r="E26" i="29"/>
  <c r="E27" i="29"/>
  <c r="E28" i="29"/>
  <c r="E29" i="29"/>
  <c r="E30" i="29"/>
  <c r="E31" i="29"/>
  <c r="E32" i="29"/>
  <c r="E33" i="29"/>
  <c r="E34" i="29"/>
  <c r="E35" i="29"/>
  <c r="E36" i="29"/>
  <c r="E37" i="29"/>
  <c r="E38" i="29"/>
  <c r="E39" i="29"/>
  <c r="A30" i="29"/>
  <c r="A30" i="30" s="1"/>
  <c r="B30" i="29"/>
  <c r="B30" i="31" s="1"/>
  <c r="R21" i="28"/>
  <c r="R22" i="28"/>
  <c r="R23" i="28"/>
  <c r="R24" i="28"/>
  <c r="R25" i="28"/>
  <c r="R26" i="28"/>
  <c r="R27" i="28"/>
  <c r="R28" i="28"/>
  <c r="R29" i="28"/>
  <c r="R20" i="28"/>
  <c r="J21" i="28"/>
  <c r="J22" i="28"/>
  <c r="J23" i="28"/>
  <c r="J24" i="28"/>
  <c r="J25" i="28"/>
  <c r="J26" i="28"/>
  <c r="J27" i="28"/>
  <c r="J28" i="28"/>
  <c r="J29" i="28"/>
  <c r="J20" i="28"/>
  <c r="E20" i="29"/>
  <c r="B20" i="29"/>
  <c r="B20" i="32" s="1"/>
  <c r="A20" i="29"/>
  <c r="A20" i="32" s="1"/>
  <c r="I27" i="5" a="1"/>
  <c r="K30" i="28" l="1"/>
  <c r="K20" i="28"/>
  <c r="T20" i="28" s="1"/>
  <c r="I27" i="5"/>
  <c r="F20" i="29"/>
  <c r="M10" i="27"/>
  <c r="G10" i="29" s="1"/>
  <c r="S20" i="28"/>
  <c r="B10" i="30"/>
  <c r="B30" i="30"/>
  <c r="B50" i="30"/>
  <c r="A10" i="32"/>
  <c r="C20" i="32"/>
  <c r="A30" i="32"/>
  <c r="C40" i="32"/>
  <c r="C10" i="31"/>
  <c r="A20" i="31"/>
  <c r="C30" i="31"/>
  <c r="C50" i="31"/>
  <c r="C10" i="30"/>
  <c r="A20" i="30"/>
  <c r="C30" i="30"/>
  <c r="B10" i="32"/>
  <c r="B30" i="32"/>
  <c r="B50" i="32"/>
  <c r="B20" i="31"/>
  <c r="B40" i="31"/>
  <c r="B50" i="18"/>
  <c r="B20" i="30"/>
  <c r="B40" i="30"/>
  <c r="C10" i="32"/>
  <c r="C50" i="32"/>
  <c r="A10" i="31"/>
  <c r="C20" i="31"/>
  <c r="A30" i="31"/>
  <c r="C40" i="31"/>
  <c r="S10" i="28"/>
  <c r="B40" i="18"/>
  <c r="C50" i="18"/>
  <c r="A10" i="30"/>
  <c r="C40" i="30"/>
  <c r="B10" i="31"/>
  <c r="A30" i="18"/>
  <c r="A20" i="18"/>
  <c r="M20" i="27"/>
  <c r="O20" i="27" s="1"/>
  <c r="M30" i="27"/>
  <c r="N30" i="27" s="1"/>
  <c r="H30" i="29" s="1"/>
  <c r="C30" i="18"/>
  <c r="B20" i="18"/>
  <c r="B30" i="18"/>
  <c r="C20" i="18"/>
  <c r="K10" i="28"/>
  <c r="T10" i="28" s="1"/>
  <c r="J10" i="29" s="1"/>
  <c r="T30" i="28"/>
  <c r="S30" i="28"/>
  <c r="F30" i="29"/>
  <c r="K10" i="27"/>
  <c r="G20" i="29" l="1"/>
  <c r="N20" i="27"/>
  <c r="H20" i="29" s="1"/>
  <c r="U20" i="28"/>
  <c r="K20" i="29" s="1"/>
  <c r="E20" i="31" s="1"/>
  <c r="U10" i="28"/>
  <c r="V10" i="28" s="1"/>
  <c r="M10" i="29" s="1"/>
  <c r="N10" i="27"/>
  <c r="H10" i="29" s="1"/>
  <c r="O10" i="27"/>
  <c r="E50" i="30"/>
  <c r="O30" i="27"/>
  <c r="G30" i="29"/>
  <c r="U30" i="28"/>
  <c r="K30" i="29" s="1"/>
  <c r="E30" i="32" s="1"/>
  <c r="D10" i="18"/>
  <c r="D10" i="32"/>
  <c r="D10" i="30"/>
  <c r="D10" i="31"/>
  <c r="E40" i="32"/>
  <c r="E40" i="30"/>
  <c r="E40" i="31"/>
  <c r="D50" i="32"/>
  <c r="D50" i="31"/>
  <c r="D50" i="30"/>
  <c r="D50" i="18"/>
  <c r="D40" i="31"/>
  <c r="D40" i="32"/>
  <c r="D40" i="30"/>
  <c r="J30" i="29"/>
  <c r="D30" i="18" s="1"/>
  <c r="J20" i="29"/>
  <c r="D40" i="18"/>
  <c r="E40" i="18"/>
  <c r="E20" i="30" l="1"/>
  <c r="E20" i="32"/>
  <c r="E20" i="18"/>
  <c r="V20" i="28"/>
  <c r="M20" i="29" s="1"/>
  <c r="F20" i="32" s="1"/>
  <c r="K10" i="29"/>
  <c r="E10" i="31" s="1"/>
  <c r="E50" i="31"/>
  <c r="E50" i="32"/>
  <c r="E50" i="18"/>
  <c r="F50" i="32"/>
  <c r="E30" i="31"/>
  <c r="E30" i="30"/>
  <c r="E30" i="18"/>
  <c r="V30" i="28"/>
  <c r="M30" i="29" s="1"/>
  <c r="F30" i="18" s="1"/>
  <c r="D20" i="31"/>
  <c r="D20" i="32"/>
  <c r="D20" i="30"/>
  <c r="F40" i="32"/>
  <c r="F40" i="30"/>
  <c r="F40" i="31"/>
  <c r="D30" i="32"/>
  <c r="D30" i="30"/>
  <c r="D30" i="31"/>
  <c r="E10" i="30"/>
  <c r="F10" i="18"/>
  <c r="F10" i="31"/>
  <c r="F10" i="32"/>
  <c r="F10" i="30"/>
  <c r="F40" i="18"/>
  <c r="D20" i="18"/>
  <c r="E10" i="18" l="1"/>
  <c r="E10" i="32"/>
  <c r="F20" i="30"/>
  <c r="F20" i="31"/>
  <c r="F20" i="18"/>
  <c r="F50" i="30"/>
  <c r="F50" i="18"/>
  <c r="F50" i="31"/>
  <c r="F30" i="30"/>
  <c r="F30" i="32"/>
  <c r="F30" i="31"/>
  <c r="I37" i="5"/>
  <c r="I36" i="5"/>
  <c r="I35" i="5"/>
  <c r="I34" i="5"/>
  <c r="I31" i="5"/>
  <c r="I30" i="5"/>
  <c r="I29" i="5"/>
  <c r="I28" i="5"/>
</calcChain>
</file>

<file path=xl/comments1.xml><?xml version="1.0" encoding="utf-8"?>
<comments xmlns="http://schemas.openxmlformats.org/spreadsheetml/2006/main">
  <authors>
    <author>NatyT</author>
  </authors>
  <commentList>
    <comment ref="K9" authorId="0" shapeId="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<sst xmlns="http://schemas.openxmlformats.org/spreadsheetml/2006/main" count="814" uniqueCount="520">
  <si>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</si>
  <si>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</si>
  <si>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</si>
  <si>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MEJORAMIENTO DEL SISTEMA INTEGRADO SIGCMA</t>
  </si>
  <si>
    <t>CONSEJO SUPERIOR DE LA JUDICATURA</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</si>
  <si>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</si>
  <si>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</si>
  <si>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</si>
  <si>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</si>
  <si>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</si>
  <si>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</si>
  <si>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</si>
  <si>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</si>
  <si>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</si>
  <si>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</si>
  <si>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</si>
  <si>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</si>
  <si>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</si>
  <si>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</si>
  <si>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</si>
  <si>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</si>
  <si>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</si>
  <si>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</si>
  <si>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</si>
  <si>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</si>
  <si>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</si>
  <si>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</si>
  <si>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</si>
  <si>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</si>
  <si>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</si>
  <si>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Gestión  de calidad, Medio Ambiente , Seguridad y Salud   en el Trabajo, ciberseguridad y del SGAS.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</si>
  <si>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</si>
  <si>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</si>
  <si>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</si>
  <si>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</si>
  <si>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</si>
  <si>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</si>
  <si>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</si>
  <si>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</si>
  <si>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</si>
  <si>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</si>
  <si>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</si>
  <si>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</si>
  <si>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</si>
  <si>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</si>
  <si>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</si>
  <si>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</si>
  <si>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</si>
  <si>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</si>
  <si>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</si>
  <si>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</si>
  <si>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</si>
  <si>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</si>
  <si>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</si>
  <si>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</si>
  <si>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</si>
  <si>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</si>
  <si>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</si>
  <si>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</si>
  <si>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</si>
  <si>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</si>
  <si>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</si>
  <si>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</si>
  <si>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</si>
  <si>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</si>
  <si>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</si>
  <si>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</si>
  <si>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</si>
  <si>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</si>
  <si>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</si>
  <si>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</si>
  <si>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</si>
  <si>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</si>
  <si>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</si>
  <si>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</si>
  <si>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</si>
  <si>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</si>
  <si>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</si>
  <si>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</si>
  <si>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</si>
  <si>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</si>
  <si>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</si>
  <si>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</si>
  <si>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</si>
  <si>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</si>
  <si>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</si>
  <si>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</si>
  <si>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</si>
  <si>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</si>
  <si>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</si>
  <si>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</si>
  <si>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</si>
  <si>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</si>
  <si>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</si>
  <si>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</si>
  <si>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</si>
  <si>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</si>
  <si>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</si>
  <si>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</si>
  <si>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</si>
  <si>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</si>
  <si>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</si>
  <si>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</si>
  <si>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</si>
  <si>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</si>
  <si>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</si>
  <si>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</si>
  <si>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</si>
  <si>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</si>
  <si>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</si>
  <si>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</si>
  <si>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</si>
  <si>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</si>
  <si>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</si>
  <si>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</si>
  <si>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</si>
  <si>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</si>
  <si>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</si>
  <si>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</si>
  <si>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</si>
  <si>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</si>
  <si>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</si>
  <si>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</si>
  <si>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</si>
  <si>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</si>
  <si>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</si>
  <si>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</si>
  <si>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</si>
  <si>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</si>
  <si>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</si>
  <si>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</si>
  <si>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</si>
  <si>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</si>
  <si>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</si>
  <si>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</si>
  <si>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</si>
  <si>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</si>
  <si>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</si>
  <si>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</si>
  <si>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</si>
  <si>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</si>
  <si>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</si>
  <si>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</si>
  <si>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</si>
  <si>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</si>
  <si>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</si>
  <si>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</si>
  <si>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</si>
  <si>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</si>
  <si>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</si>
  <si>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</si>
  <si>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</si>
  <si>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</si>
  <si>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</si>
  <si>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</si>
  <si>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</si>
  <si>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</si>
  <si>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</si>
  <si>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</si>
  <si>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</si>
  <si>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</si>
  <si>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</si>
  <si>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</si>
  <si>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</si>
  <si>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</si>
  <si>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</si>
  <si>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</si>
  <si>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</si>
  <si>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</si>
  <si>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</si>
  <si>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</si>
  <si>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</si>
  <si>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</si>
  <si>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</si>
  <si>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</si>
  <si>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</si>
  <si>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</si>
  <si>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</si>
  <si>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</si>
  <si>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</si>
  <si>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</si>
  <si>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</si>
  <si>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</si>
  <si>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</si>
  <si>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</si>
  <si>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</si>
  <si>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</si>
  <si>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</si>
  <si>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</si>
  <si>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</si>
  <si>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</si>
  <si>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</si>
  <si>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</si>
  <si>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</si>
  <si>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</si>
  <si>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</si>
  <si>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</si>
  <si>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</si>
  <si>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</si>
  <si>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</si>
  <si>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</si>
  <si>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</si>
  <si>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</si>
  <si>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</si>
  <si>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</si>
  <si>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</si>
  <si>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</si>
  <si>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</si>
  <si>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</si>
  <si>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</si>
  <si>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</si>
  <si>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</si>
  <si>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</si>
  <si>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</si>
  <si>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</si>
  <si>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</si>
  <si>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</si>
  <si>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</si>
  <si>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</si>
  <si>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</si>
  <si>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</si>
  <si>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</si>
  <si>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</si>
  <si>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</si>
  <si>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</si>
  <si>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</si>
  <si>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</si>
  <si>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</si>
  <si>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</si>
  <si>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</si>
  <si>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</si>
  <si>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</si>
  <si>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</si>
  <si>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</si>
  <si>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</si>
  <si>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</si>
  <si>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</si>
  <si>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</si>
  <si>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</si>
  <si>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</si>
  <si>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</si>
  <si>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</si>
  <si>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</si>
  <si>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</si>
  <si>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</si>
  <si>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</si>
  <si>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</si>
  <si>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</si>
  <si>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</si>
  <si>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</si>
  <si>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</si>
  <si>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</si>
  <si>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</si>
  <si>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</si>
  <si>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</si>
  <si>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</si>
  <si>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</si>
  <si>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</si>
  <si>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</si>
  <si>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</si>
  <si>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</si>
  <si>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MEJORAMIENTO DEL SISTEMA INTEGRADO DE GESTIÓN  CONTROL  DE LA  CALIDAD  Y EL MEDIO AMBIENTE</t>
  </si>
  <si>
    <t>Objetivo:</t>
  </si>
  <si>
    <t>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Gestión  de calidad, Medio Ambiente , Seguridad Salud   en el Trabajo, Ciberseguridad y Antisoborno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</si>
  <si>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</si>
  <si>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</si>
  <si>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</si>
  <si>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</si>
  <si>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</si>
  <si>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</si>
  <si>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</si>
  <si>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</si>
  <si>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</si>
  <si>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</si>
  <si>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</si>
  <si>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</si>
  <si>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</si>
  <si>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</si>
  <si>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</si>
  <si>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</si>
  <si>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</si>
  <si>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materiliza el riesgo? </t>
  </si>
  <si>
    <t>IMPACTO</t>
  </si>
  <si>
    <t>CALIFICACION DEL RIESGO</t>
  </si>
  <si>
    <t xml:space="preserve">El Sistema Integrado de Gestión (SIGCMA) no aporte  al mejoramiento institucional. </t>
  </si>
  <si>
    <t>Que  la implementación de los sistemas  de gestión no cumpla con sus objetivos al no  contribuir con el mejoramiento institucional y no logre  la eficacia, la eficiencia, la efectividad y  transparencia  de los procesos.</t>
  </si>
  <si>
    <t>Afectación de reputacion,imagén,  credibilidad, satisfacción de usuarios y PI</t>
  </si>
  <si>
    <t xml:space="preserve">De la entidad, seccional, despachos a nivel departamental </t>
  </si>
  <si>
    <t>Incumplimiento de las metas establecidas</t>
  </si>
  <si>
    <t>Incumplimiento del 20% de los indicadores del proceso</t>
  </si>
  <si>
    <t>Falta de seguimiento y control</t>
  </si>
  <si>
    <t>Las auditorias internas del SIGCMA  no contribuyan al mejoramiento del sistema integrado.</t>
  </si>
  <si>
    <t>Cuando  en la preparación y presentación de resultados de de la auditoria interna del SIGCMA se  emiten informes y/o  conceptos inexactos con los requisitos de las normas aplicables, inoportunos, no confiables,  sin utilidad,  sin objetividad..</t>
  </si>
  <si>
    <t xml:space="preserve">No participación activa de los auditados </t>
  </si>
  <si>
    <t xml:space="preserve">Desactualización u  obsolecencia de los documentos del sistema </t>
  </si>
  <si>
    <t xml:space="preserve">Se usen o se mantengan publicados  documentos desactualizados  , no vigentes o no controlados </t>
  </si>
  <si>
    <t xml:space="preserve">Ofrecer, prometer, entregar, aceptar o solicitar una ventaja indebida para preparar o presentar Informes con datos inexactos, inoportunos y no confiables en el ejercicio de la Auditoría Interna  que permita favorecer intereses personales o de terceros.
</t>
  </si>
  <si>
    <t>Posibilidad que en la preparación y presentación de resultados de monitoreo y evaluación, intencionalmente se emitan informes con resultados inexactos, inoportunos, no confiables,  sin utilidad,  sin objetividad en el ejercicio de la Auditoría Interna que obedezcan a intereses particulares y no institucionales.</t>
  </si>
  <si>
    <t>1. Falta de ética de los servidores públicos (Debilidades en principios y valores)</t>
  </si>
  <si>
    <t>2. Falta de ética de terceros interesados  (Debilidades principios y valores)</t>
  </si>
  <si>
    <t>3. Debilidades en la aplicación de controles de calidad en los informes de Auditoría.</t>
  </si>
  <si>
    <t xml:space="preserve">4. Inaplicación o incumplimiento por parte de los auditores, de los principios y reglas de conducta establecidos en el Código de Ética </t>
  </si>
  <si>
    <t>Ofrecer, prometer, entregar, aceptar o solicitar una ventaja indebida  en la elaboración de toda la documentación de la parte precontractual y especificaciones técnicas en la contratación del SIGCMA</t>
  </si>
  <si>
    <t>Cuando se elaboran los documentos de la parte precontractual y especificaciones técnicas con algo interes particular o para beneficiar a terceros.</t>
  </si>
  <si>
    <t xml:space="preserve">3. Debilidades en los controles de la parte precontractual de la contratación </t>
  </si>
  <si>
    <t xml:space="preserve">MATRIZ DE RIESGOS </t>
  </si>
  <si>
    <t>EVALUACIÓN DE RIESGO - VALORACIÓN DE LOS CONTROLES</t>
  </si>
  <si>
    <t>EVALUACIÓN DEL RIESGO - NIVEL DEL RIESGO RESIDUAL</t>
  </si>
  <si>
    <t xml:space="preserve">RIESGO </t>
  </si>
  <si>
    <t>No. Control</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</si>
  <si>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</si>
  <si>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</si>
  <si>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</si>
  <si>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</si>
  <si>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</si>
  <si>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</si>
  <si>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</si>
  <si>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</si>
  <si>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</si>
  <si>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</si>
  <si>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</si>
  <si>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SI</t>
  </si>
  <si>
    <t>Realización de programas de formación, capacitación y sensibilización en temas de probidad y ética de lo público</t>
  </si>
  <si>
    <t xml:space="preserve">Socialización constante de la política del SGAS del CSJ </t>
  </si>
  <si>
    <t>Revisión y seguimiento por parte de la Coordinación Nacional del SIGCMA</t>
  </si>
  <si>
    <t>Divulgación del Codigo de Etica y el Codigo Iberoamericano de Etica Judicial y de los principios y valores</t>
  </si>
  <si>
    <t xml:space="preserve">1. Divulgación del Codigo de Etica y el Codigo Iberoamericano de Etica Judicial y de los principios y valores
2. Reuniones del Comité Estructurador  y Juntas de Contratación </t>
  </si>
  <si>
    <t>.</t>
  </si>
  <si>
    <t xml:space="preserve">MATRIZ DE RIESGOS SIGCMA </t>
  </si>
  <si>
    <t xml:space="preserve">  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Gestión  de calidad, Medio Ambiente , Seguridad Salud   en el Trabajo, Ciberseguridad y Antisoborno</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</si>
  <si>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</si>
  <si>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</si>
  <si>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</si>
  <si>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</si>
  <si>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</si>
  <si>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</si>
  <si>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</si>
  <si>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</si>
  <si>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</si>
  <si>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</si>
  <si>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</si>
  <si>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</si>
  <si>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</si>
  <si>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</si>
  <si>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</si>
  <si>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Desarrollo de una cultura de integridad y transparencia</t>
  </si>
  <si>
    <t xml:space="preserve">Alta Direccion </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</si>
  <si>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</si>
  <si>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</si>
  <si>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</si>
  <si>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</si>
  <si>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</si>
  <si>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</si>
  <si>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</si>
  <si>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</si>
  <si>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</si>
  <si>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</si>
  <si>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</si>
  <si>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</si>
  <si>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</si>
  <si>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</si>
  <si>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</si>
  <si>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</si>
  <si>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</si>
  <si>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</si>
  <si>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</si>
  <si>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</si>
  <si>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</si>
  <si>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</si>
  <si>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</si>
  <si>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</si>
  <si>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</si>
  <si>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 xml:space="preserve">De la entidad, seccional, despachos a nivel local o municipal </t>
  </si>
  <si>
    <t>Afectación Económica</t>
  </si>
  <si>
    <t>Moderado</t>
  </si>
  <si>
    <t>Mayor</t>
  </si>
  <si>
    <t xml:space="preserve">De la entidad y sector justicia a nivel nacional </t>
  </si>
  <si>
    <t>Interrupción o afectación en la prestación del servicio judicial</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</si>
  <si>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</si>
  <si>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</si>
  <si>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</si>
  <si>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</si>
  <si>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</si>
  <si>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</si>
  <si>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</si>
  <si>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</si>
  <si>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</si>
  <si>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</si>
  <si>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</si>
  <si>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 xml:space="preserve">Entre  0 a 48 horas habiles al año </t>
  </si>
  <si>
    <t xml:space="preserve">Entre 49 a 96 horas  habiles al año  </t>
  </si>
  <si>
    <t xml:space="preserve">Entre  97 a 144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</si>
  <si>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</si>
  <si>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</si>
  <si>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</si>
  <si>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</si>
  <si>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</si>
  <si>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</si>
  <si>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</si>
  <si>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</si>
  <si>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</si>
  <si>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</si>
  <si>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</si>
  <si>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</si>
  <si>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</si>
  <si>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</si>
  <si>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</si>
  <si>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</si>
  <si>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</si>
  <si>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</si>
  <si>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</si>
  <si>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</si>
  <si>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</si>
  <si>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</si>
  <si>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</si>
  <si>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</si>
  <si>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</si>
  <si>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</si>
  <si>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</si>
  <si>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</si>
  <si>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</si>
  <si>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</si>
  <si>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</si>
  <si>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</si>
  <si>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</si>
  <si>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</si>
  <si>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</si>
  <si>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</si>
  <si>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</si>
  <si>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</si>
  <si>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</si>
  <si>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</si>
  <si>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</si>
  <si>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</si>
  <si>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</si>
  <si>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</si>
  <si>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</si>
  <si>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</si>
  <si>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</si>
  <si>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</si>
  <si>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</si>
  <si>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</si>
  <si>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</si>
  <si>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</si>
  <si>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</si>
  <si>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</si>
  <si>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</si>
  <si>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</si>
  <si>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</si>
  <si>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</si>
  <si>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</si>
  <si>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</si>
  <si>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</si>
  <si>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</si>
  <si>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 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Gestión  de calidad, Medio Ambiente , Seguridad Salud   en el Trabajo, Ciberseguridad y Antisoborno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</si>
  <si>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</si>
  <si>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</si>
  <si>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</si>
  <si>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</si>
  <si>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</si>
  <si>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</si>
  <si>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</si>
  <si>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</si>
  <si>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</si>
  <si>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</si>
  <si>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</si>
  <si>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</si>
  <si>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</si>
  <si>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X</t>
  </si>
  <si>
    <t>ANÁLISIS DEL RESULTADO FINAL 
2TRIMESTRE</t>
  </si>
  <si>
    <t>ANÁLISIS DEL RESULTADO FINAL 
3 TRIMESTRE</t>
  </si>
  <si>
    <t>ANÁLISIS DEL RESULTADO FINAL 
4 TRIMESTRE</t>
  </si>
  <si>
    <t>CONSEJO SECCIONAL DE LA JUDICATURA DEL HUILA</t>
  </si>
  <si>
    <t>Criterios para valorar la eficacia de  los controles preventivos</t>
  </si>
  <si>
    <t>Debilidad en el seguimiento de  los hallazgos</t>
  </si>
  <si>
    <t>Metodologias no adecuadas.</t>
  </si>
  <si>
    <t>Insuficiencia de personal.</t>
  </si>
  <si>
    <t>Debilidades en la  divulgación de los lineamientos del SIGCMA.</t>
  </si>
  <si>
    <t>Fallas de conectividad y perdida de la información digital.</t>
  </si>
  <si>
    <t>Deficiencia en actividades en pro del medio ambiente.</t>
  </si>
  <si>
    <t>Para el primer Trimestre no se materializó el Riesgo.</t>
  </si>
  <si>
    <r>
      <rPr>
        <b/>
        <sz val="11"/>
        <color theme="1"/>
        <rFont val="Calibri"/>
        <family val="2"/>
        <scheme val="minor"/>
      </rPr>
      <t>Para el primer Trimestre no se materializó el Riesgo.</t>
    </r>
    <r>
      <rPr>
        <sz val="11"/>
        <color theme="1"/>
        <rFont val="Calibri"/>
        <family val="2"/>
        <scheme val="minor"/>
      </rPr>
      <t xml:space="preserve">
En cumplimiento  del plan de trabajo trazado para la presente vigencia, a cohorte del 31 de marzo vamos con un cumplimiento del 40% de las actividades programadas.
A continuación se relaciona las reuniones del comité del SIGCMA Seccional, realizadas de manera presencial:
*Enero: ACTA COMITÉ SIGCMA No 01 20240118.
*Febrero: ACTA COMITÉ SIGCMA No 02 20240209 
*Marzo: ACTA COMITÉ SIGCMA No 03 20240308.</t>
    </r>
  </si>
  <si>
    <t>Desconocimiento de la vigencia del documento y  ubicación de los documentos en el micrositio</t>
  </si>
  <si>
    <t>Para el primer Trimestre no se materializó el Riesgo.
De acuerdo al calendario del SIGCMA no hubo auditoria interna</t>
  </si>
  <si>
    <t>CONSEJO SECCIONAL DE LA JUDICATURA DEL HUILA / DIRECCIÓN EJECUTIVA SECCIONAL DE ADMINISTRACIÓN JUDICIAL NEIVA</t>
  </si>
  <si>
    <t>N.A</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</si>
  <si>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</si>
  <si>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ley 2213 de 2022</t>
  </si>
  <si>
    <t>Presupuesto insuficiente asignado para  la vigencia 2024 de la Rama Judicial</t>
  </si>
  <si>
    <t>CÓDIGO
F-ESG-10</t>
  </si>
  <si>
    <t xml:space="preserve">ELABORÓ
LIDER DEL PROCESO </t>
  </si>
  <si>
    <t xml:space="preserve">REVISÓ
COORDINACIÓN NACIONAL DEL SIGCMA </t>
  </si>
  <si>
    <t>APROBÓ
COMITÉ NACIONAL DEL SIGCMA</t>
  </si>
  <si>
    <t>VERSIÓN
02</t>
  </si>
  <si>
    <t>FECHA
06/11/2023</t>
  </si>
  <si>
    <t>FECHA
12/12/2023</t>
  </si>
  <si>
    <t>FECHA
13/12/2023</t>
  </si>
  <si>
    <t>EVALUACIÓN Y MEJORA: 
MEJORAMIENTO DEL SIGCMA</t>
  </si>
  <si>
    <t xml:space="preserve">CONSEJO SECCIONAL DE LA JUDICATURA DEL HUILA </t>
  </si>
  <si>
    <t>Nivel Central y Seccional</t>
  </si>
  <si>
    <t>Incumplimiento de los Planes de Acción y Matrices de Riesgos a nivel Seccional.</t>
  </si>
  <si>
    <t>El cargo asignado como responsable es el Coordinador del SIGCMA Seccional con el apoyo de los Líderes de Proceso, Presidencia SIGCMA y la Alta Dirección. Estan programadas de manera anual aplicado a los procesos del Consejo Seccional de la Judicatura del Huila y DESAJ Neiva, conforme a los lineamientos del programa de auditorias internas que se realizará en Julio del presente año.
Conforme a los lineamientos del PROGRAMA ANUAL DE AUDITORÍA INTERNA F-EVAI-01 , la finalidad es planificar y establecer los objetivos a cumplir anualmente para evaluar y mejorar la eficacia de los procesos de estratégicos, misionales, de apoyo, evaluación y control.
 Como evidencia se deja registros de asistencia, convocatorias, entregables, informe.</t>
  </si>
  <si>
    <r>
      <t xml:space="preserve">El cargo asignado como responsable es el Coordinador del SIGCMA Seccional, realiza las actividades de seguimiento de manera Trimestral a todos los procesos verificando los documentos acordes al proceso en la vigencia y codificación del formato.
Si existe la desviación, se verificará enb el micrositio </t>
    </r>
    <r>
      <rPr>
        <u/>
        <sz val="11"/>
        <rFont val="Calibri"/>
        <family val="2"/>
        <scheme val="minor"/>
      </rPr>
      <t>https://www.ramajudicial.gov.co/web/sistema-integrado-gestion-de-la-calidad-y-el-medio-ambiente/inicio</t>
    </r>
    <r>
      <rPr>
        <sz val="11"/>
        <rFont val="Calibri"/>
        <family val="2"/>
        <scheme val="minor"/>
      </rPr>
      <t>, los documentos soportes y se socilizará al equipo del proceso sobre las novedades de los documentos soportes del proceso. 
 Como evidencia se deja registros de asistencia, convocatorias, entregables.</t>
    </r>
  </si>
  <si>
    <t>Realizar de seguimiento a cada uno de los procesos verificando los documentos que estan utilizando y aplicando de acuerdo a la necesidad.
Programas de Auditorias, informes, Guía metodológica para la formulación de planes de mejoramiento de la rama judicial</t>
  </si>
  <si>
    <t>Generar y planificar estrategias direccionadas al cumplimiento de las metas  establecidas por el plan sectorial de desarrollo 2023-2026
Plan de Acción-Matriz de Riesgos</t>
  </si>
  <si>
    <r>
      <t xml:space="preserve">Realizar de manera trimestral seguimiento a cada uno de los procesos en cuento a los documentos diligenciados.
Consultar el micrositio </t>
    </r>
    <r>
      <rPr>
        <u/>
        <sz val="11"/>
        <color theme="1"/>
        <rFont val="Calibri"/>
        <family val="2"/>
        <scheme val="minor"/>
      </rPr>
      <t>https://www.ramajudicial.gov.co/web/sistema-integrado-gestion-de-la-calidad-y-el-medio-ambiente/inicio,</t>
    </r>
  </si>
  <si>
    <t>El cargo asignado como responsable es el Coordinador del SIGCMA Seccional con el apoyo de los Líderes de Proceso, Presidencia SIGCMA y la Alta Dirección. Se realiza las actividades el seguimiento de manera Trimestral a los Planes de Acción, Matriz de riesgos e Indicadores.
Hace seguimiento a los entregables por cada uno de los procesos del Consejo Seccional de la Judicatura del Huila y de la DESAJ neiva, si existe la desviación se verificará los entregables y de acuerdo a los compromisos adquiridos, se les notificarán a los Lideres de proceso las respectivas observaciones para mejorar, como también se realizará reuniones del comite Seccional de manera mensual con los Líderes den proceso, Alta Dirección y Presidencia del comité Seccional.
 Como evidencia se deja registros de asistencia, correos, convocatorias, Matiz de PLAN DE ACCIÓN-MATRIZ DE RIESGOS Vigencia 2024</t>
  </si>
  <si>
    <t>Generar y planificar estrategias direccionadas al cumplimiento de las metas  establecidas por el plan sectorial de desarrollo 2023-2026:
Plan de trabajo SIGCMA 2024: Abril a Junio
Plan de Acción-Matriz de Riesgos: Abril a Junio</t>
  </si>
  <si>
    <r>
      <rPr>
        <b/>
        <sz val="11"/>
        <color theme="1"/>
        <rFont val="Calibri"/>
        <family val="2"/>
        <scheme val="minor"/>
      </rPr>
      <t>Para el primer segundo no se materializó el Riesgo.</t>
    </r>
    <r>
      <rPr>
        <sz val="11"/>
        <color theme="1"/>
        <rFont val="Calibri"/>
        <family val="2"/>
        <scheme val="minor"/>
      </rPr>
      <t xml:space="preserve">
De acuerdo al calendario del SIGCMA no hubo auditoria interna
La auditoria interna esta programada para el tercer trimestre: Agosto 2024</t>
    </r>
  </si>
  <si>
    <r>
      <t xml:space="preserve">Realizar de manera trimestral seguimiento a cada uno de los procesos en cuento a los documentos diligenciados.
Consultar el micrositio </t>
    </r>
    <r>
      <rPr>
        <u/>
        <sz val="11"/>
        <color theme="1"/>
        <rFont val="Calibri"/>
        <family val="2"/>
        <scheme val="minor"/>
      </rPr>
      <t xml:space="preserve">https://www.ramajudicial.gov.co/web/sistema-integrado-gestion-de-la-calidad-y-el-medio-ambiente/inicio,
</t>
    </r>
    <r>
      <rPr>
        <sz val="11"/>
        <color theme="1"/>
        <rFont val="Calibri"/>
        <family val="2"/>
        <scheme val="minor"/>
      </rPr>
      <t>Carpeta compartida SIGCMA -Ubicada en el escritorio de cada Líder de proceso</t>
    </r>
  </si>
  <si>
    <r>
      <t xml:space="preserve">Para el primer segundo no se materializó el Riesgo.
</t>
    </r>
    <r>
      <rPr>
        <sz val="11"/>
        <color theme="1"/>
        <rFont val="Calibri"/>
        <family val="2"/>
        <scheme val="minor"/>
      </rPr>
      <t>Con el Apoyo del profesional, se ha actualizado el micrositio web</t>
    </r>
    <r>
      <rPr>
        <b/>
        <sz val="11"/>
        <color theme="1"/>
        <rFont val="Calibri"/>
        <family val="2"/>
        <scheme val="minor"/>
      </rPr>
      <t>:https://www.ramajudicial.gov.co/web/consejo-seccional-de-la-judicatura-del-huila/sistema-de-gestion-de-calidad</t>
    </r>
  </si>
  <si>
    <t>MATRIZ DE RIESGOS</t>
  </si>
  <si>
    <r>
      <rPr>
        <b/>
        <sz val="11"/>
        <color theme="1"/>
        <rFont val="Calibri"/>
        <family val="2"/>
        <scheme val="minor"/>
      </rPr>
      <t>Para el segundoTrimestre no se materializó el Riesgo.</t>
    </r>
    <r>
      <rPr>
        <sz val="11"/>
        <color theme="1"/>
        <rFont val="Calibri"/>
        <family val="2"/>
        <scheme val="minor"/>
      </rPr>
      <t xml:space="preserve">
EPara el segundoTrimestre no se materializó el Riesgo.
En cumplimiento  del plan de trabajo para la vigencia 2024, se ha ejecutado 22 actividades con un porcentaje de cumplimiento del 50% para el primer semestre . Enero a Junio 2024:
A continuación se relaciona las reuniones del comité del SIGCMA Seccional, realizadas de manera presencial:
*Abril: ACTA COMITÉ SIGCMA No  04 20240412.
*Mayo: ACTA COMITÉ SIGCMA No 05 20240509 
*Junio: ACTA COMITÉ SIGCMA No 06 20240617
Se realizarón para este trimestre actividades formativas de socializacfión de las Generalidades del SIGCMA con cada uno de los procesos de la seccional y su equipo de trabajo, campañas educativas en temas ambiental, de seguridad y salud en el trabajo; las cuales fueron enviadas a los correos corporativos de la secccional a los Servidores Judiciales de la Seccional.</t>
    </r>
  </si>
  <si>
    <t>Generar y planificar estrategias direccionadas al cumplimiento de las metas  establecidas por el plan sectorial de desarrollo 2023-2026:
Plan de trabajo SIGCMA 2024:  Julio-Septiembre
Plan de Acción-Matriz de Riesgos: Julio-Septiembre</t>
  </si>
  <si>
    <r>
      <rPr>
        <b/>
        <sz val="11"/>
        <color theme="1"/>
        <rFont val="Calibri"/>
        <family val="2"/>
        <scheme val="minor"/>
      </rPr>
      <t>Para el tercerTrimestre no se materializó el Riesgo.</t>
    </r>
    <r>
      <rPr>
        <sz val="11"/>
        <color theme="1"/>
        <rFont val="Calibri"/>
        <family val="2"/>
        <scheme val="minor"/>
      </rPr>
      <t xml:space="preserve">
EPara el segundoTrimestre no se materializó el Riesgo.
Para el periodo comprendido, se convocó las reuniones del comité SIGCMA Seccional *Enero:     ACTA COMITÉ 
*Julio:      ACTA COMITÉ SIGCMA No.07_ 20240712
*Agosto:  ACTA COMITÉ SIGCMA No.08_20240815
*Septiembre:ACTA COMITÉ SIGCMA No.09_20240916</t>
    </r>
  </si>
  <si>
    <t>Generar y planificar estrategias direccionadas al cumplimiento de las metas  establecidas por el plan sectorial de desarrollo 2023-2026:
Plan de trabajo SIGCMA 2024:  Julio-Septiembre
Plan de Acción-Matriz de Riesgos: Octubre a Diciembre</t>
  </si>
  <si>
    <r>
      <rPr>
        <b/>
        <sz val="11"/>
        <color theme="1"/>
        <rFont val="Calibri"/>
        <family val="2"/>
        <scheme val="minor"/>
      </rPr>
      <t xml:space="preserve">Para el presente, no se materializó el Riesgo.
</t>
    </r>
    <r>
      <rPr>
        <sz val="11"/>
        <color theme="1"/>
        <rFont val="Calibri"/>
        <family val="2"/>
        <scheme val="minor"/>
      </rPr>
      <t>A continuación se relaciona las actividades realizadas:
Para el segundoTrimestre no se materializó el Riesgo.
*Octubre: ACTA COMITÉ SIGCMA No.10_20241018
*Noviembre: ACTA COMITÉ SIGCMA No.11_20241118
*Diciembre: ACTA COMITÉ SIGCMA No.12_20241219</t>
    </r>
  </si>
  <si>
    <r>
      <t xml:space="preserve">Para el tercer  trimestre no se materializó el Riesgo.
</t>
    </r>
    <r>
      <rPr>
        <sz val="11"/>
        <color theme="1"/>
        <rFont val="Calibri"/>
        <family val="2"/>
        <scheme val="minor"/>
      </rPr>
      <t>Con el Apoyo del profesional, se ha actualizado el micrositio web</t>
    </r>
    <r>
      <rPr>
        <b/>
        <sz val="11"/>
        <color theme="1"/>
        <rFont val="Calibri"/>
        <family val="2"/>
        <scheme val="minor"/>
      </rPr>
      <t>:https://www.ramajudicial.gov.co/web/consejo-seccional-de-la-judicatura-del-huila/sistema-de-gestion-de-calidad</t>
    </r>
  </si>
  <si>
    <r>
      <rPr>
        <b/>
        <sz val="11"/>
        <color theme="1"/>
        <rFont val="Calibri"/>
        <family val="2"/>
        <scheme val="minor"/>
      </rPr>
      <t>Para el tercer trimestre no se materializó el Riesgo.</t>
    </r>
    <r>
      <rPr>
        <sz val="11"/>
        <color theme="1"/>
        <rFont val="Calibri"/>
        <family val="2"/>
        <scheme val="minor"/>
      </rPr>
      <t xml:space="preserve">
Para el presente trimestre se atendió la Auditoria interna de la ISO 9001:2025 , NTC 6256, ISO 45001:2018  el dia 26 de Septiembre 2024 a los procesos del Consejo Seccional de la Judicatura del Huila y de la Direccion Seccional de Administracion Judicial de Neiva :
ESTRATÉGICOS:Planeación Estratégica y Comunicación Institucional.
MISIONALES:Reordenamiento Judicial, Administración de la Carrera Judicial, Mejoramiento de infraestructura.
APOYO: Gestión de la Información Estadística, Gestión Administrativa, Compras públicas, Gestión Humana</t>
    </r>
  </si>
  <si>
    <r>
      <rPr>
        <b/>
        <sz val="11"/>
        <color theme="1"/>
        <rFont val="Calibri"/>
        <family val="2"/>
        <scheme val="minor"/>
      </rPr>
      <t>Para el tercer trimestre no se materializó el Riesgo.</t>
    </r>
    <r>
      <rPr>
        <sz val="11"/>
        <color theme="1"/>
        <rFont val="Calibri"/>
        <family val="2"/>
        <scheme val="minor"/>
      </rPr>
      <t xml:space="preserve">
Para el presente trimestre se atendió la Auditoria Externa realizada por el ICONTEC de la ISO 45001:2018 y  SELLO SAFE &amp; HEALTHY , el dia 21,22 y 23 de octubre del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</si>
</sst>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240A]d&quot; de &quot;mmmm&quot; de &quot;yyyy;@"/>
    <numFmt numFmtId="165" formatCode="0.0"/>
  </numFmts>
  <fonts count="99">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color theme="1"/>
      <name val="Arial"/>
      <family val="2"/>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sz val="26"/>
      <name val="Arial"/>
      <family val="2"/>
    </font>
    <font>
      <sz val="11"/>
      <color theme="1"/>
      <name val="Calibri"/>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theme="0"/>
      <name val="Arial"/>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color rgb="FF1F1F1F"/>
      <name val="Arial"/>
      <family val="2"/>
    </font>
    <font>
      <b/>
      <sz val="10"/>
      <color rgb="FFFF0000"/>
      <name val="Arial"/>
      <family val="2"/>
    </font>
    <font>
      <b/>
      <sz val="8"/>
      <color rgb="FF000000"/>
      <name val="Times New Roman"/>
      <family val="1"/>
    </font>
    <font>
      <b/>
      <sz val="8"/>
      <color rgb="FF767171"/>
      <name val="Times New Roman"/>
      <family val="1"/>
    </font>
    <font>
      <sz val="12"/>
      <color theme="0"/>
      <name val="Arial"/>
      <family val="2"/>
    </font>
    <font>
      <sz val="12"/>
      <color theme="1"/>
      <name val="Arial Narrow"/>
      <family val="2"/>
    </font>
    <font>
      <b/>
      <sz val="12"/>
      <color theme="1"/>
      <name val="Arial"/>
      <family val="2"/>
    </font>
    <font>
      <b/>
      <sz val="11"/>
      <name val="Azo Sans Medium"/>
    </font>
    <font>
      <b/>
      <sz val="11"/>
      <color theme="0"/>
      <name val="Azo Sans Medium"/>
    </font>
    <font>
      <sz val="11"/>
      <color theme="1"/>
      <name val="Belyrium"/>
    </font>
    <font>
      <u/>
      <sz val="11"/>
      <name val="Calibri"/>
      <family val="2"/>
      <scheme val="minor"/>
    </font>
    <font>
      <u/>
      <sz val="11"/>
      <color theme="1"/>
      <name val="Calibri"/>
      <family val="2"/>
      <scheme val="minor"/>
    </font>
    <font>
      <b/>
      <sz val="12"/>
      <color theme="1"/>
      <name val="Arial Narrow"/>
      <family val="2"/>
    </font>
    <font>
      <sz val="11"/>
      <color rgb="FFFF0000"/>
      <name val="Calibri"/>
      <family val="2"/>
      <scheme val="minor"/>
    </font>
    <font>
      <sz val="10"/>
      <color rgb="FFFF0000"/>
      <name val="Calibri"/>
      <family val="2"/>
      <scheme val="minor"/>
    </font>
    <font>
      <b/>
      <sz val="14"/>
      <color theme="1"/>
      <name val="Arial Narrow"/>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6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thin">
        <color theme="1"/>
      </bottom>
      <diagonal/>
    </border>
    <border>
      <left/>
      <right style="dashed">
        <color theme="9" tint="-0.24994659260841701"/>
      </right>
      <top style="dashed">
        <color theme="9" tint="-0.24994659260841701"/>
      </top>
      <bottom/>
      <diagonal/>
    </border>
    <border>
      <left style="medium">
        <color indexed="64"/>
      </left>
      <right/>
      <top style="medium">
        <color indexed="64"/>
      </top>
      <bottom style="thick">
        <color theme="0"/>
      </bottom>
      <diagonal/>
    </border>
    <border>
      <left/>
      <right/>
      <top style="medium">
        <color indexed="64"/>
      </top>
      <bottom style="thick">
        <color theme="0"/>
      </bottom>
      <diagonal/>
    </border>
    <border>
      <left/>
      <right style="thick">
        <color theme="0"/>
      </right>
      <top style="medium">
        <color indexed="64"/>
      </top>
      <bottom style="thick">
        <color theme="0"/>
      </bottom>
      <diagonal/>
    </border>
    <border>
      <left style="thick">
        <color theme="0"/>
      </left>
      <right style="thick">
        <color theme="0"/>
      </right>
      <top style="medium">
        <color indexed="64"/>
      </top>
      <bottom style="thick">
        <color theme="0"/>
      </bottom>
      <diagonal/>
    </border>
    <border>
      <left style="thick">
        <color theme="0"/>
      </left>
      <right style="thick">
        <color theme="0"/>
      </right>
      <top style="medium">
        <color indexed="64"/>
      </top>
      <bottom/>
      <diagonal/>
    </border>
    <border>
      <left style="thick">
        <color theme="0"/>
      </left>
      <right/>
      <top style="medium">
        <color indexed="64"/>
      </top>
      <bottom style="thick">
        <color theme="0"/>
      </bottom>
      <diagonal/>
    </border>
    <border>
      <left style="thick">
        <color theme="0"/>
      </left>
      <right style="medium">
        <color indexed="64"/>
      </right>
      <top style="medium">
        <color indexed="64"/>
      </top>
      <bottom style="thick">
        <color theme="0"/>
      </bottom>
      <diagonal/>
    </border>
    <border>
      <left style="medium">
        <color indexed="64"/>
      </left>
      <right style="thick">
        <color theme="0"/>
      </right>
      <top style="thick">
        <color theme="0"/>
      </top>
      <bottom style="thick">
        <color theme="0"/>
      </bottom>
      <diagonal/>
    </border>
    <border>
      <left style="thick">
        <color theme="0"/>
      </left>
      <right style="medium">
        <color indexed="64"/>
      </right>
      <top style="thick">
        <color theme="0"/>
      </top>
      <bottom style="thick">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5">
    <xf numFmtId="0" fontId="0" fillId="0" borderId="0"/>
    <xf numFmtId="0" fontId="8" fillId="0" borderId="0"/>
    <xf numFmtId="0" fontId="9" fillId="0" borderId="0"/>
    <xf numFmtId="43" fontId="40" fillId="0" borderId="0" applyFont="0" applyFill="0" applyBorder="0" applyAlignment="0" applyProtection="0"/>
    <xf numFmtId="9" fontId="40" fillId="0" borderId="0" applyFont="0" applyFill="0" applyBorder="0" applyAlignment="0" applyProtection="0"/>
  </cellStyleXfs>
  <cellXfs count="738">
    <xf numFmtId="0" fontId="0" fillId="0" borderId="0" xfId="0"/>
    <xf numFmtId="0" fontId="1" fillId="3" borderId="0" xfId="0" applyFont="1" applyFill="1"/>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8" fillId="3" borderId="0" xfId="0" applyFont="1" applyFill="1"/>
    <xf numFmtId="0" fontId="11" fillId="3" borderId="0" xfId="0" applyFont="1" applyFill="1"/>
    <xf numFmtId="0" fontId="30" fillId="3" borderId="0" xfId="0" applyFont="1" applyFill="1"/>
    <xf numFmtId="0" fontId="30"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5" fillId="0" borderId="0" xfId="0" applyFont="1" applyAlignment="1" applyProtection="1">
      <alignment horizontal="center" vertical="center"/>
      <protection locked="0"/>
    </xf>
    <xf numFmtId="0" fontId="13" fillId="0" borderId="0" xfId="0" applyFont="1"/>
    <xf numFmtId="0" fontId="0" fillId="0" borderId="0" xfId="0" applyProtection="1">
      <protection locked="0"/>
    </xf>
    <xf numFmtId="0" fontId="37" fillId="16" borderId="40" xfId="0" applyFont="1" applyFill="1" applyBorder="1" applyAlignment="1" applyProtection="1">
      <alignment horizontal="center" vertical="center" textRotation="90"/>
      <protection locked="0"/>
    </xf>
    <xf numFmtId="0" fontId="38" fillId="4" borderId="40" xfId="0" applyFont="1" applyFill="1" applyBorder="1" applyAlignment="1">
      <alignment horizontal="center" vertical="center" wrapText="1"/>
    </xf>
    <xf numFmtId="0" fontId="13" fillId="3" borderId="0" xfId="0" applyFont="1" applyFill="1" applyAlignment="1" applyProtection="1">
      <alignment vertical="center"/>
      <protection locked="0"/>
    </xf>
    <xf numFmtId="0" fontId="35" fillId="3" borderId="0" xfId="0" applyFont="1" applyFill="1" applyAlignment="1" applyProtection="1">
      <alignment horizontal="center" vertical="center"/>
      <protection locked="0"/>
    </xf>
    <xf numFmtId="0" fontId="13" fillId="3" borderId="0" xfId="0" applyFont="1" applyFill="1"/>
    <xf numFmtId="0" fontId="37" fillId="4" borderId="40" xfId="0" applyFont="1" applyFill="1" applyBorder="1" applyAlignment="1" applyProtection="1">
      <alignment vertical="center" wrapText="1"/>
      <protection locked="0"/>
    </xf>
    <xf numFmtId="0" fontId="37" fillId="4" borderId="40" xfId="0" applyFont="1" applyFill="1" applyBorder="1" applyAlignment="1" applyProtection="1">
      <alignment horizontal="center" vertical="center" wrapText="1"/>
      <protection locked="0"/>
    </xf>
    <xf numFmtId="2" fontId="0" fillId="0" borderId="0" xfId="0" applyNumberFormat="1"/>
    <xf numFmtId="4" fontId="0" fillId="0" borderId="25" xfId="0" applyNumberFormat="1" applyBorder="1" applyAlignment="1">
      <alignment vertical="center" wrapText="1"/>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43" fontId="0" fillId="3" borderId="0" xfId="3" applyFont="1" applyFill="1"/>
    <xf numFmtId="0" fontId="11" fillId="3" borderId="8" xfId="0" applyFont="1" applyFill="1" applyBorder="1"/>
    <xf numFmtId="0" fontId="32" fillId="0" borderId="8" xfId="0" applyFont="1" applyBorder="1" applyAlignment="1">
      <alignment horizontal="center" vertical="center" wrapText="1"/>
    </xf>
    <xf numFmtId="0" fontId="16" fillId="13" borderId="8" xfId="0" applyFont="1" applyFill="1" applyBorder="1" applyAlignment="1" applyProtection="1">
      <alignment horizontal="center" vertical="center" wrapText="1" readingOrder="1"/>
      <protection hidden="1"/>
    </xf>
    <xf numFmtId="0" fontId="16" fillId="18" borderId="8" xfId="0" applyFont="1" applyFill="1" applyBorder="1" applyAlignment="1" applyProtection="1">
      <alignment horizontal="center" vertical="center" wrapText="1" readingOrder="1"/>
      <protection hidden="1"/>
    </xf>
    <xf numFmtId="0" fontId="16" fillId="7" borderId="8" xfId="0" applyFont="1" applyFill="1" applyBorder="1" applyAlignment="1" applyProtection="1">
      <alignment horizontal="center" vertical="center" wrapText="1" readingOrder="1"/>
      <protection hidden="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34" xfId="0" applyFont="1" applyFill="1" applyBorder="1" applyAlignment="1">
      <alignment horizontal="center" vertical="center" wrapText="1" readingOrder="1"/>
    </xf>
    <xf numFmtId="0" fontId="47" fillId="7" borderId="8" xfId="0" applyFont="1" applyFill="1" applyBorder="1" applyAlignment="1">
      <alignment horizontal="center" vertical="center" wrapText="1" readingOrder="1"/>
    </xf>
    <xf numFmtId="9" fontId="47" fillId="0" borderId="23" xfId="4" applyFont="1" applyBorder="1" applyAlignment="1">
      <alignment horizontal="center" vertical="center" wrapText="1" readingOrder="1"/>
    </xf>
    <xf numFmtId="0" fontId="47" fillId="0" borderId="23" xfId="0" applyFont="1" applyBorder="1" applyAlignment="1">
      <alignment horizontal="justify" vertical="center" wrapText="1" readingOrder="1"/>
    </xf>
    <xf numFmtId="1" fontId="47" fillId="0" borderId="24" xfId="3" applyNumberFormat="1" applyFont="1" applyBorder="1" applyAlignment="1">
      <alignment horizontal="center" vertical="center" wrapText="1" readingOrder="1"/>
    </xf>
    <xf numFmtId="0" fontId="47" fillId="8" borderId="8" xfId="0" applyFont="1" applyFill="1" applyBorder="1" applyAlignment="1">
      <alignment horizontal="center" vertical="center" wrapText="1" readingOrder="1"/>
    </xf>
    <xf numFmtId="0" fontId="47" fillId="9" borderId="8" xfId="0" applyFont="1" applyFill="1" applyBorder="1" applyAlignment="1">
      <alignment horizontal="center" vertical="center" wrapText="1" readingOrder="1"/>
    </xf>
    <xf numFmtId="0" fontId="47" fillId="10" borderId="8" xfId="0" applyFont="1" applyFill="1" applyBorder="1" applyAlignment="1">
      <alignment horizontal="center" vertical="center" wrapText="1" readingOrder="1"/>
    </xf>
    <xf numFmtId="0" fontId="48" fillId="11" borderId="8"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23" xfId="0" applyFont="1" applyFill="1" applyBorder="1" applyAlignment="1">
      <alignment horizontal="center" vertical="center" wrapText="1" readingOrder="1"/>
    </xf>
    <xf numFmtId="0" fontId="47" fillId="8" borderId="24" xfId="0" applyFont="1" applyFill="1" applyBorder="1" applyAlignment="1">
      <alignment horizontal="center" vertical="center" wrapText="1" readingOrder="1"/>
    </xf>
    <xf numFmtId="0" fontId="47" fillId="9" borderId="24" xfId="0" applyFont="1" applyFill="1" applyBorder="1" applyAlignment="1">
      <alignment horizontal="center" vertical="center" wrapText="1" readingOrder="1"/>
    </xf>
    <xf numFmtId="0" fontId="47" fillId="10" borderId="24" xfId="0" applyFont="1" applyFill="1" applyBorder="1" applyAlignment="1">
      <alignment horizontal="center" vertical="center" wrapText="1" readingOrder="1"/>
    </xf>
    <xf numFmtId="0" fontId="48" fillId="11" borderId="24"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77" xfId="0" applyFill="1" applyBorder="1"/>
    <xf numFmtId="0" fontId="4" fillId="3" borderId="55" xfId="0" applyFont="1" applyFill="1" applyBorder="1" applyAlignment="1">
      <alignment horizontal="center" vertical="center"/>
    </xf>
    <xf numFmtId="0" fontId="4" fillId="3" borderId="7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30" xfId="0" applyFill="1" applyBorder="1" applyAlignment="1">
      <alignment horizontal="center" vertical="center" wrapText="1"/>
    </xf>
    <xf numFmtId="0" fontId="0" fillId="3" borderId="25" xfId="0" applyFill="1" applyBorder="1" applyAlignment="1">
      <alignment horizontal="center" vertical="center" wrapText="1"/>
    </xf>
    <xf numFmtId="0" fontId="0" fillId="0" borderId="8"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8" fillId="3" borderId="8" xfId="0" applyFont="1" applyFill="1" applyBorder="1"/>
    <xf numFmtId="0" fontId="0" fillId="3" borderId="12" xfId="0" applyFill="1" applyBorder="1"/>
    <xf numFmtId="1" fontId="0" fillId="3" borderId="8" xfId="0" applyNumberFormat="1" applyFill="1" applyBorder="1" applyAlignment="1">
      <alignment horizontal="center"/>
    </xf>
    <xf numFmtId="0" fontId="44" fillId="3" borderId="8" xfId="0" applyFont="1" applyFill="1" applyBorder="1" applyAlignment="1">
      <alignment horizontal="center" vertical="center" wrapText="1"/>
    </xf>
    <xf numFmtId="0" fontId="49" fillId="3" borderId="8" xfId="0" applyFont="1" applyFill="1" applyBorder="1"/>
    <xf numFmtId="1" fontId="47" fillId="0" borderId="8" xfId="3" applyNumberFormat="1" applyFont="1" applyBorder="1" applyAlignment="1">
      <alignment horizontal="center" vertical="center" wrapText="1" readingOrder="1"/>
    </xf>
    <xf numFmtId="1" fontId="47" fillId="0" borderId="91" xfId="3" applyNumberFormat="1" applyFont="1" applyBorder="1" applyAlignment="1">
      <alignment horizontal="center" vertical="center" wrapText="1" readingOrder="1"/>
    </xf>
    <xf numFmtId="0" fontId="47" fillId="7" borderId="92" xfId="0" applyFont="1" applyFill="1" applyBorder="1" applyAlignment="1">
      <alignment horizontal="center" vertical="center" wrapText="1" readingOrder="1"/>
    </xf>
    <xf numFmtId="0" fontId="47" fillId="8" borderId="93" xfId="0" applyFont="1" applyFill="1" applyBorder="1" applyAlignment="1">
      <alignment horizontal="center" vertical="center" wrapText="1" readingOrder="1"/>
    </xf>
    <xf numFmtId="0" fontId="47" fillId="9" borderId="93" xfId="0" applyFont="1" applyFill="1" applyBorder="1" applyAlignment="1">
      <alignment horizontal="center" vertical="center" wrapText="1" readingOrder="1"/>
    </xf>
    <xf numFmtId="0" fontId="47" fillId="10" borderId="93" xfId="0" applyFont="1" applyFill="1" applyBorder="1" applyAlignment="1">
      <alignment horizontal="center" vertical="center" wrapText="1" readingOrder="1"/>
    </xf>
    <xf numFmtId="0" fontId="48" fillId="11" borderId="93" xfId="0" applyFont="1" applyFill="1" applyBorder="1" applyAlignment="1">
      <alignment horizontal="center" vertical="center" wrapText="1" readingOrder="1"/>
    </xf>
    <xf numFmtId="0" fontId="47" fillId="0" borderId="23" xfId="0" applyFont="1" applyBorder="1" applyAlignment="1">
      <alignment horizontal="left" vertical="center" wrapText="1" readingOrder="1"/>
    </xf>
    <xf numFmtId="0" fontId="0" fillId="3" borderId="87" xfId="0" applyFill="1" applyBorder="1"/>
    <xf numFmtId="0" fontId="0" fillId="3" borderId="89" xfId="0" applyFill="1" applyBorder="1"/>
    <xf numFmtId="0" fontId="0" fillId="3" borderId="90" xfId="0" applyFill="1" applyBorder="1"/>
    <xf numFmtId="0" fontId="0" fillId="3" borderId="13" xfId="0" applyFill="1" applyBorder="1"/>
    <xf numFmtId="0" fontId="0" fillId="3" borderId="14" xfId="0" applyFill="1" applyBorder="1"/>
    <xf numFmtId="0" fontId="16" fillId="14" borderId="85" xfId="0" applyFont="1" applyFill="1" applyBorder="1" applyAlignment="1" applyProtection="1">
      <alignment horizontal="center" vertical="center" wrapText="1" readingOrder="1"/>
      <protection hidden="1"/>
    </xf>
    <xf numFmtId="0" fontId="0" fillId="3" borderId="20" xfId="0" applyFill="1" applyBorder="1"/>
    <xf numFmtId="0" fontId="32" fillId="0" borderId="20" xfId="0" applyFont="1" applyBorder="1" applyAlignment="1">
      <alignment horizontal="center" vertical="center" wrapText="1"/>
    </xf>
    <xf numFmtId="0" fontId="32" fillId="0" borderId="88" xfId="0" applyFont="1" applyBorder="1" applyAlignment="1">
      <alignment horizontal="center" vertical="center" wrapText="1"/>
    </xf>
    <xf numFmtId="0" fontId="56" fillId="0" borderId="0" xfId="0" applyFont="1" applyAlignment="1" applyProtection="1">
      <alignment horizontal="center" vertical="center" wrapText="1" readingOrder="1"/>
      <protection hidden="1"/>
    </xf>
    <xf numFmtId="0" fontId="59" fillId="3" borderId="13" xfId="1" quotePrefix="1" applyFont="1" applyFill="1" applyBorder="1" applyAlignment="1">
      <alignment horizontal="left" vertical="top" wrapText="1"/>
    </xf>
    <xf numFmtId="0" fontId="59" fillId="3" borderId="0" xfId="1" quotePrefix="1" applyFont="1" applyFill="1" applyAlignment="1">
      <alignment horizontal="center" vertical="center" wrapText="1"/>
    </xf>
    <xf numFmtId="0" fontId="60" fillId="3" borderId="0" xfId="1" quotePrefix="1" applyFont="1" applyFill="1" applyAlignment="1">
      <alignment horizontal="center" vertical="center" wrapText="1"/>
    </xf>
    <xf numFmtId="0" fontId="60" fillId="3" borderId="0" xfId="1" quotePrefix="1" applyFont="1" applyFill="1" applyAlignment="1">
      <alignment horizontal="left" vertical="top" wrapText="1"/>
    </xf>
    <xf numFmtId="0" fontId="8" fillId="3" borderId="13" xfId="1" applyFill="1" applyBorder="1"/>
    <xf numFmtId="0" fontId="8" fillId="3" borderId="0" xfId="1" applyFill="1" applyAlignment="1">
      <alignment horizontal="center" vertical="center"/>
    </xf>
    <xf numFmtId="0" fontId="8" fillId="3" borderId="8" xfId="1" applyFill="1" applyBorder="1" applyAlignment="1">
      <alignment horizontal="center" vertical="center"/>
    </xf>
    <xf numFmtId="0" fontId="61" fillId="3" borderId="79" xfId="0" applyFont="1" applyFill="1" applyBorder="1" applyAlignment="1">
      <alignment vertical="center" wrapText="1"/>
    </xf>
    <xf numFmtId="0" fontId="61" fillId="3" borderId="19" xfId="0" applyFont="1" applyFill="1" applyBorder="1" applyAlignment="1">
      <alignment vertical="center" wrapText="1"/>
    </xf>
    <xf numFmtId="0" fontId="61" fillId="3" borderId="0" xfId="0" applyFont="1" applyFill="1" applyAlignment="1">
      <alignment horizontal="center" vertical="center" wrapText="1"/>
    </xf>
    <xf numFmtId="0" fontId="61" fillId="3" borderId="0" xfId="0" applyFont="1" applyFill="1" applyAlignment="1">
      <alignment horizontal="left" vertical="center" wrapText="1"/>
    </xf>
    <xf numFmtId="0" fontId="53" fillId="3" borderId="0" xfId="1" applyFont="1" applyFill="1" applyAlignment="1">
      <alignment horizontal="justify" vertical="center" wrapText="1"/>
    </xf>
    <xf numFmtId="0" fontId="20" fillId="4" borderId="0" xfId="0" applyFont="1" applyFill="1" applyAlignment="1" applyProtection="1">
      <alignment vertical="center" wrapText="1"/>
      <protection locked="0"/>
    </xf>
    <xf numFmtId="0" fontId="20" fillId="4" borderId="12" xfId="0" applyFont="1" applyFill="1" applyBorder="1" applyAlignment="1">
      <alignment vertical="center"/>
    </xf>
    <xf numFmtId="0" fontId="20" fillId="4" borderId="0" xfId="0" applyFont="1" applyFill="1" applyAlignment="1">
      <alignment vertical="center"/>
    </xf>
    <xf numFmtId="0" fontId="24" fillId="3" borderId="36" xfId="0" applyFont="1" applyFill="1" applyBorder="1" applyAlignment="1">
      <alignment horizontal="center" vertical="center"/>
    </xf>
    <xf numFmtId="0" fontId="24" fillId="3" borderId="0" xfId="0" applyFont="1" applyFill="1" applyAlignment="1">
      <alignment horizontal="center" vertical="center"/>
    </xf>
    <xf numFmtId="0" fontId="24" fillId="3" borderId="12" xfId="0" applyFont="1" applyFill="1" applyBorder="1" applyAlignment="1" applyProtection="1">
      <alignment vertical="center" wrapText="1"/>
      <protection locked="0"/>
    </xf>
    <xf numFmtId="0" fontId="24" fillId="3" borderId="39" xfId="0" applyFont="1" applyFill="1" applyBorder="1" applyAlignment="1" applyProtection="1">
      <alignment vertical="center" wrapText="1"/>
      <protection locked="0"/>
    </xf>
    <xf numFmtId="0" fontId="20" fillId="4" borderId="61" xfId="0" applyFont="1" applyFill="1" applyBorder="1" applyAlignment="1">
      <alignment vertical="center"/>
    </xf>
    <xf numFmtId="0" fontId="20" fillId="4" borderId="58" xfId="0" applyFont="1" applyFill="1" applyBorder="1" applyAlignment="1">
      <alignment vertical="center"/>
    </xf>
    <xf numFmtId="0" fontId="20" fillId="4" borderId="59" xfId="0" applyFont="1" applyFill="1" applyBorder="1" applyAlignment="1">
      <alignment horizontal="center" vertical="center"/>
    </xf>
    <xf numFmtId="0" fontId="20" fillId="2" borderId="0" xfId="0" applyFont="1" applyFill="1" applyAlignment="1">
      <alignment horizontal="center" vertical="center"/>
    </xf>
    <xf numFmtId="0" fontId="31" fillId="17" borderId="50" xfId="0" applyFont="1" applyFill="1" applyBorder="1" applyAlignment="1">
      <alignment horizontal="center"/>
    </xf>
    <xf numFmtId="0" fontId="31" fillId="17" borderId="51" xfId="0" applyFont="1" applyFill="1" applyBorder="1" applyAlignment="1">
      <alignment horizontal="center"/>
    </xf>
    <xf numFmtId="0" fontId="8" fillId="3" borderId="20" xfId="1" applyFill="1" applyBorder="1"/>
    <xf numFmtId="0" fontId="8" fillId="3" borderId="21" xfId="1" applyFill="1" applyBorder="1" applyAlignment="1">
      <alignment horizontal="center" vertical="center"/>
    </xf>
    <xf numFmtId="0" fontId="26" fillId="3" borderId="21" xfId="1" applyFont="1" applyFill="1" applyBorder="1" applyAlignment="1">
      <alignment horizontal="left" vertical="center" wrapText="1"/>
    </xf>
    <xf numFmtId="0" fontId="8" fillId="3" borderId="21" xfId="1" applyFill="1" applyBorder="1" applyAlignment="1">
      <alignment horizontal="left" vertical="center" wrapText="1"/>
    </xf>
    <xf numFmtId="0" fontId="8" fillId="3" borderId="45" xfId="1" applyFill="1" applyBorder="1"/>
    <xf numFmtId="0" fontId="20" fillId="4" borderId="37" xfId="1" applyFont="1" applyFill="1" applyBorder="1" applyAlignment="1">
      <alignment horizontal="center" vertical="center"/>
    </xf>
    <xf numFmtId="0" fontId="8" fillId="3" borderId="47" xfId="1" applyFill="1" applyBorder="1"/>
    <xf numFmtId="0" fontId="53" fillId="3" borderId="13" xfId="1" applyFont="1" applyFill="1" applyBorder="1" applyAlignment="1">
      <alignment horizontal="left" vertical="center" wrapText="1"/>
    </xf>
    <xf numFmtId="0" fontId="18" fillId="3" borderId="13" xfId="0" applyFont="1" applyFill="1" applyBorder="1"/>
    <xf numFmtId="0" fontId="18" fillId="3" borderId="118" xfId="0" applyFont="1" applyFill="1" applyBorder="1" applyAlignment="1">
      <alignment horizontal="center" vertical="center"/>
    </xf>
    <xf numFmtId="0" fontId="18" fillId="3" borderId="89" xfId="0" applyFont="1" applyFill="1" applyBorder="1"/>
    <xf numFmtId="0" fontId="18" fillId="3" borderId="89" xfId="0" applyFont="1" applyFill="1" applyBorder="1" applyAlignment="1">
      <alignment horizontal="center" vertical="center"/>
    </xf>
    <xf numFmtId="0" fontId="55" fillId="0" borderId="0" xfId="0" applyFont="1" applyAlignment="1">
      <alignment horizontal="center" vertical="center" wrapText="1"/>
    </xf>
    <xf numFmtId="0" fontId="44" fillId="3" borderId="0" xfId="0" applyFont="1" applyFill="1"/>
    <xf numFmtId="0" fontId="54" fillId="0" borderId="0" xfId="0" applyFont="1" applyAlignment="1">
      <alignment horizontal="justify" vertical="center" wrapText="1" readingOrder="1"/>
    </xf>
    <xf numFmtId="0" fontId="54" fillId="0" borderId="0" xfId="0" applyFont="1" applyAlignment="1">
      <alignment horizontal="left" vertical="center" wrapText="1"/>
    </xf>
    <xf numFmtId="0" fontId="12" fillId="0" borderId="0" xfId="0" applyFont="1"/>
    <xf numFmtId="0" fontId="2" fillId="3" borderId="0" xfId="0" applyFont="1" applyFill="1" applyAlignment="1" applyProtection="1">
      <alignment vertical="center" wrapText="1"/>
      <protection locked="0"/>
    </xf>
    <xf numFmtId="0" fontId="2" fillId="3" borderId="0" xfId="0" applyFont="1" applyFill="1" applyAlignment="1" applyProtection="1">
      <alignment vertical="center"/>
      <protection locked="0"/>
    </xf>
    <xf numFmtId="0" fontId="37" fillId="4" borderId="133" xfId="0" applyFont="1" applyFill="1" applyBorder="1" applyAlignment="1" applyProtection="1">
      <alignment vertical="center" wrapText="1"/>
      <protection locked="0"/>
    </xf>
    <xf numFmtId="0" fontId="31" fillId="0" borderId="0" xfId="0" applyFont="1"/>
    <xf numFmtId="0" fontId="31" fillId="17" borderId="14" xfId="0" applyFont="1" applyFill="1" applyBorder="1"/>
    <xf numFmtId="0" fontId="69" fillId="0" borderId="0" xfId="0" applyFont="1" applyAlignment="1">
      <alignment wrapText="1"/>
    </xf>
    <xf numFmtId="0" fontId="71" fillId="0" borderId="0" xfId="0" applyFont="1"/>
    <xf numFmtId="0" fontId="73" fillId="20" borderId="135" xfId="0" applyFont="1" applyFill="1" applyBorder="1" applyAlignment="1">
      <alignment horizontal="center" vertical="center"/>
    </xf>
    <xf numFmtId="0" fontId="73" fillId="5" borderId="135" xfId="0" applyFont="1" applyFill="1" applyBorder="1" applyAlignment="1">
      <alignment horizontal="center" vertical="center"/>
    </xf>
    <xf numFmtId="0" fontId="73" fillId="5" borderId="135" xfId="0" applyFont="1" applyFill="1" applyBorder="1" applyAlignment="1">
      <alignment vertical="center" wrapText="1"/>
    </xf>
    <xf numFmtId="0" fontId="73" fillId="3" borderId="135" xfId="0" applyFont="1" applyFill="1" applyBorder="1" applyAlignment="1">
      <alignment horizontal="left" vertical="top" wrapText="1"/>
    </xf>
    <xf numFmtId="0" fontId="74" fillId="3" borderId="135" xfId="0" applyFont="1" applyFill="1" applyBorder="1" applyAlignment="1">
      <alignment horizontal="center" vertical="center" wrapText="1"/>
    </xf>
    <xf numFmtId="0" fontId="75" fillId="3" borderId="135" xfId="0" applyFont="1" applyFill="1" applyBorder="1" applyAlignment="1">
      <alignment horizontal="center" vertical="center" wrapText="1"/>
    </xf>
    <xf numFmtId="0" fontId="75" fillId="3" borderId="135" xfId="0" applyFont="1" applyFill="1" applyBorder="1" applyAlignment="1">
      <alignment horizontal="left" vertical="center"/>
    </xf>
    <xf numFmtId="0" fontId="73" fillId="0" borderId="135" xfId="0" applyFont="1" applyBorder="1" applyAlignment="1">
      <alignment vertical="top" wrapText="1"/>
    </xf>
    <xf numFmtId="0" fontId="74" fillId="3" borderId="135" xfId="0" applyFont="1" applyFill="1" applyBorder="1" applyAlignment="1">
      <alignment horizontal="center" vertical="center"/>
    </xf>
    <xf numFmtId="0" fontId="75" fillId="3" borderId="135" xfId="0" applyFont="1" applyFill="1" applyBorder="1" applyAlignment="1">
      <alignment horizontal="center" vertical="center"/>
    </xf>
    <xf numFmtId="0" fontId="73" fillId="3" borderId="135" xfId="0" applyFont="1" applyFill="1" applyBorder="1" applyAlignment="1">
      <alignment horizontal="left" vertical="center" wrapText="1"/>
    </xf>
    <xf numFmtId="0" fontId="73" fillId="0" borderId="135" xfId="0" applyFont="1" applyBorder="1" applyAlignment="1">
      <alignment horizontal="left" vertical="center" wrapText="1"/>
    </xf>
    <xf numFmtId="0" fontId="75" fillId="0" borderId="135" xfId="0" applyFont="1" applyBorder="1" applyAlignment="1">
      <alignment horizontal="left" vertical="center"/>
    </xf>
    <xf numFmtId="0" fontId="71" fillId="0" borderId="0" xfId="0" applyFont="1" applyAlignment="1">
      <alignment horizontal="left"/>
    </xf>
    <xf numFmtId="0" fontId="69" fillId="0" borderId="0" xfId="0" applyFont="1" applyAlignment="1">
      <alignment horizontal="center"/>
    </xf>
    <xf numFmtId="0" fontId="71" fillId="0" borderId="0" xfId="0" applyFont="1" applyAlignment="1">
      <alignment horizontal="center"/>
    </xf>
    <xf numFmtId="0" fontId="76" fillId="0" borderId="0" xfId="0" applyFont="1" applyAlignment="1" applyProtection="1">
      <alignment vertical="center"/>
      <protection locked="0"/>
    </xf>
    <xf numFmtId="0" fontId="76" fillId="0" borderId="0" xfId="0" applyFont="1" applyProtection="1">
      <protection locked="0"/>
    </xf>
    <xf numFmtId="0" fontId="76" fillId="0" borderId="0" xfId="0" applyFont="1"/>
    <xf numFmtId="0" fontId="78" fillId="19" borderId="135" xfId="0" applyFont="1" applyFill="1" applyBorder="1" applyAlignment="1" applyProtection="1">
      <alignment horizontal="left" vertical="center" wrapText="1"/>
      <protection locked="0"/>
    </xf>
    <xf numFmtId="0" fontId="78" fillId="19" borderId="135" xfId="0" applyFont="1" applyFill="1" applyBorder="1" applyAlignment="1" applyProtection="1">
      <alignment horizontal="center" vertical="center"/>
      <protection locked="0"/>
    </xf>
    <xf numFmtId="0" fontId="76" fillId="0" borderId="0" xfId="0" applyFont="1" applyAlignment="1" applyProtection="1">
      <alignment horizontal="left" vertical="center"/>
      <protection locked="0"/>
    </xf>
    <xf numFmtId="0" fontId="78" fillId="0" borderId="0" xfId="0" applyFont="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0" xfId="0" applyFont="1" applyAlignment="1" applyProtection="1">
      <alignment horizontal="left"/>
      <protection locked="0"/>
    </xf>
    <xf numFmtId="0" fontId="76" fillId="0" borderId="0" xfId="0" applyFont="1" applyAlignment="1" applyProtection="1">
      <alignment horizontal="center"/>
      <protection locked="0"/>
    </xf>
    <xf numFmtId="0" fontId="80" fillId="20" borderId="138" xfId="0" applyFont="1" applyFill="1" applyBorder="1" applyAlignment="1">
      <alignment horizontal="center" vertical="center" wrapText="1" readingOrder="1"/>
    </xf>
    <xf numFmtId="0" fontId="82" fillId="3" borderId="138" xfId="0" applyFont="1" applyFill="1" applyBorder="1" applyAlignment="1">
      <alignment horizontal="center" vertical="center" wrapText="1" readingOrder="1"/>
    </xf>
    <xf numFmtId="0" fontId="82" fillId="3" borderId="138" xfId="0" applyFont="1" applyFill="1" applyBorder="1" applyAlignment="1">
      <alignment horizontal="left" vertical="center" wrapText="1"/>
    </xf>
    <xf numFmtId="0" fontId="82" fillId="3" borderId="138" xfId="0" applyFont="1" applyFill="1" applyBorder="1" applyAlignment="1">
      <alignment horizontal="center" vertical="center" wrapText="1"/>
    </xf>
    <xf numFmtId="0" fontId="76" fillId="3" borderId="0" xfId="0" applyFont="1" applyFill="1"/>
    <xf numFmtId="0" fontId="82" fillId="0" borderId="138" xfId="0" applyFont="1" applyBorder="1" applyAlignment="1">
      <alignment horizontal="center" vertical="center" wrapText="1" readingOrder="1"/>
    </xf>
    <xf numFmtId="0" fontId="82" fillId="0" borderId="138" xfId="0" applyFont="1" applyBorder="1" applyAlignment="1">
      <alignment horizontal="left" vertical="center" wrapText="1"/>
    </xf>
    <xf numFmtId="0" fontId="82" fillId="21" borderId="138" xfId="0" applyFont="1" applyFill="1" applyBorder="1" applyAlignment="1">
      <alignment horizontal="left" vertical="center" wrapText="1"/>
    </xf>
    <xf numFmtId="0" fontId="79" fillId="0" borderId="0" xfId="0" applyFont="1" applyAlignment="1">
      <alignment vertical="center" wrapText="1"/>
    </xf>
    <xf numFmtId="0" fontId="80" fillId="0" borderId="138" xfId="0" applyFont="1" applyBorder="1" applyAlignment="1">
      <alignment vertical="center" wrapText="1" readingOrder="1"/>
    </xf>
    <xf numFmtId="0" fontId="82" fillId="3" borderId="138" xfId="0" applyFont="1" applyFill="1" applyBorder="1" applyAlignment="1">
      <alignment horizontal="left" vertical="center" wrapText="1" readingOrder="1"/>
    </xf>
    <xf numFmtId="0" fontId="78" fillId="0" borderId="0" xfId="0" applyFont="1"/>
    <xf numFmtId="0" fontId="82" fillId="3" borderId="138" xfId="0" applyFont="1" applyFill="1" applyBorder="1" applyAlignment="1">
      <alignment horizontal="left" vertical="center"/>
    </xf>
    <xf numFmtId="0" fontId="82" fillId="3" borderId="138" xfId="0" applyFont="1" applyFill="1" applyBorder="1" applyAlignment="1">
      <alignment vertical="center" wrapText="1"/>
    </xf>
    <xf numFmtId="0" fontId="82" fillId="3" borderId="138" xfId="0" applyFont="1" applyFill="1" applyBorder="1" applyAlignment="1">
      <alignment vertical="center" wrapText="1" readingOrder="1"/>
    </xf>
    <xf numFmtId="0" fontId="82" fillId="3" borderId="138" xfId="0" applyFont="1" applyFill="1" applyBorder="1" applyAlignment="1">
      <alignment vertical="center"/>
    </xf>
    <xf numFmtId="0" fontId="82" fillId="3" borderId="138" xfId="0" applyFont="1" applyFill="1" applyBorder="1" applyAlignment="1">
      <alignment horizontal="center" vertical="center"/>
    </xf>
    <xf numFmtId="0" fontId="82" fillId="3" borderId="139" xfId="0" applyFont="1" applyFill="1" applyBorder="1" applyAlignment="1">
      <alignment horizontal="center" vertical="center" wrapText="1" readingOrder="1"/>
    </xf>
    <xf numFmtId="0" fontId="82" fillId="3" borderId="139" xfId="0" applyFont="1" applyFill="1" applyBorder="1" applyAlignment="1">
      <alignment horizontal="left" vertical="center" wrapText="1"/>
    </xf>
    <xf numFmtId="0" fontId="82" fillId="3" borderId="139" xfId="0" applyFont="1" applyFill="1" applyBorder="1" applyAlignment="1">
      <alignment horizontal="center" vertical="center"/>
    </xf>
    <xf numFmtId="0" fontId="76" fillId="0" borderId="0" xfId="0" applyFont="1" applyAlignment="1">
      <alignment horizontal="left"/>
    </xf>
    <xf numFmtId="0" fontId="76" fillId="0" borderId="0" xfId="0" applyFont="1" applyAlignment="1">
      <alignment horizontal="center"/>
    </xf>
    <xf numFmtId="0" fontId="83" fillId="0" borderId="0" xfId="0" applyFont="1" applyAlignment="1">
      <alignment wrapText="1"/>
    </xf>
    <xf numFmtId="0" fontId="12" fillId="3" borderId="8" xfId="0" applyFont="1" applyFill="1" applyBorder="1"/>
    <xf numFmtId="14" fontId="12" fillId="3" borderId="8" xfId="0" applyNumberFormat="1" applyFont="1" applyFill="1" applyBorder="1"/>
    <xf numFmtId="0" fontId="20" fillId="4" borderId="62" xfId="0" applyFont="1" applyFill="1" applyBorder="1" applyAlignment="1">
      <alignment vertical="center"/>
    </xf>
    <xf numFmtId="0" fontId="20" fillId="4" borderId="74" xfId="0" applyFont="1" applyFill="1" applyBorder="1" applyAlignment="1">
      <alignment horizontal="center" vertical="center" textRotation="90" wrapText="1"/>
    </xf>
    <xf numFmtId="0" fontId="20" fillId="4" borderId="75" xfId="0" applyFont="1" applyFill="1" applyBorder="1" applyAlignment="1">
      <alignment horizontal="center" vertical="center" textRotation="90" wrapText="1"/>
    </xf>
    <xf numFmtId="0" fontId="20" fillId="4" borderId="76" xfId="0" applyFont="1" applyFill="1" applyBorder="1" applyAlignment="1">
      <alignment horizontal="center" vertical="center" wrapText="1"/>
    </xf>
    <xf numFmtId="0" fontId="84" fillId="4" borderId="41" xfId="0" applyFont="1" applyFill="1" applyBorder="1" applyAlignment="1">
      <alignment horizontal="center" vertical="center" textRotation="90"/>
    </xf>
    <xf numFmtId="0" fontId="20" fillId="4" borderId="72" xfId="0" applyFont="1" applyFill="1" applyBorder="1" applyAlignment="1">
      <alignment horizontal="center" vertical="center" textRotation="90" wrapText="1"/>
    </xf>
    <xf numFmtId="0" fontId="20" fillId="4" borderId="7" xfId="0" applyFont="1" applyFill="1" applyBorder="1" applyAlignment="1">
      <alignment horizontal="center" vertical="center" textRotation="90" wrapText="1"/>
    </xf>
    <xf numFmtId="0" fontId="13" fillId="3" borderId="0" xfId="0" applyFont="1" applyFill="1" applyAlignment="1">
      <alignment horizontal="center" vertical="center"/>
    </xf>
    <xf numFmtId="0" fontId="13" fillId="0" borderId="0" xfId="0" applyFont="1" applyAlignment="1">
      <alignment horizontal="center" vertical="center"/>
    </xf>
    <xf numFmtId="0" fontId="17" fillId="3" borderId="0" xfId="0" applyFont="1" applyFill="1" applyAlignment="1">
      <alignment horizontal="center"/>
    </xf>
    <xf numFmtId="0" fontId="10" fillId="3" borderId="0" xfId="0" applyFont="1" applyFill="1" applyAlignment="1">
      <alignment horizontal="center"/>
    </xf>
    <xf numFmtId="0" fontId="85" fillId="3" borderId="142" xfId="0" applyFont="1" applyFill="1" applyBorder="1" applyAlignment="1">
      <alignment horizontal="center" vertical="center" wrapText="1"/>
    </xf>
    <xf numFmtId="0" fontId="85" fillId="3" borderId="90" xfId="0" applyFont="1" applyFill="1" applyBorder="1" applyAlignment="1">
      <alignment horizontal="center" vertical="center" wrapText="1"/>
    </xf>
    <xf numFmtId="0" fontId="86" fillId="3" borderId="88" xfId="0" applyFont="1" applyFill="1" applyBorder="1" applyAlignment="1">
      <alignment horizontal="center" vertical="center" wrapText="1"/>
    </xf>
    <xf numFmtId="0" fontId="86" fillId="3" borderId="22" xfId="0" applyFont="1" applyFill="1" applyBorder="1" applyAlignment="1">
      <alignment horizontal="center" vertical="center" wrapText="1"/>
    </xf>
    <xf numFmtId="0" fontId="85" fillId="3" borderId="143" xfId="0" applyFont="1" applyFill="1" applyBorder="1" applyAlignment="1">
      <alignment horizontal="center" vertical="center" wrapText="1"/>
    </xf>
    <xf numFmtId="0" fontId="85" fillId="3" borderId="14" xfId="0" applyFont="1" applyFill="1" applyBorder="1" applyAlignment="1">
      <alignment horizontal="center" vertical="center" wrapText="1"/>
    </xf>
    <xf numFmtId="14" fontId="86" fillId="3" borderId="22" xfId="0" applyNumberFormat="1" applyFont="1" applyFill="1" applyBorder="1" applyAlignment="1">
      <alignment horizontal="center" vertical="center" wrapText="1"/>
    </xf>
    <xf numFmtId="0" fontId="20" fillId="3" borderId="0" xfId="0" applyFont="1" applyFill="1" applyAlignment="1">
      <alignment horizontal="center" vertical="center"/>
    </xf>
    <xf numFmtId="0" fontId="20" fillId="4" borderId="71"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4" borderId="43" xfId="0" applyFont="1" applyFill="1" applyBorder="1" applyAlignment="1">
      <alignment horizontal="center" vertical="center"/>
    </xf>
    <xf numFmtId="0" fontId="20" fillId="4" borderId="41" xfId="0" applyFont="1" applyFill="1" applyBorder="1" applyAlignment="1">
      <alignment horizontal="center" vertical="center" textRotation="90" wrapText="1"/>
    </xf>
    <xf numFmtId="0" fontId="37" fillId="4" borderId="40" xfId="0" applyFont="1" applyFill="1" applyBorder="1" applyAlignment="1" applyProtection="1">
      <alignment horizontal="center" vertical="center" wrapText="1"/>
      <protection locked="0"/>
    </xf>
    <xf numFmtId="0" fontId="63" fillId="3" borderId="0" xfId="0" applyFont="1" applyFill="1" applyAlignment="1">
      <alignment vertical="center"/>
    </xf>
    <xf numFmtId="0" fontId="63" fillId="0" borderId="0" xfId="0" applyFont="1" applyAlignment="1">
      <alignment vertical="center"/>
    </xf>
    <xf numFmtId="0" fontId="87" fillId="3" borderId="0" xfId="0" applyFont="1" applyFill="1" applyAlignment="1">
      <alignment vertical="center"/>
    </xf>
    <xf numFmtId="0" fontId="24" fillId="0" borderId="0" xfId="0" applyFont="1" applyAlignment="1">
      <alignment horizontal="left" vertical="center"/>
    </xf>
    <xf numFmtId="0" fontId="30" fillId="3" borderId="0" xfId="0" applyFont="1" applyFill="1" applyAlignment="1">
      <alignment vertical="center"/>
    </xf>
    <xf numFmtId="0" fontId="11" fillId="3" borderId="0" xfId="0" applyFont="1" applyFill="1" applyAlignment="1">
      <alignment vertical="center"/>
    </xf>
    <xf numFmtId="0" fontId="11" fillId="0" borderId="0" xfId="0" applyFont="1" applyAlignment="1">
      <alignment vertical="center"/>
    </xf>
    <xf numFmtId="0" fontId="24" fillId="0" borderId="0" xfId="0" applyFont="1" applyAlignment="1">
      <alignment vertical="center"/>
    </xf>
    <xf numFmtId="0" fontId="0" fillId="0" borderId="25" xfId="0" applyFont="1" applyBorder="1" applyAlignment="1">
      <alignment horizontal="left" vertical="center" wrapText="1"/>
    </xf>
    <xf numFmtId="0" fontId="0" fillId="0" borderId="8" xfId="0" applyFont="1" applyBorder="1" applyAlignment="1">
      <alignment horizontal="left" vertical="center" wrapText="1"/>
    </xf>
    <xf numFmtId="0" fontId="0" fillId="0" borderId="34" xfId="0" applyFont="1" applyBorder="1" applyAlignment="1">
      <alignment horizontal="left" vertical="center" wrapText="1"/>
    </xf>
    <xf numFmtId="0" fontId="0" fillId="0" borderId="37" xfId="0" applyFont="1" applyBorder="1" applyAlignment="1">
      <alignment vertical="center" wrapText="1"/>
    </xf>
    <xf numFmtId="0" fontId="12" fillId="3" borderId="37" xfId="0" applyFont="1" applyFill="1" applyBorder="1" applyAlignment="1">
      <alignment vertical="center" wrapText="1"/>
    </xf>
    <xf numFmtId="0" fontId="0" fillId="0" borderId="8" xfId="0" applyFont="1" applyBorder="1" applyAlignment="1">
      <alignment vertical="center" wrapText="1"/>
    </xf>
    <xf numFmtId="0" fontId="12" fillId="3" borderId="8" xfId="0" applyFont="1" applyFill="1" applyBorder="1" applyAlignment="1">
      <alignment vertical="center" wrapText="1"/>
    </xf>
    <xf numFmtId="0" fontId="12" fillId="0" borderId="8" xfId="0" applyFont="1" applyBorder="1" applyAlignment="1">
      <alignment vertical="center" wrapText="1"/>
    </xf>
    <xf numFmtId="0" fontId="0" fillId="0" borderId="8" xfId="0" applyFont="1" applyBorder="1" applyAlignment="1">
      <alignment horizontal="center" vertical="center" wrapText="1"/>
    </xf>
    <xf numFmtId="0" fontId="12" fillId="3" borderId="8" xfId="0" applyFont="1" applyFill="1" applyBorder="1" applyAlignment="1">
      <alignment horizontal="center" vertical="center" wrapText="1"/>
    </xf>
    <xf numFmtId="0" fontId="0" fillId="0" borderId="26" xfId="0" applyFont="1" applyBorder="1" applyAlignment="1">
      <alignment horizontal="left" vertical="center" wrapText="1"/>
    </xf>
    <xf numFmtId="0" fontId="0" fillId="0" borderId="25" xfId="0" applyFont="1" applyBorder="1" applyAlignment="1">
      <alignment vertical="center" wrapText="1"/>
    </xf>
    <xf numFmtId="0" fontId="12" fillId="3" borderId="25" xfId="0" applyFont="1" applyFill="1" applyBorder="1" applyAlignment="1">
      <alignment vertical="center" wrapText="1"/>
    </xf>
    <xf numFmtId="0" fontId="0" fillId="0" borderId="26" xfId="0" applyFont="1" applyBorder="1" applyAlignment="1">
      <alignment vertical="center" wrapText="1"/>
    </xf>
    <xf numFmtId="0" fontId="12" fillId="3" borderId="26" xfId="0" applyFont="1" applyFill="1" applyBorder="1" applyAlignment="1">
      <alignment vertical="center" wrapText="1"/>
    </xf>
    <xf numFmtId="0" fontId="20" fillId="4" borderId="81" xfId="0" applyFont="1" applyFill="1" applyBorder="1" applyAlignment="1">
      <alignment horizontal="center" vertical="center" wrapText="1"/>
    </xf>
    <xf numFmtId="3" fontId="24" fillId="0" borderId="0" xfId="0" applyNumberFormat="1" applyFont="1" applyAlignment="1">
      <alignment horizontal="left" vertical="center"/>
    </xf>
    <xf numFmtId="2" fontId="24" fillId="0" borderId="0" xfId="3" applyNumberFormat="1" applyFont="1" applyAlignment="1">
      <alignment vertical="center"/>
    </xf>
    <xf numFmtId="165" fontId="24" fillId="0" borderId="0" xfId="3" applyNumberFormat="1" applyFont="1" applyAlignment="1">
      <alignment horizontal="center" vertical="center"/>
    </xf>
    <xf numFmtId="165" fontId="24" fillId="0" borderId="0" xfId="3" applyNumberFormat="1" applyFont="1" applyAlignment="1">
      <alignment vertical="center"/>
    </xf>
    <xf numFmtId="0" fontId="20" fillId="4" borderId="63" xfId="0" applyFont="1" applyFill="1" applyBorder="1" applyAlignment="1">
      <alignment vertical="center"/>
    </xf>
    <xf numFmtId="0" fontId="0" fillId="0" borderId="98" xfId="0" applyFont="1" applyBorder="1" applyAlignment="1">
      <alignment horizontal="left" vertical="center" wrapText="1"/>
    </xf>
    <xf numFmtId="0" fontId="12" fillId="0" borderId="33" xfId="0" applyFont="1" applyBorder="1" applyAlignment="1">
      <alignment horizontal="left" vertical="center" wrapText="1"/>
    </xf>
    <xf numFmtId="0" fontId="0" fillId="0" borderId="33" xfId="0" applyFont="1" applyBorder="1" applyAlignment="1">
      <alignment horizontal="left" vertical="center" wrapText="1"/>
    </xf>
    <xf numFmtId="0" fontId="12" fillId="0" borderId="0" xfId="0" applyFont="1" applyBorder="1" applyAlignment="1">
      <alignment vertical="center"/>
    </xf>
    <xf numFmtId="0" fontId="12" fillId="0" borderId="33" xfId="0" applyFont="1" applyBorder="1" applyAlignment="1">
      <alignment vertical="center"/>
    </xf>
    <xf numFmtId="0" fontId="0" fillId="0" borderId="100" xfId="0" applyFont="1" applyBorder="1" applyAlignment="1">
      <alignment horizontal="left" vertical="center" wrapText="1"/>
    </xf>
    <xf numFmtId="0" fontId="0" fillId="0" borderId="8" xfId="0" applyFont="1" applyBorder="1" applyAlignment="1">
      <alignment horizontal="left" vertical="center"/>
    </xf>
    <xf numFmtId="0" fontId="12" fillId="0" borderId="37" xfId="0" applyFont="1" applyBorder="1" applyAlignment="1" applyProtection="1">
      <alignment horizontal="left" vertical="center" wrapText="1"/>
      <protection locked="0"/>
    </xf>
    <xf numFmtId="0" fontId="0" fillId="0" borderId="37" xfId="0" applyFont="1" applyBorder="1" applyAlignment="1">
      <alignment horizontal="center" vertical="center" wrapText="1"/>
    </xf>
    <xf numFmtId="0" fontId="12" fillId="0" borderId="37" xfId="0" applyFont="1" applyBorder="1" applyAlignment="1" applyProtection="1">
      <alignment horizontal="justify" vertical="center" wrapText="1"/>
      <protection locked="0"/>
    </xf>
    <xf numFmtId="2" fontId="0" fillId="0" borderId="37" xfId="3" applyNumberFormat="1" applyFont="1" applyBorder="1" applyAlignment="1">
      <alignment horizontal="center" vertical="center" wrapText="1"/>
    </xf>
    <xf numFmtId="0" fontId="12" fillId="0" borderId="8" xfId="0" applyFont="1" applyBorder="1" applyAlignment="1" applyProtection="1">
      <alignment horizontal="left" vertical="center" wrapText="1"/>
      <protection locked="0"/>
    </xf>
    <xf numFmtId="2" fontId="0" fillId="0" borderId="8" xfId="3" applyNumberFormat="1" applyFont="1" applyBorder="1" applyAlignment="1">
      <alignment horizontal="center" vertical="center" wrapText="1"/>
    </xf>
    <xf numFmtId="0" fontId="12" fillId="0" borderId="26" xfId="0" applyFont="1" applyBorder="1" applyAlignment="1" applyProtection="1">
      <alignment horizontal="left" vertical="center" wrapText="1"/>
      <protection locked="0"/>
    </xf>
    <xf numFmtId="0" fontId="0" fillId="0" borderId="26" xfId="0" applyFont="1" applyBorder="1" applyAlignment="1">
      <alignment horizontal="center" vertical="center" wrapText="1"/>
    </xf>
    <xf numFmtId="2" fontId="0" fillId="0" borderId="26" xfId="3" applyNumberFormat="1" applyFont="1" applyBorder="1" applyAlignment="1">
      <alignment horizontal="center" vertical="center" wrapText="1"/>
    </xf>
    <xf numFmtId="0" fontId="12" fillId="0" borderId="37" xfId="0" applyFont="1" applyBorder="1" applyAlignment="1" applyProtection="1">
      <alignment vertical="center" wrapText="1"/>
      <protection locked="0"/>
    </xf>
    <xf numFmtId="0" fontId="12" fillId="0" borderId="8" xfId="0" applyFont="1" applyBorder="1" applyAlignment="1" applyProtection="1">
      <alignment vertical="center" wrapText="1"/>
      <protection locked="0"/>
    </xf>
    <xf numFmtId="0" fontId="12" fillId="0" borderId="3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24" fillId="0" borderId="0" xfId="0" applyFont="1" applyAlignment="1">
      <alignment horizontal="center" vertical="center"/>
    </xf>
    <xf numFmtId="0" fontId="88" fillId="3" borderId="35" xfId="0" applyFont="1" applyFill="1" applyBorder="1" applyAlignment="1" applyProtection="1">
      <alignment vertical="center" wrapText="1"/>
      <protection locked="0"/>
    </xf>
    <xf numFmtId="0" fontId="11" fillId="3" borderId="0" xfId="0" applyFont="1" applyFill="1" applyBorder="1" applyAlignment="1">
      <alignment vertical="center"/>
    </xf>
    <xf numFmtId="0" fontId="11" fillId="0" borderId="0" xfId="0" applyFont="1" applyBorder="1" applyAlignment="1">
      <alignment vertical="center"/>
    </xf>
    <xf numFmtId="0" fontId="0" fillId="0" borderId="37" xfId="0" applyFont="1" applyBorder="1" applyAlignment="1">
      <alignment horizontal="left" vertical="center" wrapText="1"/>
    </xf>
    <xf numFmtId="0" fontId="12" fillId="3" borderId="26" xfId="0" applyFont="1" applyFill="1" applyBorder="1" applyAlignment="1">
      <alignment horizontal="center" vertical="center" wrapText="1"/>
    </xf>
    <xf numFmtId="0" fontId="0" fillId="0" borderId="34" xfId="0" applyFont="1" applyBorder="1" applyAlignment="1">
      <alignment vertical="center" wrapText="1"/>
    </xf>
    <xf numFmtId="0" fontId="12" fillId="3" borderId="34" xfId="0" applyFont="1" applyFill="1" applyBorder="1" applyAlignment="1">
      <alignment vertical="center" wrapText="1"/>
    </xf>
    <xf numFmtId="0" fontId="12" fillId="3" borderId="34" xfId="0" applyFont="1" applyFill="1" applyBorder="1" applyAlignment="1">
      <alignment horizontal="center" vertical="center" wrapText="1"/>
    </xf>
    <xf numFmtId="0" fontId="30" fillId="0" borderId="0" xfId="0" applyFont="1" applyAlignment="1">
      <alignment vertical="center"/>
    </xf>
    <xf numFmtId="0" fontId="1" fillId="3" borderId="0" xfId="0" applyFont="1" applyFill="1" applyAlignment="1">
      <alignment vertical="center"/>
    </xf>
    <xf numFmtId="0" fontId="31" fillId="17" borderId="50" xfId="0" applyFont="1" applyFill="1" applyBorder="1" applyAlignment="1">
      <alignment horizontal="center" vertical="center"/>
    </xf>
    <xf numFmtId="0" fontId="31" fillId="17" borderId="51" xfId="0" applyFont="1" applyFill="1" applyBorder="1" applyAlignment="1">
      <alignment horizontal="center" vertical="center"/>
    </xf>
    <xf numFmtId="0" fontId="31" fillId="0" borderId="0" xfId="0" applyFont="1" applyAlignment="1">
      <alignment vertical="center"/>
    </xf>
    <xf numFmtId="0" fontId="31" fillId="17" borderId="14" xfId="0" applyFont="1" applyFill="1" applyBorder="1" applyAlignment="1">
      <alignment vertical="center"/>
    </xf>
    <xf numFmtId="0" fontId="13" fillId="3" borderId="0" xfId="0" applyFont="1" applyFill="1" applyAlignment="1">
      <alignment vertical="center"/>
    </xf>
    <xf numFmtId="0" fontId="13" fillId="0" borderId="0" xfId="0" applyFont="1" applyAlignment="1">
      <alignment vertical="center"/>
    </xf>
    <xf numFmtId="0" fontId="0" fillId="3" borderId="0" xfId="0" applyFill="1" applyAlignment="1">
      <alignment vertical="center"/>
    </xf>
    <xf numFmtId="0" fontId="0" fillId="0" borderId="0" xfId="0" applyAlignment="1">
      <alignment vertical="center"/>
    </xf>
    <xf numFmtId="0" fontId="0" fillId="0" borderId="0" xfId="0" applyAlignment="1">
      <alignment vertical="center" wrapText="1"/>
    </xf>
    <xf numFmtId="0" fontId="12" fillId="0" borderId="0" xfId="0" applyFont="1" applyAlignment="1" applyProtection="1">
      <alignment vertical="center"/>
      <protection locked="0"/>
    </xf>
    <xf numFmtId="0" fontId="0" fillId="0" borderId="0" xfId="0" applyAlignment="1" applyProtection="1">
      <alignment vertical="center"/>
      <protection locked="0"/>
    </xf>
    <xf numFmtId="0" fontId="24" fillId="3" borderId="12" xfId="0" applyFont="1" applyFill="1" applyBorder="1" applyAlignment="1" applyProtection="1">
      <alignment horizontal="center" vertical="center" wrapText="1"/>
      <protection locked="0"/>
    </xf>
    <xf numFmtId="0" fontId="12" fillId="3" borderId="37" xfId="0" applyFont="1" applyFill="1" applyBorder="1" applyAlignment="1">
      <alignment horizontal="center" vertical="center" wrapText="1"/>
    </xf>
    <xf numFmtId="0" fontId="0" fillId="0" borderId="37"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49" xfId="0" applyFont="1" applyBorder="1" applyAlignment="1">
      <alignment horizontal="center" vertical="center" wrapText="1"/>
    </xf>
    <xf numFmtId="0" fontId="20" fillId="4" borderId="41" xfId="0" applyFont="1" applyFill="1" applyBorder="1" applyAlignment="1">
      <alignment horizontal="center" vertical="center" textRotation="90" wrapText="1"/>
    </xf>
    <xf numFmtId="0" fontId="90" fillId="5" borderId="135" xfId="0" applyFont="1" applyFill="1" applyBorder="1" applyAlignment="1" applyProtection="1">
      <alignment horizontal="center" vertical="center" wrapText="1"/>
      <protection locked="0"/>
    </xf>
    <xf numFmtId="0" fontId="76" fillId="0" borderId="150" xfId="0" applyFont="1" applyBorder="1" applyAlignment="1">
      <alignment horizontal="center"/>
    </xf>
    <xf numFmtId="0" fontId="76" fillId="0" borderId="150" xfId="0" applyFont="1" applyBorder="1"/>
    <xf numFmtId="0" fontId="92" fillId="0" borderId="151" xfId="0" applyFont="1" applyBorder="1" applyAlignment="1">
      <alignment horizontal="center" vertical="center" wrapText="1"/>
    </xf>
    <xf numFmtId="0" fontId="92" fillId="0" borderId="154" xfId="0" applyFont="1" applyBorder="1" applyAlignment="1">
      <alignment horizontal="center" vertical="center" wrapText="1"/>
    </xf>
    <xf numFmtId="0" fontId="92" fillId="0" borderId="155" xfId="0" applyFont="1" applyBorder="1" applyAlignment="1">
      <alignment horizontal="center" vertical="center" wrapText="1"/>
    </xf>
    <xf numFmtId="0" fontId="76" fillId="0" borderId="156" xfId="0" applyFont="1" applyBorder="1"/>
    <xf numFmtId="0" fontId="92" fillId="0" borderId="157" xfId="0" applyFont="1" applyBorder="1" applyAlignment="1">
      <alignment horizontal="center" vertical="center" wrapText="1"/>
    </xf>
    <xf numFmtId="0" fontId="92" fillId="0" borderId="160" xfId="0" applyFont="1" applyBorder="1" applyAlignment="1">
      <alignment horizontal="center" vertical="center" wrapText="1"/>
    </xf>
    <xf numFmtId="0" fontId="92" fillId="0" borderId="161" xfId="0" applyFont="1" applyBorder="1" applyAlignment="1">
      <alignment horizontal="center" vertical="center" wrapText="1"/>
    </xf>
    <xf numFmtId="0" fontId="76" fillId="0" borderId="155" xfId="0" applyFont="1" applyBorder="1"/>
    <xf numFmtId="0" fontId="37" fillId="4" borderId="40" xfId="0" applyFont="1" applyFill="1" applyBorder="1" applyAlignment="1" applyProtection="1">
      <alignment horizontal="center" vertical="center" wrapText="1"/>
      <protection locked="0"/>
    </xf>
    <xf numFmtId="0" fontId="37" fillId="4" borderId="133" xfId="0" applyFont="1" applyFill="1" applyBorder="1" applyAlignment="1" applyProtection="1">
      <alignment horizontal="center" vertical="center" wrapText="1"/>
      <protection locked="0"/>
    </xf>
    <xf numFmtId="16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7" fillId="3" borderId="0" xfId="0" applyFont="1" applyFill="1" applyAlignment="1">
      <alignment horizontal="center" wrapText="1"/>
    </xf>
    <xf numFmtId="0" fontId="22" fillId="3" borderId="0" xfId="0" applyFont="1" applyFill="1" applyAlignment="1">
      <alignment horizontal="center"/>
    </xf>
    <xf numFmtId="0" fontId="23" fillId="0" borderId="0" xfId="0" applyFont="1" applyAlignment="1">
      <alignment horizontal="center"/>
    </xf>
    <xf numFmtId="0" fontId="0" fillId="0" borderId="87" xfId="0" applyBorder="1" applyAlignment="1">
      <alignment horizontal="left" vertical="top" wrapText="1"/>
    </xf>
    <xf numFmtId="0" fontId="0" fillId="0" borderId="89" xfId="0" applyBorder="1" applyAlignment="1">
      <alignment horizontal="left" vertical="top" wrapText="1"/>
    </xf>
    <xf numFmtId="0" fontId="0" fillId="0" borderId="90"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92" fillId="0" borderId="158" xfId="0" applyFont="1" applyBorder="1" applyAlignment="1">
      <alignment horizontal="center" vertical="center" wrapText="1"/>
    </xf>
    <xf numFmtId="0" fontId="92" fillId="0" borderId="159" xfId="0" applyFont="1" applyBorder="1" applyAlignment="1">
      <alignment horizontal="center" vertical="center"/>
    </xf>
    <xf numFmtId="0" fontId="80" fillId="0" borderId="138" xfId="0" applyFont="1" applyBorder="1" applyAlignment="1">
      <alignment horizontal="center" vertical="center" wrapText="1" readingOrder="1"/>
    </xf>
    <xf numFmtId="0" fontId="80" fillId="0" borderId="139" xfId="0" applyFont="1" applyBorder="1" applyAlignment="1">
      <alignment horizontal="center" vertical="center" wrapText="1" readingOrder="1"/>
    </xf>
    <xf numFmtId="0" fontId="80" fillId="0" borderId="140" xfId="0" applyFont="1" applyBorder="1" applyAlignment="1">
      <alignment horizontal="center" vertical="center" wrapText="1" readingOrder="1"/>
    </xf>
    <xf numFmtId="0" fontId="80" fillId="0" borderId="141" xfId="0" applyFont="1" applyBorder="1" applyAlignment="1">
      <alignment horizontal="center" vertical="center" wrapText="1" readingOrder="1"/>
    </xf>
    <xf numFmtId="0" fontId="92" fillId="0" borderId="152" xfId="0" applyFont="1" applyBorder="1" applyAlignment="1">
      <alignment horizontal="center" vertical="center" wrapText="1"/>
    </xf>
    <xf numFmtId="0" fontId="92" fillId="0" borderId="153" xfId="0" applyFont="1" applyBorder="1" applyAlignment="1">
      <alignment horizontal="center" vertical="center"/>
    </xf>
    <xf numFmtId="0" fontId="81" fillId="19" borderId="138" xfId="0" applyFont="1" applyFill="1" applyBorder="1" applyAlignment="1">
      <alignment horizontal="center" vertical="center" wrapText="1" readingOrder="1"/>
    </xf>
    <xf numFmtId="0" fontId="80" fillId="3" borderId="138" xfId="0" applyFont="1" applyFill="1" applyBorder="1" applyAlignment="1">
      <alignment horizontal="center" vertical="center" wrapText="1" readingOrder="1"/>
    </xf>
    <xf numFmtId="0" fontId="80" fillId="0" borderId="138" xfId="0" applyFont="1" applyBorder="1" applyAlignment="1">
      <alignment horizontal="left" vertical="center" wrapText="1" readingOrder="1"/>
    </xf>
    <xf numFmtId="0" fontId="77" fillId="0" borderId="0" xfId="0" applyFont="1" applyAlignment="1" applyProtection="1">
      <alignment horizontal="center" vertical="center" wrapText="1"/>
      <protection locked="0"/>
    </xf>
    <xf numFmtId="0" fontId="90" fillId="5" borderId="136" xfId="0" applyFont="1" applyFill="1" applyBorder="1" applyAlignment="1" applyProtection="1">
      <alignment horizontal="center" vertical="center" wrapText="1"/>
      <protection locked="0"/>
    </xf>
    <xf numFmtId="0" fontId="90" fillId="5" borderId="137" xfId="0" applyFont="1" applyFill="1" applyBorder="1" applyAlignment="1" applyProtection="1">
      <alignment horizontal="center" vertical="center" wrapText="1"/>
      <protection locked="0"/>
    </xf>
    <xf numFmtId="0" fontId="90" fillId="5" borderId="135" xfId="0" applyFont="1" applyFill="1" applyBorder="1" applyAlignment="1" applyProtection="1">
      <alignment horizontal="center" vertical="center"/>
      <protection locked="0"/>
    </xf>
    <xf numFmtId="0" fontId="91" fillId="5" borderId="135" xfId="0" applyFont="1" applyFill="1" applyBorder="1" applyAlignment="1" applyProtection="1">
      <alignment horizontal="center" vertical="center"/>
      <protection locked="0"/>
    </xf>
    <xf numFmtId="0" fontId="80" fillId="0" borderId="135" xfId="0" applyFont="1" applyBorder="1" applyAlignment="1" applyProtection="1">
      <alignment horizontal="center" vertical="center"/>
      <protection locked="0"/>
    </xf>
    <xf numFmtId="0" fontId="80" fillId="20" borderId="135" xfId="0" applyFont="1" applyFill="1" applyBorder="1" applyAlignment="1" applyProtection="1">
      <alignment horizontal="center" vertical="center"/>
      <protection locked="0"/>
    </xf>
    <xf numFmtId="0" fontId="79" fillId="5" borderId="135" xfId="0" applyFont="1" applyFill="1" applyBorder="1" applyAlignment="1" applyProtection="1">
      <alignment horizontal="center" vertical="center" wrapText="1"/>
      <protection locked="0"/>
    </xf>
    <xf numFmtId="0" fontId="79" fillId="5" borderId="135" xfId="0" applyFont="1" applyFill="1" applyBorder="1" applyAlignment="1" applyProtection="1">
      <alignment horizontal="center" vertical="center"/>
      <protection locked="0"/>
    </xf>
    <xf numFmtId="0" fontId="90" fillId="5" borderId="135" xfId="0" applyFont="1" applyFill="1" applyBorder="1" applyAlignment="1" applyProtection="1">
      <alignment horizontal="center" vertical="center" wrapText="1"/>
      <protection locked="0"/>
    </xf>
    <xf numFmtId="0" fontId="72" fillId="19" borderId="135" xfId="0" applyFont="1" applyFill="1" applyBorder="1" applyAlignment="1">
      <alignment horizontal="center"/>
    </xf>
    <xf numFmtId="0" fontId="70" fillId="0" borderId="0" xfId="0" applyFont="1" applyAlignment="1">
      <alignment horizontal="center" vertical="center" wrapText="1"/>
    </xf>
    <xf numFmtId="0" fontId="73" fillId="20" borderId="135" xfId="0" applyFont="1" applyFill="1" applyBorder="1" applyAlignment="1">
      <alignment horizontal="center" vertical="center" wrapText="1"/>
    </xf>
    <xf numFmtId="0" fontId="73" fillId="20" borderId="135" xfId="0" applyFont="1" applyFill="1" applyBorder="1" applyAlignment="1">
      <alignment horizontal="center" vertical="center"/>
    </xf>
    <xf numFmtId="0" fontId="68" fillId="3" borderId="0" xfId="1" applyFont="1" applyFill="1" applyAlignment="1">
      <alignment horizontal="justify" vertical="center" wrapText="1"/>
    </xf>
    <xf numFmtId="0" fontId="68" fillId="3" borderId="0" xfId="1" applyFont="1" applyFill="1" applyAlignment="1">
      <alignment horizontal="left" vertical="center" wrapText="1"/>
    </xf>
    <xf numFmtId="0" fontId="68" fillId="3" borderId="8" xfId="1" applyFont="1" applyFill="1" applyBorder="1" applyAlignment="1">
      <alignment horizontal="justify" vertical="center" wrapText="1"/>
    </xf>
    <xf numFmtId="0" fontId="68" fillId="3" borderId="85" xfId="1" applyFont="1" applyFill="1" applyBorder="1" applyAlignment="1">
      <alignment horizontal="justify"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68" fillId="3" borderId="0" xfId="1" applyFont="1" applyFill="1" applyAlignment="1">
      <alignment horizontal="center" vertical="center" wrapText="1"/>
    </xf>
    <xf numFmtId="0" fontId="53" fillId="3" borderId="18" xfId="1" applyFont="1" applyFill="1" applyBorder="1" applyAlignment="1">
      <alignment horizontal="justify" vertical="center" wrapText="1"/>
    </xf>
    <xf numFmtId="0" fontId="53" fillId="3" borderId="117" xfId="1" applyFont="1" applyFill="1" applyBorder="1" applyAlignment="1">
      <alignment horizontal="justify" vertical="center" wrapText="1"/>
    </xf>
    <xf numFmtId="0" fontId="61" fillId="7" borderId="8" xfId="0" applyFont="1" applyFill="1" applyBorder="1" applyAlignment="1">
      <alignment horizontal="left" vertical="center" wrapText="1"/>
    </xf>
    <xf numFmtId="0" fontId="53" fillId="3" borderId="78" xfId="1" applyFont="1" applyFill="1" applyBorder="1" applyAlignment="1">
      <alignment horizontal="justify" vertical="center" wrapText="1"/>
    </xf>
    <xf numFmtId="0" fontId="61" fillId="3" borderId="8" xfId="0" applyFont="1" applyFill="1" applyBorder="1" applyAlignment="1">
      <alignment horizontal="left" vertical="center" wrapText="1"/>
    </xf>
    <xf numFmtId="0" fontId="53" fillId="3" borderId="8" xfId="1" applyFont="1" applyFill="1" applyBorder="1" applyAlignment="1">
      <alignment horizontal="justify" vertical="center" wrapText="1"/>
    </xf>
    <xf numFmtId="0" fontId="53" fillId="3" borderId="85" xfId="1" applyFont="1" applyFill="1" applyBorder="1" applyAlignment="1">
      <alignment horizontal="justify" vertical="center" wrapText="1"/>
    </xf>
    <xf numFmtId="0" fontId="8" fillId="3" borderId="20" xfId="1" applyFill="1" applyBorder="1" applyAlignment="1">
      <alignment horizontal="left" vertical="top" wrapText="1"/>
    </xf>
    <xf numFmtId="0" fontId="8" fillId="3" borderId="21" xfId="1" applyFill="1" applyBorder="1" applyAlignment="1">
      <alignment horizontal="left" vertical="top" wrapText="1"/>
    </xf>
    <xf numFmtId="0" fontId="8" fillId="3" borderId="22" xfId="1" applyFill="1" applyBorder="1" applyAlignment="1">
      <alignment horizontal="left" vertical="top" wrapText="1"/>
    </xf>
    <xf numFmtId="0" fontId="8" fillId="3" borderId="13" xfId="1" applyFill="1" applyBorder="1" applyAlignment="1">
      <alignment horizontal="left" vertical="top" wrapText="1"/>
    </xf>
    <xf numFmtId="0" fontId="8" fillId="3" borderId="0" xfId="1" applyFill="1" applyAlignment="1">
      <alignment horizontal="left" vertical="top" wrapText="1"/>
    </xf>
    <xf numFmtId="0" fontId="8" fillId="3" borderId="14" xfId="1" applyFill="1" applyBorder="1" applyAlignment="1">
      <alignment horizontal="left" vertical="top" wrapText="1"/>
    </xf>
    <xf numFmtId="0" fontId="61" fillId="3" borderId="31" xfId="0" applyFont="1" applyFill="1" applyBorder="1" applyAlignment="1">
      <alignment horizontal="left" vertical="center" wrapText="1"/>
    </xf>
    <xf numFmtId="0" fontId="61" fillId="3" borderId="33" xfId="0" applyFont="1" applyFill="1" applyBorder="1" applyAlignment="1">
      <alignment horizontal="left" vertical="center" wrapText="1"/>
    </xf>
    <xf numFmtId="0" fontId="53" fillId="3" borderId="31" xfId="1" applyFont="1" applyFill="1" applyBorder="1" applyAlignment="1">
      <alignment horizontal="justify" vertical="center" wrapText="1"/>
    </xf>
    <xf numFmtId="0" fontId="53" fillId="3" borderId="120" xfId="1" applyFont="1" applyFill="1" applyBorder="1" applyAlignment="1">
      <alignment horizontal="justify" vertical="center" wrapText="1"/>
    </xf>
    <xf numFmtId="0" fontId="62" fillId="4" borderId="89" xfId="2" applyFont="1" applyFill="1" applyBorder="1" applyAlignment="1">
      <alignment horizontal="center" vertical="center" wrapText="1"/>
    </xf>
    <xf numFmtId="0" fontId="62" fillId="4" borderId="115" xfId="2" applyFont="1" applyFill="1" applyBorder="1" applyAlignment="1">
      <alignment horizontal="center" vertical="center" wrapText="1"/>
    </xf>
    <xf numFmtId="0" fontId="62" fillId="4" borderId="116" xfId="1" applyFont="1" applyFill="1" applyBorder="1" applyAlignment="1">
      <alignment horizontal="center" vertical="center"/>
    </xf>
    <xf numFmtId="0" fontId="62" fillId="4" borderId="112" xfId="1" applyFont="1" applyFill="1" applyBorder="1" applyAlignment="1">
      <alignment horizontal="center" vertical="center"/>
    </xf>
    <xf numFmtId="0" fontId="58" fillId="4" borderId="9" xfId="1" applyFont="1" applyFill="1" applyBorder="1" applyAlignment="1">
      <alignment horizontal="center" vertical="center" wrapText="1"/>
    </xf>
    <xf numFmtId="0" fontId="58" fillId="4" borderId="10" xfId="1" applyFont="1" applyFill="1" applyBorder="1" applyAlignment="1">
      <alignment horizontal="center" vertical="center" wrapText="1"/>
    </xf>
    <xf numFmtId="0" fontId="58" fillId="4" borderId="112" xfId="1" applyFont="1" applyFill="1" applyBorder="1" applyAlignment="1">
      <alignment horizontal="center" vertical="center" wrapText="1"/>
    </xf>
    <xf numFmtId="0" fontId="59" fillId="3" borderId="11" xfId="1" quotePrefix="1" applyFont="1" applyFill="1" applyBorder="1" applyAlignment="1">
      <alignment horizontal="left" vertical="top" wrapText="1"/>
    </xf>
    <xf numFmtId="0" fontId="59" fillId="3" borderId="12" xfId="1" quotePrefix="1" applyFont="1" applyFill="1" applyBorder="1" applyAlignment="1">
      <alignment horizontal="left" vertical="top" wrapText="1"/>
    </xf>
    <xf numFmtId="0" fontId="60" fillId="3" borderId="12" xfId="1" quotePrefix="1" applyFont="1" applyFill="1" applyBorder="1" applyAlignment="1">
      <alignment horizontal="left" vertical="top" wrapText="1"/>
    </xf>
    <xf numFmtId="0" fontId="60" fillId="3" borderId="113" xfId="1" quotePrefix="1" applyFont="1" applyFill="1" applyBorder="1" applyAlignment="1">
      <alignment horizontal="left" vertical="top" wrapText="1"/>
    </xf>
    <xf numFmtId="0" fontId="52" fillId="3" borderId="15" xfId="1" quotePrefix="1" applyFont="1" applyFill="1" applyBorder="1" applyAlignment="1">
      <alignment horizontal="justify" vertical="center" wrapText="1"/>
    </xf>
    <xf numFmtId="0" fontId="52" fillId="3" borderId="16" xfId="1" quotePrefix="1" applyFont="1" applyFill="1" applyBorder="1" applyAlignment="1">
      <alignment horizontal="justify" vertical="center" wrapText="1"/>
    </xf>
    <xf numFmtId="0" fontId="52" fillId="3" borderId="114" xfId="1" quotePrefix="1" applyFont="1" applyFill="1" applyBorder="1" applyAlignment="1">
      <alignment horizontal="justify" vertical="center" wrapText="1"/>
    </xf>
    <xf numFmtId="0" fontId="53" fillId="0" borderId="13"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4" xfId="1" quotePrefix="1" applyFont="1" applyBorder="1" applyAlignment="1">
      <alignment horizontal="left" vertical="top" wrapText="1"/>
    </xf>
    <xf numFmtId="0" fontId="61" fillId="3" borderId="79" xfId="0" applyFont="1" applyFill="1" applyBorder="1" applyAlignment="1">
      <alignment vertical="center" wrapText="1"/>
    </xf>
    <xf numFmtId="0" fontId="61" fillId="3" borderId="19" xfId="0" applyFont="1" applyFill="1" applyBorder="1" applyAlignment="1">
      <alignment vertical="center" wrapText="1"/>
    </xf>
    <xf numFmtId="0" fontId="61" fillId="3" borderId="19" xfId="0" applyFont="1" applyFill="1" applyBorder="1" applyAlignment="1">
      <alignment horizontal="left" vertical="center" wrapText="1"/>
    </xf>
    <xf numFmtId="0" fontId="61" fillId="3" borderId="17" xfId="0" applyFont="1" applyFill="1" applyBorder="1" applyAlignment="1">
      <alignment horizontal="left" vertical="center" wrapText="1"/>
    </xf>
    <xf numFmtId="0" fontId="61" fillId="3" borderId="17" xfId="0" applyFont="1" applyFill="1" applyBorder="1" applyAlignment="1">
      <alignment vertical="center" wrapText="1"/>
    </xf>
    <xf numFmtId="0" fontId="61" fillId="7" borderId="31" xfId="0" applyFont="1" applyFill="1" applyBorder="1" applyAlignment="1">
      <alignment horizontal="left" vertical="center" wrapText="1"/>
    </xf>
    <xf numFmtId="0" fontId="61" fillId="7" borderId="33" xfId="0" applyFont="1" applyFill="1" applyBorder="1" applyAlignment="1">
      <alignment horizontal="left" vertical="center" wrapText="1"/>
    </xf>
    <xf numFmtId="0" fontId="62" fillId="4" borderId="96" xfId="2" applyFont="1" applyFill="1" applyBorder="1" applyAlignment="1">
      <alignment horizontal="center" vertical="center" wrapText="1"/>
    </xf>
    <xf numFmtId="0" fontId="62" fillId="4" borderId="96" xfId="1" applyFont="1" applyFill="1" applyBorder="1" applyAlignment="1">
      <alignment horizontal="center" vertical="center"/>
    </xf>
    <xf numFmtId="0" fontId="62" fillId="4" borderId="119" xfId="1" applyFont="1" applyFill="1" applyBorder="1" applyAlignment="1">
      <alignment horizontal="center" vertical="center"/>
    </xf>
    <xf numFmtId="0" fontId="53" fillId="3" borderId="13"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4" xfId="1" applyFont="1" applyFill="1" applyBorder="1" applyAlignment="1">
      <alignment horizontal="left" vertical="top" wrapText="1"/>
    </xf>
    <xf numFmtId="0" fontId="61" fillId="3" borderId="94" xfId="0" applyFont="1" applyFill="1" applyBorder="1" applyAlignment="1">
      <alignment vertical="center" wrapText="1"/>
    </xf>
    <xf numFmtId="0" fontId="61" fillId="3" borderId="95" xfId="0" applyFont="1" applyFill="1" applyBorder="1" applyAlignment="1">
      <alignment vertical="center" wrapText="1"/>
    </xf>
    <xf numFmtId="0" fontId="20" fillId="4" borderId="8" xfId="0" applyFont="1" applyFill="1" applyBorder="1" applyAlignment="1">
      <alignment horizontal="left" vertical="center"/>
    </xf>
    <xf numFmtId="0" fontId="20" fillId="4" borderId="41" xfId="0" applyFont="1" applyFill="1" applyBorder="1" applyAlignment="1">
      <alignment horizontal="center" vertical="center" wrapText="1"/>
    </xf>
    <xf numFmtId="0" fontId="20" fillId="4" borderId="7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26" xfId="0" applyFont="1" applyBorder="1" applyAlignment="1">
      <alignment horizontal="center" vertical="center" wrapText="1"/>
    </xf>
    <xf numFmtId="0" fontId="58" fillId="4" borderId="12" xfId="0" applyFont="1" applyFill="1" applyBorder="1" applyAlignment="1">
      <alignment horizontal="center" vertical="center"/>
    </xf>
    <xf numFmtId="0" fontId="58" fillId="4" borderId="39" xfId="0" applyFont="1" applyFill="1" applyBorder="1" applyAlignment="1">
      <alignment horizontal="center" vertical="center"/>
    </xf>
    <xf numFmtId="0" fontId="58" fillId="4" borderId="0" xfId="0" applyFont="1" applyFill="1" applyBorder="1" applyAlignment="1">
      <alignment horizontal="center" vertical="center"/>
    </xf>
    <xf numFmtId="0" fontId="58" fillId="4" borderId="38" xfId="0" applyFont="1" applyFill="1" applyBorder="1" applyAlignment="1">
      <alignment horizontal="center" vertical="center"/>
    </xf>
    <xf numFmtId="0" fontId="58" fillId="4" borderId="16" xfId="0" applyFont="1" applyFill="1" applyBorder="1" applyAlignment="1">
      <alignment horizontal="center" vertical="center"/>
    </xf>
    <xf numFmtId="0" fontId="58" fillId="4" borderId="97" xfId="0" applyFont="1" applyFill="1" applyBorder="1" applyAlignment="1">
      <alignment horizontal="center" vertical="center"/>
    </xf>
    <xf numFmtId="0" fontId="20" fillId="3" borderId="35"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36" xfId="0" applyFont="1" applyFill="1" applyBorder="1" applyAlignment="1">
      <alignment horizontal="center" vertical="center"/>
    </xf>
    <xf numFmtId="0" fontId="20" fillId="3" borderId="0" xfId="0" applyFont="1" applyFill="1" applyAlignment="1">
      <alignment horizontal="center" vertical="center"/>
    </xf>
    <xf numFmtId="0" fontId="20" fillId="4" borderId="41" xfId="0" applyFont="1" applyFill="1" applyBorder="1" applyAlignment="1">
      <alignment horizontal="center" vertical="center" textRotation="1"/>
    </xf>
    <xf numFmtId="0" fontId="20" fillId="4" borderId="71" xfId="0" applyFont="1" applyFill="1" applyBorder="1" applyAlignment="1">
      <alignment horizontal="center" vertical="center" textRotation="1"/>
    </xf>
    <xf numFmtId="0" fontId="20" fillId="4" borderId="58" xfId="0" applyFont="1" applyFill="1" applyBorder="1" applyAlignment="1">
      <alignment horizontal="center" vertical="center" wrapText="1"/>
    </xf>
    <xf numFmtId="0" fontId="20" fillId="4" borderId="0" xfId="0" applyFont="1" applyFill="1" applyAlignment="1">
      <alignment horizontal="center" vertical="center"/>
    </xf>
    <xf numFmtId="0" fontId="20" fillId="4" borderId="104" xfId="0" applyFont="1" applyFill="1" applyBorder="1" applyAlignment="1">
      <alignment horizontal="center" vertical="center" wrapText="1"/>
    </xf>
    <xf numFmtId="0" fontId="89" fillId="3" borderId="8" xfId="0" applyFont="1" applyFill="1" applyBorder="1" applyAlignment="1" applyProtection="1">
      <alignment horizontal="left" vertical="center"/>
      <protection locked="0"/>
    </xf>
    <xf numFmtId="0" fontId="20" fillId="16" borderId="41" xfId="0" applyFont="1" applyFill="1" applyBorder="1" applyAlignment="1" applyProtection="1">
      <alignment horizontal="center" vertical="center" wrapText="1"/>
      <protection locked="0"/>
    </xf>
    <xf numFmtId="0" fontId="20" fillId="16" borderId="105" xfId="0" applyFont="1" applyFill="1" applyBorder="1" applyAlignment="1" applyProtection="1">
      <alignment horizontal="center" vertical="center" wrapText="1"/>
      <protection locked="0"/>
    </xf>
    <xf numFmtId="0" fontId="20" fillId="16" borderId="71" xfId="0" applyFont="1" applyFill="1" applyBorder="1" applyAlignment="1" applyProtection="1">
      <alignment horizontal="center" vertical="center" wrapText="1"/>
      <protection locked="0"/>
    </xf>
    <xf numFmtId="0" fontId="20" fillId="16" borderId="54" xfId="0" applyFont="1" applyFill="1" applyBorder="1" applyAlignment="1" applyProtection="1">
      <alignment horizontal="center" vertical="center"/>
      <protection locked="0"/>
    </xf>
    <xf numFmtId="0" fontId="20" fillId="16" borderId="55" xfId="0" applyFont="1" applyFill="1" applyBorder="1" applyAlignment="1" applyProtection="1">
      <alignment horizontal="center" vertical="center"/>
      <protection locked="0"/>
    </xf>
    <xf numFmtId="0" fontId="88" fillId="3" borderId="31" xfId="0" applyFont="1" applyFill="1" applyBorder="1" applyAlignment="1" applyProtection="1">
      <alignment horizontal="left" vertical="center" wrapText="1"/>
      <protection locked="0"/>
    </xf>
    <xf numFmtId="0" fontId="88" fillId="3" borderId="32" xfId="0" applyFont="1" applyFill="1" applyBorder="1" applyAlignment="1" applyProtection="1">
      <alignment horizontal="left" vertical="center" wrapText="1"/>
      <protection locked="0"/>
    </xf>
    <xf numFmtId="0" fontId="88" fillId="3" borderId="33" xfId="0" applyFont="1" applyFill="1" applyBorder="1" applyAlignment="1" applyProtection="1">
      <alignment horizontal="left" vertical="center" wrapText="1"/>
      <protection locked="0"/>
    </xf>
    <xf numFmtId="0" fontId="0" fillId="0" borderId="98" xfId="0" applyFont="1" applyBorder="1" applyAlignment="1">
      <alignment horizontal="center" vertical="center" wrapText="1"/>
    </xf>
    <xf numFmtId="0" fontId="0" fillId="0" borderId="97"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86"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111" xfId="0" applyFont="1" applyBorder="1" applyAlignment="1">
      <alignment horizontal="center" vertical="center" wrapText="1"/>
    </xf>
    <xf numFmtId="0" fontId="0" fillId="0" borderId="108" xfId="0" applyFont="1" applyBorder="1" applyAlignment="1">
      <alignment horizontal="center" vertical="center" wrapText="1"/>
    </xf>
    <xf numFmtId="0" fontId="0" fillId="0" borderId="109" xfId="0" applyFont="1" applyBorder="1" applyAlignment="1">
      <alignment horizontal="center" vertical="center" wrapText="1"/>
    </xf>
    <xf numFmtId="0" fontId="0" fillId="0" borderId="110" xfId="0" applyFont="1" applyBorder="1" applyAlignment="1">
      <alignment horizontal="center" vertical="center" wrapText="1"/>
    </xf>
    <xf numFmtId="0" fontId="20" fillId="4" borderId="34" xfId="0" applyFont="1" applyFill="1" applyBorder="1" applyAlignment="1">
      <alignment horizontal="left" vertical="center"/>
    </xf>
    <xf numFmtId="0" fontId="20" fillId="4" borderId="101" xfId="0" applyFont="1" applyFill="1" applyBorder="1" applyAlignment="1">
      <alignment horizontal="center" vertical="center"/>
    </xf>
    <xf numFmtId="0" fontId="20" fillId="4" borderId="102" xfId="0" applyFont="1" applyFill="1" applyBorder="1" applyAlignment="1">
      <alignment horizontal="center" vertical="center"/>
    </xf>
    <xf numFmtId="0" fontId="20" fillId="4" borderId="103" xfId="0" applyFont="1" applyFill="1" applyBorder="1" applyAlignment="1">
      <alignment horizontal="center" vertical="center"/>
    </xf>
    <xf numFmtId="0" fontId="20" fillId="4" borderId="58" xfId="0" applyFont="1" applyFill="1" applyBorder="1" applyAlignment="1">
      <alignment horizontal="center" vertical="center"/>
    </xf>
    <xf numFmtId="0" fontId="12" fillId="0" borderId="3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6" xfId="0" applyFont="1" applyBorder="1" applyAlignment="1">
      <alignment horizontal="center" vertical="center" wrapText="1"/>
    </xf>
    <xf numFmtId="9" fontId="12" fillId="0" borderId="37" xfId="4" applyFont="1" applyBorder="1" applyAlignment="1">
      <alignment horizontal="center" vertical="center" wrapText="1"/>
    </xf>
    <xf numFmtId="9" fontId="12" fillId="0" borderId="8" xfId="4" applyFont="1" applyBorder="1" applyAlignment="1">
      <alignment horizontal="center" vertical="center" wrapText="1"/>
    </xf>
    <xf numFmtId="9" fontId="12" fillId="0" borderId="26" xfId="4" applyFont="1" applyBorder="1" applyAlignment="1">
      <alignment horizontal="center" vertical="center" wrapText="1"/>
    </xf>
    <xf numFmtId="0" fontId="20" fillId="4" borderId="106" xfId="0" applyFont="1" applyFill="1" applyBorder="1" applyAlignment="1">
      <alignment horizontal="center" vertical="center"/>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0" fillId="0" borderId="4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12" fillId="0" borderId="25" xfId="0" applyFont="1" applyBorder="1" applyAlignment="1">
      <alignment horizontal="center" vertical="center" wrapText="1"/>
    </xf>
    <xf numFmtId="9" fontId="12" fillId="0" borderId="25" xfId="4" applyFont="1" applyBorder="1" applyAlignment="1">
      <alignment horizontal="center" vertical="center" wrapText="1"/>
    </xf>
    <xf numFmtId="0" fontId="0" fillId="0" borderId="9" xfId="0" applyFont="1" applyBorder="1" applyAlignment="1">
      <alignment horizontal="center" vertical="center" wrapText="1"/>
    </xf>
    <xf numFmtId="0" fontId="0" fillId="0" borderId="147" xfId="0" applyFont="1" applyBorder="1" applyAlignment="1">
      <alignment horizontal="center" vertical="center" wrapText="1"/>
    </xf>
    <xf numFmtId="0" fontId="0" fillId="0" borderId="148" xfId="0" applyFont="1" applyBorder="1" applyAlignment="1">
      <alignment horizontal="center" vertical="center" wrapText="1"/>
    </xf>
    <xf numFmtId="0" fontId="0" fillId="11" borderId="108" xfId="0" applyFont="1" applyFill="1" applyBorder="1" applyAlignment="1">
      <alignment horizontal="center" vertical="center" wrapText="1"/>
    </xf>
    <xf numFmtId="0" fontId="0" fillId="11" borderId="109" xfId="0" applyFont="1" applyFill="1" applyBorder="1" applyAlignment="1">
      <alignment horizontal="center" vertical="center" wrapText="1"/>
    </xf>
    <xf numFmtId="0" fontId="0" fillId="11" borderId="110" xfId="0" applyFont="1" applyFill="1" applyBorder="1" applyAlignment="1">
      <alignment horizontal="center" vertical="center" wrapText="1"/>
    </xf>
    <xf numFmtId="0" fontId="0" fillId="11" borderId="107" xfId="0" applyFont="1" applyFill="1" applyBorder="1" applyAlignment="1">
      <alignment horizontal="center" vertical="center" wrapText="1"/>
    </xf>
    <xf numFmtId="0" fontId="0" fillId="0" borderId="46"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149" xfId="0" applyFont="1" applyBorder="1" applyAlignment="1">
      <alignment horizontal="center" vertical="center" wrapText="1"/>
    </xf>
    <xf numFmtId="9" fontId="0" fillId="0" borderId="46" xfId="4" applyFont="1" applyBorder="1" applyAlignment="1">
      <alignment horizontal="center" vertical="center" wrapText="1"/>
    </xf>
    <xf numFmtId="9" fontId="0" fillId="0" borderId="30" xfId="4" applyFont="1" applyBorder="1" applyAlignment="1">
      <alignment horizontal="center" vertical="center" wrapText="1"/>
    </xf>
    <xf numFmtId="9" fontId="0" fillId="0" borderId="37" xfId="4" applyFont="1" applyBorder="1" applyAlignment="1">
      <alignment horizontal="center" vertical="center" wrapText="1"/>
    </xf>
    <xf numFmtId="9" fontId="0" fillId="0" borderId="8" xfId="4" applyFont="1" applyBorder="1" applyAlignment="1">
      <alignment horizontal="center" vertical="center" wrapText="1"/>
    </xf>
    <xf numFmtId="9" fontId="0" fillId="0" borderId="26" xfId="4" applyFont="1" applyBorder="1" applyAlignment="1">
      <alignment horizontal="center" vertical="center" wrapText="1"/>
    </xf>
    <xf numFmtId="0" fontId="88" fillId="3" borderId="63" xfId="0" applyFont="1" applyFill="1" applyBorder="1" applyAlignment="1" applyProtection="1">
      <alignment horizontal="left" vertical="center"/>
      <protection locked="0"/>
    </xf>
    <xf numFmtId="2" fontId="0" fillId="0" borderId="37" xfId="3" applyNumberFormat="1" applyFont="1" applyBorder="1" applyAlignment="1">
      <alignment horizontal="center" vertical="center" wrapText="1"/>
    </xf>
    <xf numFmtId="2" fontId="0" fillId="0" borderId="8" xfId="3" applyNumberFormat="1" applyFont="1" applyBorder="1" applyAlignment="1">
      <alignment horizontal="center" vertical="center" wrapText="1"/>
    </xf>
    <xf numFmtId="2" fontId="0" fillId="0" borderId="26" xfId="3" applyNumberFormat="1" applyFont="1" applyBorder="1" applyAlignment="1">
      <alignment horizontal="center" vertical="center" wrapText="1"/>
    </xf>
    <xf numFmtId="0" fontId="0" fillId="0" borderId="49" xfId="0" applyFont="1" applyBorder="1" applyAlignment="1">
      <alignment horizontal="center" vertical="center" wrapText="1"/>
    </xf>
    <xf numFmtId="0" fontId="0" fillId="0" borderId="82"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99" xfId="0" applyFont="1" applyBorder="1" applyAlignment="1">
      <alignment horizontal="center" vertical="center" wrapText="1"/>
    </xf>
    <xf numFmtId="0" fontId="58" fillId="4" borderId="64" xfId="0" applyFont="1" applyFill="1" applyBorder="1" applyAlignment="1">
      <alignment horizontal="center" vertical="center"/>
    </xf>
    <xf numFmtId="0" fontId="58" fillId="4" borderId="65" xfId="0" applyFont="1" applyFill="1" applyBorder="1" applyAlignment="1">
      <alignment horizontal="center" vertical="center"/>
    </xf>
    <xf numFmtId="0" fontId="58" fillId="4" borderId="66" xfId="0" applyFont="1" applyFill="1" applyBorder="1" applyAlignment="1">
      <alignment horizontal="center" vertical="center"/>
    </xf>
    <xf numFmtId="0" fontId="58" fillId="4" borderId="0" xfId="0" applyFont="1" applyFill="1" applyAlignment="1">
      <alignment horizontal="center" vertical="center"/>
    </xf>
    <xf numFmtId="0" fontId="58" fillId="4" borderId="68" xfId="0" applyFont="1" applyFill="1" applyBorder="1" applyAlignment="1">
      <alignment horizontal="center" vertical="center"/>
    </xf>
    <xf numFmtId="0" fontId="20" fillId="3" borderId="61" xfId="0" applyFont="1" applyFill="1" applyBorder="1" applyAlignment="1">
      <alignment horizontal="center" vertical="center"/>
    </xf>
    <xf numFmtId="0" fontId="20" fillId="3" borderId="58" xfId="0" applyFont="1" applyFill="1" applyBorder="1" applyAlignment="1">
      <alignment horizontal="center" vertical="center"/>
    </xf>
    <xf numFmtId="0" fontId="20" fillId="3" borderId="57" xfId="0" applyFont="1" applyFill="1" applyBorder="1" applyAlignment="1">
      <alignment horizontal="center" vertical="center"/>
    </xf>
    <xf numFmtId="0" fontId="20" fillId="3" borderId="69" xfId="0" applyFont="1" applyFill="1" applyBorder="1" applyAlignment="1">
      <alignment horizontal="center" vertical="center"/>
    </xf>
    <xf numFmtId="0" fontId="20" fillId="3" borderId="70" xfId="0" applyFont="1" applyFill="1" applyBorder="1" applyAlignment="1">
      <alignment horizontal="center" vertical="center"/>
    </xf>
    <xf numFmtId="0" fontId="20" fillId="3" borderId="0" xfId="0" applyFont="1" applyFill="1" applyBorder="1" applyAlignment="1">
      <alignment horizontal="center" vertical="center"/>
    </xf>
    <xf numFmtId="0" fontId="20" fillId="4" borderId="40" xfId="0" applyFont="1" applyFill="1" applyBorder="1" applyAlignment="1">
      <alignment horizontal="center" vertical="center"/>
    </xf>
    <xf numFmtId="0" fontId="20" fillId="4" borderId="42" xfId="0" applyFont="1" applyFill="1" applyBorder="1" applyAlignment="1">
      <alignment horizontal="center" vertical="center"/>
    </xf>
    <xf numFmtId="0" fontId="20" fillId="4" borderId="52" xfId="0" applyFont="1" applyFill="1" applyBorder="1" applyAlignment="1">
      <alignment horizontal="center" vertical="center"/>
    </xf>
    <xf numFmtId="0" fontId="20" fillId="4" borderId="43" xfId="0" applyFont="1" applyFill="1" applyBorder="1" applyAlignment="1">
      <alignment horizontal="center" vertical="center"/>
    </xf>
    <xf numFmtId="0" fontId="20" fillId="4" borderId="40" xfId="0" applyFont="1" applyFill="1" applyBorder="1" applyAlignment="1">
      <alignment horizontal="center" vertical="center" textRotation="1"/>
    </xf>
    <xf numFmtId="0" fontId="20" fillId="4" borderId="41" xfId="0" applyFont="1" applyFill="1" applyBorder="1" applyAlignment="1">
      <alignment horizontal="center" vertical="center"/>
    </xf>
    <xf numFmtId="3" fontId="20" fillId="4" borderId="40" xfId="0" applyNumberFormat="1" applyFont="1" applyFill="1" applyBorder="1" applyAlignment="1">
      <alignment horizontal="center" vertical="center"/>
    </xf>
    <xf numFmtId="3" fontId="20" fillId="4" borderId="41" xfId="0" applyNumberFormat="1" applyFont="1" applyFill="1" applyBorder="1" applyAlignment="1">
      <alignment horizontal="center" vertical="center"/>
    </xf>
    <xf numFmtId="0" fontId="20" fillId="4" borderId="40" xfId="0" applyFont="1" applyFill="1" applyBorder="1" applyAlignment="1">
      <alignment horizontal="center" vertical="center" textRotation="90" wrapText="1"/>
    </xf>
    <xf numFmtId="0" fontId="20" fillId="4" borderId="41" xfId="0" applyFont="1" applyFill="1" applyBorder="1" applyAlignment="1">
      <alignment horizontal="center" vertical="center" textRotation="90" wrapText="1"/>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20" fillId="4" borderId="43" xfId="0" applyFont="1" applyFill="1" applyBorder="1" applyAlignment="1">
      <alignment horizontal="center" vertical="center" wrapText="1"/>
    </xf>
    <xf numFmtId="0" fontId="20" fillId="4" borderId="144" xfId="0" applyFont="1" applyFill="1" applyBorder="1" applyAlignment="1">
      <alignment horizontal="left" vertical="center"/>
    </xf>
    <xf numFmtId="0" fontId="20" fillId="4" borderId="145" xfId="0" applyFont="1" applyFill="1" applyBorder="1" applyAlignment="1">
      <alignment horizontal="left" vertical="center"/>
    </xf>
    <xf numFmtId="0" fontId="20" fillId="4" borderId="146" xfId="0" applyFont="1" applyFill="1" applyBorder="1" applyAlignment="1">
      <alignment horizontal="left" vertical="center"/>
    </xf>
    <xf numFmtId="0" fontId="95" fillId="3" borderId="8" xfId="0" applyFont="1" applyFill="1" applyBorder="1" applyAlignment="1" applyProtection="1">
      <alignment horizontal="left" vertical="center"/>
      <protection locked="0"/>
    </xf>
    <xf numFmtId="0" fontId="0" fillId="11" borderId="45" xfId="0" applyFont="1" applyFill="1" applyBorder="1" applyAlignment="1">
      <alignment horizontal="center" vertical="center" wrapText="1"/>
    </xf>
    <xf numFmtId="0" fontId="0" fillId="11" borderId="47" xfId="0" applyFont="1" applyFill="1" applyBorder="1" applyAlignment="1">
      <alignment horizontal="center" vertical="center" wrapText="1"/>
    </xf>
    <xf numFmtId="0" fontId="0" fillId="11" borderId="48" xfId="0" applyFont="1" applyFill="1" applyBorder="1" applyAlignment="1">
      <alignment horizontal="center" vertical="center" wrapText="1"/>
    </xf>
    <xf numFmtId="0" fontId="88" fillId="3" borderId="31" xfId="0" applyFont="1" applyFill="1" applyBorder="1" applyAlignment="1" applyProtection="1">
      <alignment horizontal="left" vertical="center"/>
      <protection locked="0"/>
    </xf>
    <xf numFmtId="0" fontId="88" fillId="3" borderId="32" xfId="0" applyFont="1" applyFill="1" applyBorder="1" applyAlignment="1" applyProtection="1">
      <alignment horizontal="left" vertical="center"/>
      <protection locked="0"/>
    </xf>
    <xf numFmtId="0" fontId="88" fillId="3" borderId="33" xfId="0" applyFont="1" applyFill="1" applyBorder="1" applyAlignment="1" applyProtection="1">
      <alignment horizontal="left" vertical="center"/>
      <protection locked="0"/>
    </xf>
    <xf numFmtId="0" fontId="4" fillId="4" borderId="7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59" xfId="0" applyFont="1" applyFill="1" applyBorder="1" applyAlignment="1">
      <alignment horizontal="center" vertical="center"/>
    </xf>
    <xf numFmtId="0" fontId="4" fillId="4" borderId="60" xfId="0" applyFont="1" applyFill="1" applyBorder="1" applyAlignment="1">
      <alignment horizontal="center" vertical="center"/>
    </xf>
    <xf numFmtId="0" fontId="29" fillId="4" borderId="8"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56" xfId="0" applyFont="1" applyFill="1" applyBorder="1" applyAlignment="1">
      <alignment horizontal="center" vertical="center"/>
    </xf>
    <xf numFmtId="0" fontId="6" fillId="3" borderId="8" xfId="0" applyFont="1" applyFill="1" applyBorder="1" applyAlignment="1">
      <alignment horizontal="center" vertical="center"/>
    </xf>
    <xf numFmtId="0" fontId="5" fillId="4" borderId="8" xfId="0" applyFont="1" applyFill="1" applyBorder="1" applyAlignment="1">
      <alignment horizontal="left" vertical="center"/>
    </xf>
    <xf numFmtId="0" fontId="4" fillId="4" borderId="40" xfId="0" applyFont="1" applyFill="1" applyBorder="1" applyAlignment="1">
      <alignment horizontal="center" vertical="center" textRotation="1"/>
    </xf>
    <xf numFmtId="0" fontId="95" fillId="3" borderId="31" xfId="0" applyFont="1" applyFill="1" applyBorder="1" applyAlignment="1" applyProtection="1">
      <alignment horizontal="left" vertical="center" wrapText="1"/>
      <protection locked="0"/>
    </xf>
    <xf numFmtId="0" fontId="95" fillId="3" borderId="32" xfId="0" applyFont="1" applyFill="1" applyBorder="1" applyAlignment="1" applyProtection="1">
      <alignment horizontal="left" vertical="center" wrapText="1"/>
      <protection locked="0"/>
    </xf>
    <xf numFmtId="0" fontId="95" fillId="3" borderId="33" xfId="0" applyFont="1" applyFill="1" applyBorder="1" applyAlignment="1" applyProtection="1">
      <alignment horizontal="left" vertical="center" wrapText="1"/>
      <protection locked="0"/>
    </xf>
    <xf numFmtId="0" fontId="28" fillId="0" borderId="25" xfId="0" applyFont="1" applyBorder="1" applyAlignment="1">
      <alignment horizontal="center" vertical="center" wrapText="1"/>
    </xf>
    <xf numFmtId="0" fontId="28" fillId="0" borderId="8" xfId="0" applyFont="1" applyBorder="1" applyAlignment="1">
      <alignment horizontal="center" vertical="center" wrapText="1"/>
    </xf>
    <xf numFmtId="0" fontId="0" fillId="0" borderId="25" xfId="0" applyBorder="1" applyAlignment="1">
      <alignment horizontal="center" vertical="center" wrapText="1"/>
    </xf>
    <xf numFmtId="0" fontId="0" fillId="0" borderId="8" xfId="0" applyBorder="1" applyAlignment="1">
      <alignment horizontal="center" vertical="center" wrapText="1"/>
    </xf>
    <xf numFmtId="0" fontId="0" fillId="0" borderId="30" xfId="0" applyBorder="1" applyAlignment="1">
      <alignment horizontal="center" vertical="center" wrapText="1"/>
    </xf>
    <xf numFmtId="0" fontId="4" fillId="4" borderId="40" xfId="0" applyFont="1" applyFill="1" applyBorder="1" applyAlignment="1">
      <alignment horizontal="center" vertical="center"/>
    </xf>
    <xf numFmtId="0" fontId="4" fillId="4" borderId="57" xfId="0" applyFont="1" applyFill="1" applyBorder="1" applyAlignment="1">
      <alignment horizontal="center" vertical="center"/>
    </xf>
    <xf numFmtId="0" fontId="0" fillId="0" borderId="8" xfId="0" applyBorder="1" applyAlignment="1">
      <alignment horizontal="center" vertical="center"/>
    </xf>
    <xf numFmtId="9" fontId="0" fillId="0" borderId="30" xfId="0" applyNumberFormat="1" applyBorder="1" applyAlignment="1">
      <alignment horizontal="center" vertical="center" wrapText="1"/>
    </xf>
    <xf numFmtId="9" fontId="0" fillId="0" borderId="25" xfId="0" applyNumberFormat="1" applyBorder="1" applyAlignment="1">
      <alignment horizontal="center" vertical="center" wrapText="1"/>
    </xf>
    <xf numFmtId="2" fontId="0" fillId="0" borderId="30" xfId="0" applyNumberFormat="1" applyBorder="1" applyAlignment="1">
      <alignment horizontal="center" vertical="center" wrapText="1"/>
    </xf>
    <xf numFmtId="2" fontId="0" fillId="0" borderId="25" xfId="0" applyNumberFormat="1" applyBorder="1" applyAlignment="1">
      <alignment horizontal="center" vertical="center" wrapText="1"/>
    </xf>
    <xf numFmtId="0" fontId="0" fillId="11" borderId="25" xfId="0" applyFill="1" applyBorder="1" applyAlignment="1">
      <alignment horizontal="center" vertical="center" wrapText="1"/>
    </xf>
    <xf numFmtId="0" fontId="0" fillId="11" borderId="8" xfId="0" applyFill="1" applyBorder="1" applyAlignment="1">
      <alignment horizontal="center" vertical="center" wrapText="1"/>
    </xf>
    <xf numFmtId="0" fontId="0" fillId="0" borderId="34" xfId="0" applyBorder="1" applyAlignment="1">
      <alignment horizontal="center" vertical="center" wrapText="1"/>
    </xf>
    <xf numFmtId="0" fontId="43" fillId="0" borderId="77" xfId="0" applyFont="1" applyBorder="1" applyAlignment="1">
      <alignment horizontal="center" vertical="center"/>
    </xf>
    <xf numFmtId="0" fontId="43" fillId="0" borderId="12" xfId="0" applyFont="1" applyBorder="1" applyAlignment="1">
      <alignment horizontal="center" vertical="center"/>
    </xf>
    <xf numFmtId="0" fontId="49" fillId="0" borderId="8" xfId="0" applyFont="1" applyBorder="1" applyAlignment="1">
      <alignment horizontal="left" vertical="center" wrapText="1"/>
    </xf>
    <xf numFmtId="0" fontId="45" fillId="6" borderId="8"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6" xfId="0" applyFont="1" applyBorder="1" applyAlignment="1">
      <alignment horizontal="left" vertical="center" wrapText="1"/>
    </xf>
    <xf numFmtId="0" fontId="49" fillId="0" borderId="0" xfId="0" applyFont="1" applyAlignment="1">
      <alignment horizontal="left" vertical="center" wrapText="1"/>
    </xf>
    <xf numFmtId="0" fontId="49" fillId="0" borderId="80" xfId="0" applyFont="1" applyBorder="1" applyAlignment="1">
      <alignment horizontal="left" vertical="center" wrapText="1"/>
    </xf>
    <xf numFmtId="0" fontId="49" fillId="0" borderId="36" xfId="0" applyFont="1" applyBorder="1" applyAlignment="1">
      <alignment horizontal="left" vertical="top" wrapText="1"/>
    </xf>
    <xf numFmtId="0" fontId="49" fillId="0" borderId="0" xfId="0" applyFont="1" applyAlignment="1">
      <alignment horizontal="left" vertical="top" wrapText="1"/>
    </xf>
    <xf numFmtId="0" fontId="49" fillId="0" borderId="80" xfId="0" applyFont="1" applyBorder="1" applyAlignment="1">
      <alignment horizontal="left" vertical="top" wrapText="1"/>
    </xf>
    <xf numFmtId="0" fontId="15" fillId="3" borderId="21" xfId="0" applyFont="1" applyFill="1" applyBorder="1" applyAlignment="1">
      <alignment horizontal="center"/>
    </xf>
    <xf numFmtId="0" fontId="15" fillId="3" borderId="22" xfId="0" applyFont="1" applyFill="1" applyBorder="1" applyAlignment="1">
      <alignment horizontal="center"/>
    </xf>
    <xf numFmtId="0" fontId="57" fillId="0" borderId="13" xfId="0" applyFont="1" applyBorder="1" applyAlignment="1">
      <alignment horizontal="center" vertical="center" wrapText="1"/>
    </xf>
    <xf numFmtId="0" fontId="57" fillId="0" borderId="0" xfId="0" applyFont="1" applyAlignment="1">
      <alignment horizontal="center" vertical="center" wrapText="1"/>
    </xf>
    <xf numFmtId="0" fontId="33" fillId="12" borderId="0" xfId="0" applyFont="1" applyFill="1" applyAlignment="1">
      <alignment horizontal="center" vertical="center" wrapText="1" readingOrder="1"/>
    </xf>
    <xf numFmtId="0" fontId="33" fillId="12" borderId="14"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3" fillId="12" borderId="13" xfId="0" applyFont="1" applyFill="1" applyBorder="1" applyAlignment="1">
      <alignment horizontal="center" vertical="center" textRotation="90" wrapText="1" readingOrder="1"/>
    </xf>
    <xf numFmtId="0" fontId="33" fillId="12" borderId="0" xfId="0" applyFont="1" applyFill="1" applyAlignment="1">
      <alignment horizontal="center" vertical="center" textRotation="90" wrapText="1" readingOrder="1"/>
    </xf>
    <xf numFmtId="0" fontId="34" fillId="14" borderId="27" xfId="0" applyFont="1" applyFill="1" applyBorder="1" applyAlignment="1">
      <alignment horizontal="center" vertical="center" wrapText="1" readingOrder="1"/>
    </xf>
    <xf numFmtId="0" fontId="34" fillId="14" borderId="28" xfId="0" applyFont="1" applyFill="1" applyBorder="1" applyAlignment="1">
      <alignment horizontal="center" vertical="center" wrapText="1" readingOrder="1"/>
    </xf>
    <xf numFmtId="0" fontId="34" fillId="14" borderId="29" xfId="0" applyFont="1" applyFill="1" applyBorder="1" applyAlignment="1">
      <alignment horizontal="center" vertical="center" wrapText="1" readingOrder="1"/>
    </xf>
    <xf numFmtId="0" fontId="14" fillId="3" borderId="8" xfId="0" applyFont="1" applyFill="1" applyBorder="1" applyAlignment="1">
      <alignment horizontal="center" vertical="center" wrapText="1"/>
    </xf>
    <xf numFmtId="0" fontId="34" fillId="13" borderId="27" xfId="0" applyFont="1" applyFill="1" applyBorder="1" applyAlignment="1">
      <alignment horizontal="center" vertical="center" wrapText="1" readingOrder="1"/>
    </xf>
    <xf numFmtId="0" fontId="34" fillId="13" borderId="28" xfId="0" applyFont="1" applyFill="1" applyBorder="1" applyAlignment="1">
      <alignment horizontal="center" vertical="center" wrapText="1" readingOrder="1"/>
    </xf>
    <xf numFmtId="0" fontId="14" fillId="3" borderId="35"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34" fillId="18" borderId="27" xfId="0" applyFont="1" applyFill="1" applyBorder="1" applyAlignment="1">
      <alignment horizontal="center" vertical="center" wrapText="1" readingOrder="1"/>
    </xf>
    <xf numFmtId="0" fontId="34" fillId="18" borderId="28" xfId="0" applyFont="1" applyFill="1" applyBorder="1" applyAlignment="1">
      <alignment horizontal="center" vertical="center" wrapText="1" readingOrder="1"/>
    </xf>
    <xf numFmtId="0" fontId="34" fillId="7" borderId="27" xfId="0" applyFont="1" applyFill="1" applyBorder="1" applyAlignment="1">
      <alignment horizontal="center" vertical="center" wrapText="1" readingOrder="1"/>
    </xf>
    <xf numFmtId="0" fontId="34" fillId="7" borderId="28" xfId="0" applyFont="1" applyFill="1" applyBorder="1" applyAlignment="1">
      <alignment horizontal="center" vertical="center" wrapText="1" readingOrder="1"/>
    </xf>
    <xf numFmtId="0" fontId="14" fillId="0" borderId="8" xfId="0" applyFont="1" applyBorder="1" applyAlignment="1">
      <alignment horizontal="center" vertical="center" wrapText="1"/>
    </xf>
    <xf numFmtId="0" fontId="38" fillId="4" borderId="130" xfId="0" applyFont="1" applyFill="1" applyBorder="1" applyAlignment="1">
      <alignment horizontal="center" vertical="center" wrapText="1"/>
    </xf>
    <xf numFmtId="0" fontId="38" fillId="4" borderId="44" xfId="0" applyFont="1" applyFill="1" applyBorder="1" applyAlignment="1">
      <alignment horizontal="center" vertical="center" wrapText="1"/>
    </xf>
    <xf numFmtId="0" fontId="38" fillId="4" borderId="131" xfId="0" applyFont="1" applyFill="1" applyBorder="1" applyAlignment="1">
      <alignment horizontal="center" vertical="center" wrapText="1"/>
    </xf>
    <xf numFmtId="0" fontId="38" fillId="4" borderId="128" xfId="0" applyFont="1" applyFill="1" applyBorder="1" applyAlignment="1">
      <alignment horizontal="center" vertical="center" wrapText="1"/>
    </xf>
    <xf numFmtId="0" fontId="37" fillId="4" borderId="132" xfId="0" applyFont="1" applyFill="1" applyBorder="1" applyAlignment="1" applyProtection="1">
      <alignment horizontal="center" vertical="center" wrapText="1"/>
      <protection locked="0"/>
    </xf>
    <xf numFmtId="0" fontId="37" fillId="4" borderId="134" xfId="0" applyFont="1" applyFill="1" applyBorder="1" applyAlignment="1" applyProtection="1">
      <alignment horizontal="center" vertical="center" wrapText="1"/>
      <protection locked="0"/>
    </xf>
    <xf numFmtId="0" fontId="5" fillId="4" borderId="1" xfId="0" applyFont="1" applyFill="1" applyBorder="1" applyAlignment="1">
      <alignment horizontal="left" vertical="center"/>
    </xf>
    <xf numFmtId="0" fontId="5" fillId="4" borderId="2" xfId="0" applyFont="1" applyFill="1" applyBorder="1" applyAlignment="1">
      <alignment horizontal="left" vertical="center"/>
    </xf>
    <xf numFmtId="0" fontId="2" fillId="3" borderId="2" xfId="0" applyFont="1" applyFill="1" applyBorder="1" applyAlignment="1" applyProtection="1">
      <alignment horizontal="left" vertical="center" wrapText="1"/>
      <protection locked="0"/>
    </xf>
    <xf numFmtId="0" fontId="2" fillId="3" borderId="125" xfId="0" applyFont="1" applyFill="1" applyBorder="1" applyAlignment="1" applyProtection="1">
      <alignment horizontal="left" vertical="center" wrapText="1"/>
      <protection locked="0"/>
    </xf>
    <xf numFmtId="0" fontId="37" fillId="4" borderId="126" xfId="0" applyFont="1" applyFill="1" applyBorder="1" applyAlignment="1">
      <alignment horizontal="center" vertical="center"/>
    </xf>
    <xf numFmtId="0" fontId="37" fillId="4" borderId="127" xfId="0" applyFont="1" applyFill="1" applyBorder="1" applyAlignment="1">
      <alignment horizontal="center" vertical="center"/>
    </xf>
    <xf numFmtId="0" fontId="37" fillId="4" borderId="128" xfId="0" applyFont="1" applyFill="1" applyBorder="1" applyAlignment="1">
      <alignment horizontal="center" vertical="center"/>
    </xf>
    <xf numFmtId="0" fontId="37" fillId="16" borderId="129" xfId="0" applyFont="1" applyFill="1" applyBorder="1" applyAlignment="1" applyProtection="1">
      <alignment horizontal="center" vertical="center" wrapText="1"/>
      <protection locked="0"/>
    </xf>
    <xf numFmtId="0" fontId="37" fillId="4" borderId="129" xfId="0" applyFont="1" applyFill="1" applyBorder="1" applyAlignment="1" applyProtection="1">
      <alignment horizontal="center" vertical="center" wrapText="1"/>
      <protection locked="0"/>
    </xf>
    <xf numFmtId="0" fontId="37" fillId="4" borderId="40" xfId="0" applyFont="1" applyFill="1" applyBorder="1" applyAlignment="1" applyProtection="1">
      <alignment horizontal="center" vertical="center" wrapText="1"/>
      <protection locked="0"/>
    </xf>
    <xf numFmtId="0" fontId="7" fillId="3" borderId="8" xfId="0" applyFont="1" applyFill="1" applyBorder="1" applyAlignment="1">
      <alignment horizontal="center" vertical="center"/>
    </xf>
    <xf numFmtId="0" fontId="5" fillId="4" borderId="5" xfId="0" applyFont="1" applyFill="1" applyBorder="1" applyAlignment="1">
      <alignment horizontal="left" vertical="center"/>
    </xf>
    <xf numFmtId="0" fontId="5" fillId="4" borderId="6" xfId="0" applyFont="1" applyFill="1" applyBorder="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9" fillId="4" borderId="2" xfId="0" applyFont="1" applyFill="1" applyBorder="1" applyAlignment="1">
      <alignment horizontal="center" vertical="center" wrapText="1"/>
    </xf>
    <xf numFmtId="0" fontId="39" fillId="4" borderId="53"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38" xfId="0" applyFont="1" applyFill="1" applyBorder="1" applyAlignment="1">
      <alignment horizontal="center" vertical="center" wrapText="1"/>
    </xf>
    <xf numFmtId="0" fontId="88" fillId="3" borderId="121" xfId="0" applyFont="1" applyFill="1" applyBorder="1" applyAlignment="1" applyProtection="1">
      <alignment horizontal="left" vertical="center" wrapText="1"/>
      <protection locked="0"/>
    </xf>
    <xf numFmtId="0" fontId="88" fillId="3" borderId="122" xfId="0" applyFont="1" applyFill="1" applyBorder="1" applyAlignment="1" applyProtection="1">
      <alignment horizontal="left" vertical="center" wrapText="1"/>
      <protection locked="0"/>
    </xf>
    <xf numFmtId="0" fontId="88" fillId="3" borderId="123" xfId="0" applyFont="1" applyFill="1" applyBorder="1" applyAlignment="1" applyProtection="1">
      <alignment horizontal="left" vertical="center" wrapText="1"/>
      <protection locked="0"/>
    </xf>
    <xf numFmtId="0" fontId="95" fillId="3" borderId="67" xfId="0" applyFont="1" applyFill="1" applyBorder="1" applyAlignment="1" applyProtection="1">
      <alignment horizontal="left" vertical="center"/>
      <protection locked="0"/>
    </xf>
    <xf numFmtId="0" fontId="95" fillId="3" borderId="68" xfId="0" applyFont="1" applyFill="1" applyBorder="1" applyAlignment="1" applyProtection="1">
      <alignment horizontal="left" vertical="center"/>
      <protection locked="0"/>
    </xf>
    <xf numFmtId="0" fontId="95" fillId="3" borderId="124" xfId="0" applyFont="1" applyFill="1" applyBorder="1" applyAlignment="1" applyProtection="1">
      <alignment horizontal="left" vertical="center"/>
      <protection locked="0"/>
    </xf>
    <xf numFmtId="0" fontId="0" fillId="0" borderId="30" xfId="0" applyFont="1" applyBorder="1" applyAlignment="1">
      <alignment horizontal="center" vertical="center"/>
    </xf>
    <xf numFmtId="0" fontId="0" fillId="0" borderId="49" xfId="0" applyFont="1" applyBorder="1" applyAlignment="1">
      <alignment horizontal="center" vertical="center"/>
    </xf>
    <xf numFmtId="14" fontId="0" fillId="0" borderId="30" xfId="0" applyNumberFormat="1" applyFont="1" applyBorder="1" applyAlignment="1">
      <alignment horizontal="center" vertical="center"/>
    </xf>
    <xf numFmtId="1" fontId="64" fillId="0" borderId="47" xfId="0" applyNumberFormat="1" applyFont="1" applyBorder="1" applyAlignment="1" applyProtection="1">
      <alignment horizontal="center" vertical="center" wrapText="1"/>
      <protection locked="0"/>
    </xf>
    <xf numFmtId="14" fontId="0" fillId="0" borderId="46" xfId="0" applyNumberFormat="1" applyFont="1" applyBorder="1" applyAlignment="1">
      <alignment horizontal="center" vertical="center"/>
    </xf>
    <xf numFmtId="0" fontId="0" fillId="0" borderId="83" xfId="0" applyFont="1" applyBorder="1" applyAlignment="1">
      <alignment horizontal="center" vertical="center"/>
    </xf>
    <xf numFmtId="0" fontId="0" fillId="0" borderId="30" xfId="0" applyFont="1" applyBorder="1" applyAlignment="1" applyProtection="1">
      <alignment horizontal="center" vertical="center"/>
      <protection locked="0"/>
    </xf>
    <xf numFmtId="0" fontId="12" fillId="0" borderId="30" xfId="0" applyFont="1" applyBorder="1" applyAlignment="1">
      <alignment horizontal="center" vertical="center" wrapText="1"/>
    </xf>
    <xf numFmtId="0" fontId="10" fillId="0" borderId="46" xfId="0" applyFont="1" applyBorder="1" applyAlignment="1">
      <alignment horizontal="center" vertical="center"/>
    </xf>
    <xf numFmtId="0" fontId="10" fillId="0" borderId="30" xfId="0" applyFont="1" applyBorder="1" applyAlignment="1">
      <alignment horizontal="center" vertical="center"/>
    </xf>
    <xf numFmtId="0" fontId="10" fillId="0" borderId="49" xfId="0" applyFont="1" applyBorder="1" applyAlignment="1">
      <alignment horizontal="center" vertical="center"/>
    </xf>
    <xf numFmtId="1" fontId="64" fillId="0" borderId="45" xfId="0" applyNumberFormat="1" applyFont="1" applyBorder="1" applyAlignment="1" applyProtection="1">
      <alignment horizontal="center" vertical="center" wrapText="1"/>
      <protection locked="0"/>
    </xf>
    <xf numFmtId="1" fontId="64" fillId="0" borderId="48" xfId="0" applyNumberFormat="1" applyFont="1" applyBorder="1" applyAlignment="1" applyProtection="1">
      <alignment horizontal="center" vertical="center" wrapText="1"/>
      <protection locked="0"/>
    </xf>
    <xf numFmtId="0" fontId="0" fillId="0" borderId="46"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0" fillId="3" borderId="4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49" xfId="0" applyFont="1" applyFill="1" applyBorder="1" applyAlignment="1">
      <alignment horizontal="center" vertical="center" wrapText="1"/>
    </xf>
    <xf numFmtId="1" fontId="12" fillId="0" borderId="25" xfId="0" applyNumberFormat="1" applyFont="1" applyBorder="1" applyAlignment="1">
      <alignment horizontal="center" vertical="center"/>
    </xf>
    <xf numFmtId="0" fontId="12" fillId="0" borderId="8" xfId="0" applyFont="1" applyBorder="1" applyAlignment="1">
      <alignment horizontal="center" vertical="center"/>
    </xf>
    <xf numFmtId="0" fontId="12" fillId="0" borderId="34" xfId="0" applyFont="1" applyBorder="1" applyAlignment="1">
      <alignment horizontal="center" vertical="center"/>
    </xf>
    <xf numFmtId="1" fontId="64" fillId="0" borderId="25" xfId="0" applyNumberFormat="1" applyFont="1" applyBorder="1" applyAlignment="1">
      <alignment horizontal="center" vertical="center"/>
    </xf>
    <xf numFmtId="0" fontId="64" fillId="0" borderId="8" xfId="0" applyFont="1" applyBorder="1" applyAlignment="1">
      <alignment horizontal="center" vertical="center"/>
    </xf>
    <xf numFmtId="0" fontId="64" fillId="0" borderId="34" xfId="0" applyFont="1" applyBorder="1" applyAlignment="1">
      <alignment horizontal="center" vertical="center"/>
    </xf>
    <xf numFmtId="1" fontId="96" fillId="0" borderId="47" xfId="0" applyNumberFormat="1" applyFont="1" applyBorder="1" applyAlignment="1" applyProtection="1">
      <alignment horizontal="center" vertical="center" wrapText="1"/>
      <protection locked="0"/>
    </xf>
    <xf numFmtId="1" fontId="96" fillId="0" borderId="48" xfId="0" applyNumberFormat="1" applyFont="1" applyBorder="1" applyAlignment="1" applyProtection="1">
      <alignment horizontal="center" vertical="center" wrapText="1"/>
      <protection locked="0"/>
    </xf>
    <xf numFmtId="1" fontId="12" fillId="0" borderId="37" xfId="0" applyNumberFormat="1" applyFont="1" applyBorder="1" applyAlignment="1">
      <alignment horizontal="center" vertical="center"/>
    </xf>
    <xf numFmtId="0" fontId="12" fillId="0" borderId="26" xfId="0" applyFont="1" applyBorder="1" applyAlignment="1">
      <alignment horizontal="center" vertical="center"/>
    </xf>
    <xf numFmtId="1" fontId="64" fillId="0" borderId="37" xfId="0" applyNumberFormat="1" applyFont="1" applyBorder="1" applyAlignment="1">
      <alignment horizontal="center" vertical="center"/>
    </xf>
    <xf numFmtId="0" fontId="64" fillId="0" borderId="26" xfId="0" applyFont="1" applyBorder="1" applyAlignment="1">
      <alignment horizontal="center" vertical="center"/>
    </xf>
    <xf numFmtId="0" fontId="12" fillId="0" borderId="46" xfId="0" applyFont="1" applyBorder="1" applyAlignment="1">
      <alignment horizontal="center" vertical="center" wrapText="1"/>
    </xf>
    <xf numFmtId="0" fontId="12" fillId="0" borderId="49" xfId="0" applyFont="1" applyBorder="1" applyAlignment="1">
      <alignment horizontal="center" vertical="center" wrapText="1"/>
    </xf>
    <xf numFmtId="0" fontId="0" fillId="0" borderId="46" xfId="0" applyFont="1" applyBorder="1" applyAlignment="1">
      <alignment horizontal="center" vertical="center"/>
    </xf>
    <xf numFmtId="1" fontId="96" fillId="0" borderId="45" xfId="0" applyNumberFormat="1" applyFont="1" applyBorder="1" applyAlignment="1" applyProtection="1">
      <alignment horizontal="center" vertical="center" wrapText="1"/>
      <protection locked="0"/>
    </xf>
    <xf numFmtId="0" fontId="0" fillId="0" borderId="46" xfId="0" applyFont="1" applyBorder="1" applyAlignment="1">
      <alignment horizontal="left" vertical="center" wrapText="1"/>
    </xf>
    <xf numFmtId="0" fontId="0" fillId="0" borderId="30" xfId="0" applyFont="1" applyBorder="1" applyAlignment="1">
      <alignment horizontal="left" vertical="center" wrapText="1"/>
    </xf>
    <xf numFmtId="0" fontId="0" fillId="0" borderId="49" xfId="0" applyFont="1" applyBorder="1" applyAlignment="1">
      <alignment horizontal="left" vertical="center" wrapText="1"/>
    </xf>
    <xf numFmtId="0" fontId="0" fillId="0" borderId="82" xfId="0" applyFont="1" applyBorder="1" applyAlignment="1">
      <alignment horizontal="left" vertical="center" wrapText="1"/>
    </xf>
    <xf numFmtId="0" fontId="0" fillId="0" borderId="83" xfId="0" applyFont="1" applyBorder="1" applyAlignment="1">
      <alignment horizontal="left" vertical="center"/>
    </xf>
    <xf numFmtId="0" fontId="0" fillId="0" borderId="99" xfId="0" applyFont="1" applyBorder="1" applyAlignment="1">
      <alignment horizontal="left" vertical="center"/>
    </xf>
    <xf numFmtId="0" fontId="98" fillId="3" borderId="67" xfId="0" applyFont="1" applyFill="1" applyBorder="1" applyAlignment="1" applyProtection="1">
      <alignment horizontal="left" vertical="center"/>
      <protection locked="0"/>
    </xf>
    <xf numFmtId="0" fontId="98" fillId="3" borderId="68" xfId="0" applyFont="1" applyFill="1" applyBorder="1" applyAlignment="1" applyProtection="1">
      <alignment horizontal="left" vertical="center"/>
      <protection locked="0"/>
    </xf>
    <xf numFmtId="0" fontId="98" fillId="3" borderId="124" xfId="0" applyFont="1" applyFill="1" applyBorder="1" applyAlignment="1" applyProtection="1">
      <alignment horizontal="left" vertical="center"/>
      <protection locked="0"/>
    </xf>
    <xf numFmtId="0" fontId="2" fillId="3" borderId="121" xfId="0" applyFont="1" applyFill="1" applyBorder="1" applyAlignment="1" applyProtection="1">
      <alignment horizontal="left" vertical="center" wrapText="1"/>
      <protection locked="0"/>
    </xf>
    <xf numFmtId="0" fontId="2" fillId="3" borderId="122" xfId="0" applyFont="1" applyFill="1" applyBorder="1" applyAlignment="1" applyProtection="1">
      <alignment horizontal="left" vertical="center" wrapText="1"/>
      <protection locked="0"/>
    </xf>
    <xf numFmtId="0" fontId="2" fillId="3" borderId="123" xfId="0" applyFont="1" applyFill="1" applyBorder="1" applyAlignment="1" applyProtection="1">
      <alignment horizontal="left" vertical="center" wrapText="1"/>
      <protection locked="0"/>
    </xf>
    <xf numFmtId="0" fontId="0" fillId="0" borderId="83" xfId="0" applyFont="1" applyBorder="1" applyAlignment="1">
      <alignment horizontal="left" vertical="center" wrapText="1"/>
    </xf>
    <xf numFmtId="0" fontId="0" fillId="0" borderId="99" xfId="0" applyFont="1" applyBorder="1" applyAlignment="1">
      <alignment horizontal="left" vertical="center" wrapText="1"/>
    </xf>
    <xf numFmtId="1" fontId="36" fillId="0" borderId="45" xfId="0" applyNumberFormat="1" applyFont="1" applyBorder="1" applyAlignment="1" applyProtection="1">
      <alignment horizontal="center" vertical="center" wrapText="1"/>
      <protection locked="0"/>
    </xf>
    <xf numFmtId="1" fontId="36" fillId="0" borderId="47" xfId="0" applyNumberFormat="1" applyFont="1" applyBorder="1" applyAlignment="1" applyProtection="1">
      <alignment horizontal="center" vertical="center" wrapText="1"/>
      <protection locked="0"/>
    </xf>
    <xf numFmtId="1" fontId="36" fillId="0" borderId="48" xfId="0" applyNumberFormat="1" applyFont="1" applyBorder="1" applyAlignment="1" applyProtection="1">
      <alignment horizontal="center" vertical="center" wrapText="1"/>
      <protection locked="0"/>
    </xf>
    <xf numFmtId="1" fontId="25" fillId="0" borderId="37" xfId="0" applyNumberFormat="1" applyFont="1" applyBorder="1" applyAlignment="1">
      <alignment horizontal="center" vertical="center"/>
    </xf>
    <xf numFmtId="0" fontId="25" fillId="0" borderId="8" xfId="0" applyFont="1" applyBorder="1" applyAlignment="1">
      <alignment horizontal="center" vertical="center"/>
    </xf>
    <xf numFmtId="0" fontId="25" fillId="0" borderId="34" xfId="0" applyFont="1" applyBorder="1" applyAlignment="1">
      <alignment horizontal="center" vertical="center"/>
    </xf>
    <xf numFmtId="0" fontId="25" fillId="0" borderId="26" xfId="0" applyFont="1" applyBorder="1" applyAlignment="1">
      <alignment horizontal="center" vertical="center"/>
    </xf>
    <xf numFmtId="1" fontId="36" fillId="0" borderId="37" xfId="0" applyNumberFormat="1" applyFont="1" applyBorder="1" applyAlignment="1">
      <alignment horizontal="center" vertical="center"/>
    </xf>
    <xf numFmtId="0" fontId="36" fillId="0" borderId="8" xfId="0" applyFont="1" applyBorder="1" applyAlignment="1">
      <alignment horizontal="center" vertical="center"/>
    </xf>
    <xf numFmtId="0" fontId="36" fillId="0" borderId="34" xfId="0" applyFont="1" applyBorder="1" applyAlignment="1">
      <alignment horizontal="center" vertical="center"/>
    </xf>
    <xf numFmtId="0" fontId="36" fillId="0" borderId="26" xfId="0" applyFont="1" applyBorder="1" applyAlignment="1">
      <alignment horizontal="center" vertical="center"/>
    </xf>
    <xf numFmtId="0" fontId="13" fillId="0" borderId="46"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0" fontId="97" fillId="0" borderId="46" xfId="0" applyFont="1" applyBorder="1" applyAlignment="1">
      <alignment horizontal="center" wrapText="1"/>
    </xf>
    <xf numFmtId="0" fontId="97" fillId="0" borderId="30" xfId="0" applyFont="1" applyBorder="1" applyAlignment="1">
      <alignment horizontal="center" wrapText="1"/>
    </xf>
    <xf numFmtId="0" fontId="97" fillId="0" borderId="49" xfId="0" applyFont="1" applyBorder="1" applyAlignment="1">
      <alignment horizontal="center" wrapText="1"/>
    </xf>
    <xf numFmtId="0" fontId="97" fillId="0" borderId="46" xfId="0" applyFont="1" applyBorder="1" applyAlignment="1">
      <alignment horizontal="center"/>
    </xf>
    <xf numFmtId="0" fontId="97" fillId="0" borderId="30" xfId="0" applyFont="1" applyBorder="1" applyAlignment="1">
      <alignment horizontal="center"/>
    </xf>
    <xf numFmtId="0" fontId="97" fillId="0" borderId="49" xfId="0" applyFont="1" applyBorder="1" applyAlignment="1">
      <alignment horizontal="center"/>
    </xf>
    <xf numFmtId="0" fontId="10" fillId="0" borderId="82"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99" xfId="0" applyFont="1" applyBorder="1" applyAlignment="1">
      <alignment horizontal="center" vertical="center" wrapText="1"/>
    </xf>
    <xf numFmtId="14" fontId="97" fillId="0" borderId="46" xfId="0" applyNumberFormat="1" applyFont="1" applyBorder="1" applyAlignment="1">
      <alignment horizontal="center"/>
    </xf>
    <xf numFmtId="0" fontId="97" fillId="0" borderId="82" xfId="0" applyFont="1" applyBorder="1" applyAlignment="1">
      <alignment horizontal="center" wrapText="1"/>
    </xf>
    <xf numFmtId="0" fontId="97" fillId="0" borderId="83" xfId="0" applyFont="1" applyBorder="1" applyAlignment="1">
      <alignment horizontal="center" wrapText="1"/>
    </xf>
    <xf numFmtId="0" fontId="97" fillId="0" borderId="99" xfId="0" applyFont="1" applyBorder="1" applyAlignment="1">
      <alignment horizontal="center" wrapText="1"/>
    </xf>
    <xf numFmtId="1" fontId="97" fillId="0" borderId="45" xfId="0" applyNumberFormat="1" applyFont="1" applyBorder="1" applyAlignment="1" applyProtection="1">
      <alignment horizontal="center" vertical="center" wrapText="1"/>
      <protection locked="0"/>
    </xf>
    <xf numFmtId="1" fontId="97" fillId="0" borderId="47" xfId="0" applyNumberFormat="1" applyFont="1" applyBorder="1" applyAlignment="1" applyProtection="1">
      <alignment horizontal="center" vertical="center" wrapText="1"/>
      <protection locked="0"/>
    </xf>
    <xf numFmtId="1" fontId="97" fillId="0" borderId="48" xfId="0" applyNumberFormat="1" applyFont="1" applyBorder="1" applyAlignment="1" applyProtection="1">
      <alignment horizontal="center" vertical="center" wrapText="1"/>
      <protection locked="0"/>
    </xf>
    <xf numFmtId="0" fontId="0" fillId="0" borderId="49" xfId="0" applyBorder="1" applyAlignment="1">
      <alignment horizontal="center" vertical="center" wrapText="1"/>
    </xf>
    <xf numFmtId="0" fontId="13" fillId="0" borderId="162"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163" xfId="0" applyFont="1" applyBorder="1" applyAlignment="1" applyProtection="1">
      <alignment horizontal="center" vertical="center"/>
      <protection locked="0"/>
    </xf>
    <xf numFmtId="0" fontId="12" fillId="0" borderId="142" xfId="0" applyFont="1" applyBorder="1" applyAlignment="1">
      <alignment horizontal="center" vertical="center" wrapText="1"/>
    </xf>
    <xf numFmtId="0" fontId="12" fillId="0" borderId="143" xfId="0" applyFont="1" applyBorder="1" applyAlignment="1">
      <alignment horizontal="center" vertical="center" wrapText="1"/>
    </xf>
    <xf numFmtId="0" fontId="12" fillId="0" borderId="88" xfId="0" applyFont="1" applyBorder="1" applyAlignment="1">
      <alignment horizontal="center" vertical="center" wrapText="1"/>
    </xf>
    <xf numFmtId="0" fontId="0" fillId="0" borderId="164"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165" xfId="0" applyFont="1" applyBorder="1" applyAlignment="1">
      <alignment horizontal="center" vertical="center" wrapText="1"/>
    </xf>
    <xf numFmtId="0" fontId="13" fillId="0" borderId="46" xfId="0" applyFont="1" applyBorder="1" applyAlignment="1">
      <alignment horizontal="center"/>
    </xf>
    <xf numFmtId="0" fontId="13" fillId="0" borderId="30" xfId="0" applyFont="1" applyBorder="1" applyAlignment="1">
      <alignment horizontal="center"/>
    </xf>
    <xf numFmtId="0" fontId="13" fillId="0" borderId="49" xfId="0" applyFont="1" applyBorder="1" applyAlignment="1">
      <alignment horizontal="center"/>
    </xf>
    <xf numFmtId="0" fontId="0" fillId="0" borderId="83" xfId="0" applyFont="1" applyBorder="1" applyAlignment="1">
      <alignment horizontal="left" vertical="top" wrapText="1"/>
    </xf>
    <xf numFmtId="0" fontId="0" fillId="0" borderId="83" xfId="0" applyFont="1" applyBorder="1" applyAlignment="1">
      <alignment horizontal="left" vertical="top"/>
    </xf>
    <xf numFmtId="0" fontId="10" fillId="0" borderId="82" xfId="0" applyFont="1" applyBorder="1" applyAlignment="1">
      <alignment horizontal="left" vertical="top" wrapText="1"/>
    </xf>
    <xf numFmtId="0" fontId="10" fillId="0" borderId="83" xfId="0" applyFont="1" applyBorder="1" applyAlignment="1">
      <alignment horizontal="left" vertical="top" wrapText="1"/>
    </xf>
    <xf numFmtId="0" fontId="10" fillId="0" borderId="99" xfId="0" applyFont="1" applyBorder="1" applyAlignment="1">
      <alignment horizontal="left" vertical="top" wrapText="1"/>
    </xf>
    <xf numFmtId="14" fontId="13" fillId="0" borderId="46" xfId="0" applyNumberFormat="1" applyFont="1" applyBorder="1" applyAlignment="1">
      <alignment horizontal="center"/>
    </xf>
    <xf numFmtId="0" fontId="13" fillId="0" borderId="82" xfId="0" applyFont="1" applyBorder="1" applyAlignment="1">
      <alignment horizontal="center"/>
    </xf>
    <xf numFmtId="0" fontId="13" fillId="0" borderId="83" xfId="0" applyFont="1" applyBorder="1" applyAlignment="1">
      <alignment horizontal="center"/>
    </xf>
    <xf numFmtId="0" fontId="13" fillId="0" borderId="99" xfId="0" applyFont="1" applyBorder="1" applyAlignment="1">
      <alignment horizontal="center"/>
    </xf>
    <xf numFmtId="0" fontId="13" fillId="0" borderId="82" xfId="0" applyFont="1" applyBorder="1" applyAlignment="1">
      <alignment horizontal="center" wrapText="1"/>
    </xf>
    <xf numFmtId="0" fontId="13" fillId="0" borderId="83" xfId="0" applyFont="1" applyBorder="1" applyAlignment="1">
      <alignment horizontal="center" wrapText="1"/>
    </xf>
    <xf numFmtId="0" fontId="13" fillId="0" borderId="99" xfId="0" applyFont="1" applyBorder="1" applyAlignment="1">
      <alignment horizontal="center" wrapText="1"/>
    </xf>
    <xf numFmtId="0" fontId="0" fillId="0" borderId="82" xfId="0" applyFont="1" applyBorder="1" applyAlignment="1">
      <alignment horizontal="left" vertical="top" wrapText="1"/>
    </xf>
    <xf numFmtId="0" fontId="0" fillId="0" borderId="99" xfId="0" applyFont="1" applyBorder="1" applyAlignment="1">
      <alignment horizontal="left" vertical="top" wrapText="1"/>
    </xf>
    <xf numFmtId="1" fontId="36" fillId="0" borderId="46" xfId="0" applyNumberFormat="1" applyFont="1" applyBorder="1" applyAlignment="1" applyProtection="1">
      <alignment horizontal="center" vertical="center" wrapText="1"/>
      <protection locked="0"/>
    </xf>
    <xf numFmtId="1" fontId="36" fillId="0" borderId="30" xfId="0" applyNumberFormat="1" applyFont="1" applyBorder="1" applyAlignment="1" applyProtection="1">
      <alignment horizontal="center" vertical="center" wrapText="1"/>
      <protection locked="0"/>
    </xf>
    <xf numFmtId="1" fontId="36" fillId="0" borderId="49" xfId="0" applyNumberFormat="1" applyFont="1" applyBorder="1" applyAlignment="1" applyProtection="1">
      <alignment horizontal="center" vertical="center" wrapText="1"/>
      <protection locked="0"/>
    </xf>
  </cellXfs>
  <cellStyles count="5">
    <cellStyle name="Millares" xfId="3" builtinId="3"/>
    <cellStyle name="Normal" xfId="0" builtinId="0"/>
    <cellStyle name="Normal - Style1 2" xfId="1"/>
    <cellStyle name="Normal 2 2" xfId="2"/>
    <cellStyle name="Porcentaje" xfId="4" builtinId="5"/>
  </cellStyles>
  <dxfs count="701">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76200</xdr:colOff>
      <xdr:row>0</xdr:row>
      <xdr:rowOff>187325</xdr:rowOff>
    </xdr:from>
    <xdr:ext cx="2505074" cy="914400"/>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76200" y="187325"/>
          <a:ext cx="2505074" cy="914400"/>
        </a:xfrm>
        <a:prstGeom prst="rect">
          <a:avLst/>
        </a:prstGeom>
      </xdr:spPr>
    </xdr:pic>
    <xdr:clientData/>
  </xdr:oneCellAnchor>
  <xdr:twoCellAnchor editAs="oneCell">
    <xdr:from>
      <xdr:col>6</xdr:col>
      <xdr:colOff>714374</xdr:colOff>
      <xdr:row>0</xdr:row>
      <xdr:rowOff>359833</xdr:rowOff>
    </xdr:from>
    <xdr:to>
      <xdr:col>8</xdr:col>
      <xdr:colOff>379941</xdr:colOff>
      <xdr:row>3</xdr:row>
      <xdr:rowOff>20686</xdr:rowOff>
    </xdr:to>
    <xdr:pic>
      <xdr:nvPicPr>
        <xdr:cNvPr id="17" name="Picture 9">
          <a:extLst>
            <a:ext uri="{FF2B5EF4-FFF2-40B4-BE49-F238E27FC236}">
              <a16:creationId xmlns:a16="http://schemas.microsoft.com/office/drawing/2014/main" id="{E48F7556-636E-4C41-AFAA-9B8BFBF6143C}"/>
            </a:ext>
          </a:extLst>
        </xdr:cNvPr>
        <xdr:cNvPicPr>
          <a:picLocks noChangeAspect="1"/>
        </xdr:cNvPicPr>
      </xdr:nvPicPr>
      <xdr:blipFill>
        <a:blip xmlns:r="http://schemas.openxmlformats.org/officeDocument/2006/relationships" r:embed="rId2"/>
        <a:stretch>
          <a:fillRect/>
        </a:stretch>
      </xdr:blipFill>
      <xdr:spPr>
        <a:xfrm>
          <a:off x="10106024" y="359833"/>
          <a:ext cx="1322917" cy="5752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00000000-0008-0000-0100-000008000000}"/>
            </a:ext>
          </a:extLst>
        </xdr:cNvPr>
        <xdr:cNvSpPr txBox="1"/>
      </xdr:nvSpPr>
      <xdr:spPr>
        <a:xfrm>
          <a:off x="14634210" y="496824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1278784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41910</xdr:colOff>
      <xdr:row>1</xdr:row>
      <xdr:rowOff>285750</xdr:rowOff>
    </xdr:from>
    <xdr:ext cx="2156460" cy="5844540"/>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233785" y="14573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3068104</xdr:colOff>
      <xdr:row>0</xdr:row>
      <xdr:rowOff>937612</xdr:rowOff>
    </xdr:to>
    <xdr:pic>
      <xdr:nvPicPr>
        <xdr:cNvPr id="24"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658992</xdr:colOff>
      <xdr:row>0</xdr:row>
      <xdr:rowOff>334608</xdr:rowOff>
    </xdr:from>
    <xdr:to>
      <xdr:col>5</xdr:col>
      <xdr:colOff>2388530</xdr:colOff>
      <xdr:row>0</xdr:row>
      <xdr:rowOff>880073</xdr:rowOff>
    </xdr:to>
    <xdr:pic>
      <xdr:nvPicPr>
        <xdr:cNvPr id="25"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stretch>
          <a:fillRect/>
        </a:stretch>
      </xdr:blipFill>
      <xdr:spPr>
        <a:xfrm>
          <a:off x="8945742" y="334608"/>
          <a:ext cx="1729538" cy="545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54742</xdr:colOff>
      <xdr:row>0</xdr:row>
      <xdr:rowOff>71437</xdr:rowOff>
    </xdr:from>
    <xdr:to>
      <xdr:col>2</xdr:col>
      <xdr:colOff>1345405</xdr:colOff>
      <xdr:row>2</xdr:row>
      <xdr:rowOff>606347</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117" y="71437"/>
          <a:ext cx="3076601" cy="868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519425</xdr:colOff>
      <xdr:row>0</xdr:row>
      <xdr:rowOff>0</xdr:rowOff>
    </xdr:from>
    <xdr:to>
      <xdr:col>2</xdr:col>
      <xdr:colOff>1530804</xdr:colOff>
      <xdr:row>2</xdr:row>
      <xdr:rowOff>582387</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068" y="0"/>
          <a:ext cx="3161307" cy="92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1495425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869156</xdr:colOff>
      <xdr:row>1</xdr:row>
      <xdr:rowOff>11905</xdr:rowOff>
    </xdr:from>
    <xdr:to>
      <xdr:col>12</xdr:col>
      <xdr:colOff>959642</xdr:colOff>
      <xdr:row>1</xdr:row>
      <xdr:rowOff>420290</xdr:rowOff>
    </xdr:to>
    <xdr:pic>
      <xdr:nvPicPr>
        <xdr:cNvPr id="3" name="Picture 9">
          <a:extLst>
            <a:ext uri="{FF2B5EF4-FFF2-40B4-BE49-F238E27FC236}">
              <a16:creationId xmlns:a16="http://schemas.microsoft.com/office/drawing/2014/main" id="{EA77EE27-0640-4119-9E1A-C4844D25A61A}"/>
            </a:ext>
          </a:extLst>
        </xdr:cNvPr>
        <xdr:cNvPicPr>
          <a:picLocks noChangeAspect="1"/>
        </xdr:cNvPicPr>
      </xdr:nvPicPr>
      <xdr:blipFill>
        <a:blip xmlns:r="http://schemas.openxmlformats.org/officeDocument/2006/relationships" r:embed="rId2"/>
        <a:stretch>
          <a:fillRect/>
        </a:stretch>
      </xdr:blipFill>
      <xdr:spPr>
        <a:xfrm>
          <a:off x="18014156" y="226218"/>
          <a:ext cx="1114424" cy="4083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361950</xdr:colOff>
      <xdr:row>0</xdr:row>
      <xdr:rowOff>19051</xdr:rowOff>
    </xdr:from>
    <xdr:to>
      <xdr:col>1</xdr:col>
      <xdr:colOff>1419225</xdr:colOff>
      <xdr:row>1</xdr:row>
      <xdr:rowOff>446809</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9051"/>
          <a:ext cx="1828800" cy="637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1006929</xdr:colOff>
      <xdr:row>0</xdr:row>
      <xdr:rowOff>176893</xdr:rowOff>
    </xdr:from>
    <xdr:to>
      <xdr:col>12</xdr:col>
      <xdr:colOff>610960</xdr:colOff>
      <xdr:row>1</xdr:row>
      <xdr:rowOff>381171</xdr:rowOff>
    </xdr:to>
    <xdr:pic>
      <xdr:nvPicPr>
        <xdr:cNvPr id="4" name="Picture 9">
          <a:extLst>
            <a:ext uri="{FF2B5EF4-FFF2-40B4-BE49-F238E27FC236}">
              <a16:creationId xmlns:a16="http://schemas.microsoft.com/office/drawing/2014/main" id="{77EBFC24-2500-4404-AECD-78E819189BA3}"/>
            </a:ext>
          </a:extLst>
        </xdr:cNvPr>
        <xdr:cNvPicPr>
          <a:picLocks noChangeAspect="1"/>
        </xdr:cNvPicPr>
      </xdr:nvPicPr>
      <xdr:blipFill>
        <a:blip xmlns:r="http://schemas.openxmlformats.org/officeDocument/2006/relationships" r:embed="rId2"/>
        <a:stretch>
          <a:fillRect/>
        </a:stretch>
      </xdr:blipFill>
      <xdr:spPr>
        <a:xfrm>
          <a:off x="19703143" y="176893"/>
          <a:ext cx="1114424" cy="4083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1533525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1533525</xdr:colOff>
      <xdr:row>2</xdr:row>
      <xdr:rowOff>15875</xdr:rowOff>
    </xdr:to>
    <xdr:pic>
      <xdr:nvPicPr>
        <xdr:cNvPr id="3" name="Imagen 1">
          <a:extLst>
            <a:ext uri="{FF2B5EF4-FFF2-40B4-BE49-F238E27FC236}">
              <a16:creationId xmlns:a16="http://schemas.microsoft.com/office/drawing/2014/main" id="{78BFCE19-F7B9-406E-8F48-F3AB07DD5E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884465</xdr:colOff>
      <xdr:row>0</xdr:row>
      <xdr:rowOff>190500</xdr:rowOff>
    </xdr:from>
    <xdr:to>
      <xdr:col>12</xdr:col>
      <xdr:colOff>978354</xdr:colOff>
      <xdr:row>1</xdr:row>
      <xdr:rowOff>394778</xdr:rowOff>
    </xdr:to>
    <xdr:pic>
      <xdr:nvPicPr>
        <xdr:cNvPr id="4" name="Picture 9">
          <a:extLst>
            <a:ext uri="{FF2B5EF4-FFF2-40B4-BE49-F238E27FC236}">
              <a16:creationId xmlns:a16="http://schemas.microsoft.com/office/drawing/2014/main" id="{3B56D618-E4C6-4EC1-B4DE-7F1DA7B10735}"/>
            </a:ext>
          </a:extLst>
        </xdr:cNvPr>
        <xdr:cNvPicPr>
          <a:picLocks noChangeAspect="1"/>
        </xdr:cNvPicPr>
      </xdr:nvPicPr>
      <xdr:blipFill>
        <a:blip xmlns:r="http://schemas.openxmlformats.org/officeDocument/2006/relationships" r:embed="rId2"/>
        <a:stretch>
          <a:fillRect/>
        </a:stretch>
      </xdr:blipFill>
      <xdr:spPr>
        <a:xfrm>
          <a:off x="18437679" y="190500"/>
          <a:ext cx="1114424" cy="4083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1352550</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1352550</xdr:colOff>
      <xdr:row>2</xdr:row>
      <xdr:rowOff>15875</xdr:rowOff>
    </xdr:to>
    <xdr:pic>
      <xdr:nvPicPr>
        <xdr:cNvPr id="3" name="Imagen 1">
          <a:extLst>
            <a:ext uri="{FF2B5EF4-FFF2-40B4-BE49-F238E27FC236}">
              <a16:creationId xmlns:a16="http://schemas.microsoft.com/office/drawing/2014/main" id="{6E584432-D138-4EF1-8FE2-7E23DD66D4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625928</xdr:colOff>
      <xdr:row>1</xdr:row>
      <xdr:rowOff>13608</xdr:rowOff>
    </xdr:from>
    <xdr:to>
      <xdr:col>12</xdr:col>
      <xdr:colOff>542924</xdr:colOff>
      <xdr:row>1</xdr:row>
      <xdr:rowOff>421993</xdr:rowOff>
    </xdr:to>
    <xdr:pic>
      <xdr:nvPicPr>
        <xdr:cNvPr id="4" name="Picture 9">
          <a:extLst>
            <a:ext uri="{FF2B5EF4-FFF2-40B4-BE49-F238E27FC236}">
              <a16:creationId xmlns:a16="http://schemas.microsoft.com/office/drawing/2014/main" id="{80FBAAF4-28C7-430A-9C03-F065BAD248DF}"/>
            </a:ext>
          </a:extLst>
        </xdr:cNvPr>
        <xdr:cNvPicPr>
          <a:picLocks noChangeAspect="1"/>
        </xdr:cNvPicPr>
      </xdr:nvPicPr>
      <xdr:blipFill>
        <a:blip xmlns:r="http://schemas.openxmlformats.org/officeDocument/2006/relationships" r:embed="rId2"/>
        <a:stretch>
          <a:fillRect/>
        </a:stretch>
      </xdr:blipFill>
      <xdr:spPr>
        <a:xfrm>
          <a:off x="16682357" y="217715"/>
          <a:ext cx="1114424" cy="4083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IGCMA\6.%20PLAN%20DE%20ACCI&#211;N\Vigencia%202024\PLAN%20DE%20ACCIO&#769;N%20SIGCMA%202024-CSJ%20Huila_DESAJ%20Neiv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sheetName val="INVERSION"/>
      <sheetName val="INVERSION_SEG_1_TRIM"/>
      <sheetName val="JURISDICCIONAL"/>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Q86"/>
  <sheetViews>
    <sheetView workbookViewId="0">
      <selection activeCell="C11" sqref="C11:I11"/>
    </sheetView>
  </sheetViews>
  <sheetFormatPr baseColWidth="10" defaultColWidth="11.42578125" defaultRowHeight="15"/>
  <cols>
    <col min="1" max="1" width="28.140625" customWidth="1"/>
    <col min="2" max="2" width="18" customWidth="1"/>
    <col min="3" max="3" width="27.42578125" style="7" customWidth="1"/>
    <col min="4" max="5" width="27.42578125" customWidth="1"/>
    <col min="6" max="8" width="12.42578125" customWidth="1"/>
    <col min="10" max="17" width="11.42578125" style="3"/>
  </cols>
  <sheetData>
    <row r="1" spans="1:17" s="3" customFormat="1" ht="42" customHeight="1">
      <c r="A1" s="321"/>
      <c r="B1" s="321"/>
      <c r="C1" s="321"/>
      <c r="D1" s="321"/>
      <c r="E1" s="321"/>
      <c r="F1" s="321"/>
    </row>
    <row r="2" spans="1:17" s="3" customFormat="1">
      <c r="C2" s="213"/>
    </row>
    <row r="3" spans="1:17" s="3" customFormat="1">
      <c r="C3" s="213"/>
    </row>
    <row r="4" spans="1:17" s="3" customFormat="1">
      <c r="C4" s="213"/>
    </row>
    <row r="5" spans="1:17" s="3" customFormat="1">
      <c r="C5" s="213"/>
      <c r="D5" s="214"/>
      <c r="E5" s="214"/>
      <c r="F5" s="214"/>
      <c r="G5" s="214"/>
      <c r="H5" s="214"/>
    </row>
    <row r="6" spans="1:17" s="3" customFormat="1">
      <c r="C6" s="213"/>
      <c r="D6" s="214"/>
      <c r="E6" s="214"/>
      <c r="F6" s="214"/>
      <c r="G6" s="214"/>
      <c r="H6" s="214"/>
    </row>
    <row r="7" spans="1:17" s="3" customFormat="1" ht="33.75">
      <c r="A7" s="322" t="s">
        <v>0</v>
      </c>
      <c r="B7" s="322"/>
      <c r="C7" s="322"/>
      <c r="D7" s="322"/>
      <c r="E7" s="322"/>
      <c r="F7" s="322"/>
      <c r="G7" s="322"/>
      <c r="H7" s="322"/>
      <c r="I7" s="322"/>
    </row>
    <row r="8" spans="1:17" s="3" customFormat="1">
      <c r="C8" s="213"/>
    </row>
    <row r="9" spans="1:17" s="8" customFormat="1" ht="81.75" customHeight="1">
      <c r="A9" s="9" t="s">
        <v>1</v>
      </c>
      <c r="B9" s="320" t="s">
        <v>472</v>
      </c>
      <c r="C9" s="320"/>
      <c r="D9" s="320"/>
      <c r="E9" s="320"/>
      <c r="F9" s="320"/>
      <c r="G9" s="320"/>
      <c r="H9" s="320"/>
      <c r="I9" s="320"/>
      <c r="J9" s="15"/>
      <c r="K9" s="15"/>
      <c r="L9" s="15"/>
      <c r="M9" s="15"/>
      <c r="N9" s="15"/>
      <c r="O9" s="15"/>
      <c r="P9" s="15"/>
      <c r="Q9" s="15"/>
    </row>
    <row r="10" spans="1:17" s="8" customFormat="1" ht="16.899999999999999" customHeight="1">
      <c r="A10" s="13"/>
      <c r="B10" s="14"/>
      <c r="C10" s="14"/>
      <c r="D10" s="13"/>
      <c r="E10" s="12"/>
      <c r="J10" s="15"/>
      <c r="K10" s="15"/>
      <c r="L10" s="15"/>
      <c r="M10" s="15"/>
      <c r="N10" s="15"/>
      <c r="O10" s="15"/>
      <c r="P10" s="15"/>
      <c r="Q10" s="15"/>
    </row>
    <row r="11" spans="1:17" s="8" customFormat="1" ht="84" customHeight="1">
      <c r="A11" s="9" t="s">
        <v>2</v>
      </c>
      <c r="B11" s="10"/>
      <c r="C11" s="320" t="s">
        <v>3</v>
      </c>
      <c r="D11" s="320"/>
      <c r="E11" s="320"/>
      <c r="F11" s="320"/>
      <c r="G11" s="320"/>
      <c r="H11" s="320"/>
      <c r="I11" s="320"/>
      <c r="J11" s="15"/>
      <c r="K11" s="15"/>
      <c r="L11" s="15"/>
      <c r="M11" s="15"/>
      <c r="N11" s="15"/>
      <c r="O11" s="15"/>
      <c r="P11" s="15"/>
      <c r="Q11" s="15"/>
    </row>
    <row r="12" spans="1:17" ht="32.25" customHeight="1">
      <c r="A12" s="11"/>
    </row>
    <row r="13" spans="1:17" ht="32.25" customHeight="1">
      <c r="A13" s="116" t="s">
        <v>4</v>
      </c>
      <c r="B13" s="320"/>
      <c r="C13" s="320"/>
      <c r="D13" s="320"/>
      <c r="E13" s="320"/>
      <c r="F13" s="320"/>
      <c r="G13" s="320"/>
      <c r="H13" s="320"/>
      <c r="I13" s="320"/>
    </row>
    <row r="14" spans="1:17" s="8" customFormat="1" ht="69" customHeight="1">
      <c r="A14" s="116" t="s">
        <v>5</v>
      </c>
      <c r="B14" s="320" t="s">
        <v>472</v>
      </c>
      <c r="C14" s="320"/>
      <c r="D14" s="320"/>
      <c r="E14" s="320"/>
      <c r="F14" s="320"/>
      <c r="G14" s="320"/>
      <c r="H14" s="320"/>
      <c r="I14" s="320"/>
      <c r="J14" s="15"/>
      <c r="K14" s="15"/>
      <c r="L14" s="15"/>
      <c r="M14" s="15"/>
      <c r="N14" s="15"/>
      <c r="O14" s="15"/>
      <c r="P14" s="15"/>
      <c r="Q14" s="15"/>
    </row>
    <row r="15" spans="1:17" s="8" customFormat="1" ht="54" customHeight="1">
      <c r="A15" s="116" t="s">
        <v>6</v>
      </c>
      <c r="B15" s="320"/>
      <c r="C15" s="320"/>
      <c r="D15" s="320"/>
      <c r="E15" s="320"/>
      <c r="F15" s="320"/>
      <c r="G15" s="320"/>
      <c r="H15" s="320"/>
      <c r="I15" s="320"/>
      <c r="J15" s="15"/>
      <c r="K15" s="15"/>
      <c r="L15" s="15"/>
      <c r="M15" s="15"/>
      <c r="N15" s="15"/>
      <c r="O15" s="15"/>
      <c r="P15" s="15"/>
      <c r="Q15" s="15"/>
    </row>
    <row r="16" spans="1:17" s="8" customFormat="1" ht="54" customHeight="1">
      <c r="A16" s="9" t="s">
        <v>7</v>
      </c>
      <c r="B16" s="320"/>
      <c r="C16" s="320"/>
      <c r="D16" s="320"/>
      <c r="E16" s="320"/>
      <c r="F16" s="320"/>
      <c r="G16" s="320"/>
      <c r="H16" s="320"/>
      <c r="I16" s="320"/>
      <c r="J16" s="15"/>
      <c r="K16" s="15"/>
      <c r="L16" s="15"/>
      <c r="M16" s="15"/>
      <c r="N16" s="15"/>
      <c r="O16" s="15"/>
      <c r="P16" s="15"/>
      <c r="Q16" s="15"/>
    </row>
    <row r="18" spans="1:17" s="8" customFormat="1" ht="54.75" customHeight="1">
      <c r="A18" s="9" t="s">
        <v>8</v>
      </c>
      <c r="B18" s="319">
        <v>45397</v>
      </c>
      <c r="C18" s="319"/>
      <c r="D18" s="319"/>
      <c r="E18" s="319"/>
      <c r="F18" s="319"/>
      <c r="G18" s="319"/>
      <c r="H18" s="319"/>
      <c r="I18" s="319"/>
      <c r="J18" s="15"/>
      <c r="K18" s="15"/>
      <c r="L18" s="15"/>
      <c r="M18" s="15"/>
      <c r="N18" s="15"/>
      <c r="O18" s="15"/>
      <c r="P18" s="15"/>
      <c r="Q18" s="15"/>
    </row>
    <row r="19" spans="1:17" s="3" customFormat="1" ht="27" customHeight="1">
      <c r="C19" s="213"/>
    </row>
    <row r="20" spans="1:17" s="3" customFormat="1" ht="15.75" thickBot="1">
      <c r="C20" s="213"/>
    </row>
    <row r="21" spans="1:17" s="3" customFormat="1">
      <c r="B21" s="215" t="s">
        <v>9</v>
      </c>
      <c r="C21" s="216" t="s">
        <v>10</v>
      </c>
      <c r="D21" s="216" t="s">
        <v>11</v>
      </c>
      <c r="E21" s="216" t="s">
        <v>12</v>
      </c>
    </row>
    <row r="22" spans="1:17" s="3" customFormat="1" ht="23.25" customHeight="1" thickBot="1">
      <c r="B22" s="217" t="s">
        <v>13</v>
      </c>
      <c r="C22" s="218" t="s">
        <v>14</v>
      </c>
      <c r="D22" s="218" t="s">
        <v>15</v>
      </c>
      <c r="E22" s="218" t="s">
        <v>16</v>
      </c>
    </row>
    <row r="23" spans="1:17" s="3" customFormat="1">
      <c r="B23" s="219" t="s">
        <v>17</v>
      </c>
      <c r="C23" s="220" t="s">
        <v>8</v>
      </c>
      <c r="D23" s="220" t="s">
        <v>8</v>
      </c>
      <c r="E23" s="220" t="s">
        <v>8</v>
      </c>
    </row>
    <row r="24" spans="1:17" s="3" customFormat="1" ht="15.75" thickBot="1">
      <c r="B24" s="217">
        <v>1</v>
      </c>
      <c r="C24" s="221">
        <v>45243</v>
      </c>
      <c r="D24" s="221">
        <v>45272</v>
      </c>
      <c r="E24" s="221">
        <v>45273</v>
      </c>
    </row>
    <row r="25" spans="1:17" s="3" customFormat="1">
      <c r="C25" s="213"/>
    </row>
    <row r="26" spans="1:17" s="3" customFormat="1">
      <c r="C26" s="213"/>
    </row>
    <row r="27" spans="1:17" s="3" customFormat="1">
      <c r="C27" s="213"/>
    </row>
    <row r="28" spans="1:17" s="3" customFormat="1">
      <c r="C28" s="213"/>
    </row>
    <row r="29" spans="1:17" s="3" customFormat="1">
      <c r="C29" s="213"/>
    </row>
    <row r="30" spans="1:17" s="3" customFormat="1">
      <c r="C30" s="213"/>
    </row>
    <row r="31" spans="1:17" s="3" customFormat="1">
      <c r="C31" s="213"/>
    </row>
    <row r="32" spans="1:17" s="3" customFormat="1">
      <c r="C32" s="213"/>
    </row>
    <row r="33" spans="3:3" s="3" customFormat="1">
      <c r="C33" s="213"/>
    </row>
    <row r="34" spans="3:3" s="3" customFormat="1">
      <c r="C34" s="213"/>
    </row>
    <row r="35" spans="3:3" s="3" customFormat="1">
      <c r="C35" s="213"/>
    </row>
    <row r="36" spans="3:3" s="3" customFormat="1">
      <c r="C36" s="213"/>
    </row>
    <row r="37" spans="3:3" s="3" customFormat="1">
      <c r="C37" s="213"/>
    </row>
    <row r="38" spans="3:3" s="3" customFormat="1">
      <c r="C38" s="213"/>
    </row>
    <row r="39" spans="3:3" s="3" customFormat="1">
      <c r="C39" s="213"/>
    </row>
    <row r="40" spans="3:3" s="3" customFormat="1">
      <c r="C40" s="213"/>
    </row>
    <row r="41" spans="3:3" s="3" customFormat="1">
      <c r="C41" s="213"/>
    </row>
    <row r="42" spans="3:3" s="3" customFormat="1">
      <c r="C42" s="213"/>
    </row>
    <row r="43" spans="3:3" s="3" customFormat="1">
      <c r="C43" s="213"/>
    </row>
    <row r="44" spans="3:3" s="3" customFormat="1">
      <c r="C44" s="213"/>
    </row>
    <row r="45" spans="3:3" s="3" customFormat="1">
      <c r="C45" s="213"/>
    </row>
    <row r="46" spans="3:3" s="3" customFormat="1">
      <c r="C46" s="213"/>
    </row>
    <row r="47" spans="3:3" s="3" customFormat="1">
      <c r="C47" s="213"/>
    </row>
    <row r="48" spans="3:3" s="3" customFormat="1">
      <c r="C48" s="213"/>
    </row>
    <row r="49" spans="3:3" s="3" customFormat="1">
      <c r="C49" s="213"/>
    </row>
    <row r="50" spans="3:3" s="3" customFormat="1">
      <c r="C50" s="213"/>
    </row>
    <row r="51" spans="3:3" s="3" customFormat="1">
      <c r="C51" s="213"/>
    </row>
    <row r="52" spans="3:3" s="3" customFormat="1">
      <c r="C52" s="213"/>
    </row>
    <row r="53" spans="3:3" s="3" customFormat="1">
      <c r="C53" s="213"/>
    </row>
    <row r="54" spans="3:3" s="3" customFormat="1">
      <c r="C54" s="213"/>
    </row>
    <row r="55" spans="3:3" s="3" customFormat="1">
      <c r="C55" s="213"/>
    </row>
    <row r="56" spans="3:3" s="3" customFormat="1">
      <c r="C56" s="213"/>
    </row>
    <row r="57" spans="3:3" s="3" customFormat="1">
      <c r="C57" s="213"/>
    </row>
    <row r="58" spans="3:3" s="3" customFormat="1">
      <c r="C58" s="213"/>
    </row>
    <row r="59" spans="3:3" s="3" customFormat="1">
      <c r="C59" s="213"/>
    </row>
    <row r="60" spans="3:3" s="3" customFormat="1">
      <c r="C60" s="213"/>
    </row>
    <row r="61" spans="3:3" s="3" customFormat="1">
      <c r="C61" s="213"/>
    </row>
    <row r="62" spans="3:3" s="3" customFormat="1">
      <c r="C62" s="213"/>
    </row>
    <row r="63" spans="3:3" s="3" customFormat="1">
      <c r="C63" s="213"/>
    </row>
    <row r="64" spans="3:3" s="3" customFormat="1">
      <c r="C64" s="213"/>
    </row>
    <row r="65" spans="3:3" s="3" customFormat="1">
      <c r="C65" s="213"/>
    </row>
    <row r="66" spans="3:3" s="3" customFormat="1">
      <c r="C66" s="213"/>
    </row>
    <row r="67" spans="3:3" s="3" customFormat="1">
      <c r="C67" s="213"/>
    </row>
    <row r="68" spans="3:3" s="3" customFormat="1">
      <c r="C68" s="213"/>
    </row>
    <row r="69" spans="3:3" s="3" customFormat="1">
      <c r="C69" s="213"/>
    </row>
    <row r="70" spans="3:3" s="3" customFormat="1">
      <c r="C70" s="213"/>
    </row>
    <row r="71" spans="3:3" s="3" customFormat="1">
      <c r="C71" s="213"/>
    </row>
    <row r="72" spans="3:3" s="3" customFormat="1">
      <c r="C72" s="213"/>
    </row>
    <row r="73" spans="3:3" s="3" customFormat="1">
      <c r="C73" s="213"/>
    </row>
    <row r="74" spans="3:3" s="3" customFormat="1">
      <c r="C74" s="213"/>
    </row>
    <row r="75" spans="3:3" s="3" customFormat="1">
      <c r="C75" s="213"/>
    </row>
    <row r="76" spans="3:3" s="3" customFormat="1">
      <c r="C76" s="213"/>
    </row>
    <row r="77" spans="3:3" s="3" customFormat="1">
      <c r="C77" s="213"/>
    </row>
    <row r="78" spans="3:3" s="3" customFormat="1">
      <c r="C78" s="213"/>
    </row>
    <row r="79" spans="3:3" s="3" customFormat="1">
      <c r="C79" s="213"/>
    </row>
    <row r="80" spans="3:3" s="3" customFormat="1">
      <c r="C80" s="213"/>
    </row>
    <row r="81" spans="3:3" s="3" customFormat="1">
      <c r="C81" s="213"/>
    </row>
    <row r="82" spans="3:3" s="3" customFormat="1">
      <c r="C82" s="213"/>
    </row>
    <row r="83" spans="3:3" s="3" customFormat="1">
      <c r="C83" s="213"/>
    </row>
    <row r="84" spans="3:3" s="3" customFormat="1">
      <c r="C84" s="213"/>
    </row>
    <row r="85" spans="3:3" s="3" customFormat="1">
      <c r="C85" s="213"/>
    </row>
    <row r="86" spans="3:3" s="3" customFormat="1">
      <c r="C86" s="213"/>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dataValidation type="list" allowBlank="1" showInputMessage="1" showErrorMessage="1" sqref="B11">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0"/>
  <sheetViews>
    <sheetView workbookViewId="0">
      <selection activeCell="O29" sqref="O29"/>
    </sheetView>
  </sheetViews>
  <sheetFormatPr baseColWidth="10" defaultColWidth="11.42578125" defaultRowHeight="15"/>
  <sheetData>
    <row r="2" spans="2:10" ht="18.75">
      <c r="B2" s="323" t="s">
        <v>18</v>
      </c>
      <c r="C2" s="323"/>
      <c r="D2" s="323"/>
      <c r="E2" s="323"/>
      <c r="F2" s="323"/>
      <c r="G2" s="323"/>
      <c r="H2" s="323"/>
      <c r="I2" s="323"/>
      <c r="J2" s="323"/>
    </row>
    <row r="3" spans="2:10" ht="15.75" thickBot="1"/>
    <row r="4" spans="2:10">
      <c r="B4" s="324" t="s">
        <v>19</v>
      </c>
      <c r="C4" s="325"/>
      <c r="D4" s="325"/>
      <c r="E4" s="325"/>
      <c r="F4" s="325"/>
      <c r="G4" s="325"/>
      <c r="H4" s="325"/>
      <c r="I4" s="325"/>
      <c r="J4" s="326"/>
    </row>
    <row r="5" spans="2:10">
      <c r="B5" s="327"/>
      <c r="C5" s="328"/>
      <c r="D5" s="328"/>
      <c r="E5" s="328"/>
      <c r="F5" s="328"/>
      <c r="G5" s="328"/>
      <c r="H5" s="328"/>
      <c r="I5" s="328"/>
      <c r="J5" s="329"/>
    </row>
    <row r="6" spans="2:10">
      <c r="B6" s="327"/>
      <c r="C6" s="328"/>
      <c r="D6" s="328"/>
      <c r="E6" s="328"/>
      <c r="F6" s="328"/>
      <c r="G6" s="328"/>
      <c r="H6" s="328"/>
      <c r="I6" s="328"/>
      <c r="J6" s="329"/>
    </row>
    <row r="7" spans="2:10" ht="15.75" thickBot="1">
      <c r="B7" s="330"/>
      <c r="C7" s="331"/>
      <c r="D7" s="331"/>
      <c r="E7" s="331"/>
      <c r="F7" s="331"/>
      <c r="G7" s="331"/>
      <c r="H7" s="331"/>
      <c r="I7" s="331"/>
      <c r="J7" s="332"/>
    </row>
    <row r="8" spans="2:10" ht="15.75" thickBot="1"/>
    <row r="9" spans="2:10">
      <c r="B9" s="324" t="s">
        <v>20</v>
      </c>
      <c r="C9" s="325"/>
      <c r="D9" s="325"/>
      <c r="E9" s="325"/>
      <c r="F9" s="325"/>
      <c r="G9" s="325"/>
      <c r="H9" s="325"/>
      <c r="I9" s="325"/>
      <c r="J9" s="326"/>
    </row>
    <row r="10" spans="2:10">
      <c r="B10" s="327"/>
      <c r="C10" s="328"/>
      <c r="D10" s="328"/>
      <c r="E10" s="328"/>
      <c r="F10" s="328"/>
      <c r="G10" s="328"/>
      <c r="H10" s="328"/>
      <c r="I10" s="328"/>
      <c r="J10" s="329"/>
    </row>
    <row r="11" spans="2:10">
      <c r="B11" s="327"/>
      <c r="C11" s="328"/>
      <c r="D11" s="328"/>
      <c r="E11" s="328"/>
      <c r="F11" s="328"/>
      <c r="G11" s="328"/>
      <c r="H11" s="328"/>
      <c r="I11" s="328"/>
      <c r="J11" s="329"/>
    </row>
    <row r="12" spans="2:10">
      <c r="B12" s="327"/>
      <c r="C12" s="328"/>
      <c r="D12" s="328"/>
      <c r="E12" s="328"/>
      <c r="F12" s="328"/>
      <c r="G12" s="328"/>
      <c r="H12" s="328"/>
      <c r="I12" s="328"/>
      <c r="J12" s="329"/>
    </row>
    <row r="13" spans="2:10">
      <c r="B13" s="327"/>
      <c r="C13" s="328"/>
      <c r="D13" s="328"/>
      <c r="E13" s="328"/>
      <c r="F13" s="328"/>
      <c r="G13" s="328"/>
      <c r="H13" s="328"/>
      <c r="I13" s="328"/>
      <c r="J13" s="329"/>
    </row>
    <row r="14" spans="2:10">
      <c r="B14" s="327"/>
      <c r="C14" s="328"/>
      <c r="D14" s="328"/>
      <c r="E14" s="328"/>
      <c r="F14" s="328"/>
      <c r="G14" s="328"/>
      <c r="H14" s="328"/>
      <c r="I14" s="328"/>
      <c r="J14" s="329"/>
    </row>
    <row r="15" spans="2:10" ht="15.75" thickBot="1">
      <c r="B15" s="330"/>
      <c r="C15" s="331"/>
      <c r="D15" s="331"/>
      <c r="E15" s="331"/>
      <c r="F15" s="331"/>
      <c r="G15" s="331"/>
      <c r="H15" s="331"/>
      <c r="I15" s="331"/>
      <c r="J15" s="332"/>
    </row>
    <row r="16" spans="2:10" ht="15.75" thickBot="1"/>
    <row r="17" spans="2:10">
      <c r="B17" s="324" t="s">
        <v>21</v>
      </c>
      <c r="C17" s="325"/>
      <c r="D17" s="325"/>
      <c r="E17" s="325"/>
      <c r="F17" s="325"/>
      <c r="G17" s="325"/>
      <c r="H17" s="325"/>
      <c r="I17" s="325"/>
      <c r="J17" s="326"/>
    </row>
    <row r="18" spans="2:10">
      <c r="B18" s="327"/>
      <c r="C18" s="328"/>
      <c r="D18" s="328"/>
      <c r="E18" s="328"/>
      <c r="F18" s="328"/>
      <c r="G18" s="328"/>
      <c r="H18" s="328"/>
      <c r="I18" s="328"/>
      <c r="J18" s="329"/>
    </row>
    <row r="19" spans="2:10">
      <c r="B19" s="327"/>
      <c r="C19" s="328"/>
      <c r="D19" s="328"/>
      <c r="E19" s="328"/>
      <c r="F19" s="328"/>
      <c r="G19" s="328"/>
      <c r="H19" s="328"/>
      <c r="I19" s="328"/>
      <c r="J19" s="329"/>
    </row>
    <row r="20" spans="2:10" ht="15.75" thickBot="1">
      <c r="B20" s="330"/>
      <c r="C20" s="331"/>
      <c r="D20" s="331"/>
      <c r="E20" s="331"/>
      <c r="F20" s="331"/>
      <c r="G20" s="331"/>
      <c r="H20" s="331"/>
      <c r="I20" s="331"/>
      <c r="J20" s="332"/>
    </row>
    <row r="21" spans="2:10" ht="15.75" thickBot="1"/>
    <row r="22" spans="2:10">
      <c r="B22" s="324" t="s">
        <v>22</v>
      </c>
      <c r="C22" s="325"/>
      <c r="D22" s="325"/>
      <c r="E22" s="325"/>
      <c r="F22" s="325"/>
      <c r="G22" s="325"/>
      <c r="H22" s="325"/>
      <c r="I22" s="325"/>
      <c r="J22" s="326"/>
    </row>
    <row r="23" spans="2:10">
      <c r="B23" s="327"/>
      <c r="C23" s="328"/>
      <c r="D23" s="328"/>
      <c r="E23" s="328"/>
      <c r="F23" s="328"/>
      <c r="G23" s="328"/>
      <c r="H23" s="328"/>
      <c r="I23" s="328"/>
      <c r="J23" s="329"/>
    </row>
    <row r="24" spans="2:10">
      <c r="B24" s="327"/>
      <c r="C24" s="328"/>
      <c r="D24" s="328"/>
      <c r="E24" s="328"/>
      <c r="F24" s="328"/>
      <c r="G24" s="328"/>
      <c r="H24" s="328"/>
      <c r="I24" s="328"/>
      <c r="J24" s="329"/>
    </row>
    <row r="25" spans="2:10">
      <c r="B25" s="327"/>
      <c r="C25" s="328"/>
      <c r="D25" s="328"/>
      <c r="E25" s="328"/>
      <c r="F25" s="328"/>
      <c r="G25" s="328"/>
      <c r="H25" s="328"/>
      <c r="I25" s="328"/>
      <c r="J25" s="329"/>
    </row>
    <row r="26" spans="2:10">
      <c r="B26" s="327"/>
      <c r="C26" s="328"/>
      <c r="D26" s="328"/>
      <c r="E26" s="328"/>
      <c r="F26" s="328"/>
      <c r="G26" s="328"/>
      <c r="H26" s="328"/>
      <c r="I26" s="328"/>
      <c r="J26" s="329"/>
    </row>
    <row r="27" spans="2:10">
      <c r="B27" s="327"/>
      <c r="C27" s="328"/>
      <c r="D27" s="328"/>
      <c r="E27" s="328"/>
      <c r="F27" s="328"/>
      <c r="G27" s="328"/>
      <c r="H27" s="328"/>
      <c r="I27" s="328"/>
      <c r="J27" s="329"/>
    </row>
    <row r="28" spans="2:10">
      <c r="B28" s="327"/>
      <c r="C28" s="328"/>
      <c r="D28" s="328"/>
      <c r="E28" s="328"/>
      <c r="F28" s="328"/>
      <c r="G28" s="328"/>
      <c r="H28" s="328"/>
      <c r="I28" s="328"/>
      <c r="J28" s="329"/>
    </row>
    <row r="29" spans="2:10">
      <c r="B29" s="327"/>
      <c r="C29" s="328"/>
      <c r="D29" s="328"/>
      <c r="E29" s="328"/>
      <c r="F29" s="328"/>
      <c r="G29" s="328"/>
      <c r="H29" s="328"/>
      <c r="I29" s="328"/>
      <c r="J29" s="329"/>
    </row>
    <row r="30" spans="2:10" ht="15.75" thickBot="1">
      <c r="B30" s="330"/>
      <c r="C30" s="331"/>
      <c r="D30" s="331"/>
      <c r="E30" s="331"/>
      <c r="F30" s="331"/>
      <c r="G30" s="331"/>
      <c r="H30" s="331"/>
      <c r="I30" s="331"/>
      <c r="J30" s="332"/>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view="pageBreakPreview" zoomScale="80" zoomScaleNormal="96" zoomScaleSheetLayoutView="80" workbookViewId="0">
      <selection activeCell="B7" sqref="B7:C7"/>
    </sheetView>
  </sheetViews>
  <sheetFormatPr baseColWidth="10" defaultColWidth="10.42578125" defaultRowHeight="14.25"/>
  <cols>
    <col min="1" max="1" width="53.28515625" style="199" customWidth="1"/>
    <col min="2" max="2" width="15.42578125" style="200" customWidth="1"/>
    <col min="3" max="3" width="54.7109375" style="171" customWidth="1"/>
    <col min="4" max="4" width="35.42578125" style="200" customWidth="1"/>
    <col min="5" max="5" width="55.85546875" style="171" customWidth="1"/>
    <col min="6" max="6" width="4.7109375" style="171" customWidth="1"/>
    <col min="7" max="16384" width="10.42578125" style="171"/>
  </cols>
  <sheetData>
    <row r="1" spans="1:8" ht="80.25" customHeight="1">
      <c r="A1" s="169"/>
      <c r="B1" s="344" t="s">
        <v>23</v>
      </c>
      <c r="C1" s="344"/>
      <c r="D1" s="344"/>
      <c r="E1" s="169"/>
      <c r="F1" s="170"/>
      <c r="G1" s="170"/>
      <c r="H1" s="170"/>
    </row>
    <row r="2" spans="1:8" ht="69" customHeight="1">
      <c r="A2" s="172" t="s">
        <v>24</v>
      </c>
      <c r="B2" s="345" t="s">
        <v>484</v>
      </c>
      <c r="C2" s="346"/>
      <c r="D2" s="173" t="s">
        <v>25</v>
      </c>
      <c r="E2" s="306" t="s">
        <v>497</v>
      </c>
    </row>
    <row r="3" spans="1:8" ht="16.7" customHeight="1">
      <c r="A3" s="174"/>
      <c r="B3" s="175"/>
      <c r="C3" s="175"/>
      <c r="D3" s="176"/>
      <c r="E3" s="175"/>
    </row>
    <row r="4" spans="1:8" ht="54.75" customHeight="1">
      <c r="A4" s="172" t="s">
        <v>26</v>
      </c>
      <c r="B4" s="347" t="s">
        <v>498</v>
      </c>
      <c r="C4" s="348"/>
      <c r="D4" s="348"/>
      <c r="E4" s="348"/>
    </row>
    <row r="5" spans="1:8" ht="13.5" customHeight="1">
      <c r="A5" s="177"/>
      <c r="B5" s="178"/>
      <c r="D5" s="176"/>
      <c r="E5" s="176"/>
    </row>
    <row r="6" spans="1:8" ht="21" customHeight="1">
      <c r="A6" s="349" t="s">
        <v>27</v>
      </c>
      <c r="B6" s="350" t="s">
        <v>28</v>
      </c>
      <c r="C6" s="350"/>
      <c r="D6" s="350" t="s">
        <v>29</v>
      </c>
      <c r="E6" s="350"/>
    </row>
    <row r="7" spans="1:8" ht="117" customHeight="1">
      <c r="A7" s="349"/>
      <c r="B7" s="351" t="s">
        <v>30</v>
      </c>
      <c r="C7" s="352"/>
      <c r="D7" s="353" t="s">
        <v>485</v>
      </c>
      <c r="E7" s="353"/>
    </row>
    <row r="8" spans="1:8" ht="21" customHeight="1">
      <c r="A8" s="177"/>
      <c r="B8" s="178"/>
      <c r="D8" s="176"/>
      <c r="E8" s="176"/>
    </row>
    <row r="9" spans="1:8" ht="20.25" customHeight="1">
      <c r="A9" s="341" t="s">
        <v>31</v>
      </c>
      <c r="B9" s="341"/>
      <c r="C9" s="341"/>
      <c r="D9" s="341"/>
      <c r="E9" s="341"/>
    </row>
    <row r="10" spans="1:8" ht="20.25" customHeight="1">
      <c r="A10" s="179" t="s">
        <v>32</v>
      </c>
      <c r="B10" s="179" t="s">
        <v>33</v>
      </c>
      <c r="C10" s="179" t="s">
        <v>34</v>
      </c>
      <c r="D10" s="179" t="s">
        <v>35</v>
      </c>
      <c r="E10" s="179" t="s">
        <v>36</v>
      </c>
    </row>
    <row r="11" spans="1:8" s="183" customFormat="1" ht="118.5" customHeight="1">
      <c r="A11" s="342" t="s">
        <v>37</v>
      </c>
      <c r="B11" s="180">
        <v>1</v>
      </c>
      <c r="C11" s="181" t="s">
        <v>38</v>
      </c>
      <c r="D11" s="182">
        <v>1</v>
      </c>
      <c r="E11" s="181" t="s">
        <v>486</v>
      </c>
    </row>
    <row r="12" spans="1:8" s="183" customFormat="1" ht="113.25" customHeight="1">
      <c r="A12" s="342"/>
      <c r="B12" s="180">
        <v>2</v>
      </c>
      <c r="C12" s="181" t="s">
        <v>39</v>
      </c>
      <c r="D12" s="182"/>
      <c r="E12" s="181"/>
      <c r="H12" s="183" t="s">
        <v>487</v>
      </c>
    </row>
    <row r="13" spans="1:8" ht="80.25" customHeight="1">
      <c r="A13" s="343" t="s">
        <v>40</v>
      </c>
      <c r="B13" s="184">
        <v>3</v>
      </c>
      <c r="C13" s="185" t="s">
        <v>488</v>
      </c>
      <c r="D13" s="184">
        <v>2</v>
      </c>
      <c r="E13" s="185" t="s">
        <v>41</v>
      </c>
    </row>
    <row r="14" spans="1:8" ht="80.25" customHeight="1">
      <c r="A14" s="343"/>
      <c r="B14" s="184">
        <v>4</v>
      </c>
      <c r="C14" s="185" t="s">
        <v>42</v>
      </c>
      <c r="D14" s="184"/>
      <c r="E14" s="185"/>
    </row>
    <row r="15" spans="1:8" ht="80.25" customHeight="1">
      <c r="A15" s="343"/>
      <c r="B15" s="184">
        <v>5</v>
      </c>
      <c r="C15" s="185" t="s">
        <v>43</v>
      </c>
      <c r="D15" s="184"/>
      <c r="E15" s="185"/>
    </row>
    <row r="16" spans="1:8" ht="80.25" customHeight="1">
      <c r="A16" s="335" t="s">
        <v>44</v>
      </c>
      <c r="B16" s="184">
        <v>6</v>
      </c>
      <c r="C16" s="185" t="s">
        <v>45</v>
      </c>
      <c r="D16" s="184">
        <v>3</v>
      </c>
      <c r="E16" s="181" t="s">
        <v>46</v>
      </c>
    </row>
    <row r="17" spans="1:10" ht="80.25" customHeight="1">
      <c r="A17" s="335"/>
      <c r="B17" s="184">
        <v>7</v>
      </c>
      <c r="C17" s="185" t="s">
        <v>47</v>
      </c>
      <c r="D17" s="184">
        <v>4</v>
      </c>
      <c r="E17" s="181" t="s">
        <v>48</v>
      </c>
    </row>
    <row r="18" spans="1:10" ht="80.25" customHeight="1">
      <c r="A18" s="335"/>
      <c r="B18" s="184">
        <v>8</v>
      </c>
      <c r="C18" s="185" t="s">
        <v>49</v>
      </c>
      <c r="D18" s="184"/>
      <c r="E18" s="186"/>
    </row>
    <row r="19" spans="1:10" ht="80.25" customHeight="1">
      <c r="A19" s="335"/>
      <c r="B19" s="184">
        <v>9</v>
      </c>
      <c r="C19" s="185" t="s">
        <v>50</v>
      </c>
      <c r="D19" s="184"/>
      <c r="E19" s="185"/>
    </row>
    <row r="20" spans="1:10" ht="80.25" customHeight="1">
      <c r="A20" s="335"/>
      <c r="B20" s="184">
        <v>10</v>
      </c>
      <c r="C20" s="185" t="s">
        <v>51</v>
      </c>
      <c r="D20" s="184"/>
      <c r="E20" s="181"/>
      <c r="J20" s="187"/>
    </row>
    <row r="21" spans="1:10" ht="80.25" customHeight="1">
      <c r="A21" s="335"/>
      <c r="B21" s="184">
        <v>11</v>
      </c>
      <c r="C21" s="185" t="s">
        <v>52</v>
      </c>
      <c r="D21" s="184"/>
      <c r="E21" s="185"/>
      <c r="J21" s="187"/>
    </row>
    <row r="22" spans="1:10" ht="80.25" customHeight="1">
      <c r="A22" s="335"/>
      <c r="B22" s="184">
        <v>12</v>
      </c>
      <c r="C22" s="185" t="s">
        <v>53</v>
      </c>
      <c r="D22" s="184"/>
      <c r="E22" s="185"/>
      <c r="J22" s="187"/>
    </row>
    <row r="23" spans="1:10" ht="80.25" customHeight="1">
      <c r="A23" s="335" t="s">
        <v>54</v>
      </c>
      <c r="B23" s="184">
        <v>13</v>
      </c>
      <c r="C23" s="181" t="s">
        <v>55</v>
      </c>
      <c r="D23" s="180">
        <v>5</v>
      </c>
      <c r="E23" s="181" t="s">
        <v>56</v>
      </c>
    </row>
    <row r="24" spans="1:10" ht="80.25" customHeight="1">
      <c r="A24" s="335"/>
      <c r="B24" s="184">
        <v>14</v>
      </c>
      <c r="C24" s="181" t="s">
        <v>57</v>
      </c>
      <c r="D24" s="180">
        <v>6</v>
      </c>
      <c r="E24" s="181" t="s">
        <v>58</v>
      </c>
    </row>
    <row r="25" spans="1:10" ht="80.25" customHeight="1">
      <c r="A25" s="335"/>
      <c r="B25" s="184">
        <v>15</v>
      </c>
      <c r="C25" s="181" t="s">
        <v>59</v>
      </c>
      <c r="D25" s="180">
        <v>7</v>
      </c>
      <c r="E25" s="181" t="s">
        <v>60</v>
      </c>
    </row>
    <row r="26" spans="1:10" ht="80.25" customHeight="1">
      <c r="A26" s="335"/>
      <c r="B26" s="184">
        <v>16</v>
      </c>
      <c r="C26" s="181" t="s">
        <v>61</v>
      </c>
      <c r="D26" s="180"/>
      <c r="E26" s="181"/>
    </row>
    <row r="27" spans="1:10" ht="174.75" customHeight="1">
      <c r="A27" s="188" t="s">
        <v>62</v>
      </c>
      <c r="B27" s="184">
        <v>17</v>
      </c>
      <c r="C27" s="181" t="s">
        <v>63</v>
      </c>
      <c r="D27" s="180">
        <v>8</v>
      </c>
      <c r="E27" s="181" t="s">
        <v>64</v>
      </c>
    </row>
    <row r="28" spans="1:10" ht="48.75" customHeight="1">
      <c r="A28" s="335" t="s">
        <v>65</v>
      </c>
      <c r="B28" s="184">
        <v>18</v>
      </c>
      <c r="C28" s="189" t="s">
        <v>66</v>
      </c>
      <c r="D28" s="184"/>
      <c r="E28" s="185"/>
    </row>
    <row r="29" spans="1:10" ht="87" customHeight="1">
      <c r="A29" s="335"/>
      <c r="B29" s="184">
        <v>19</v>
      </c>
      <c r="C29" s="189" t="s">
        <v>67</v>
      </c>
      <c r="D29" s="184"/>
      <c r="E29" s="185"/>
    </row>
    <row r="30" spans="1:10" ht="20.25" customHeight="1">
      <c r="A30" s="341" t="s">
        <v>68</v>
      </c>
      <c r="B30" s="341"/>
      <c r="C30" s="341"/>
      <c r="D30" s="341"/>
      <c r="E30" s="341"/>
    </row>
    <row r="31" spans="1:10" ht="20.25" customHeight="1">
      <c r="A31" s="179" t="s">
        <v>32</v>
      </c>
      <c r="B31" s="179" t="s">
        <v>33</v>
      </c>
      <c r="C31" s="179" t="s">
        <v>69</v>
      </c>
      <c r="D31" s="179" t="s">
        <v>35</v>
      </c>
      <c r="E31" s="179" t="s">
        <v>70</v>
      </c>
    </row>
    <row r="32" spans="1:10" ht="98.45" customHeight="1">
      <c r="A32" s="335" t="s">
        <v>71</v>
      </c>
      <c r="B32" s="180">
        <v>1</v>
      </c>
      <c r="C32" s="181" t="s">
        <v>72</v>
      </c>
      <c r="D32" s="180">
        <v>1</v>
      </c>
      <c r="E32" s="181" t="s">
        <v>73</v>
      </c>
    </row>
    <row r="33" spans="1:5" ht="81" customHeight="1">
      <c r="A33" s="335"/>
      <c r="B33" s="180">
        <v>2</v>
      </c>
      <c r="C33" s="181" t="s">
        <v>74</v>
      </c>
      <c r="D33" s="180">
        <v>2</v>
      </c>
      <c r="E33" s="181" t="s">
        <v>75</v>
      </c>
    </row>
    <row r="34" spans="1:5" ht="92.25" customHeight="1">
      <c r="A34" s="335"/>
      <c r="B34" s="180"/>
      <c r="C34" s="181"/>
      <c r="D34" s="180">
        <v>3</v>
      </c>
      <c r="E34" s="181" t="s">
        <v>76</v>
      </c>
    </row>
    <row r="35" spans="1:5" ht="68.25" customHeight="1">
      <c r="A35" s="335"/>
      <c r="B35" s="180"/>
      <c r="C35" s="181"/>
      <c r="D35" s="180">
        <v>4</v>
      </c>
      <c r="E35" s="181" t="s">
        <v>77</v>
      </c>
    </row>
    <row r="36" spans="1:5" ht="68.25" customHeight="1">
      <c r="A36" s="335"/>
      <c r="B36" s="180"/>
      <c r="C36" s="183"/>
      <c r="D36" s="180">
        <v>5</v>
      </c>
      <c r="E36" s="181" t="s">
        <v>78</v>
      </c>
    </row>
    <row r="37" spans="1:5" ht="41.45" customHeight="1">
      <c r="A37" s="335"/>
      <c r="B37" s="180"/>
      <c r="C37" s="189"/>
      <c r="D37" s="180">
        <v>6</v>
      </c>
      <c r="E37" s="181" t="s">
        <v>79</v>
      </c>
    </row>
    <row r="38" spans="1:5" ht="49.5" customHeight="1">
      <c r="A38" s="335"/>
      <c r="B38" s="180"/>
      <c r="C38" s="189"/>
      <c r="D38" s="180">
        <v>7</v>
      </c>
      <c r="E38" s="189" t="s">
        <v>80</v>
      </c>
    </row>
    <row r="39" spans="1:5" ht="49.5" customHeight="1">
      <c r="A39" s="335" t="s">
        <v>81</v>
      </c>
      <c r="B39" s="180">
        <v>3</v>
      </c>
      <c r="C39" s="189" t="s">
        <v>82</v>
      </c>
      <c r="D39" s="180">
        <v>8</v>
      </c>
      <c r="E39" s="189" t="s">
        <v>83</v>
      </c>
    </row>
    <row r="40" spans="1:5" ht="49.5" customHeight="1">
      <c r="A40" s="335"/>
      <c r="B40" s="180"/>
      <c r="C40" s="189"/>
      <c r="D40" s="180">
        <v>9</v>
      </c>
      <c r="E40" s="189" t="s">
        <v>84</v>
      </c>
    </row>
    <row r="41" spans="1:5" s="190" customFormat="1" ht="68.25" customHeight="1">
      <c r="A41" s="335"/>
      <c r="B41" s="180"/>
      <c r="C41" s="189"/>
      <c r="D41" s="180">
        <v>10</v>
      </c>
      <c r="E41" s="189" t="s">
        <v>85</v>
      </c>
    </row>
    <row r="42" spans="1:5" s="190" customFormat="1" ht="78.75" customHeight="1">
      <c r="A42" s="335"/>
      <c r="B42" s="180"/>
      <c r="C42" s="191"/>
      <c r="D42" s="180">
        <v>11</v>
      </c>
      <c r="E42" s="189" t="s">
        <v>86</v>
      </c>
    </row>
    <row r="43" spans="1:5" s="190" customFormat="1" ht="42.75">
      <c r="A43" s="335" t="s">
        <v>87</v>
      </c>
      <c r="B43" s="180">
        <v>4</v>
      </c>
      <c r="C43" s="181" t="s">
        <v>88</v>
      </c>
      <c r="D43" s="180">
        <v>12</v>
      </c>
      <c r="E43" s="192" t="s">
        <v>89</v>
      </c>
    </row>
    <row r="44" spans="1:5" s="190" customFormat="1" ht="55.5" customHeight="1">
      <c r="A44" s="335"/>
      <c r="B44" s="180">
        <v>5</v>
      </c>
      <c r="C44" s="181" t="s">
        <v>90</v>
      </c>
      <c r="D44" s="180"/>
      <c r="E44" s="181"/>
    </row>
    <row r="45" spans="1:5" s="190" customFormat="1" ht="57">
      <c r="A45" s="335"/>
      <c r="B45" s="180">
        <v>6</v>
      </c>
      <c r="C45" s="181" t="s">
        <v>91</v>
      </c>
      <c r="D45" s="180">
        <v>13</v>
      </c>
      <c r="E45" s="181" t="s">
        <v>92</v>
      </c>
    </row>
    <row r="46" spans="1:5" s="190" customFormat="1" ht="61.5" customHeight="1">
      <c r="A46" s="335"/>
      <c r="B46" s="180">
        <v>7</v>
      </c>
      <c r="C46" s="181" t="s">
        <v>93</v>
      </c>
      <c r="D46" s="180">
        <v>14</v>
      </c>
      <c r="E46" s="181" t="s">
        <v>94</v>
      </c>
    </row>
    <row r="47" spans="1:5" ht="71.25" customHeight="1">
      <c r="A47" s="335"/>
      <c r="B47" s="180">
        <v>8</v>
      </c>
      <c r="C47" s="192" t="s">
        <v>95</v>
      </c>
      <c r="D47" s="180">
        <v>15</v>
      </c>
      <c r="E47" s="181" t="s">
        <v>96</v>
      </c>
    </row>
    <row r="48" spans="1:5" ht="105" customHeight="1">
      <c r="A48" s="335"/>
      <c r="B48" s="180">
        <v>9</v>
      </c>
      <c r="C48" s="181" t="s">
        <v>97</v>
      </c>
      <c r="D48" s="180">
        <v>16</v>
      </c>
      <c r="E48" s="181" t="s">
        <v>98</v>
      </c>
    </row>
    <row r="49" spans="1:5" ht="75.75" customHeight="1">
      <c r="A49" s="335" t="s">
        <v>99</v>
      </c>
      <c r="B49" s="180">
        <v>10</v>
      </c>
      <c r="C49" s="181" t="s">
        <v>100</v>
      </c>
      <c r="D49" s="180">
        <v>17</v>
      </c>
      <c r="E49" s="181" t="s">
        <v>101</v>
      </c>
    </row>
    <row r="50" spans="1:5" ht="62.45" customHeight="1">
      <c r="A50" s="335"/>
      <c r="B50" s="180">
        <v>11</v>
      </c>
      <c r="C50" s="181" t="s">
        <v>102</v>
      </c>
      <c r="D50" s="182">
        <v>18</v>
      </c>
      <c r="E50" s="181" t="s">
        <v>103</v>
      </c>
    </row>
    <row r="51" spans="1:5" ht="42.75">
      <c r="A51" s="335"/>
      <c r="B51" s="180">
        <v>12</v>
      </c>
      <c r="C51" s="181" t="s">
        <v>104</v>
      </c>
      <c r="D51" s="182">
        <v>19</v>
      </c>
      <c r="E51" s="181" t="s">
        <v>105</v>
      </c>
    </row>
    <row r="52" spans="1:5" ht="57">
      <c r="A52" s="335" t="s">
        <v>106</v>
      </c>
      <c r="B52" s="180">
        <v>13</v>
      </c>
      <c r="C52" s="181" t="s">
        <v>107</v>
      </c>
      <c r="D52" s="182">
        <v>20</v>
      </c>
      <c r="E52" s="192" t="s">
        <v>108</v>
      </c>
    </row>
    <row r="53" spans="1:5" ht="28.5">
      <c r="A53" s="335"/>
      <c r="B53" s="180">
        <v>14</v>
      </c>
      <c r="C53" s="181" t="s">
        <v>109</v>
      </c>
      <c r="D53" s="182">
        <v>21</v>
      </c>
      <c r="E53" s="192" t="s">
        <v>110</v>
      </c>
    </row>
    <row r="54" spans="1:5" ht="71.25">
      <c r="A54" s="335"/>
      <c r="B54" s="180">
        <v>15</v>
      </c>
      <c r="C54" s="181" t="s">
        <v>111</v>
      </c>
      <c r="D54" s="182"/>
      <c r="E54" s="192"/>
    </row>
    <row r="55" spans="1:5" ht="28.5">
      <c r="A55" s="335"/>
      <c r="B55" s="180">
        <v>16</v>
      </c>
      <c r="C55" s="181" t="s">
        <v>112</v>
      </c>
      <c r="D55" s="182"/>
      <c r="E55" s="192"/>
    </row>
    <row r="56" spans="1:5">
      <c r="A56" s="335"/>
      <c r="B56" s="180">
        <v>17</v>
      </c>
      <c r="C56" s="181" t="s">
        <v>113</v>
      </c>
      <c r="D56" s="182"/>
      <c r="E56" s="192"/>
    </row>
    <row r="57" spans="1:5" ht="28.5">
      <c r="A57" s="335"/>
      <c r="B57" s="180">
        <v>18</v>
      </c>
      <c r="C57" s="181" t="s">
        <v>114</v>
      </c>
      <c r="D57" s="182"/>
      <c r="E57" s="192"/>
    </row>
    <row r="58" spans="1:5" ht="28.5">
      <c r="A58" s="335"/>
      <c r="B58" s="180">
        <v>19</v>
      </c>
      <c r="C58" s="181" t="s">
        <v>115</v>
      </c>
      <c r="D58" s="182"/>
      <c r="E58" s="192"/>
    </row>
    <row r="59" spans="1:5" ht="28.5">
      <c r="A59" s="335"/>
      <c r="B59" s="180">
        <v>20</v>
      </c>
      <c r="C59" s="181" t="s">
        <v>116</v>
      </c>
      <c r="D59" s="182"/>
      <c r="E59" s="192"/>
    </row>
    <row r="60" spans="1:5" ht="42.75">
      <c r="A60" s="335"/>
      <c r="B60" s="180">
        <v>21</v>
      </c>
      <c r="C60" s="181" t="s">
        <v>117</v>
      </c>
      <c r="D60" s="182"/>
      <c r="E60" s="192"/>
    </row>
    <row r="61" spans="1:5" ht="28.5">
      <c r="A61" s="335"/>
      <c r="B61" s="180">
        <v>22</v>
      </c>
      <c r="C61" s="181" t="s">
        <v>118</v>
      </c>
      <c r="D61" s="182"/>
      <c r="E61" s="193"/>
    </row>
    <row r="62" spans="1:5" ht="42.75">
      <c r="A62" s="335" t="s">
        <v>119</v>
      </c>
      <c r="B62" s="180">
        <v>23</v>
      </c>
      <c r="C62" s="181" t="s">
        <v>120</v>
      </c>
      <c r="D62" s="182">
        <v>22</v>
      </c>
      <c r="E62" s="192" t="s">
        <v>121</v>
      </c>
    </row>
    <row r="63" spans="1:5" ht="42.75">
      <c r="A63" s="335"/>
      <c r="B63" s="180">
        <v>24</v>
      </c>
      <c r="C63" s="181" t="s">
        <v>122</v>
      </c>
      <c r="D63" s="182">
        <v>23</v>
      </c>
      <c r="E63" s="181" t="s">
        <v>123</v>
      </c>
    </row>
    <row r="64" spans="1:5" ht="28.5">
      <c r="A64" s="335"/>
      <c r="B64" s="180">
        <v>25</v>
      </c>
      <c r="C64" s="181" t="s">
        <v>124</v>
      </c>
      <c r="D64" s="182"/>
      <c r="E64" s="192"/>
    </row>
    <row r="65" spans="1:10" ht="57">
      <c r="A65" s="336" t="s">
        <v>125</v>
      </c>
      <c r="B65" s="180">
        <v>26</v>
      </c>
      <c r="C65" s="181" t="s">
        <v>126</v>
      </c>
      <c r="D65" s="182">
        <v>24</v>
      </c>
      <c r="E65" s="192" t="s">
        <v>127</v>
      </c>
    </row>
    <row r="66" spans="1:10" ht="45" customHeight="1">
      <c r="A66" s="337"/>
      <c r="B66" s="180"/>
      <c r="C66" s="181"/>
      <c r="D66" s="182"/>
      <c r="E66" s="182"/>
    </row>
    <row r="67" spans="1:10" ht="77.25" customHeight="1">
      <c r="A67" s="335" t="s">
        <v>128</v>
      </c>
      <c r="B67" s="180">
        <v>27</v>
      </c>
      <c r="C67" s="181" t="s">
        <v>129</v>
      </c>
      <c r="D67" s="182">
        <v>25</v>
      </c>
      <c r="E67" s="181" t="s">
        <v>130</v>
      </c>
    </row>
    <row r="68" spans="1:10" ht="15.95" customHeight="1">
      <c r="A68" s="335"/>
      <c r="B68" s="180"/>
      <c r="C68" s="181"/>
      <c r="D68" s="182">
        <v>26</v>
      </c>
      <c r="E68" s="181" t="s">
        <v>131</v>
      </c>
    </row>
    <row r="69" spans="1:10" ht="50.25" customHeight="1">
      <c r="A69" s="335" t="s">
        <v>132</v>
      </c>
      <c r="B69" s="180">
        <v>28</v>
      </c>
      <c r="C69" s="192" t="s">
        <v>133</v>
      </c>
      <c r="D69" s="182">
        <v>27</v>
      </c>
      <c r="E69" s="192" t="s">
        <v>134</v>
      </c>
    </row>
    <row r="70" spans="1:10" ht="50.25" customHeight="1">
      <c r="A70" s="335"/>
      <c r="B70" s="180">
        <v>29</v>
      </c>
      <c r="C70" s="192" t="s">
        <v>135</v>
      </c>
      <c r="D70" s="182">
        <v>28</v>
      </c>
      <c r="E70" s="192" t="s">
        <v>136</v>
      </c>
    </row>
    <row r="71" spans="1:10" ht="50.25" customHeight="1">
      <c r="A71" s="335"/>
      <c r="B71" s="180"/>
      <c r="C71" s="183"/>
      <c r="D71" s="182">
        <v>29</v>
      </c>
      <c r="E71" s="192" t="s">
        <v>137</v>
      </c>
    </row>
    <row r="72" spans="1:10" ht="50.25" customHeight="1">
      <c r="A72" s="335"/>
      <c r="B72" s="180"/>
      <c r="C72" s="194"/>
      <c r="D72" s="182">
        <v>30</v>
      </c>
      <c r="E72" s="192" t="s">
        <v>138</v>
      </c>
    </row>
    <row r="73" spans="1:10" ht="50.25" customHeight="1">
      <c r="A73" s="335"/>
      <c r="B73" s="180"/>
      <c r="C73" s="192"/>
      <c r="D73" s="182">
        <v>31</v>
      </c>
      <c r="E73" s="192" t="s">
        <v>139</v>
      </c>
    </row>
    <row r="74" spans="1:10" ht="50.25" customHeight="1">
      <c r="A74" s="335"/>
      <c r="B74" s="180"/>
      <c r="C74" s="192"/>
      <c r="D74" s="182">
        <v>32</v>
      </c>
      <c r="E74" s="192" t="s">
        <v>140</v>
      </c>
    </row>
    <row r="75" spans="1:10" ht="50.25" customHeight="1">
      <c r="A75" s="335"/>
      <c r="B75" s="180"/>
      <c r="C75" s="192"/>
      <c r="D75" s="182">
        <v>33</v>
      </c>
      <c r="E75" s="194" t="s">
        <v>141</v>
      </c>
    </row>
    <row r="76" spans="1:10" ht="39.950000000000003" customHeight="1">
      <c r="A76" s="335"/>
      <c r="B76" s="180"/>
      <c r="C76" s="182"/>
      <c r="D76" s="182">
        <v>34</v>
      </c>
      <c r="E76" s="192" t="s">
        <v>142</v>
      </c>
    </row>
    <row r="77" spans="1:10" ht="39.950000000000003" customHeight="1">
      <c r="A77" s="336" t="s">
        <v>143</v>
      </c>
      <c r="B77" s="180">
        <v>30</v>
      </c>
      <c r="C77" s="181" t="s">
        <v>144</v>
      </c>
      <c r="D77" s="182">
        <v>35</v>
      </c>
      <c r="E77" s="181" t="s">
        <v>145</v>
      </c>
    </row>
    <row r="78" spans="1:10" ht="72" customHeight="1">
      <c r="A78" s="338"/>
      <c r="B78" s="180">
        <v>31</v>
      </c>
      <c r="C78" s="181" t="s">
        <v>146</v>
      </c>
      <c r="D78" s="182">
        <v>36</v>
      </c>
      <c r="E78" s="181" t="s">
        <v>147</v>
      </c>
    </row>
    <row r="79" spans="1:10" ht="72" customHeight="1">
      <c r="A79" s="338"/>
      <c r="B79" s="180">
        <v>32</v>
      </c>
      <c r="C79" s="181" t="s">
        <v>148</v>
      </c>
      <c r="D79" s="195">
        <v>37</v>
      </c>
      <c r="E79" s="181" t="s">
        <v>149</v>
      </c>
    </row>
    <row r="80" spans="1:10" ht="72" customHeight="1">
      <c r="A80" s="338"/>
      <c r="B80" s="180">
        <v>33</v>
      </c>
      <c r="C80" s="181" t="s">
        <v>150</v>
      </c>
      <c r="D80" s="195">
        <v>38</v>
      </c>
      <c r="E80" s="181" t="s">
        <v>151</v>
      </c>
      <c r="J80" s="171" t="s">
        <v>152</v>
      </c>
    </row>
    <row r="81" spans="1:6" ht="77.25" customHeight="1">
      <c r="A81" s="338"/>
      <c r="B81" s="196">
        <v>34</v>
      </c>
      <c r="C81" s="197" t="s">
        <v>153</v>
      </c>
      <c r="D81" s="198">
        <v>39</v>
      </c>
      <c r="E81" s="197" t="s">
        <v>154</v>
      </c>
    </row>
    <row r="82" spans="1:6">
      <c r="B82" s="307"/>
      <c r="C82" s="308"/>
      <c r="D82" s="307"/>
    </row>
    <row r="83" spans="1:6" ht="45.75" customHeight="1">
      <c r="A83" s="309" t="s">
        <v>489</v>
      </c>
      <c r="B83" s="339" t="s">
        <v>490</v>
      </c>
      <c r="C83" s="340"/>
      <c r="D83" s="310" t="s">
        <v>491</v>
      </c>
      <c r="E83" s="311" t="s">
        <v>492</v>
      </c>
      <c r="F83" s="312"/>
    </row>
    <row r="84" spans="1:6" ht="36" customHeight="1">
      <c r="A84" s="313" t="s">
        <v>493</v>
      </c>
      <c r="B84" s="333" t="s">
        <v>494</v>
      </c>
      <c r="C84" s="334"/>
      <c r="D84" s="314" t="s">
        <v>495</v>
      </c>
      <c r="E84" s="315" t="s">
        <v>496</v>
      </c>
      <c r="F84" s="312"/>
    </row>
    <row r="85" spans="1:6" ht="18" customHeight="1">
      <c r="E85" s="316"/>
    </row>
    <row r="86" spans="1:6" ht="36" customHeight="1"/>
    <row r="87" spans="1:6" ht="36" customHeight="1"/>
  </sheetData>
  <mergeCells count="27">
    <mergeCell ref="B1:D1"/>
    <mergeCell ref="B2:C2"/>
    <mergeCell ref="B4:E4"/>
    <mergeCell ref="A6:A7"/>
    <mergeCell ref="B6:C6"/>
    <mergeCell ref="D6:E6"/>
    <mergeCell ref="B7:C7"/>
    <mergeCell ref="D7:E7"/>
    <mergeCell ref="A52:A61"/>
    <mergeCell ref="A9:E9"/>
    <mergeCell ref="A11:A12"/>
    <mergeCell ref="A13:A15"/>
    <mergeCell ref="A16:A22"/>
    <mergeCell ref="A23:A26"/>
    <mergeCell ref="A28:A29"/>
    <mergeCell ref="A30:E30"/>
    <mergeCell ref="A32:A38"/>
    <mergeCell ref="A39:A42"/>
    <mergeCell ref="A43:A48"/>
    <mergeCell ref="A49:A51"/>
    <mergeCell ref="B84:C84"/>
    <mergeCell ref="A62:A64"/>
    <mergeCell ref="A65:A66"/>
    <mergeCell ref="A67:A68"/>
    <mergeCell ref="A69:A76"/>
    <mergeCell ref="A77:A81"/>
    <mergeCell ref="B83:C83"/>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13"/>
  <sheetViews>
    <sheetView workbookViewId="0">
      <selection activeCell="I1" sqref="I1"/>
    </sheetView>
  </sheetViews>
  <sheetFormatPr baseColWidth="10" defaultColWidth="10.42578125" defaultRowHeight="92.25" customHeight="1"/>
  <cols>
    <col min="1" max="1" width="60.85546875" style="166" customWidth="1"/>
    <col min="2" max="2" width="15.85546875" style="167" customWidth="1"/>
    <col min="3" max="5" width="15.85546875" style="168" customWidth="1"/>
    <col min="6" max="6" width="40.85546875" style="166" customWidth="1"/>
    <col min="7" max="7" width="2.7109375" style="152" customWidth="1"/>
    <col min="8" max="16384" width="10.42578125" style="152"/>
  </cols>
  <sheetData>
    <row r="1" spans="1:6" ht="92.25" customHeight="1">
      <c r="A1" s="151"/>
      <c r="B1" s="355" t="s">
        <v>155</v>
      </c>
      <c r="C1" s="355"/>
      <c r="D1" s="355"/>
      <c r="E1" s="355"/>
      <c r="F1" s="151"/>
    </row>
    <row r="2" spans="1:6" ht="23.25" customHeight="1">
      <c r="A2" s="354" t="s">
        <v>156</v>
      </c>
      <c r="B2" s="354"/>
      <c r="C2" s="354"/>
      <c r="D2" s="354"/>
      <c r="E2" s="354"/>
      <c r="F2" s="354"/>
    </row>
    <row r="3" spans="1:6" ht="23.25" customHeight="1">
      <c r="A3" s="356" t="s">
        <v>157</v>
      </c>
      <c r="B3" s="357" t="s">
        <v>158</v>
      </c>
      <c r="C3" s="357"/>
      <c r="D3" s="357"/>
      <c r="E3" s="357"/>
      <c r="F3" s="153" t="s">
        <v>159</v>
      </c>
    </row>
    <row r="4" spans="1:6" ht="23.25" customHeight="1">
      <c r="A4" s="356"/>
      <c r="B4" s="154" t="s">
        <v>160</v>
      </c>
      <c r="C4" s="154" t="s">
        <v>161</v>
      </c>
      <c r="D4" s="154" t="s">
        <v>162</v>
      </c>
      <c r="E4" s="154" t="s">
        <v>163</v>
      </c>
      <c r="F4" s="155"/>
    </row>
    <row r="5" spans="1:6" ht="92.25" customHeight="1">
      <c r="A5" s="156" t="s">
        <v>164</v>
      </c>
      <c r="B5" s="157"/>
      <c r="C5" s="158"/>
      <c r="D5" s="158">
        <v>8.9</v>
      </c>
      <c r="E5" s="158">
        <v>13.16</v>
      </c>
      <c r="F5" s="159" t="s">
        <v>165</v>
      </c>
    </row>
    <row r="6" spans="1:6" ht="92.25" customHeight="1">
      <c r="A6" s="160" t="s">
        <v>166</v>
      </c>
      <c r="B6" s="157"/>
      <c r="C6" s="158"/>
      <c r="D6" s="158">
        <v>11</v>
      </c>
      <c r="E6" s="158" t="s">
        <v>167</v>
      </c>
      <c r="F6" s="159" t="s">
        <v>165</v>
      </c>
    </row>
    <row r="7" spans="1:6" ht="92.25" customHeight="1">
      <c r="A7" s="160" t="s">
        <v>168</v>
      </c>
      <c r="B7" s="161"/>
      <c r="C7" s="162"/>
      <c r="D7" s="162">
        <v>1</v>
      </c>
      <c r="E7" s="162" t="s">
        <v>169</v>
      </c>
      <c r="F7" s="159" t="s">
        <v>165</v>
      </c>
    </row>
    <row r="8" spans="1:6" ht="92.25" customHeight="1">
      <c r="A8" s="163" t="s">
        <v>170</v>
      </c>
      <c r="B8" s="161">
        <v>16</v>
      </c>
      <c r="C8" s="162">
        <v>3.4</v>
      </c>
      <c r="D8" s="162" t="s">
        <v>171</v>
      </c>
      <c r="E8" s="162" t="s">
        <v>172</v>
      </c>
      <c r="F8" s="159" t="s">
        <v>165</v>
      </c>
    </row>
    <row r="9" spans="1:6" ht="92.25" customHeight="1">
      <c r="A9" s="163" t="s">
        <v>173</v>
      </c>
      <c r="B9" s="161" t="s">
        <v>174</v>
      </c>
      <c r="C9" s="161">
        <v>7</v>
      </c>
      <c r="D9" s="158" t="s">
        <v>175</v>
      </c>
      <c r="E9" s="158" t="s">
        <v>176</v>
      </c>
      <c r="F9" s="159" t="s">
        <v>165</v>
      </c>
    </row>
    <row r="10" spans="1:6" ht="92.25" customHeight="1">
      <c r="A10" s="160" t="s">
        <v>177</v>
      </c>
      <c r="B10" s="157"/>
      <c r="C10" s="158"/>
      <c r="D10" s="158" t="s">
        <v>178</v>
      </c>
      <c r="E10" s="158">
        <v>28</v>
      </c>
      <c r="F10" s="159" t="s">
        <v>165</v>
      </c>
    </row>
    <row r="11" spans="1:6" ht="92.25" customHeight="1">
      <c r="A11" s="164" t="s">
        <v>179</v>
      </c>
      <c r="B11" s="161"/>
      <c r="C11" s="162"/>
      <c r="D11" s="162" t="s">
        <v>180</v>
      </c>
      <c r="E11" s="162">
        <v>20.21</v>
      </c>
      <c r="F11" s="165" t="s">
        <v>165</v>
      </c>
    </row>
    <row r="12" spans="1:6" ht="92.25" customHeight="1">
      <c r="A12" s="164" t="s">
        <v>181</v>
      </c>
      <c r="B12" s="161"/>
      <c r="C12" s="162"/>
      <c r="D12" s="158" t="s">
        <v>182</v>
      </c>
      <c r="E12" s="162" t="s">
        <v>183</v>
      </c>
      <c r="F12" s="165" t="s">
        <v>165</v>
      </c>
    </row>
    <row r="13" spans="1:6" ht="92.25" customHeight="1">
      <c r="A13" s="164" t="s">
        <v>184</v>
      </c>
      <c r="B13" s="161">
        <v>2.17</v>
      </c>
      <c r="C13" s="162">
        <v>8</v>
      </c>
      <c r="D13" s="162">
        <v>1</v>
      </c>
      <c r="E13" s="162" t="s">
        <v>185</v>
      </c>
      <c r="F13" s="165" t="s">
        <v>186</v>
      </c>
    </row>
  </sheetData>
  <mergeCells count="4">
    <mergeCell ref="A2:F2"/>
    <mergeCell ref="B1:E1"/>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I59"/>
  <sheetViews>
    <sheetView workbookViewId="0"/>
  </sheetViews>
  <sheetFormatPr baseColWidth="10" defaultColWidth="11.42578125" defaultRowHeight="14.25"/>
  <cols>
    <col min="1" max="1" width="2.7109375" style="15" customWidth="1"/>
    <col min="2" max="2" width="24.7109375" style="15" customWidth="1"/>
    <col min="3" max="3" width="11.28515625" style="36" customWidth="1"/>
    <col min="4" max="4" width="19.28515625" style="36"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387" t="s">
        <v>187</v>
      </c>
      <c r="C2" s="388"/>
      <c r="D2" s="388"/>
      <c r="E2" s="388"/>
      <c r="F2" s="388"/>
      <c r="G2" s="389"/>
    </row>
    <row r="3" spans="2:9" ht="15">
      <c r="B3" s="390" t="s">
        <v>188</v>
      </c>
      <c r="C3" s="391"/>
      <c r="D3" s="392"/>
      <c r="E3" s="392"/>
      <c r="F3" s="392"/>
      <c r="G3" s="393"/>
    </row>
    <row r="4" spans="2:9" ht="88.5" customHeight="1">
      <c r="B4" s="394" t="s">
        <v>189</v>
      </c>
      <c r="C4" s="395"/>
      <c r="D4" s="395"/>
      <c r="E4" s="395"/>
      <c r="F4" s="395"/>
      <c r="G4" s="396"/>
    </row>
    <row r="5" spans="2:9" ht="15">
      <c r="B5" s="104"/>
      <c r="C5" s="105"/>
      <c r="D5" s="106"/>
      <c r="E5" s="107"/>
      <c r="F5" s="107"/>
      <c r="G5" s="107"/>
    </row>
    <row r="6" spans="2:9" ht="16.5" customHeight="1">
      <c r="B6" s="397" t="s">
        <v>190</v>
      </c>
      <c r="C6" s="398"/>
      <c r="D6" s="398"/>
      <c r="E6" s="398"/>
      <c r="F6" s="398"/>
      <c r="G6" s="399"/>
    </row>
    <row r="7" spans="2:9" ht="76.5" customHeight="1">
      <c r="B7" s="397"/>
      <c r="C7" s="398"/>
      <c r="D7" s="398"/>
      <c r="E7" s="398"/>
      <c r="F7" s="398"/>
      <c r="G7" s="399"/>
    </row>
    <row r="8" spans="2:9" ht="15" thickBot="1">
      <c r="B8" s="129"/>
      <c r="C8" s="130"/>
      <c r="D8" s="130"/>
      <c r="E8" s="131"/>
      <c r="F8" s="132"/>
      <c r="G8" s="132"/>
    </row>
    <row r="9" spans="2:9">
      <c r="B9" s="133"/>
      <c r="C9" s="134" t="s">
        <v>191</v>
      </c>
      <c r="D9" s="383" t="s">
        <v>192</v>
      </c>
      <c r="E9" s="384"/>
      <c r="F9" s="385" t="s">
        <v>193</v>
      </c>
      <c r="G9" s="386"/>
    </row>
    <row r="10" spans="2:9" ht="15" customHeight="1">
      <c r="B10" s="135"/>
      <c r="C10" s="110">
        <v>5</v>
      </c>
      <c r="D10" s="402" t="s">
        <v>194</v>
      </c>
      <c r="E10" s="403"/>
      <c r="F10" s="366" t="s">
        <v>195</v>
      </c>
      <c r="G10" s="367"/>
      <c r="H10" s="359"/>
      <c r="I10" s="359"/>
    </row>
    <row r="11" spans="2:9">
      <c r="B11" s="135"/>
      <c r="C11" s="110">
        <v>5</v>
      </c>
      <c r="D11" s="402" t="s">
        <v>196</v>
      </c>
      <c r="E11" s="403"/>
      <c r="F11" s="366" t="s">
        <v>197</v>
      </c>
      <c r="G11" s="367"/>
      <c r="H11" s="359"/>
      <c r="I11" s="359"/>
    </row>
    <row r="12" spans="2:9">
      <c r="B12" s="135"/>
      <c r="C12" s="110">
        <v>5</v>
      </c>
      <c r="D12" s="402" t="s">
        <v>198</v>
      </c>
      <c r="E12" s="403"/>
      <c r="F12" s="366" t="s">
        <v>199</v>
      </c>
      <c r="G12" s="367"/>
      <c r="H12" s="359"/>
      <c r="I12" s="359"/>
    </row>
    <row r="13" spans="2:9" ht="27.75" customHeight="1">
      <c r="B13" s="135"/>
      <c r="C13" s="110">
        <v>5</v>
      </c>
      <c r="D13" s="402" t="s">
        <v>200</v>
      </c>
      <c r="E13" s="403"/>
      <c r="F13" s="366" t="s">
        <v>201</v>
      </c>
      <c r="G13" s="367"/>
      <c r="H13" s="359"/>
      <c r="I13" s="359"/>
    </row>
    <row r="14" spans="2:9">
      <c r="B14" s="135"/>
      <c r="C14" s="110">
        <v>5</v>
      </c>
      <c r="D14" s="402" t="s">
        <v>202</v>
      </c>
      <c r="E14" s="403"/>
      <c r="F14" s="366" t="s">
        <v>203</v>
      </c>
      <c r="G14" s="367"/>
      <c r="H14" s="359"/>
      <c r="I14" s="359"/>
    </row>
    <row r="15" spans="2:9" ht="41.25" customHeight="1">
      <c r="B15" s="135"/>
      <c r="C15" s="110">
        <v>5</v>
      </c>
      <c r="D15" s="402" t="s">
        <v>204</v>
      </c>
      <c r="E15" s="403"/>
      <c r="F15" s="366" t="s">
        <v>205</v>
      </c>
      <c r="G15" s="367"/>
      <c r="H15" s="359"/>
      <c r="I15" s="359"/>
    </row>
    <row r="16" spans="2:9" ht="41.25" customHeight="1">
      <c r="B16" s="135"/>
      <c r="C16" s="110">
        <v>5</v>
      </c>
      <c r="D16" s="400" t="s">
        <v>206</v>
      </c>
      <c r="E16" s="401"/>
      <c r="F16" s="366" t="s">
        <v>207</v>
      </c>
      <c r="G16" s="367"/>
      <c r="H16" s="359"/>
      <c r="I16" s="359"/>
    </row>
    <row r="17" spans="2:9" ht="51.75" customHeight="1">
      <c r="B17" s="135"/>
      <c r="C17" s="110">
        <v>5</v>
      </c>
      <c r="D17" s="401" t="s">
        <v>208</v>
      </c>
      <c r="E17" s="404"/>
      <c r="F17" s="366" t="s">
        <v>209</v>
      </c>
      <c r="G17" s="367"/>
      <c r="H17" s="359"/>
      <c r="I17" s="359"/>
    </row>
    <row r="18" spans="2:9" ht="51.75" customHeight="1">
      <c r="B18" s="135"/>
      <c r="C18" s="110">
        <v>5</v>
      </c>
      <c r="D18" s="400" t="s">
        <v>210</v>
      </c>
      <c r="E18" s="401"/>
      <c r="F18" s="366" t="s">
        <v>211</v>
      </c>
      <c r="G18" s="367"/>
      <c r="H18" s="359"/>
      <c r="I18" s="359"/>
    </row>
    <row r="19" spans="2:9" ht="51.75" customHeight="1">
      <c r="B19" s="135"/>
      <c r="C19" s="110">
        <v>5</v>
      </c>
      <c r="D19" s="111" t="s">
        <v>212</v>
      </c>
      <c r="E19" s="112"/>
      <c r="F19" s="366" t="s">
        <v>213</v>
      </c>
      <c r="G19" s="367"/>
      <c r="H19" s="359"/>
      <c r="I19" s="359"/>
    </row>
    <row r="20" spans="2:9" ht="51.75" customHeight="1">
      <c r="B20" s="135"/>
      <c r="C20" s="110">
        <v>5</v>
      </c>
      <c r="D20" s="111" t="s">
        <v>214</v>
      </c>
      <c r="E20" s="112"/>
      <c r="F20" s="366" t="s">
        <v>215</v>
      </c>
      <c r="G20" s="367"/>
      <c r="H20" s="359"/>
      <c r="I20" s="359"/>
    </row>
    <row r="21" spans="2:9" ht="66.75" customHeight="1">
      <c r="B21" s="135"/>
      <c r="C21" s="110">
        <v>5</v>
      </c>
      <c r="D21" s="400" t="s">
        <v>216</v>
      </c>
      <c r="E21" s="401"/>
      <c r="F21" s="366" t="s">
        <v>217</v>
      </c>
      <c r="G21" s="367"/>
      <c r="H21" s="359"/>
      <c r="I21" s="359"/>
    </row>
    <row r="22" spans="2:9" ht="36" customHeight="1">
      <c r="B22" s="135"/>
      <c r="C22" s="110">
        <v>5</v>
      </c>
      <c r="D22" s="413" t="s">
        <v>218</v>
      </c>
      <c r="E22" s="414"/>
      <c r="F22" s="366" t="s">
        <v>219</v>
      </c>
      <c r="G22" s="367"/>
      <c r="H22" s="365"/>
      <c r="I22" s="365"/>
    </row>
    <row r="23" spans="2:9" ht="26.25" customHeight="1">
      <c r="B23" s="135"/>
      <c r="C23" s="110">
        <v>5</v>
      </c>
      <c r="D23" s="368" t="s">
        <v>220</v>
      </c>
      <c r="E23" s="368"/>
      <c r="F23" s="369" t="s">
        <v>221</v>
      </c>
      <c r="G23" s="367"/>
      <c r="H23" s="359"/>
      <c r="I23" s="359"/>
    </row>
    <row r="24" spans="2:9" ht="26.25" customHeight="1">
      <c r="B24" s="135"/>
      <c r="C24" s="110">
        <v>5</v>
      </c>
      <c r="D24" s="368" t="s">
        <v>222</v>
      </c>
      <c r="E24" s="368"/>
      <c r="F24" s="369" t="s">
        <v>223</v>
      </c>
      <c r="G24" s="367"/>
      <c r="H24" s="359"/>
      <c r="I24" s="359"/>
    </row>
    <row r="25" spans="2:9" ht="26.25" customHeight="1">
      <c r="B25" s="135"/>
      <c r="C25" s="110">
        <v>5</v>
      </c>
      <c r="D25" s="405" t="s">
        <v>224</v>
      </c>
      <c r="E25" s="406"/>
      <c r="F25" s="369" t="s">
        <v>225</v>
      </c>
      <c r="G25" s="367"/>
      <c r="H25" s="359"/>
      <c r="I25" s="359"/>
    </row>
    <row r="26" spans="2:9" ht="27" customHeight="1">
      <c r="B26" s="136"/>
      <c r="C26" s="362" t="s">
        <v>226</v>
      </c>
      <c r="D26" s="363"/>
      <c r="E26" s="363"/>
      <c r="F26" s="363"/>
      <c r="G26" s="364"/>
    </row>
    <row r="27" spans="2:9" ht="27" customHeight="1">
      <c r="B27" s="410" t="s">
        <v>227</v>
      </c>
      <c r="C27" s="411"/>
      <c r="D27" s="411"/>
      <c r="E27" s="411"/>
      <c r="F27" s="411"/>
      <c r="G27" s="412"/>
    </row>
    <row r="28" spans="2:9" ht="10.5" customHeight="1">
      <c r="B28" s="137"/>
      <c r="D28" s="113"/>
      <c r="E28" s="114"/>
      <c r="F28" s="115"/>
      <c r="G28" s="115"/>
    </row>
    <row r="29" spans="2:9">
      <c r="B29" s="137"/>
      <c r="C29" s="138"/>
      <c r="D29" s="407" t="s">
        <v>192</v>
      </c>
      <c r="E29" s="407"/>
      <c r="F29" s="408" t="s">
        <v>193</v>
      </c>
      <c r="G29" s="409"/>
    </row>
    <row r="30" spans="2:9">
      <c r="B30" s="137"/>
      <c r="D30" s="370" t="s">
        <v>194</v>
      </c>
      <c r="E30" s="370"/>
      <c r="F30" s="371" t="s">
        <v>228</v>
      </c>
      <c r="G30" s="372"/>
      <c r="H30" s="359"/>
      <c r="I30" s="359"/>
    </row>
    <row r="31" spans="2:9">
      <c r="B31" s="137"/>
      <c r="D31" s="370" t="s">
        <v>196</v>
      </c>
      <c r="E31" s="370"/>
      <c r="F31" s="371" t="s">
        <v>229</v>
      </c>
      <c r="G31" s="372"/>
      <c r="H31" s="359"/>
      <c r="I31" s="359"/>
    </row>
    <row r="32" spans="2:9">
      <c r="B32" s="137"/>
      <c r="D32" s="370" t="s">
        <v>198</v>
      </c>
      <c r="E32" s="370"/>
      <c r="F32" s="371" t="s">
        <v>230</v>
      </c>
      <c r="G32" s="372"/>
      <c r="H32" s="359"/>
      <c r="I32" s="359"/>
    </row>
    <row r="33" spans="2:9">
      <c r="B33" s="137"/>
      <c r="D33" s="370" t="s">
        <v>200</v>
      </c>
      <c r="E33" s="370"/>
      <c r="F33" s="371" t="s">
        <v>231</v>
      </c>
      <c r="G33" s="372"/>
      <c r="H33" s="359"/>
      <c r="I33" s="359"/>
    </row>
    <row r="34" spans="2:9">
      <c r="B34" s="137"/>
      <c r="D34" s="370" t="s">
        <v>202</v>
      </c>
      <c r="E34" s="370"/>
      <c r="F34" s="371" t="s">
        <v>232</v>
      </c>
      <c r="G34" s="372"/>
      <c r="H34" s="359"/>
      <c r="I34" s="359"/>
    </row>
    <row r="35" spans="2:9" ht="40.9" customHeight="1">
      <c r="B35" s="137"/>
      <c r="D35" s="370" t="s">
        <v>233</v>
      </c>
      <c r="E35" s="370"/>
      <c r="F35" s="371" t="s">
        <v>234</v>
      </c>
      <c r="G35" s="372"/>
      <c r="H35" s="359"/>
      <c r="I35" s="359"/>
    </row>
    <row r="36" spans="2:9" ht="42" customHeight="1">
      <c r="B36" s="108"/>
      <c r="C36" s="109"/>
      <c r="D36" s="370" t="s">
        <v>235</v>
      </c>
      <c r="E36" s="370"/>
      <c r="F36" s="371" t="s">
        <v>236</v>
      </c>
      <c r="G36" s="372"/>
      <c r="H36" s="358"/>
      <c r="I36" s="358"/>
    </row>
    <row r="37" spans="2:9" ht="30.75" customHeight="1">
      <c r="B37" s="108"/>
      <c r="C37" s="109"/>
      <c r="D37" s="370" t="s">
        <v>237</v>
      </c>
      <c r="E37" s="370"/>
      <c r="F37" s="360" t="s">
        <v>238</v>
      </c>
      <c r="G37" s="361"/>
      <c r="H37" s="358"/>
      <c r="I37" s="358"/>
    </row>
    <row r="38" spans="2:9" ht="33" customHeight="1">
      <c r="B38" s="108"/>
      <c r="C38" s="109"/>
      <c r="D38" s="370" t="s">
        <v>239</v>
      </c>
      <c r="E38" s="370"/>
      <c r="F38" s="360" t="s">
        <v>238</v>
      </c>
      <c r="G38" s="361"/>
      <c r="H38" s="358"/>
      <c r="I38" s="358"/>
    </row>
    <row r="39" spans="2:9" ht="30" customHeight="1">
      <c r="B39" s="108"/>
      <c r="C39" s="109"/>
      <c r="D39" s="370" t="s">
        <v>240</v>
      </c>
      <c r="E39" s="370"/>
      <c r="F39" s="360" t="s">
        <v>238</v>
      </c>
      <c r="G39" s="361"/>
      <c r="H39" s="358"/>
      <c r="I39" s="358"/>
    </row>
    <row r="40" spans="2:9" ht="30" customHeight="1">
      <c r="B40" s="108"/>
      <c r="C40" s="109"/>
      <c r="D40" s="370" t="s">
        <v>241</v>
      </c>
      <c r="E40" s="370"/>
      <c r="F40" s="360" t="s">
        <v>238</v>
      </c>
      <c r="G40" s="361"/>
      <c r="H40" s="358"/>
      <c r="I40" s="358"/>
    </row>
    <row r="41" spans="2:9" ht="30" customHeight="1">
      <c r="B41" s="108"/>
      <c r="C41" s="109"/>
      <c r="D41" s="379" t="s">
        <v>242</v>
      </c>
      <c r="E41" s="380"/>
      <c r="F41" s="371" t="s">
        <v>243</v>
      </c>
      <c r="G41" s="372"/>
      <c r="H41" s="358"/>
      <c r="I41" s="358"/>
    </row>
    <row r="42" spans="2:9" ht="35.25" customHeight="1">
      <c r="B42" s="108"/>
      <c r="C42" s="109"/>
      <c r="D42" s="370" t="s">
        <v>244</v>
      </c>
      <c r="E42" s="370"/>
      <c r="F42" s="371" t="s">
        <v>245</v>
      </c>
      <c r="G42" s="372"/>
      <c r="H42" s="358"/>
      <c r="I42" s="358"/>
    </row>
    <row r="43" spans="2:9" ht="31.5" customHeight="1">
      <c r="B43" s="108"/>
      <c r="C43" s="109"/>
      <c r="D43" s="370" t="s">
        <v>237</v>
      </c>
      <c r="E43" s="370"/>
      <c r="F43" s="360" t="s">
        <v>238</v>
      </c>
      <c r="G43" s="361"/>
      <c r="H43" s="358"/>
      <c r="I43" s="358"/>
    </row>
    <row r="44" spans="2:9" ht="35.25" customHeight="1">
      <c r="B44" s="108"/>
      <c r="C44" s="109"/>
      <c r="D44" s="370" t="s">
        <v>246</v>
      </c>
      <c r="E44" s="370"/>
      <c r="F44" s="360" t="s">
        <v>238</v>
      </c>
      <c r="G44" s="361"/>
      <c r="H44" s="358"/>
      <c r="I44" s="358"/>
    </row>
    <row r="45" spans="2:9" ht="57" customHeight="1">
      <c r="B45" s="108"/>
      <c r="C45" s="109"/>
      <c r="D45" s="370" t="s">
        <v>241</v>
      </c>
      <c r="E45" s="370"/>
      <c r="F45" s="360" t="s">
        <v>238</v>
      </c>
      <c r="G45" s="361"/>
      <c r="H45" s="358"/>
      <c r="I45" s="358"/>
    </row>
    <row r="46" spans="2:9" ht="32.25" customHeight="1">
      <c r="B46" s="108"/>
      <c r="C46" s="109"/>
      <c r="D46" s="370" t="s">
        <v>239</v>
      </c>
      <c r="E46" s="370"/>
      <c r="F46" s="360" t="s">
        <v>238</v>
      </c>
      <c r="G46" s="361"/>
      <c r="H46" s="358"/>
      <c r="I46" s="358"/>
    </row>
    <row r="47" spans="2:9" ht="32.25" customHeight="1">
      <c r="B47" s="108"/>
      <c r="C47" s="109"/>
      <c r="D47" s="379" t="s">
        <v>247</v>
      </c>
      <c r="E47" s="380"/>
      <c r="F47" s="381" t="s">
        <v>248</v>
      </c>
      <c r="G47" s="382"/>
      <c r="H47" s="358"/>
      <c r="I47" s="358"/>
    </row>
    <row r="48" spans="2:9" ht="32.25" customHeight="1">
      <c r="B48" s="108"/>
      <c r="C48" s="109"/>
      <c r="D48" s="370" t="s">
        <v>249</v>
      </c>
      <c r="E48" s="370"/>
      <c r="F48" s="371" t="s">
        <v>250</v>
      </c>
      <c r="G48" s="372"/>
      <c r="H48" s="358"/>
      <c r="I48" s="358"/>
    </row>
    <row r="49" spans="2:9" ht="32.25" customHeight="1">
      <c r="B49" s="108"/>
      <c r="C49" s="109"/>
      <c r="D49" s="370" t="s">
        <v>251</v>
      </c>
      <c r="E49" s="370"/>
      <c r="F49" s="371" t="s">
        <v>252</v>
      </c>
      <c r="G49" s="372"/>
      <c r="H49" s="358"/>
      <c r="I49" s="358"/>
    </row>
    <row r="50" spans="2:9" ht="32.25" customHeight="1">
      <c r="B50" s="108"/>
      <c r="C50" s="109"/>
      <c r="D50" s="370" t="s">
        <v>253</v>
      </c>
      <c r="E50" s="370"/>
      <c r="F50" s="371" t="s">
        <v>254</v>
      </c>
      <c r="G50" s="372"/>
      <c r="H50" s="358"/>
      <c r="I50" s="358"/>
    </row>
    <row r="51" spans="2:9" ht="32.25" customHeight="1">
      <c r="B51" s="108"/>
      <c r="C51" s="109"/>
      <c r="D51" s="113"/>
      <c r="E51" s="113"/>
      <c r="F51" s="115"/>
      <c r="G51" s="115"/>
      <c r="H51" s="358"/>
      <c r="I51" s="358"/>
    </row>
    <row r="52" spans="2:9" ht="32.25" customHeight="1">
      <c r="B52" s="108"/>
      <c r="C52" s="109"/>
      <c r="D52" s="113"/>
      <c r="E52" s="113"/>
      <c r="F52" s="115"/>
      <c r="G52" s="115"/>
    </row>
    <row r="53" spans="2:9" ht="32.25" customHeight="1">
      <c r="B53" s="108"/>
      <c r="C53" s="109"/>
      <c r="D53" s="113"/>
      <c r="E53" s="113"/>
      <c r="F53" s="115"/>
      <c r="G53" s="115"/>
    </row>
    <row r="54" spans="2:9" ht="21.75" customHeight="1">
      <c r="B54" s="376" t="s">
        <v>255</v>
      </c>
      <c r="C54" s="377"/>
      <c r="D54" s="377"/>
      <c r="E54" s="377"/>
      <c r="F54" s="377"/>
      <c r="G54" s="378"/>
    </row>
    <row r="55" spans="2:9" ht="21.75" customHeight="1">
      <c r="B55" s="376" t="s">
        <v>256</v>
      </c>
      <c r="C55" s="377"/>
      <c r="D55" s="377"/>
      <c r="E55" s="377"/>
      <c r="F55" s="377"/>
      <c r="G55" s="378"/>
    </row>
    <row r="56" spans="2:9" ht="20.25" customHeight="1">
      <c r="B56" s="376" t="s">
        <v>257</v>
      </c>
      <c r="C56" s="377"/>
      <c r="D56" s="377"/>
      <c r="E56" s="377"/>
      <c r="F56" s="377"/>
      <c r="G56" s="378"/>
    </row>
    <row r="57" spans="2:9" ht="20.25" customHeight="1">
      <c r="B57" s="376" t="s">
        <v>258</v>
      </c>
      <c r="C57" s="377"/>
      <c r="D57" s="377"/>
      <c r="E57" s="377"/>
      <c r="F57" s="377"/>
      <c r="G57" s="378"/>
    </row>
    <row r="58" spans="2:9" ht="18" customHeight="1" thickBot="1">
      <c r="B58" s="373" t="s">
        <v>259</v>
      </c>
      <c r="C58" s="374"/>
      <c r="D58" s="374"/>
      <c r="E58" s="374"/>
      <c r="F58" s="374"/>
      <c r="G58" s="375"/>
    </row>
    <row r="59" spans="2:9">
      <c r="B59" s="139"/>
      <c r="C59" s="140"/>
      <c r="D59" s="139"/>
      <c r="E59" s="139"/>
      <c r="F59" s="139"/>
      <c r="G59" s="139"/>
    </row>
  </sheetData>
  <mergeCells count="125">
    <mergeCell ref="F17:G17"/>
    <mergeCell ref="D16:E16"/>
    <mergeCell ref="F46:G46"/>
    <mergeCell ref="D45:E45"/>
    <mergeCell ref="F45:G45"/>
    <mergeCell ref="D42:E42"/>
    <mergeCell ref="F42:G42"/>
    <mergeCell ref="D43:E43"/>
    <mergeCell ref="F43:G43"/>
    <mergeCell ref="D44:E44"/>
    <mergeCell ref="F44:G44"/>
    <mergeCell ref="F20:G20"/>
    <mergeCell ref="D24:E24"/>
    <mergeCell ref="F24:G24"/>
    <mergeCell ref="F25:G25"/>
    <mergeCell ref="D25:E25"/>
    <mergeCell ref="D29:E29"/>
    <mergeCell ref="F29:G29"/>
    <mergeCell ref="B27:G27"/>
    <mergeCell ref="D40:E40"/>
    <mergeCell ref="F40:G40"/>
    <mergeCell ref="D46:E46"/>
    <mergeCell ref="F21:G21"/>
    <mergeCell ref="D22:E22"/>
    <mergeCell ref="D9:E9"/>
    <mergeCell ref="F9:G9"/>
    <mergeCell ref="B2:G2"/>
    <mergeCell ref="B3:G3"/>
    <mergeCell ref="B4:G4"/>
    <mergeCell ref="B6:G7"/>
    <mergeCell ref="D21:E21"/>
    <mergeCell ref="D10:E10"/>
    <mergeCell ref="F10:G10"/>
    <mergeCell ref="D11:E11"/>
    <mergeCell ref="F11:G11"/>
    <mergeCell ref="D12:E12"/>
    <mergeCell ref="F12:G12"/>
    <mergeCell ref="D13:E13"/>
    <mergeCell ref="F13:G13"/>
    <mergeCell ref="D15:E15"/>
    <mergeCell ref="F15:G15"/>
    <mergeCell ref="D14:E14"/>
    <mergeCell ref="F16:G16"/>
    <mergeCell ref="D18:E18"/>
    <mergeCell ref="F18:G18"/>
    <mergeCell ref="F19:G19"/>
    <mergeCell ref="F14:G14"/>
    <mergeCell ref="D17:E17"/>
    <mergeCell ref="B58:G58"/>
    <mergeCell ref="D35:E35"/>
    <mergeCell ref="F35:G35"/>
    <mergeCell ref="B54:G54"/>
    <mergeCell ref="B56:G56"/>
    <mergeCell ref="B55:G55"/>
    <mergeCell ref="D36:E36"/>
    <mergeCell ref="F36:G36"/>
    <mergeCell ref="D37:E37"/>
    <mergeCell ref="F37:G37"/>
    <mergeCell ref="D39:E39"/>
    <mergeCell ref="F39:G39"/>
    <mergeCell ref="D38:E38"/>
    <mergeCell ref="F41:G41"/>
    <mergeCell ref="D50:E50"/>
    <mergeCell ref="F50:G50"/>
    <mergeCell ref="D41:E41"/>
    <mergeCell ref="D47:E47"/>
    <mergeCell ref="D48:E48"/>
    <mergeCell ref="F48:G48"/>
    <mergeCell ref="F49:G49"/>
    <mergeCell ref="D49:E49"/>
    <mergeCell ref="F47:G47"/>
    <mergeCell ref="B57:G57"/>
    <mergeCell ref="D30:E30"/>
    <mergeCell ref="F30:G30"/>
    <mergeCell ref="D31:E31"/>
    <mergeCell ref="F31:G31"/>
    <mergeCell ref="D32:E32"/>
    <mergeCell ref="F32:G32"/>
    <mergeCell ref="D33:E33"/>
    <mergeCell ref="F33:G33"/>
    <mergeCell ref="D34:E34"/>
    <mergeCell ref="F34:G34"/>
    <mergeCell ref="F38:G38"/>
    <mergeCell ref="H15:I15"/>
    <mergeCell ref="H16:I16"/>
    <mergeCell ref="H17:I17"/>
    <mergeCell ref="H18:I18"/>
    <mergeCell ref="H19:I19"/>
    <mergeCell ref="H10:I10"/>
    <mergeCell ref="H11:I11"/>
    <mergeCell ref="H12:I12"/>
    <mergeCell ref="H13:I13"/>
    <mergeCell ref="H14:I14"/>
    <mergeCell ref="H25:I25"/>
    <mergeCell ref="C26:G26"/>
    <mergeCell ref="H30:I30"/>
    <mergeCell ref="H31:I31"/>
    <mergeCell ref="H32:I32"/>
    <mergeCell ref="H20:I20"/>
    <mergeCell ref="H21:I21"/>
    <mergeCell ref="H22:I22"/>
    <mergeCell ref="H23:I23"/>
    <mergeCell ref="H24:I24"/>
    <mergeCell ref="F22:G22"/>
    <mergeCell ref="D23:E23"/>
    <mergeCell ref="F23:G23"/>
    <mergeCell ref="H38:I38"/>
    <mergeCell ref="H39:I39"/>
    <mergeCell ref="H40:I40"/>
    <mergeCell ref="H41:I41"/>
    <mergeCell ref="H42:I42"/>
    <mergeCell ref="H33:I33"/>
    <mergeCell ref="H34:I34"/>
    <mergeCell ref="H35:I35"/>
    <mergeCell ref="H36:I36"/>
    <mergeCell ref="H37:I37"/>
    <mergeCell ref="H48:I48"/>
    <mergeCell ref="H49:I49"/>
    <mergeCell ref="H50:I50"/>
    <mergeCell ref="H51:I51"/>
    <mergeCell ref="H43:I43"/>
    <mergeCell ref="H44:I44"/>
    <mergeCell ref="H45:I45"/>
    <mergeCell ref="H46:I46"/>
    <mergeCell ref="H47:I4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JG59"/>
  <sheetViews>
    <sheetView zoomScale="80" zoomScaleNormal="80" workbookViewId="0">
      <pane xSplit="4" ySplit="9" topLeftCell="E10" activePane="bottomRight" state="frozen"/>
      <selection pane="topRight" activeCell="E1" sqref="E1"/>
      <selection pane="bottomLeft" activeCell="A10" sqref="A10"/>
      <selection pane="bottomRight" activeCell="D6" sqref="D6"/>
    </sheetView>
  </sheetViews>
  <sheetFormatPr baseColWidth="10" defaultColWidth="11.42578125" defaultRowHeight="12.75"/>
  <cols>
    <col min="1" max="1" width="5" style="235" bestFit="1" customWidth="1"/>
    <col min="2" max="2" width="26.85546875" style="235" customWidth="1"/>
    <col min="3" max="3" width="30.140625" style="235" customWidth="1"/>
    <col min="4" max="4" width="39.5703125" style="231" customWidth="1"/>
    <col min="5" max="5" width="25.85546875" style="235" customWidth="1"/>
    <col min="6" max="6" width="22" style="235" customWidth="1"/>
    <col min="7" max="7" width="17.28515625" style="235" bestFit="1" customWidth="1"/>
    <col min="8" max="8" width="26.28515625" style="235" customWidth="1"/>
    <col min="9" max="9" width="37.28515625" style="235" customWidth="1"/>
    <col min="10" max="10" width="33.28515625" style="235" customWidth="1"/>
    <col min="11" max="11" width="25.5703125" style="235" customWidth="1"/>
    <col min="12" max="12" width="10.85546875" style="278" customWidth="1"/>
    <col min="13" max="13" width="25.5703125" style="235" customWidth="1"/>
    <col min="14" max="14" width="26.28515625" style="235" customWidth="1"/>
    <col min="15" max="15" width="41.5703125" style="235" hidden="1" customWidth="1"/>
    <col min="16" max="267" width="11.42578125" style="228"/>
    <col min="268" max="16384" width="11.42578125" style="229"/>
  </cols>
  <sheetData>
    <row r="1" spans="1:267">
      <c r="A1" s="428"/>
      <c r="B1" s="429"/>
      <c r="C1" s="429"/>
      <c r="D1" s="422" t="s">
        <v>305</v>
      </c>
      <c r="E1" s="422"/>
      <c r="F1" s="422"/>
      <c r="G1" s="422"/>
      <c r="H1" s="422"/>
      <c r="I1" s="422"/>
      <c r="J1" s="422"/>
      <c r="K1" s="422"/>
      <c r="L1" s="422"/>
      <c r="M1" s="422"/>
      <c r="N1" s="423"/>
      <c r="O1" s="117"/>
    </row>
    <row r="2" spans="1:267">
      <c r="A2" s="430"/>
      <c r="B2" s="431"/>
      <c r="C2" s="431"/>
      <c r="D2" s="424"/>
      <c r="E2" s="424"/>
      <c r="F2" s="424"/>
      <c r="G2" s="424"/>
      <c r="H2" s="424"/>
      <c r="I2" s="424"/>
      <c r="J2" s="424"/>
      <c r="K2" s="424"/>
      <c r="L2" s="424"/>
      <c r="M2" s="424"/>
      <c r="N2" s="425"/>
      <c r="O2" s="118"/>
    </row>
    <row r="3" spans="1:267" ht="48" customHeight="1">
      <c r="A3" s="119"/>
      <c r="B3" s="120"/>
      <c r="C3" s="120"/>
      <c r="D3" s="426"/>
      <c r="E3" s="426"/>
      <c r="F3" s="426"/>
      <c r="G3" s="426"/>
      <c r="H3" s="426"/>
      <c r="I3" s="426"/>
      <c r="J3" s="426"/>
      <c r="K3" s="426"/>
      <c r="L3" s="426"/>
      <c r="M3" s="426"/>
      <c r="N3" s="427"/>
      <c r="O3" s="118"/>
    </row>
    <row r="4" spans="1:267" ht="17.25" customHeight="1">
      <c r="A4" s="415" t="s">
        <v>260</v>
      </c>
      <c r="B4" s="415"/>
      <c r="C4" s="415"/>
      <c r="D4" s="437" t="s">
        <v>261</v>
      </c>
      <c r="E4" s="437"/>
      <c r="F4" s="437"/>
      <c r="G4" s="437"/>
      <c r="H4" s="437"/>
      <c r="I4" s="437"/>
      <c r="J4" s="437"/>
      <c r="K4" s="437"/>
      <c r="L4" s="437"/>
      <c r="M4" s="437"/>
      <c r="N4" s="437"/>
      <c r="O4" s="437"/>
      <c r="P4" s="230"/>
      <c r="Q4" s="230"/>
      <c r="R4" s="230"/>
    </row>
    <row r="5" spans="1:267" ht="40.5" customHeight="1">
      <c r="A5" s="415" t="s">
        <v>262</v>
      </c>
      <c r="B5" s="415"/>
      <c r="C5" s="415"/>
      <c r="D5" s="443" t="s">
        <v>263</v>
      </c>
      <c r="E5" s="444"/>
      <c r="F5" s="444"/>
      <c r="G5" s="444"/>
      <c r="H5" s="444"/>
      <c r="I5" s="444"/>
      <c r="J5" s="444"/>
      <c r="K5" s="444"/>
      <c r="L5" s="444"/>
      <c r="M5" s="444"/>
      <c r="N5" s="444"/>
      <c r="O5" s="444"/>
      <c r="P5" s="444"/>
      <c r="Q5" s="444"/>
      <c r="R5" s="445"/>
    </row>
    <row r="6" spans="1:267" ht="16.5" thickBot="1">
      <c r="A6" s="457" t="s">
        <v>264</v>
      </c>
      <c r="B6" s="457"/>
      <c r="C6" s="457"/>
      <c r="D6" s="279" t="s">
        <v>499</v>
      </c>
      <c r="E6" s="121"/>
      <c r="F6" s="121"/>
      <c r="G6" s="121"/>
      <c r="H6" s="121"/>
      <c r="I6" s="121"/>
      <c r="J6" s="121"/>
      <c r="K6" s="121"/>
      <c r="L6" s="300"/>
      <c r="M6" s="121"/>
      <c r="N6" s="121"/>
      <c r="O6" s="122"/>
    </row>
    <row r="7" spans="1:267" ht="15.6" customHeight="1" thickTop="1" thickBot="1">
      <c r="A7" s="123" t="s">
        <v>265</v>
      </c>
      <c r="B7" s="124"/>
      <c r="C7" s="124"/>
      <c r="D7" s="461" t="s">
        <v>266</v>
      </c>
      <c r="E7" s="458" t="s">
        <v>267</v>
      </c>
      <c r="F7" s="459"/>
      <c r="G7" s="459"/>
      <c r="H7" s="460"/>
      <c r="I7" s="468" t="s">
        <v>268</v>
      </c>
      <c r="J7" s="469"/>
      <c r="K7" s="469"/>
      <c r="L7" s="469"/>
      <c r="M7" s="470"/>
      <c r="N7" s="441" t="s">
        <v>269</v>
      </c>
      <c r="O7" s="442"/>
    </row>
    <row r="8" spans="1:267" ht="17.25" customHeight="1" thickTop="1">
      <c r="A8" s="432" t="s">
        <v>270</v>
      </c>
      <c r="B8" s="434" t="s">
        <v>271</v>
      </c>
      <c r="C8" s="125" t="s">
        <v>272</v>
      </c>
      <c r="D8" s="435"/>
      <c r="E8" s="436" t="s">
        <v>208</v>
      </c>
      <c r="F8" s="436" t="s">
        <v>273</v>
      </c>
      <c r="G8" s="436" t="s">
        <v>274</v>
      </c>
      <c r="H8" s="436" t="s">
        <v>214</v>
      </c>
      <c r="I8" s="416" t="s">
        <v>275</v>
      </c>
      <c r="J8" s="224" t="s">
        <v>276</v>
      </c>
      <c r="K8" s="416" t="s">
        <v>268</v>
      </c>
      <c r="L8" s="416" t="s">
        <v>277</v>
      </c>
      <c r="M8" s="416" t="s">
        <v>278</v>
      </c>
      <c r="N8" s="438" t="s">
        <v>279</v>
      </c>
      <c r="O8" s="438" t="s">
        <v>280</v>
      </c>
    </row>
    <row r="9" spans="1:267" s="126" customFormat="1" ht="51" customHeight="1" thickBot="1">
      <c r="A9" s="433"/>
      <c r="B9" s="435"/>
      <c r="C9" s="251" t="s">
        <v>281</v>
      </c>
      <c r="D9" s="435"/>
      <c r="E9" s="417"/>
      <c r="F9" s="417"/>
      <c r="G9" s="417"/>
      <c r="H9" s="417"/>
      <c r="I9" s="417"/>
      <c r="J9" s="223" t="s">
        <v>282</v>
      </c>
      <c r="K9" s="417" t="s">
        <v>283</v>
      </c>
      <c r="L9" s="417"/>
      <c r="M9" s="417" t="s">
        <v>283</v>
      </c>
      <c r="N9" s="440"/>
      <c r="O9" s="439"/>
      <c r="P9" s="228"/>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c r="IU9" s="222"/>
      <c r="IV9" s="222"/>
      <c r="IW9" s="222"/>
      <c r="IX9" s="222"/>
      <c r="IY9" s="222"/>
      <c r="IZ9" s="222"/>
      <c r="JA9" s="222"/>
      <c r="JB9" s="222"/>
      <c r="JC9" s="222"/>
      <c r="JD9" s="222"/>
      <c r="JE9" s="222"/>
      <c r="JF9" s="222"/>
      <c r="JG9" s="222"/>
    </row>
    <row r="10" spans="1:267" s="281" customFormat="1" ht="45">
      <c r="A10" s="454">
        <v>1</v>
      </c>
      <c r="B10" s="419" t="s">
        <v>284</v>
      </c>
      <c r="C10" s="419" t="s">
        <v>285</v>
      </c>
      <c r="D10" s="282" t="s">
        <v>500</v>
      </c>
      <c r="E10" s="462">
        <v>4</v>
      </c>
      <c r="F10" s="462">
        <v>1</v>
      </c>
      <c r="G10" s="465">
        <f>+F10/E10</f>
        <v>0.25</v>
      </c>
      <c r="H10" s="419" t="str">
        <f>CONCATENATE(IF(G10&lt;='8-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 - ",VLOOKUP(IF(G10&lt;='8-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valida"))))),'8- Politicas de admiistracion '!$B$6:$F$10,5,FALSE))</f>
        <v>Media - 3</v>
      </c>
      <c r="I10" s="239" t="s">
        <v>286</v>
      </c>
      <c r="J10" s="240" t="s">
        <v>287</v>
      </c>
      <c r="K10" s="239" t="str">
        <f>IFERROR(CONCATENATE(INDEX('8- Politicas de admiistracion '!$B$16:$F$53,MATCH('5-. Identificación de Riesgos'!J10,'8- Politicas de admiistracion '!$C$16:$C$54,0),1)," - ",L10),"")</f>
        <v>Moderado - 3</v>
      </c>
      <c r="L10" s="301">
        <f>IFERROR(VLOOKUP(INDEX('8- Politicas de admiistracion '!$B$16:$F$64,MATCH('5-. Identificación de Riesgos'!J10,'8- Politicas de admiistracion '!$C$16:$C$64,0),1),'8- Politicas de admiistracion '!$B$16:$F$64,5,FALSE),"")</f>
        <v>3</v>
      </c>
      <c r="M10" s="419" t="str">
        <f>IFERROR(CONCATENATE(INDEX('8- Politicas de admiistracion '!$B$16:$F$53,MATCH(ROUND(AVERAGE(L10:L19),0),'8- Politicas de admiistracion '!$F$16:$F$53,0),1)," - ",ROUND(AVERAGE(L10:L19),0)),"")</f>
        <v>Menor - 2</v>
      </c>
      <c r="N10" s="449" t="str">
        <f>IFERROR(CONCATENATE(VLOOKUP((LEFT(H10,LEN(H10)-4)&amp;LEFT(M10,LEN(M10)-4)),'9- Matriz de Calor '!$D$18:$E$42,2,0)," - ",RIGHT(H10,1)*RIGHT(M10,1)),"")</f>
        <v>Moderado - 6</v>
      </c>
      <c r="O10" s="418">
        <f>RIGHT(H10,1)*RIGHT(M10,1)</f>
        <v>6</v>
      </c>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c r="DM10" s="280"/>
      <c r="DN10" s="280"/>
      <c r="DO10" s="280"/>
      <c r="DP10" s="280"/>
      <c r="DQ10" s="280"/>
      <c r="DR10" s="280"/>
      <c r="DS10" s="280"/>
      <c r="DT10" s="280"/>
      <c r="DU10" s="280"/>
      <c r="DV10" s="280"/>
      <c r="DW10" s="280"/>
      <c r="DX10" s="280"/>
      <c r="DY10" s="280"/>
      <c r="DZ10" s="280"/>
      <c r="EA10" s="280"/>
      <c r="EB10" s="280"/>
      <c r="EC10" s="280"/>
      <c r="ED10" s="280"/>
      <c r="EE10" s="280"/>
      <c r="EF10" s="280"/>
      <c r="EG10" s="280"/>
      <c r="EH10" s="280"/>
      <c r="EI10" s="280"/>
      <c r="EJ10" s="280"/>
      <c r="EK10" s="280"/>
      <c r="EL10" s="280"/>
      <c r="EM10" s="280"/>
      <c r="EN10" s="280"/>
      <c r="EO10" s="280"/>
      <c r="EP10" s="280"/>
      <c r="EQ10" s="280"/>
      <c r="ER10" s="280"/>
      <c r="ES10" s="280"/>
      <c r="ET10" s="280"/>
      <c r="EU10" s="280"/>
      <c r="EV10" s="280"/>
      <c r="EW10" s="280"/>
      <c r="EX10" s="280"/>
      <c r="EY10" s="280"/>
      <c r="EZ10" s="280"/>
      <c r="FA10" s="280"/>
      <c r="FB10" s="280"/>
      <c r="FC10" s="280"/>
      <c r="FD10" s="280"/>
      <c r="FE10" s="280"/>
      <c r="FF10" s="280"/>
      <c r="FG10" s="280"/>
      <c r="FH10" s="280"/>
      <c r="FI10" s="280"/>
      <c r="FJ10" s="280"/>
      <c r="FK10" s="280"/>
      <c r="FL10" s="280"/>
      <c r="FM10" s="280"/>
      <c r="FN10" s="280"/>
      <c r="FO10" s="280"/>
      <c r="FP10" s="280"/>
      <c r="FQ10" s="280"/>
      <c r="FR10" s="280"/>
      <c r="FS10" s="280"/>
      <c r="FT10" s="280"/>
      <c r="FU10" s="280"/>
      <c r="FV10" s="280"/>
      <c r="FW10" s="280"/>
      <c r="FX10" s="280"/>
      <c r="FY10" s="280"/>
      <c r="FZ10" s="280"/>
      <c r="GA10" s="280"/>
      <c r="GB10" s="280"/>
      <c r="GC10" s="280"/>
      <c r="GD10" s="280"/>
      <c r="GE10" s="280"/>
      <c r="GF10" s="280"/>
      <c r="GG10" s="280"/>
      <c r="GH10" s="280"/>
      <c r="GI10" s="280"/>
      <c r="GJ10" s="280"/>
      <c r="GK10" s="280"/>
      <c r="GL10" s="280"/>
      <c r="GM10" s="280"/>
      <c r="GN10" s="280"/>
      <c r="GO10" s="280"/>
      <c r="GP10" s="280"/>
      <c r="GQ10" s="280"/>
      <c r="GR10" s="280"/>
      <c r="GS10" s="280"/>
      <c r="GT10" s="280"/>
      <c r="GU10" s="280"/>
      <c r="GV10" s="280"/>
      <c r="GW10" s="280"/>
      <c r="GX10" s="280"/>
      <c r="GY10" s="280"/>
      <c r="GZ10" s="280"/>
      <c r="HA10" s="280"/>
      <c r="HB10" s="280"/>
      <c r="HC10" s="280"/>
      <c r="HD10" s="280"/>
      <c r="HE10" s="280"/>
      <c r="HF10" s="280"/>
      <c r="HG10" s="280"/>
      <c r="HH10" s="280"/>
      <c r="HI10" s="280"/>
      <c r="HJ10" s="280"/>
      <c r="HK10" s="280"/>
      <c r="HL10" s="280"/>
      <c r="HM10" s="280"/>
      <c r="HN10" s="280"/>
      <c r="HO10" s="280"/>
      <c r="HP10" s="280"/>
      <c r="HQ10" s="280"/>
      <c r="HR10" s="280"/>
      <c r="HS10" s="280"/>
      <c r="HT10" s="280"/>
      <c r="HU10" s="280"/>
      <c r="HV10" s="280"/>
      <c r="HW10" s="280"/>
      <c r="HX10" s="280"/>
      <c r="HY10" s="280"/>
      <c r="HZ10" s="280"/>
      <c r="IA10" s="280"/>
      <c r="IB10" s="280"/>
      <c r="IC10" s="280"/>
      <c r="ID10" s="280"/>
      <c r="IE10" s="280"/>
      <c r="IF10" s="280"/>
      <c r="IG10" s="280"/>
      <c r="IH10" s="280"/>
      <c r="II10" s="280"/>
      <c r="IJ10" s="280"/>
      <c r="IK10" s="280"/>
      <c r="IL10" s="280"/>
      <c r="IM10" s="280"/>
      <c r="IN10" s="280"/>
      <c r="IO10" s="280"/>
      <c r="IP10" s="280"/>
      <c r="IQ10" s="280"/>
      <c r="IR10" s="280"/>
      <c r="IS10" s="280"/>
      <c r="IT10" s="280"/>
      <c r="IU10" s="280"/>
      <c r="IV10" s="280"/>
      <c r="IW10" s="280"/>
      <c r="IX10" s="280"/>
      <c r="IY10" s="280"/>
      <c r="IZ10" s="280"/>
      <c r="JA10" s="280"/>
      <c r="JB10" s="280"/>
      <c r="JC10" s="280"/>
      <c r="JD10" s="280"/>
      <c r="JE10" s="280"/>
      <c r="JF10" s="280"/>
      <c r="JG10" s="280"/>
    </row>
    <row r="11" spans="1:267" s="281" customFormat="1" ht="30">
      <c r="A11" s="455"/>
      <c r="B11" s="420"/>
      <c r="C11" s="420"/>
      <c r="D11" s="241" t="s">
        <v>475</v>
      </c>
      <c r="E11" s="463"/>
      <c r="F11" s="463"/>
      <c r="G11" s="466"/>
      <c r="H11" s="420"/>
      <c r="I11" s="241" t="s">
        <v>288</v>
      </c>
      <c r="J11" s="242" t="s">
        <v>289</v>
      </c>
      <c r="K11" s="241" t="str">
        <f>IFERROR(CONCATENATE(INDEX('8- Politicas de admiistracion '!$B$16:$F$53,MATCH('5-. Identificación de Riesgos'!J11,'8- Politicas de admiistracion '!$C$16:$C$54,0),1)," - ",L11),"")</f>
        <v>Leve - 1</v>
      </c>
      <c r="L11" s="245">
        <f>IFERROR(VLOOKUP(INDEX('8- Politicas de admiistracion '!$B$16:$F$64,MATCH('5-. Identificación de Riesgos'!J11,'8- Politicas de admiistracion '!$C$16:$C$64,0),1),'8- Politicas de admiistracion '!$B$16:$F$64,5,FALSE),"")</f>
        <v>1</v>
      </c>
      <c r="M11" s="420"/>
      <c r="N11" s="450"/>
      <c r="O11" s="418"/>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c r="DM11" s="280"/>
      <c r="DN11" s="280"/>
      <c r="DO11" s="280"/>
      <c r="DP11" s="280"/>
      <c r="DQ11" s="280"/>
      <c r="DR11" s="280"/>
      <c r="DS11" s="280"/>
      <c r="DT11" s="280"/>
      <c r="DU11" s="280"/>
      <c r="DV11" s="280"/>
      <c r="DW11" s="280"/>
      <c r="DX11" s="280"/>
      <c r="DY11" s="280"/>
      <c r="DZ11" s="280"/>
      <c r="EA11" s="280"/>
      <c r="EB11" s="280"/>
      <c r="EC11" s="280"/>
      <c r="ED11" s="280"/>
      <c r="EE11" s="280"/>
      <c r="EF11" s="280"/>
      <c r="EG11" s="280"/>
      <c r="EH11" s="280"/>
      <c r="EI11" s="280"/>
      <c r="EJ11" s="280"/>
      <c r="EK11" s="280"/>
      <c r="EL11" s="280"/>
      <c r="EM11" s="280"/>
      <c r="EN11" s="280"/>
      <c r="EO11" s="280"/>
      <c r="EP11" s="280"/>
      <c r="EQ11" s="280"/>
      <c r="ER11" s="280"/>
      <c r="ES11" s="280"/>
      <c r="ET11" s="280"/>
      <c r="EU11" s="280"/>
      <c r="EV11" s="280"/>
      <c r="EW11" s="280"/>
      <c r="EX11" s="280"/>
      <c r="EY11" s="280"/>
      <c r="EZ11" s="280"/>
      <c r="FA11" s="280"/>
      <c r="FB11" s="280"/>
      <c r="FC11" s="280"/>
      <c r="FD11" s="280"/>
      <c r="FE11" s="280"/>
      <c r="FF11" s="280"/>
      <c r="FG11" s="280"/>
      <c r="FH11" s="280"/>
      <c r="FI11" s="280"/>
      <c r="FJ11" s="280"/>
      <c r="FK11" s="280"/>
      <c r="FL11" s="280"/>
      <c r="FM11" s="280"/>
      <c r="FN11" s="280"/>
      <c r="FO11" s="280"/>
      <c r="FP11" s="280"/>
      <c r="FQ11" s="280"/>
      <c r="FR11" s="280"/>
      <c r="FS11" s="280"/>
      <c r="FT11" s="280"/>
      <c r="FU11" s="280"/>
      <c r="FV11" s="280"/>
      <c r="FW11" s="280"/>
      <c r="FX11" s="280"/>
      <c r="FY11" s="280"/>
      <c r="FZ11" s="280"/>
      <c r="GA11" s="280"/>
      <c r="GB11" s="280"/>
      <c r="GC11" s="280"/>
      <c r="GD11" s="280"/>
      <c r="GE11" s="280"/>
      <c r="GF11" s="280"/>
      <c r="GG11" s="280"/>
      <c r="GH11" s="280"/>
      <c r="GI11" s="280"/>
      <c r="GJ11" s="280"/>
      <c r="GK11" s="280"/>
      <c r="GL11" s="280"/>
      <c r="GM11" s="280"/>
      <c r="GN11" s="280"/>
      <c r="GO11" s="280"/>
      <c r="GP11" s="280"/>
      <c r="GQ11" s="280"/>
      <c r="GR11" s="280"/>
      <c r="GS11" s="280"/>
      <c r="GT11" s="280"/>
      <c r="GU11" s="280"/>
      <c r="GV11" s="280"/>
      <c r="GW11" s="280"/>
      <c r="GX11" s="280"/>
      <c r="GY11" s="280"/>
      <c r="GZ11" s="280"/>
      <c r="HA11" s="280"/>
      <c r="HB11" s="280"/>
      <c r="HC11" s="280"/>
      <c r="HD11" s="280"/>
      <c r="HE11" s="280"/>
      <c r="HF11" s="280"/>
      <c r="HG11" s="280"/>
      <c r="HH11" s="280"/>
      <c r="HI11" s="280"/>
      <c r="HJ11" s="280"/>
      <c r="HK11" s="280"/>
      <c r="HL11" s="280"/>
      <c r="HM11" s="280"/>
      <c r="HN11" s="280"/>
      <c r="HO11" s="280"/>
      <c r="HP11" s="280"/>
      <c r="HQ11" s="280"/>
      <c r="HR11" s="280"/>
      <c r="HS11" s="280"/>
      <c r="HT11" s="280"/>
      <c r="HU11" s="280"/>
      <c r="HV11" s="280"/>
      <c r="HW11" s="280"/>
      <c r="HX11" s="280"/>
      <c r="HY11" s="280"/>
      <c r="HZ11" s="280"/>
      <c r="IA11" s="280"/>
      <c r="IB11" s="280"/>
      <c r="IC11" s="280"/>
      <c r="ID11" s="280"/>
      <c r="IE11" s="280"/>
      <c r="IF11" s="280"/>
      <c r="IG11" s="280"/>
      <c r="IH11" s="280"/>
      <c r="II11" s="280"/>
      <c r="IJ11" s="280"/>
      <c r="IK11" s="280"/>
      <c r="IL11" s="280"/>
      <c r="IM11" s="280"/>
      <c r="IN11" s="280"/>
      <c r="IO11" s="280"/>
      <c r="IP11" s="280"/>
      <c r="IQ11" s="280"/>
      <c r="IR11" s="280"/>
      <c r="IS11" s="280"/>
      <c r="IT11" s="280"/>
      <c r="IU11" s="280"/>
      <c r="IV11" s="280"/>
      <c r="IW11" s="280"/>
      <c r="IX11" s="280"/>
      <c r="IY11" s="280"/>
      <c r="IZ11" s="280"/>
      <c r="JA11" s="280"/>
      <c r="JB11" s="280"/>
      <c r="JC11" s="280"/>
      <c r="JD11" s="280"/>
      <c r="JE11" s="280"/>
      <c r="JF11" s="280"/>
      <c r="JG11" s="280"/>
    </row>
    <row r="12" spans="1:267" s="281" customFormat="1" ht="15">
      <c r="A12" s="455"/>
      <c r="B12" s="420"/>
      <c r="C12" s="420"/>
      <c r="D12" s="263" t="s">
        <v>290</v>
      </c>
      <c r="E12" s="463"/>
      <c r="F12" s="463"/>
      <c r="G12" s="466"/>
      <c r="H12" s="420"/>
      <c r="I12" s="241"/>
      <c r="J12" s="242"/>
      <c r="K12" s="241" t="str">
        <f>IFERROR(CONCATENATE(INDEX('8- Politicas de admiistracion '!$B$16:$F$53,MATCH('5-. Identificación de Riesgos'!J12,'8- Politicas de admiistracion '!$C$16:$C$54,0),1)," - ",L12),"")</f>
        <v/>
      </c>
      <c r="L12" s="245" t="str">
        <f>IFERROR(VLOOKUP(INDEX('8- Politicas de admiistracion '!$B$16:$F$64,MATCH('5-. Identificación de Riesgos'!J12,'8- Politicas de admiistracion '!$C$16:$C$64,0),1),'8- Politicas de admiistracion '!$B$16:$F$64,5,FALSE),"")</f>
        <v/>
      </c>
      <c r="M12" s="420"/>
      <c r="N12" s="450"/>
      <c r="O12" s="418"/>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c r="DM12" s="280"/>
      <c r="DN12" s="280"/>
      <c r="DO12" s="280"/>
      <c r="DP12" s="280"/>
      <c r="DQ12" s="280"/>
      <c r="DR12" s="280"/>
      <c r="DS12" s="280"/>
      <c r="DT12" s="280"/>
      <c r="DU12" s="280"/>
      <c r="DV12" s="280"/>
      <c r="DW12" s="280"/>
      <c r="DX12" s="280"/>
      <c r="DY12" s="280"/>
      <c r="DZ12" s="280"/>
      <c r="EA12" s="280"/>
      <c r="EB12" s="280"/>
      <c r="EC12" s="280"/>
      <c r="ED12" s="280"/>
      <c r="EE12" s="280"/>
      <c r="EF12" s="280"/>
      <c r="EG12" s="280"/>
      <c r="EH12" s="280"/>
      <c r="EI12" s="280"/>
      <c r="EJ12" s="280"/>
      <c r="EK12" s="280"/>
      <c r="EL12" s="280"/>
      <c r="EM12" s="280"/>
      <c r="EN12" s="280"/>
      <c r="EO12" s="280"/>
      <c r="EP12" s="280"/>
      <c r="EQ12" s="280"/>
      <c r="ER12" s="280"/>
      <c r="ES12" s="280"/>
      <c r="ET12" s="280"/>
      <c r="EU12" s="280"/>
      <c r="EV12" s="280"/>
      <c r="EW12" s="280"/>
      <c r="EX12" s="280"/>
      <c r="EY12" s="280"/>
      <c r="EZ12" s="280"/>
      <c r="FA12" s="280"/>
      <c r="FB12" s="280"/>
      <c r="FC12" s="280"/>
      <c r="FD12" s="280"/>
      <c r="FE12" s="280"/>
      <c r="FF12" s="280"/>
      <c r="FG12" s="280"/>
      <c r="FH12" s="280"/>
      <c r="FI12" s="280"/>
      <c r="FJ12" s="280"/>
      <c r="FK12" s="280"/>
      <c r="FL12" s="280"/>
      <c r="FM12" s="280"/>
      <c r="FN12" s="280"/>
      <c r="FO12" s="280"/>
      <c r="FP12" s="280"/>
      <c r="FQ12" s="280"/>
      <c r="FR12" s="280"/>
      <c r="FS12" s="280"/>
      <c r="FT12" s="280"/>
      <c r="FU12" s="280"/>
      <c r="FV12" s="280"/>
      <c r="FW12" s="280"/>
      <c r="FX12" s="280"/>
      <c r="FY12" s="280"/>
      <c r="FZ12" s="280"/>
      <c r="GA12" s="280"/>
      <c r="GB12" s="280"/>
      <c r="GC12" s="280"/>
      <c r="GD12" s="280"/>
      <c r="GE12" s="280"/>
      <c r="GF12" s="280"/>
      <c r="GG12" s="280"/>
      <c r="GH12" s="280"/>
      <c r="GI12" s="280"/>
      <c r="GJ12" s="280"/>
      <c r="GK12" s="280"/>
      <c r="GL12" s="280"/>
      <c r="GM12" s="280"/>
      <c r="GN12" s="280"/>
      <c r="GO12" s="280"/>
      <c r="GP12" s="280"/>
      <c r="GQ12" s="280"/>
      <c r="GR12" s="280"/>
      <c r="GS12" s="280"/>
      <c r="GT12" s="280"/>
      <c r="GU12" s="280"/>
      <c r="GV12" s="280"/>
      <c r="GW12" s="280"/>
      <c r="GX12" s="280"/>
      <c r="GY12" s="280"/>
      <c r="GZ12" s="280"/>
      <c r="HA12" s="280"/>
      <c r="HB12" s="280"/>
      <c r="HC12" s="280"/>
      <c r="HD12" s="280"/>
      <c r="HE12" s="280"/>
      <c r="HF12" s="280"/>
      <c r="HG12" s="280"/>
      <c r="HH12" s="280"/>
      <c r="HI12" s="280"/>
      <c r="HJ12" s="280"/>
      <c r="HK12" s="280"/>
      <c r="HL12" s="280"/>
      <c r="HM12" s="280"/>
      <c r="HN12" s="280"/>
      <c r="HO12" s="280"/>
      <c r="HP12" s="280"/>
      <c r="HQ12" s="280"/>
      <c r="HR12" s="280"/>
      <c r="HS12" s="280"/>
      <c r="HT12" s="280"/>
      <c r="HU12" s="280"/>
      <c r="HV12" s="280"/>
      <c r="HW12" s="280"/>
      <c r="HX12" s="280"/>
      <c r="HY12" s="280"/>
      <c r="HZ12" s="280"/>
      <c r="IA12" s="280"/>
      <c r="IB12" s="280"/>
      <c r="IC12" s="280"/>
      <c r="ID12" s="280"/>
      <c r="IE12" s="280"/>
      <c r="IF12" s="280"/>
      <c r="IG12" s="280"/>
      <c r="IH12" s="280"/>
      <c r="II12" s="280"/>
      <c r="IJ12" s="280"/>
      <c r="IK12" s="280"/>
      <c r="IL12" s="280"/>
      <c r="IM12" s="280"/>
      <c r="IN12" s="280"/>
      <c r="IO12" s="280"/>
      <c r="IP12" s="280"/>
      <c r="IQ12" s="280"/>
      <c r="IR12" s="280"/>
      <c r="IS12" s="280"/>
      <c r="IT12" s="280"/>
      <c r="IU12" s="280"/>
      <c r="IV12" s="280"/>
      <c r="IW12" s="280"/>
      <c r="IX12" s="280"/>
      <c r="IY12" s="280"/>
      <c r="IZ12" s="280"/>
      <c r="JA12" s="280"/>
      <c r="JB12" s="280"/>
      <c r="JC12" s="280"/>
      <c r="JD12" s="280"/>
      <c r="JE12" s="280"/>
      <c r="JF12" s="280"/>
      <c r="JG12" s="280"/>
    </row>
    <row r="13" spans="1:267" s="281" customFormat="1" ht="15">
      <c r="A13" s="455"/>
      <c r="B13" s="420"/>
      <c r="C13" s="420"/>
      <c r="D13" s="237" t="s">
        <v>476</v>
      </c>
      <c r="E13" s="463"/>
      <c r="F13" s="463"/>
      <c r="G13" s="466"/>
      <c r="H13" s="420"/>
      <c r="I13" s="241"/>
      <c r="J13" s="242"/>
      <c r="K13" s="241" t="str">
        <f>IFERROR(CONCATENATE(INDEX('8- Politicas de admiistracion '!$B$16:$F$53,MATCH('5-. Identificación de Riesgos'!J13,'8- Politicas de admiistracion '!$C$16:$C$54,0),1)," - ",L13),"")</f>
        <v/>
      </c>
      <c r="L13" s="245" t="str">
        <f>IFERROR(VLOOKUP(INDEX('8- Politicas de admiistracion '!$B$16:$F$64,MATCH('5-. Identificación de Riesgos'!J13,'8- Politicas de admiistracion '!$C$16:$C$64,0),1),'8- Politicas de admiistracion '!$B$16:$F$64,5,FALSE),"")</f>
        <v/>
      </c>
      <c r="M13" s="420"/>
      <c r="N13" s="450"/>
      <c r="O13" s="418"/>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c r="DM13" s="280"/>
      <c r="DN13" s="280"/>
      <c r="DO13" s="280"/>
      <c r="DP13" s="280"/>
      <c r="DQ13" s="280"/>
      <c r="DR13" s="280"/>
      <c r="DS13" s="280"/>
      <c r="DT13" s="280"/>
      <c r="DU13" s="280"/>
      <c r="DV13" s="280"/>
      <c r="DW13" s="280"/>
      <c r="DX13" s="280"/>
      <c r="DY13" s="280"/>
      <c r="DZ13" s="280"/>
      <c r="EA13" s="280"/>
      <c r="EB13" s="280"/>
      <c r="EC13" s="280"/>
      <c r="ED13" s="280"/>
      <c r="EE13" s="280"/>
      <c r="EF13" s="280"/>
      <c r="EG13" s="280"/>
      <c r="EH13" s="280"/>
      <c r="EI13" s="280"/>
      <c r="EJ13" s="280"/>
      <c r="EK13" s="280"/>
      <c r="EL13" s="280"/>
      <c r="EM13" s="280"/>
      <c r="EN13" s="280"/>
      <c r="EO13" s="280"/>
      <c r="EP13" s="280"/>
      <c r="EQ13" s="280"/>
      <c r="ER13" s="280"/>
      <c r="ES13" s="280"/>
      <c r="ET13" s="280"/>
      <c r="EU13" s="280"/>
      <c r="EV13" s="280"/>
      <c r="EW13" s="280"/>
      <c r="EX13" s="280"/>
      <c r="EY13" s="280"/>
      <c r="EZ13" s="280"/>
      <c r="FA13" s="280"/>
      <c r="FB13" s="280"/>
      <c r="FC13" s="280"/>
      <c r="FD13" s="280"/>
      <c r="FE13" s="280"/>
      <c r="FF13" s="280"/>
      <c r="FG13" s="280"/>
      <c r="FH13" s="280"/>
      <c r="FI13" s="280"/>
      <c r="FJ13" s="280"/>
      <c r="FK13" s="280"/>
      <c r="FL13" s="280"/>
      <c r="FM13" s="280"/>
      <c r="FN13" s="280"/>
      <c r="FO13" s="280"/>
      <c r="FP13" s="280"/>
      <c r="FQ13" s="280"/>
      <c r="FR13" s="280"/>
      <c r="FS13" s="280"/>
      <c r="FT13" s="280"/>
      <c r="FU13" s="280"/>
      <c r="FV13" s="280"/>
      <c r="FW13" s="280"/>
      <c r="FX13" s="280"/>
      <c r="FY13" s="280"/>
      <c r="FZ13" s="280"/>
      <c r="GA13" s="280"/>
      <c r="GB13" s="280"/>
      <c r="GC13" s="280"/>
      <c r="GD13" s="280"/>
      <c r="GE13" s="280"/>
      <c r="GF13" s="280"/>
      <c r="GG13" s="280"/>
      <c r="GH13" s="280"/>
      <c r="GI13" s="280"/>
      <c r="GJ13" s="280"/>
      <c r="GK13" s="280"/>
      <c r="GL13" s="280"/>
      <c r="GM13" s="280"/>
      <c r="GN13" s="280"/>
      <c r="GO13" s="280"/>
      <c r="GP13" s="280"/>
      <c r="GQ13" s="280"/>
      <c r="GR13" s="280"/>
      <c r="GS13" s="280"/>
      <c r="GT13" s="280"/>
      <c r="GU13" s="280"/>
      <c r="GV13" s="280"/>
      <c r="GW13" s="280"/>
      <c r="GX13" s="280"/>
      <c r="GY13" s="280"/>
      <c r="GZ13" s="280"/>
      <c r="HA13" s="280"/>
      <c r="HB13" s="280"/>
      <c r="HC13" s="280"/>
      <c r="HD13" s="280"/>
      <c r="HE13" s="280"/>
      <c r="HF13" s="280"/>
      <c r="HG13" s="280"/>
      <c r="HH13" s="280"/>
      <c r="HI13" s="280"/>
      <c r="HJ13" s="280"/>
      <c r="HK13" s="280"/>
      <c r="HL13" s="280"/>
      <c r="HM13" s="280"/>
      <c r="HN13" s="280"/>
      <c r="HO13" s="280"/>
      <c r="HP13" s="280"/>
      <c r="HQ13" s="280"/>
      <c r="HR13" s="280"/>
      <c r="HS13" s="280"/>
      <c r="HT13" s="280"/>
      <c r="HU13" s="280"/>
      <c r="HV13" s="280"/>
      <c r="HW13" s="280"/>
      <c r="HX13" s="280"/>
      <c r="HY13" s="280"/>
      <c r="HZ13" s="280"/>
      <c r="IA13" s="280"/>
      <c r="IB13" s="280"/>
      <c r="IC13" s="280"/>
      <c r="ID13" s="280"/>
      <c r="IE13" s="280"/>
      <c r="IF13" s="280"/>
      <c r="IG13" s="280"/>
      <c r="IH13" s="280"/>
      <c r="II13" s="280"/>
      <c r="IJ13" s="280"/>
      <c r="IK13" s="280"/>
      <c r="IL13" s="280"/>
      <c r="IM13" s="280"/>
      <c r="IN13" s="280"/>
      <c r="IO13" s="280"/>
      <c r="IP13" s="280"/>
      <c r="IQ13" s="280"/>
      <c r="IR13" s="280"/>
      <c r="IS13" s="280"/>
      <c r="IT13" s="280"/>
      <c r="IU13" s="280"/>
      <c r="IV13" s="280"/>
      <c r="IW13" s="280"/>
      <c r="IX13" s="280"/>
      <c r="IY13" s="280"/>
      <c r="IZ13" s="280"/>
      <c r="JA13" s="280"/>
      <c r="JB13" s="280"/>
      <c r="JC13" s="280"/>
      <c r="JD13" s="280"/>
      <c r="JE13" s="280"/>
      <c r="JF13" s="280"/>
      <c r="JG13" s="280"/>
    </row>
    <row r="14" spans="1:267" s="281" customFormat="1" ht="30">
      <c r="A14" s="455"/>
      <c r="B14" s="420"/>
      <c r="C14" s="420"/>
      <c r="D14" s="237" t="s">
        <v>477</v>
      </c>
      <c r="E14" s="463"/>
      <c r="F14" s="463"/>
      <c r="G14" s="466"/>
      <c r="H14" s="420"/>
      <c r="I14" s="241"/>
      <c r="J14" s="242"/>
      <c r="K14" s="241" t="str">
        <f>IFERROR(CONCATENATE(INDEX('8- Politicas de admiistracion '!$B$16:$F$53,MATCH('5-. Identificación de Riesgos'!J14,'8- Politicas de admiistracion '!$C$16:$C$54,0),1)," - ",L14),"")</f>
        <v/>
      </c>
      <c r="L14" s="245" t="str">
        <f>IFERROR(VLOOKUP(INDEX('8- Politicas de admiistracion '!$B$16:$F$64,MATCH('5-. Identificación de Riesgos'!J14,'8- Politicas de admiistracion '!$C$16:$C$64,0),1),'8- Politicas de admiistracion '!$B$16:$F$64,5,FALSE),"")</f>
        <v/>
      </c>
      <c r="M14" s="420"/>
      <c r="N14" s="450"/>
      <c r="O14" s="418"/>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c r="DM14" s="280"/>
      <c r="DN14" s="280"/>
      <c r="DO14" s="280"/>
      <c r="DP14" s="280"/>
      <c r="DQ14" s="280"/>
      <c r="DR14" s="280"/>
      <c r="DS14" s="280"/>
      <c r="DT14" s="280"/>
      <c r="DU14" s="280"/>
      <c r="DV14" s="280"/>
      <c r="DW14" s="280"/>
      <c r="DX14" s="280"/>
      <c r="DY14" s="280"/>
      <c r="DZ14" s="280"/>
      <c r="EA14" s="280"/>
      <c r="EB14" s="280"/>
      <c r="EC14" s="280"/>
      <c r="ED14" s="280"/>
      <c r="EE14" s="280"/>
      <c r="EF14" s="280"/>
      <c r="EG14" s="280"/>
      <c r="EH14" s="280"/>
      <c r="EI14" s="280"/>
      <c r="EJ14" s="280"/>
      <c r="EK14" s="280"/>
      <c r="EL14" s="280"/>
      <c r="EM14" s="280"/>
      <c r="EN14" s="280"/>
      <c r="EO14" s="280"/>
      <c r="EP14" s="280"/>
      <c r="EQ14" s="280"/>
      <c r="ER14" s="280"/>
      <c r="ES14" s="280"/>
      <c r="ET14" s="280"/>
      <c r="EU14" s="280"/>
      <c r="EV14" s="280"/>
      <c r="EW14" s="280"/>
      <c r="EX14" s="280"/>
      <c r="EY14" s="280"/>
      <c r="EZ14" s="280"/>
      <c r="FA14" s="280"/>
      <c r="FB14" s="280"/>
      <c r="FC14" s="280"/>
      <c r="FD14" s="280"/>
      <c r="FE14" s="280"/>
      <c r="FF14" s="280"/>
      <c r="FG14" s="280"/>
      <c r="FH14" s="280"/>
      <c r="FI14" s="280"/>
      <c r="FJ14" s="280"/>
      <c r="FK14" s="280"/>
      <c r="FL14" s="280"/>
      <c r="FM14" s="280"/>
      <c r="FN14" s="280"/>
      <c r="FO14" s="280"/>
      <c r="FP14" s="280"/>
      <c r="FQ14" s="280"/>
      <c r="FR14" s="280"/>
      <c r="FS14" s="280"/>
      <c r="FT14" s="280"/>
      <c r="FU14" s="280"/>
      <c r="FV14" s="280"/>
      <c r="FW14" s="280"/>
      <c r="FX14" s="280"/>
      <c r="FY14" s="280"/>
      <c r="FZ14" s="280"/>
      <c r="GA14" s="280"/>
      <c r="GB14" s="280"/>
      <c r="GC14" s="280"/>
      <c r="GD14" s="280"/>
      <c r="GE14" s="280"/>
      <c r="GF14" s="280"/>
      <c r="GG14" s="280"/>
      <c r="GH14" s="280"/>
      <c r="GI14" s="280"/>
      <c r="GJ14" s="280"/>
      <c r="GK14" s="280"/>
      <c r="GL14" s="280"/>
      <c r="GM14" s="280"/>
      <c r="GN14" s="280"/>
      <c r="GO14" s="280"/>
      <c r="GP14" s="280"/>
      <c r="GQ14" s="280"/>
      <c r="GR14" s="280"/>
      <c r="GS14" s="280"/>
      <c r="GT14" s="280"/>
      <c r="GU14" s="280"/>
      <c r="GV14" s="280"/>
      <c r="GW14" s="280"/>
      <c r="GX14" s="280"/>
      <c r="GY14" s="280"/>
      <c r="GZ14" s="280"/>
      <c r="HA14" s="280"/>
      <c r="HB14" s="280"/>
      <c r="HC14" s="280"/>
      <c r="HD14" s="280"/>
      <c r="HE14" s="280"/>
      <c r="HF14" s="280"/>
      <c r="HG14" s="280"/>
      <c r="HH14" s="280"/>
      <c r="HI14" s="280"/>
      <c r="HJ14" s="280"/>
      <c r="HK14" s="280"/>
      <c r="HL14" s="280"/>
      <c r="HM14" s="280"/>
      <c r="HN14" s="280"/>
      <c r="HO14" s="280"/>
      <c r="HP14" s="280"/>
      <c r="HQ14" s="280"/>
      <c r="HR14" s="280"/>
      <c r="HS14" s="280"/>
      <c r="HT14" s="280"/>
      <c r="HU14" s="280"/>
      <c r="HV14" s="280"/>
      <c r="HW14" s="280"/>
      <c r="HX14" s="280"/>
      <c r="HY14" s="280"/>
      <c r="HZ14" s="280"/>
      <c r="IA14" s="280"/>
      <c r="IB14" s="280"/>
      <c r="IC14" s="280"/>
      <c r="ID14" s="280"/>
      <c r="IE14" s="280"/>
      <c r="IF14" s="280"/>
      <c r="IG14" s="280"/>
      <c r="IH14" s="280"/>
      <c r="II14" s="280"/>
      <c r="IJ14" s="280"/>
      <c r="IK14" s="280"/>
      <c r="IL14" s="280"/>
      <c r="IM14" s="280"/>
      <c r="IN14" s="280"/>
      <c r="IO14" s="280"/>
      <c r="IP14" s="280"/>
      <c r="IQ14" s="280"/>
      <c r="IR14" s="280"/>
      <c r="IS14" s="280"/>
      <c r="IT14" s="280"/>
      <c r="IU14" s="280"/>
      <c r="IV14" s="280"/>
      <c r="IW14" s="280"/>
      <c r="IX14" s="280"/>
      <c r="IY14" s="280"/>
      <c r="IZ14" s="280"/>
      <c r="JA14" s="280"/>
      <c r="JB14" s="280"/>
      <c r="JC14" s="280"/>
      <c r="JD14" s="280"/>
      <c r="JE14" s="280"/>
      <c r="JF14" s="280"/>
      <c r="JG14" s="280"/>
    </row>
    <row r="15" spans="1:267" s="281" customFormat="1" ht="30">
      <c r="A15" s="455"/>
      <c r="B15" s="420"/>
      <c r="C15" s="420"/>
      <c r="D15" s="237" t="s">
        <v>478</v>
      </c>
      <c r="E15" s="463"/>
      <c r="F15" s="463"/>
      <c r="G15" s="466"/>
      <c r="H15" s="420"/>
      <c r="I15" s="241"/>
      <c r="J15" s="242"/>
      <c r="K15" s="241" t="str">
        <f>IFERROR(CONCATENATE(INDEX('8- Politicas de admiistracion '!$B$16:$F$53,MATCH('5-. Identificación de Riesgos'!J15,'8- Politicas de admiistracion '!$C$16:$C$54,0),1)," - ",L15),"")</f>
        <v/>
      </c>
      <c r="L15" s="245" t="str">
        <f>IFERROR(VLOOKUP(INDEX('8- Politicas de admiistracion '!$B$16:$F$64,MATCH('5-. Identificación de Riesgos'!J15,'8- Politicas de admiistracion '!$C$16:$C$64,0),1),'8- Politicas de admiistracion '!$B$16:$F$64,5,FALSE),"")</f>
        <v/>
      </c>
      <c r="M15" s="420"/>
      <c r="N15" s="450"/>
      <c r="O15" s="418"/>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c r="DM15" s="280"/>
      <c r="DN15" s="280"/>
      <c r="DO15" s="280"/>
      <c r="DP15" s="280"/>
      <c r="DQ15" s="280"/>
      <c r="DR15" s="280"/>
      <c r="DS15" s="280"/>
      <c r="DT15" s="280"/>
      <c r="DU15" s="280"/>
      <c r="DV15" s="280"/>
      <c r="DW15" s="280"/>
      <c r="DX15" s="280"/>
      <c r="DY15" s="280"/>
      <c r="DZ15" s="280"/>
      <c r="EA15" s="280"/>
      <c r="EB15" s="280"/>
      <c r="EC15" s="280"/>
      <c r="ED15" s="280"/>
      <c r="EE15" s="280"/>
      <c r="EF15" s="280"/>
      <c r="EG15" s="280"/>
      <c r="EH15" s="280"/>
      <c r="EI15" s="280"/>
      <c r="EJ15" s="280"/>
      <c r="EK15" s="280"/>
      <c r="EL15" s="280"/>
      <c r="EM15" s="280"/>
      <c r="EN15" s="280"/>
      <c r="EO15" s="280"/>
      <c r="EP15" s="280"/>
      <c r="EQ15" s="280"/>
      <c r="ER15" s="280"/>
      <c r="ES15" s="280"/>
      <c r="ET15" s="280"/>
      <c r="EU15" s="280"/>
      <c r="EV15" s="280"/>
      <c r="EW15" s="280"/>
      <c r="EX15" s="280"/>
      <c r="EY15" s="280"/>
      <c r="EZ15" s="280"/>
      <c r="FA15" s="280"/>
      <c r="FB15" s="280"/>
      <c r="FC15" s="280"/>
      <c r="FD15" s="280"/>
      <c r="FE15" s="280"/>
      <c r="FF15" s="280"/>
      <c r="FG15" s="280"/>
      <c r="FH15" s="280"/>
      <c r="FI15" s="280"/>
      <c r="FJ15" s="280"/>
      <c r="FK15" s="280"/>
      <c r="FL15" s="280"/>
      <c r="FM15" s="280"/>
      <c r="FN15" s="280"/>
      <c r="FO15" s="280"/>
      <c r="FP15" s="280"/>
      <c r="FQ15" s="280"/>
      <c r="FR15" s="280"/>
      <c r="FS15" s="280"/>
      <c r="FT15" s="280"/>
      <c r="FU15" s="280"/>
      <c r="FV15" s="280"/>
      <c r="FW15" s="280"/>
      <c r="FX15" s="280"/>
      <c r="FY15" s="280"/>
      <c r="FZ15" s="280"/>
      <c r="GA15" s="280"/>
      <c r="GB15" s="280"/>
      <c r="GC15" s="280"/>
      <c r="GD15" s="280"/>
      <c r="GE15" s="280"/>
      <c r="GF15" s="280"/>
      <c r="GG15" s="280"/>
      <c r="GH15" s="280"/>
      <c r="GI15" s="280"/>
      <c r="GJ15" s="280"/>
      <c r="GK15" s="280"/>
      <c r="GL15" s="280"/>
      <c r="GM15" s="280"/>
      <c r="GN15" s="280"/>
      <c r="GO15" s="280"/>
      <c r="GP15" s="280"/>
      <c r="GQ15" s="280"/>
      <c r="GR15" s="280"/>
      <c r="GS15" s="280"/>
      <c r="GT15" s="280"/>
      <c r="GU15" s="280"/>
      <c r="GV15" s="280"/>
      <c r="GW15" s="280"/>
      <c r="GX15" s="280"/>
      <c r="GY15" s="280"/>
      <c r="GZ15" s="280"/>
      <c r="HA15" s="280"/>
      <c r="HB15" s="280"/>
      <c r="HC15" s="280"/>
      <c r="HD15" s="280"/>
      <c r="HE15" s="280"/>
      <c r="HF15" s="280"/>
      <c r="HG15" s="280"/>
      <c r="HH15" s="280"/>
      <c r="HI15" s="280"/>
      <c r="HJ15" s="280"/>
      <c r="HK15" s="280"/>
      <c r="HL15" s="280"/>
      <c r="HM15" s="280"/>
      <c r="HN15" s="280"/>
      <c r="HO15" s="280"/>
      <c r="HP15" s="280"/>
      <c r="HQ15" s="280"/>
      <c r="HR15" s="280"/>
      <c r="HS15" s="280"/>
      <c r="HT15" s="280"/>
      <c r="HU15" s="280"/>
      <c r="HV15" s="280"/>
      <c r="HW15" s="280"/>
      <c r="HX15" s="280"/>
      <c r="HY15" s="280"/>
      <c r="HZ15" s="280"/>
      <c r="IA15" s="280"/>
      <c r="IB15" s="280"/>
      <c r="IC15" s="280"/>
      <c r="ID15" s="280"/>
      <c r="IE15" s="280"/>
      <c r="IF15" s="280"/>
      <c r="IG15" s="280"/>
      <c r="IH15" s="280"/>
      <c r="II15" s="280"/>
      <c r="IJ15" s="280"/>
      <c r="IK15" s="280"/>
      <c r="IL15" s="280"/>
      <c r="IM15" s="280"/>
      <c r="IN15" s="280"/>
      <c r="IO15" s="280"/>
      <c r="IP15" s="280"/>
      <c r="IQ15" s="280"/>
      <c r="IR15" s="280"/>
      <c r="IS15" s="280"/>
      <c r="IT15" s="280"/>
      <c r="IU15" s="280"/>
      <c r="IV15" s="280"/>
      <c r="IW15" s="280"/>
      <c r="IX15" s="280"/>
      <c r="IY15" s="280"/>
      <c r="IZ15" s="280"/>
      <c r="JA15" s="280"/>
      <c r="JB15" s="280"/>
      <c r="JC15" s="280"/>
      <c r="JD15" s="280"/>
      <c r="JE15" s="280"/>
      <c r="JF15" s="280"/>
      <c r="JG15" s="280"/>
    </row>
    <row r="16" spans="1:267" s="281" customFormat="1" ht="30.75" thickBot="1">
      <c r="A16" s="455"/>
      <c r="B16" s="420"/>
      <c r="C16" s="420"/>
      <c r="D16" s="237" t="s">
        <v>479</v>
      </c>
      <c r="E16" s="463"/>
      <c r="F16" s="463"/>
      <c r="G16" s="466"/>
      <c r="H16" s="420"/>
      <c r="I16" s="244"/>
      <c r="J16" s="245"/>
      <c r="K16" s="241" t="str">
        <f>IFERROR(CONCATENATE(INDEX('8- Politicas de admiistracion '!$B$16:$F$53,MATCH('5-. Identificación de Riesgos'!J16,'8- Politicas de admiistracion '!$C$16:$C$54,0),1)," - ",L16),"")</f>
        <v/>
      </c>
      <c r="L16" s="245" t="str">
        <f>IFERROR(VLOOKUP(INDEX('8- Politicas de admiistracion '!$B$16:$F$64,MATCH('5-. Identificación de Riesgos'!J16,'8- Politicas de admiistracion '!$C$16:$C$64,0),1),'8- Politicas de admiistracion '!$B$16:$F$64,5,FALSE),"")</f>
        <v/>
      </c>
      <c r="M16" s="420"/>
      <c r="N16" s="450"/>
      <c r="O16" s="418"/>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c r="DM16" s="280"/>
      <c r="DN16" s="280"/>
      <c r="DO16" s="280"/>
      <c r="DP16" s="280"/>
      <c r="DQ16" s="280"/>
      <c r="DR16" s="280"/>
      <c r="DS16" s="280"/>
      <c r="DT16" s="280"/>
      <c r="DU16" s="280"/>
      <c r="DV16" s="280"/>
      <c r="DW16" s="280"/>
      <c r="DX16" s="280"/>
      <c r="DY16" s="280"/>
      <c r="DZ16" s="280"/>
      <c r="EA16" s="280"/>
      <c r="EB16" s="280"/>
      <c r="EC16" s="280"/>
      <c r="ED16" s="280"/>
      <c r="EE16" s="280"/>
      <c r="EF16" s="280"/>
      <c r="EG16" s="280"/>
      <c r="EH16" s="280"/>
      <c r="EI16" s="280"/>
      <c r="EJ16" s="280"/>
      <c r="EK16" s="280"/>
      <c r="EL16" s="280"/>
      <c r="EM16" s="280"/>
      <c r="EN16" s="280"/>
      <c r="EO16" s="280"/>
      <c r="EP16" s="280"/>
      <c r="EQ16" s="280"/>
      <c r="ER16" s="280"/>
      <c r="ES16" s="280"/>
      <c r="ET16" s="280"/>
      <c r="EU16" s="280"/>
      <c r="EV16" s="280"/>
      <c r="EW16" s="280"/>
      <c r="EX16" s="280"/>
      <c r="EY16" s="280"/>
      <c r="EZ16" s="280"/>
      <c r="FA16" s="280"/>
      <c r="FB16" s="280"/>
      <c r="FC16" s="280"/>
      <c r="FD16" s="280"/>
      <c r="FE16" s="280"/>
      <c r="FF16" s="280"/>
      <c r="FG16" s="280"/>
      <c r="FH16" s="280"/>
      <c r="FI16" s="280"/>
      <c r="FJ16" s="280"/>
      <c r="FK16" s="280"/>
      <c r="FL16" s="280"/>
      <c r="FM16" s="280"/>
      <c r="FN16" s="280"/>
      <c r="FO16" s="280"/>
      <c r="FP16" s="280"/>
      <c r="FQ16" s="280"/>
      <c r="FR16" s="280"/>
      <c r="FS16" s="280"/>
      <c r="FT16" s="280"/>
      <c r="FU16" s="280"/>
      <c r="FV16" s="280"/>
      <c r="FW16" s="280"/>
      <c r="FX16" s="280"/>
      <c r="FY16" s="280"/>
      <c r="FZ16" s="280"/>
      <c r="GA16" s="280"/>
      <c r="GB16" s="280"/>
      <c r="GC16" s="280"/>
      <c r="GD16" s="280"/>
      <c r="GE16" s="280"/>
      <c r="GF16" s="280"/>
      <c r="GG16" s="280"/>
      <c r="GH16" s="280"/>
      <c r="GI16" s="280"/>
      <c r="GJ16" s="280"/>
      <c r="GK16" s="280"/>
      <c r="GL16" s="280"/>
      <c r="GM16" s="280"/>
      <c r="GN16" s="280"/>
      <c r="GO16" s="280"/>
      <c r="GP16" s="280"/>
      <c r="GQ16" s="280"/>
      <c r="GR16" s="280"/>
      <c r="GS16" s="280"/>
      <c r="GT16" s="280"/>
      <c r="GU16" s="280"/>
      <c r="GV16" s="280"/>
      <c r="GW16" s="280"/>
      <c r="GX16" s="280"/>
      <c r="GY16" s="280"/>
      <c r="GZ16" s="280"/>
      <c r="HA16" s="280"/>
      <c r="HB16" s="280"/>
      <c r="HC16" s="280"/>
      <c r="HD16" s="280"/>
      <c r="HE16" s="280"/>
      <c r="HF16" s="280"/>
      <c r="HG16" s="280"/>
      <c r="HH16" s="280"/>
      <c r="HI16" s="280"/>
      <c r="HJ16" s="280"/>
      <c r="HK16" s="280"/>
      <c r="HL16" s="280"/>
      <c r="HM16" s="280"/>
      <c r="HN16" s="280"/>
      <c r="HO16" s="280"/>
      <c r="HP16" s="280"/>
      <c r="HQ16" s="280"/>
      <c r="HR16" s="280"/>
      <c r="HS16" s="280"/>
      <c r="HT16" s="280"/>
      <c r="HU16" s="280"/>
      <c r="HV16" s="280"/>
      <c r="HW16" s="280"/>
      <c r="HX16" s="280"/>
      <c r="HY16" s="280"/>
      <c r="HZ16" s="280"/>
      <c r="IA16" s="280"/>
      <c r="IB16" s="280"/>
      <c r="IC16" s="280"/>
      <c r="ID16" s="280"/>
      <c r="IE16" s="280"/>
      <c r="IF16" s="280"/>
      <c r="IG16" s="280"/>
      <c r="IH16" s="280"/>
      <c r="II16" s="280"/>
      <c r="IJ16" s="280"/>
      <c r="IK16" s="280"/>
      <c r="IL16" s="280"/>
      <c r="IM16" s="280"/>
      <c r="IN16" s="280"/>
      <c r="IO16" s="280"/>
      <c r="IP16" s="280"/>
      <c r="IQ16" s="280"/>
      <c r="IR16" s="280"/>
      <c r="IS16" s="280"/>
      <c r="IT16" s="280"/>
      <c r="IU16" s="280"/>
      <c r="IV16" s="280"/>
      <c r="IW16" s="280"/>
      <c r="IX16" s="280"/>
      <c r="IY16" s="280"/>
      <c r="IZ16" s="280"/>
      <c r="JA16" s="280"/>
      <c r="JB16" s="280"/>
      <c r="JC16" s="280"/>
      <c r="JD16" s="280"/>
      <c r="JE16" s="280"/>
      <c r="JF16" s="280"/>
      <c r="JG16" s="280"/>
    </row>
    <row r="17" spans="1:267" s="281" customFormat="1" ht="15.75" hidden="1" thickBot="1">
      <c r="A17" s="455"/>
      <c r="B17" s="420"/>
      <c r="C17" s="420"/>
      <c r="D17" s="237"/>
      <c r="E17" s="463"/>
      <c r="F17" s="463"/>
      <c r="G17" s="466"/>
      <c r="H17" s="420"/>
      <c r="I17" s="244"/>
      <c r="J17" s="245"/>
      <c r="K17" s="241" t="str">
        <f>IFERROR(CONCATENATE(INDEX('8- Politicas de admiistracion '!$B$16:$F$53,MATCH('5-. Identificación de Riesgos'!J17,'8- Politicas de admiistracion '!$C$16:$C$54,0),1)," - ",L17),"")</f>
        <v/>
      </c>
      <c r="L17" s="245" t="str">
        <f>IFERROR(VLOOKUP(INDEX('8- Politicas de admiistracion '!$B$16:$F$64,MATCH('5-. Identificación de Riesgos'!J17,'8- Politicas de admiistracion '!$C$16:$C$64,0),1),'8- Politicas de admiistracion '!$B$16:$F$64,5,FALSE),"")</f>
        <v/>
      </c>
      <c r="M17" s="420"/>
      <c r="N17" s="450"/>
      <c r="O17" s="418"/>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c r="DM17" s="280"/>
      <c r="DN17" s="280"/>
      <c r="DO17" s="280"/>
      <c r="DP17" s="280"/>
      <c r="DQ17" s="280"/>
      <c r="DR17" s="280"/>
      <c r="DS17" s="280"/>
      <c r="DT17" s="280"/>
      <c r="DU17" s="280"/>
      <c r="DV17" s="280"/>
      <c r="DW17" s="280"/>
      <c r="DX17" s="280"/>
      <c r="DY17" s="280"/>
      <c r="DZ17" s="280"/>
      <c r="EA17" s="280"/>
      <c r="EB17" s="280"/>
      <c r="EC17" s="280"/>
      <c r="ED17" s="280"/>
      <c r="EE17" s="280"/>
      <c r="EF17" s="280"/>
      <c r="EG17" s="280"/>
      <c r="EH17" s="280"/>
      <c r="EI17" s="280"/>
      <c r="EJ17" s="280"/>
      <c r="EK17" s="280"/>
      <c r="EL17" s="280"/>
      <c r="EM17" s="280"/>
      <c r="EN17" s="280"/>
      <c r="EO17" s="280"/>
      <c r="EP17" s="280"/>
      <c r="EQ17" s="280"/>
      <c r="ER17" s="280"/>
      <c r="ES17" s="280"/>
      <c r="ET17" s="280"/>
      <c r="EU17" s="280"/>
      <c r="EV17" s="280"/>
      <c r="EW17" s="280"/>
      <c r="EX17" s="280"/>
      <c r="EY17" s="280"/>
      <c r="EZ17" s="280"/>
      <c r="FA17" s="280"/>
      <c r="FB17" s="280"/>
      <c r="FC17" s="280"/>
      <c r="FD17" s="280"/>
      <c r="FE17" s="280"/>
      <c r="FF17" s="280"/>
      <c r="FG17" s="280"/>
      <c r="FH17" s="280"/>
      <c r="FI17" s="280"/>
      <c r="FJ17" s="280"/>
      <c r="FK17" s="280"/>
      <c r="FL17" s="280"/>
      <c r="FM17" s="280"/>
      <c r="FN17" s="280"/>
      <c r="FO17" s="280"/>
      <c r="FP17" s="280"/>
      <c r="FQ17" s="280"/>
      <c r="FR17" s="280"/>
      <c r="FS17" s="280"/>
      <c r="FT17" s="280"/>
      <c r="FU17" s="280"/>
      <c r="FV17" s="280"/>
      <c r="FW17" s="280"/>
      <c r="FX17" s="280"/>
      <c r="FY17" s="280"/>
      <c r="FZ17" s="280"/>
      <c r="GA17" s="280"/>
      <c r="GB17" s="280"/>
      <c r="GC17" s="280"/>
      <c r="GD17" s="280"/>
      <c r="GE17" s="280"/>
      <c r="GF17" s="280"/>
      <c r="GG17" s="280"/>
      <c r="GH17" s="280"/>
      <c r="GI17" s="280"/>
      <c r="GJ17" s="280"/>
      <c r="GK17" s="280"/>
      <c r="GL17" s="280"/>
      <c r="GM17" s="280"/>
      <c r="GN17" s="280"/>
      <c r="GO17" s="280"/>
      <c r="GP17" s="280"/>
      <c r="GQ17" s="280"/>
      <c r="GR17" s="280"/>
      <c r="GS17" s="280"/>
      <c r="GT17" s="280"/>
      <c r="GU17" s="280"/>
      <c r="GV17" s="280"/>
      <c r="GW17" s="280"/>
      <c r="GX17" s="280"/>
      <c r="GY17" s="280"/>
      <c r="GZ17" s="280"/>
      <c r="HA17" s="280"/>
      <c r="HB17" s="280"/>
      <c r="HC17" s="280"/>
      <c r="HD17" s="280"/>
      <c r="HE17" s="280"/>
      <c r="HF17" s="280"/>
      <c r="HG17" s="280"/>
      <c r="HH17" s="280"/>
      <c r="HI17" s="280"/>
      <c r="HJ17" s="280"/>
      <c r="HK17" s="280"/>
      <c r="HL17" s="280"/>
      <c r="HM17" s="280"/>
      <c r="HN17" s="280"/>
      <c r="HO17" s="280"/>
      <c r="HP17" s="280"/>
      <c r="HQ17" s="280"/>
      <c r="HR17" s="280"/>
      <c r="HS17" s="280"/>
      <c r="HT17" s="280"/>
      <c r="HU17" s="280"/>
      <c r="HV17" s="280"/>
      <c r="HW17" s="280"/>
      <c r="HX17" s="280"/>
      <c r="HY17" s="280"/>
      <c r="HZ17" s="280"/>
      <c r="IA17" s="280"/>
      <c r="IB17" s="280"/>
      <c r="IC17" s="280"/>
      <c r="ID17" s="280"/>
      <c r="IE17" s="280"/>
      <c r="IF17" s="280"/>
      <c r="IG17" s="280"/>
      <c r="IH17" s="280"/>
      <c r="II17" s="280"/>
      <c r="IJ17" s="280"/>
      <c r="IK17" s="280"/>
      <c r="IL17" s="280"/>
      <c r="IM17" s="280"/>
      <c r="IN17" s="280"/>
      <c r="IO17" s="280"/>
      <c r="IP17" s="280"/>
      <c r="IQ17" s="280"/>
      <c r="IR17" s="280"/>
      <c r="IS17" s="280"/>
      <c r="IT17" s="280"/>
      <c r="IU17" s="280"/>
      <c r="IV17" s="280"/>
      <c r="IW17" s="280"/>
      <c r="IX17" s="280"/>
      <c r="IY17" s="280"/>
      <c r="IZ17" s="280"/>
      <c r="JA17" s="280"/>
      <c r="JB17" s="280"/>
      <c r="JC17" s="280"/>
      <c r="JD17" s="280"/>
      <c r="JE17" s="280"/>
      <c r="JF17" s="280"/>
      <c r="JG17" s="280"/>
    </row>
    <row r="18" spans="1:267" s="281" customFormat="1" ht="15.75" hidden="1" thickBot="1">
      <c r="A18" s="455"/>
      <c r="B18" s="420"/>
      <c r="C18" s="420"/>
      <c r="D18" s="237"/>
      <c r="E18" s="463"/>
      <c r="F18" s="463"/>
      <c r="G18" s="466"/>
      <c r="H18" s="420"/>
      <c r="I18" s="244"/>
      <c r="J18" s="245"/>
      <c r="K18" s="241" t="str">
        <f>IFERROR(CONCATENATE(INDEX('8- Politicas de admiistracion '!$B$16:$F$53,MATCH('5-. Identificación de Riesgos'!J18,'8- Politicas de admiistracion '!$C$16:$C$54,0),1)," - ",L18),"")</f>
        <v/>
      </c>
      <c r="L18" s="245" t="str">
        <f>IFERROR(VLOOKUP(INDEX('8- Politicas de admiistracion '!$B$16:$F$64,MATCH('5-. Identificación de Riesgos'!J18,'8- Politicas de admiistracion '!$C$16:$C$64,0),1),'8- Politicas de admiistracion '!$B$16:$F$64,5,FALSE),"")</f>
        <v/>
      </c>
      <c r="M18" s="420"/>
      <c r="N18" s="450"/>
      <c r="O18" s="418"/>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c r="DM18" s="280"/>
      <c r="DN18" s="280"/>
      <c r="DO18" s="280"/>
      <c r="DP18" s="280"/>
      <c r="DQ18" s="280"/>
      <c r="DR18" s="280"/>
      <c r="DS18" s="280"/>
      <c r="DT18" s="280"/>
      <c r="DU18" s="280"/>
      <c r="DV18" s="280"/>
      <c r="DW18" s="280"/>
      <c r="DX18" s="280"/>
      <c r="DY18" s="280"/>
      <c r="DZ18" s="280"/>
      <c r="EA18" s="280"/>
      <c r="EB18" s="280"/>
      <c r="EC18" s="280"/>
      <c r="ED18" s="280"/>
      <c r="EE18" s="280"/>
      <c r="EF18" s="280"/>
      <c r="EG18" s="280"/>
      <c r="EH18" s="280"/>
      <c r="EI18" s="280"/>
      <c r="EJ18" s="280"/>
      <c r="EK18" s="280"/>
      <c r="EL18" s="280"/>
      <c r="EM18" s="280"/>
      <c r="EN18" s="280"/>
      <c r="EO18" s="280"/>
      <c r="EP18" s="280"/>
      <c r="EQ18" s="280"/>
      <c r="ER18" s="280"/>
      <c r="ES18" s="280"/>
      <c r="ET18" s="280"/>
      <c r="EU18" s="280"/>
      <c r="EV18" s="280"/>
      <c r="EW18" s="280"/>
      <c r="EX18" s="280"/>
      <c r="EY18" s="280"/>
      <c r="EZ18" s="280"/>
      <c r="FA18" s="280"/>
      <c r="FB18" s="280"/>
      <c r="FC18" s="280"/>
      <c r="FD18" s="280"/>
      <c r="FE18" s="280"/>
      <c r="FF18" s="280"/>
      <c r="FG18" s="280"/>
      <c r="FH18" s="280"/>
      <c r="FI18" s="280"/>
      <c r="FJ18" s="280"/>
      <c r="FK18" s="280"/>
      <c r="FL18" s="280"/>
      <c r="FM18" s="280"/>
      <c r="FN18" s="280"/>
      <c r="FO18" s="280"/>
      <c r="FP18" s="280"/>
      <c r="FQ18" s="280"/>
      <c r="FR18" s="280"/>
      <c r="FS18" s="280"/>
      <c r="FT18" s="280"/>
      <c r="FU18" s="280"/>
      <c r="FV18" s="280"/>
      <c r="FW18" s="280"/>
      <c r="FX18" s="280"/>
      <c r="FY18" s="280"/>
      <c r="FZ18" s="280"/>
      <c r="GA18" s="280"/>
      <c r="GB18" s="280"/>
      <c r="GC18" s="280"/>
      <c r="GD18" s="280"/>
      <c r="GE18" s="280"/>
      <c r="GF18" s="280"/>
      <c r="GG18" s="280"/>
      <c r="GH18" s="280"/>
      <c r="GI18" s="280"/>
      <c r="GJ18" s="280"/>
      <c r="GK18" s="280"/>
      <c r="GL18" s="280"/>
      <c r="GM18" s="280"/>
      <c r="GN18" s="280"/>
      <c r="GO18" s="280"/>
      <c r="GP18" s="280"/>
      <c r="GQ18" s="280"/>
      <c r="GR18" s="280"/>
      <c r="GS18" s="280"/>
      <c r="GT18" s="280"/>
      <c r="GU18" s="280"/>
      <c r="GV18" s="280"/>
      <c r="GW18" s="280"/>
      <c r="GX18" s="280"/>
      <c r="GY18" s="280"/>
      <c r="GZ18" s="280"/>
      <c r="HA18" s="280"/>
      <c r="HB18" s="280"/>
      <c r="HC18" s="280"/>
      <c r="HD18" s="280"/>
      <c r="HE18" s="280"/>
      <c r="HF18" s="280"/>
      <c r="HG18" s="280"/>
      <c r="HH18" s="280"/>
      <c r="HI18" s="280"/>
      <c r="HJ18" s="280"/>
      <c r="HK18" s="280"/>
      <c r="HL18" s="280"/>
      <c r="HM18" s="280"/>
      <c r="HN18" s="280"/>
      <c r="HO18" s="280"/>
      <c r="HP18" s="280"/>
      <c r="HQ18" s="280"/>
      <c r="HR18" s="280"/>
      <c r="HS18" s="280"/>
      <c r="HT18" s="280"/>
      <c r="HU18" s="280"/>
      <c r="HV18" s="280"/>
      <c r="HW18" s="280"/>
      <c r="HX18" s="280"/>
      <c r="HY18" s="280"/>
      <c r="HZ18" s="280"/>
      <c r="IA18" s="280"/>
      <c r="IB18" s="280"/>
      <c r="IC18" s="280"/>
      <c r="ID18" s="280"/>
      <c r="IE18" s="280"/>
      <c r="IF18" s="280"/>
      <c r="IG18" s="280"/>
      <c r="IH18" s="280"/>
      <c r="II18" s="280"/>
      <c r="IJ18" s="280"/>
      <c r="IK18" s="280"/>
      <c r="IL18" s="280"/>
      <c r="IM18" s="280"/>
      <c r="IN18" s="280"/>
      <c r="IO18" s="280"/>
      <c r="IP18" s="280"/>
      <c r="IQ18" s="280"/>
      <c r="IR18" s="280"/>
      <c r="IS18" s="280"/>
      <c r="IT18" s="280"/>
      <c r="IU18" s="280"/>
      <c r="IV18" s="280"/>
      <c r="IW18" s="280"/>
      <c r="IX18" s="280"/>
      <c r="IY18" s="280"/>
      <c r="IZ18" s="280"/>
      <c r="JA18" s="280"/>
      <c r="JB18" s="280"/>
      <c r="JC18" s="280"/>
      <c r="JD18" s="280"/>
      <c r="JE18" s="280"/>
      <c r="JF18" s="280"/>
      <c r="JG18" s="280"/>
    </row>
    <row r="19" spans="1:267" s="281" customFormat="1" ht="15.75" hidden="1" thickBot="1">
      <c r="A19" s="456"/>
      <c r="B19" s="421"/>
      <c r="C19" s="421"/>
      <c r="D19" s="246"/>
      <c r="E19" s="464"/>
      <c r="F19" s="464"/>
      <c r="G19" s="467"/>
      <c r="H19" s="421"/>
      <c r="I19" s="271"/>
      <c r="J19" s="283"/>
      <c r="K19" s="249" t="str">
        <f>IFERROR(CONCATENATE(INDEX('8- Politicas de admiistracion '!$B$16:$F$53,MATCH('5-. Identificación de Riesgos'!J19,'8- Politicas de admiistracion '!$C$16:$C$54,0),1)," - ",L19),"")</f>
        <v/>
      </c>
      <c r="L19" s="283" t="str">
        <f>IFERROR(VLOOKUP(INDEX('8- Politicas de admiistracion '!$B$16:$F$64,MATCH('5-. Identificación de Riesgos'!J19,'8- Politicas de admiistracion '!$C$16:$C$64,0),1),'8- Politicas de admiistracion '!$B$16:$F$64,5,FALSE),"")</f>
        <v/>
      </c>
      <c r="M19" s="421"/>
      <c r="N19" s="451"/>
      <c r="O19" s="418"/>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c r="DM19" s="280"/>
      <c r="DN19" s="280"/>
      <c r="DO19" s="280"/>
      <c r="DP19" s="280"/>
      <c r="DQ19" s="280"/>
      <c r="DR19" s="280"/>
      <c r="DS19" s="280"/>
      <c r="DT19" s="280"/>
      <c r="DU19" s="280"/>
      <c r="DV19" s="280"/>
      <c r="DW19" s="280"/>
      <c r="DX19" s="280"/>
      <c r="DY19" s="280"/>
      <c r="DZ19" s="280"/>
      <c r="EA19" s="280"/>
      <c r="EB19" s="280"/>
      <c r="EC19" s="280"/>
      <c r="ED19" s="280"/>
      <c r="EE19" s="280"/>
      <c r="EF19" s="280"/>
      <c r="EG19" s="280"/>
      <c r="EH19" s="280"/>
      <c r="EI19" s="280"/>
      <c r="EJ19" s="280"/>
      <c r="EK19" s="280"/>
      <c r="EL19" s="280"/>
      <c r="EM19" s="280"/>
      <c r="EN19" s="280"/>
      <c r="EO19" s="280"/>
      <c r="EP19" s="280"/>
      <c r="EQ19" s="280"/>
      <c r="ER19" s="280"/>
      <c r="ES19" s="280"/>
      <c r="ET19" s="280"/>
      <c r="EU19" s="280"/>
      <c r="EV19" s="280"/>
      <c r="EW19" s="280"/>
      <c r="EX19" s="280"/>
      <c r="EY19" s="280"/>
      <c r="EZ19" s="280"/>
      <c r="FA19" s="280"/>
      <c r="FB19" s="280"/>
      <c r="FC19" s="280"/>
      <c r="FD19" s="280"/>
      <c r="FE19" s="280"/>
      <c r="FF19" s="280"/>
      <c r="FG19" s="280"/>
      <c r="FH19" s="280"/>
      <c r="FI19" s="280"/>
      <c r="FJ19" s="280"/>
      <c r="FK19" s="280"/>
      <c r="FL19" s="280"/>
      <c r="FM19" s="280"/>
      <c r="FN19" s="280"/>
      <c r="FO19" s="280"/>
      <c r="FP19" s="280"/>
      <c r="FQ19" s="280"/>
      <c r="FR19" s="280"/>
      <c r="FS19" s="280"/>
      <c r="FT19" s="280"/>
      <c r="FU19" s="280"/>
      <c r="FV19" s="280"/>
      <c r="FW19" s="280"/>
      <c r="FX19" s="280"/>
      <c r="FY19" s="280"/>
      <c r="FZ19" s="280"/>
      <c r="GA19" s="280"/>
      <c r="GB19" s="280"/>
      <c r="GC19" s="280"/>
      <c r="GD19" s="280"/>
      <c r="GE19" s="280"/>
      <c r="GF19" s="280"/>
      <c r="GG19" s="280"/>
      <c r="GH19" s="280"/>
      <c r="GI19" s="280"/>
      <c r="GJ19" s="280"/>
      <c r="GK19" s="280"/>
      <c r="GL19" s="280"/>
      <c r="GM19" s="280"/>
      <c r="GN19" s="280"/>
      <c r="GO19" s="280"/>
      <c r="GP19" s="280"/>
      <c r="GQ19" s="280"/>
      <c r="GR19" s="280"/>
      <c r="GS19" s="280"/>
      <c r="GT19" s="280"/>
      <c r="GU19" s="280"/>
      <c r="GV19" s="280"/>
      <c r="GW19" s="280"/>
      <c r="GX19" s="280"/>
      <c r="GY19" s="280"/>
      <c r="GZ19" s="280"/>
      <c r="HA19" s="280"/>
      <c r="HB19" s="280"/>
      <c r="HC19" s="280"/>
      <c r="HD19" s="280"/>
      <c r="HE19" s="280"/>
      <c r="HF19" s="280"/>
      <c r="HG19" s="280"/>
      <c r="HH19" s="280"/>
      <c r="HI19" s="280"/>
      <c r="HJ19" s="280"/>
      <c r="HK19" s="280"/>
      <c r="HL19" s="280"/>
      <c r="HM19" s="280"/>
      <c r="HN19" s="280"/>
      <c r="HO19" s="280"/>
      <c r="HP19" s="280"/>
      <c r="HQ19" s="280"/>
      <c r="HR19" s="280"/>
      <c r="HS19" s="280"/>
      <c r="HT19" s="280"/>
      <c r="HU19" s="280"/>
      <c r="HV19" s="280"/>
      <c r="HW19" s="280"/>
      <c r="HX19" s="280"/>
      <c r="HY19" s="280"/>
      <c r="HZ19" s="280"/>
      <c r="IA19" s="280"/>
      <c r="IB19" s="280"/>
      <c r="IC19" s="280"/>
      <c r="ID19" s="280"/>
      <c r="IE19" s="280"/>
      <c r="IF19" s="280"/>
      <c r="IG19" s="280"/>
      <c r="IH19" s="280"/>
      <c r="II19" s="280"/>
      <c r="IJ19" s="280"/>
      <c r="IK19" s="280"/>
      <c r="IL19" s="280"/>
      <c r="IM19" s="280"/>
      <c r="IN19" s="280"/>
      <c r="IO19" s="280"/>
      <c r="IP19" s="280"/>
      <c r="IQ19" s="280"/>
      <c r="IR19" s="280"/>
      <c r="IS19" s="280"/>
      <c r="IT19" s="280"/>
      <c r="IU19" s="280"/>
      <c r="IV19" s="280"/>
      <c r="IW19" s="280"/>
      <c r="IX19" s="280"/>
      <c r="IY19" s="280"/>
      <c r="IZ19" s="280"/>
      <c r="JA19" s="280"/>
      <c r="JB19" s="280"/>
      <c r="JC19" s="280"/>
      <c r="JD19" s="280"/>
      <c r="JE19" s="280"/>
      <c r="JF19" s="280"/>
      <c r="JG19" s="280"/>
    </row>
    <row r="20" spans="1:267" s="281" customFormat="1" ht="45">
      <c r="A20" s="471">
        <v>2</v>
      </c>
      <c r="B20" s="419" t="s">
        <v>291</v>
      </c>
      <c r="C20" s="419" t="s">
        <v>292</v>
      </c>
      <c r="D20" s="239" t="s">
        <v>474</v>
      </c>
      <c r="E20" s="462">
        <v>1</v>
      </c>
      <c r="F20" s="462">
        <v>0</v>
      </c>
      <c r="G20" s="465">
        <f>+F20/E20</f>
        <v>0</v>
      </c>
      <c r="H20" s="419" t="str">
        <f>CONCATENATE(IF(G20&lt;='8- Politicas de admiistracion '!$D$6,'8- Politicas de admiistracion '!$B$6,IF(G20&lt;='8- Politicas de admiistracion '!$D$7,'8- Politicas de admiistracion '!$B$7,IF(G20&lt;='8- Politicas de admiistracion '!$D$8,'8- Politicas de admiistracion '!$B$8,IF(G20&lt;='8- Politicas de admiistracion '!$D$9,'8- Politicas de admiistracion '!$B$9,IF(G20&lt;='8- Politicas de admiistracion '!$D$10,'8- Politicas de admiistracion '!$B$10,"Probabilidad no valida")))))," - ",VLOOKUP(IF(G20&lt;='8- Politicas de admiistracion '!$D$6,'8- Politicas de admiistracion '!$B$6,IF(G20&lt;='8- Politicas de admiistracion '!$D$7,'8- Politicas de admiistracion '!$B$7,IF(G20&lt;='8- Politicas de admiistracion '!$D$8,'8- Politicas de admiistracion '!$B$8,IF(G20&lt;='8- Politicas de admiistracion '!$D$9,'8- Politicas de admiistracion '!$B$9,IF(G20&lt;='8- Politicas de admiistracion '!$D$10,'8- Politicas de admiistracion '!$B$10,"Probabilidad no valida"))))),'8- Politicas de admiistracion '!$B$6:$F$10,5,FALSE))</f>
        <v>Muy Baja - 1</v>
      </c>
      <c r="I20" s="239" t="s">
        <v>286</v>
      </c>
      <c r="J20" s="240" t="s">
        <v>287</v>
      </c>
      <c r="K20" s="239" t="str">
        <f>IFERROR(CONCATENATE(INDEX('8- Politicas de admiistracion '!$B$16:$F$53,MATCH('5-. Identificación de Riesgos'!J20,'8- Politicas de admiistracion '!$C$16:$C$54,0),1)," - ",L20),"")</f>
        <v>Moderado - 3</v>
      </c>
      <c r="L20" s="301">
        <f>IFERROR(VLOOKUP(INDEX('8- Politicas de admiistracion '!$B$16:$F$64,MATCH('5-. Identificación de Riesgos'!J20,'8- Politicas de admiistracion '!$C$16:$C$64,0),1),'8- Politicas de admiistracion '!$B$16:$F$64,5,FALSE),"")</f>
        <v>3</v>
      </c>
      <c r="M20" s="419" t="str">
        <f>IFERROR(CONCATENATE(INDEX('8- Politicas de admiistracion '!$B$16:$F$53,MATCH(ROUND(AVERAGE(L20:L29),0),'8- Politicas de admiistracion '!$F$16:$F$53,0),1)," - ",ROUND(AVERAGE(L20:L29),0)),"")</f>
        <v>Moderado - 3</v>
      </c>
      <c r="N20" s="449" t="str">
        <f>IFERROR(CONCATENATE(VLOOKUP((LEFT(H20,LEN(H20)-4)&amp;LEFT(M20,LEN(M20)-4)),'9- Matriz de Calor '!$D$18:$E$42,2,0)," - ",RIGHT(H20,1)*RIGHT(M20,1)),"")</f>
        <v>Moderado - 3</v>
      </c>
      <c r="O20" s="446">
        <f>RIGHT(H20,1)*RIGHT(M20,1)</f>
        <v>3</v>
      </c>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c r="DM20" s="280"/>
      <c r="DN20" s="280"/>
      <c r="DO20" s="280"/>
      <c r="DP20" s="280"/>
      <c r="DQ20" s="280"/>
      <c r="DR20" s="280"/>
      <c r="DS20" s="280"/>
      <c r="DT20" s="280"/>
      <c r="DU20" s="280"/>
      <c r="DV20" s="280"/>
      <c r="DW20" s="280"/>
      <c r="DX20" s="280"/>
      <c r="DY20" s="280"/>
      <c r="DZ20" s="280"/>
      <c r="EA20" s="280"/>
      <c r="EB20" s="280"/>
      <c r="EC20" s="280"/>
      <c r="ED20" s="280"/>
      <c r="EE20" s="280"/>
      <c r="EF20" s="280"/>
      <c r="EG20" s="280"/>
      <c r="EH20" s="280"/>
      <c r="EI20" s="280"/>
      <c r="EJ20" s="280"/>
      <c r="EK20" s="280"/>
      <c r="EL20" s="280"/>
      <c r="EM20" s="280"/>
      <c r="EN20" s="280"/>
      <c r="EO20" s="280"/>
      <c r="EP20" s="280"/>
      <c r="EQ20" s="280"/>
      <c r="ER20" s="280"/>
      <c r="ES20" s="280"/>
      <c r="ET20" s="280"/>
      <c r="EU20" s="280"/>
      <c r="EV20" s="280"/>
      <c r="EW20" s="280"/>
      <c r="EX20" s="280"/>
      <c r="EY20" s="280"/>
      <c r="EZ20" s="280"/>
      <c r="FA20" s="280"/>
      <c r="FB20" s="280"/>
      <c r="FC20" s="280"/>
      <c r="FD20" s="280"/>
      <c r="FE20" s="280"/>
      <c r="FF20" s="280"/>
      <c r="FG20" s="280"/>
      <c r="FH20" s="280"/>
      <c r="FI20" s="280"/>
      <c r="FJ20" s="280"/>
      <c r="FK20" s="280"/>
      <c r="FL20" s="280"/>
      <c r="FM20" s="280"/>
      <c r="FN20" s="280"/>
      <c r="FO20" s="280"/>
      <c r="FP20" s="280"/>
      <c r="FQ20" s="280"/>
      <c r="FR20" s="280"/>
      <c r="FS20" s="280"/>
      <c r="FT20" s="280"/>
      <c r="FU20" s="280"/>
      <c r="FV20" s="280"/>
      <c r="FW20" s="280"/>
      <c r="FX20" s="280"/>
      <c r="FY20" s="280"/>
      <c r="FZ20" s="280"/>
      <c r="GA20" s="280"/>
      <c r="GB20" s="280"/>
      <c r="GC20" s="280"/>
      <c r="GD20" s="280"/>
      <c r="GE20" s="280"/>
      <c r="GF20" s="280"/>
      <c r="GG20" s="280"/>
      <c r="GH20" s="280"/>
      <c r="GI20" s="280"/>
      <c r="GJ20" s="280"/>
      <c r="GK20" s="280"/>
      <c r="GL20" s="280"/>
      <c r="GM20" s="280"/>
      <c r="GN20" s="280"/>
      <c r="GO20" s="280"/>
      <c r="GP20" s="280"/>
      <c r="GQ20" s="280"/>
      <c r="GR20" s="280"/>
      <c r="GS20" s="280"/>
      <c r="GT20" s="280"/>
      <c r="GU20" s="280"/>
      <c r="GV20" s="280"/>
      <c r="GW20" s="280"/>
      <c r="GX20" s="280"/>
      <c r="GY20" s="280"/>
      <c r="GZ20" s="280"/>
      <c r="HA20" s="280"/>
      <c r="HB20" s="280"/>
      <c r="HC20" s="280"/>
      <c r="HD20" s="280"/>
      <c r="HE20" s="280"/>
      <c r="HF20" s="280"/>
      <c r="HG20" s="280"/>
      <c r="HH20" s="280"/>
      <c r="HI20" s="280"/>
      <c r="HJ20" s="280"/>
      <c r="HK20" s="280"/>
      <c r="HL20" s="280"/>
      <c r="HM20" s="280"/>
      <c r="HN20" s="280"/>
      <c r="HO20" s="280"/>
      <c r="HP20" s="280"/>
      <c r="HQ20" s="280"/>
      <c r="HR20" s="280"/>
      <c r="HS20" s="280"/>
      <c r="HT20" s="280"/>
      <c r="HU20" s="280"/>
      <c r="HV20" s="280"/>
      <c r="HW20" s="280"/>
      <c r="HX20" s="280"/>
      <c r="HY20" s="280"/>
      <c r="HZ20" s="280"/>
      <c r="IA20" s="280"/>
      <c r="IB20" s="280"/>
      <c r="IC20" s="280"/>
      <c r="ID20" s="280"/>
      <c r="IE20" s="280"/>
      <c r="IF20" s="280"/>
      <c r="IG20" s="280"/>
      <c r="IH20" s="280"/>
      <c r="II20" s="280"/>
      <c r="IJ20" s="280"/>
      <c r="IK20" s="280"/>
      <c r="IL20" s="280"/>
      <c r="IM20" s="280"/>
      <c r="IN20" s="280"/>
      <c r="IO20" s="280"/>
      <c r="IP20" s="280"/>
      <c r="IQ20" s="280"/>
      <c r="IR20" s="280"/>
      <c r="IS20" s="280"/>
      <c r="IT20" s="280"/>
      <c r="IU20" s="280"/>
      <c r="IV20" s="280"/>
      <c r="IW20" s="280"/>
      <c r="IX20" s="280"/>
      <c r="IY20" s="280"/>
      <c r="IZ20" s="280"/>
      <c r="JA20" s="280"/>
      <c r="JB20" s="280"/>
      <c r="JC20" s="280"/>
      <c r="JD20" s="280"/>
      <c r="JE20" s="280"/>
      <c r="JF20" s="280"/>
      <c r="JG20" s="280"/>
    </row>
    <row r="21" spans="1:267" s="234" customFormat="1" ht="30.75" customHeight="1" thickBot="1">
      <c r="A21" s="472"/>
      <c r="B21" s="452"/>
      <c r="C21" s="420"/>
      <c r="D21" s="241" t="s">
        <v>293</v>
      </c>
      <c r="E21" s="474"/>
      <c r="F21" s="474"/>
      <c r="G21" s="475"/>
      <c r="H21" s="452"/>
      <c r="I21" s="247"/>
      <c r="J21" s="248"/>
      <c r="K21" s="241" t="str">
        <f>IFERROR(CONCATENATE(INDEX('8- Politicas de admiistracion '!$B$16:$F$53,MATCH('5-. Identificación de Riesgos'!J21,'8- Politicas de admiistracion '!$C$16:$C$54,0),1)," - ",L21),"")</f>
        <v/>
      </c>
      <c r="L21" s="245" t="str">
        <f>IFERROR(VLOOKUP(INDEX('8- Politicas de admiistracion '!$B$16:$F$64,MATCH('5-. Identificación de Riesgos'!J21,'8- Politicas de admiistracion '!$C$16:$C$64,0),1),'8- Politicas de admiistracion '!$B$16:$F$64,5,FALSE),"")</f>
        <v/>
      </c>
      <c r="M21" s="452"/>
      <c r="N21" s="453"/>
      <c r="O21" s="447"/>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c r="BV21" s="233"/>
      <c r="BW21" s="233"/>
      <c r="BX21" s="233"/>
      <c r="BY21" s="233"/>
      <c r="BZ21" s="233"/>
      <c r="CA21" s="233"/>
      <c r="CB21" s="233"/>
      <c r="CC21" s="233"/>
      <c r="CD21" s="233"/>
      <c r="CE21" s="233"/>
      <c r="CF21" s="233"/>
      <c r="CG21" s="233"/>
      <c r="CH21" s="233"/>
      <c r="CI21" s="233"/>
      <c r="CJ21" s="233"/>
      <c r="CK21" s="233"/>
      <c r="CL21" s="233"/>
      <c r="CM21" s="233"/>
      <c r="CN21" s="233"/>
      <c r="CO21" s="233"/>
      <c r="CP21" s="233"/>
      <c r="CQ21" s="233"/>
      <c r="CR21" s="233"/>
      <c r="CS21" s="233"/>
      <c r="CT21" s="233"/>
      <c r="CU21" s="233"/>
      <c r="CV21" s="233"/>
      <c r="CW21" s="233"/>
      <c r="CX21" s="233"/>
      <c r="CY21" s="233"/>
      <c r="CZ21" s="233"/>
      <c r="DA21" s="233"/>
      <c r="DB21" s="233"/>
      <c r="DC21" s="233"/>
      <c r="DD21" s="233"/>
      <c r="DE21" s="233"/>
      <c r="DF21" s="233"/>
      <c r="DG21" s="233"/>
      <c r="DH21" s="233"/>
      <c r="DI21" s="233"/>
      <c r="DJ21" s="233"/>
      <c r="DK21" s="233"/>
      <c r="DL21" s="233"/>
      <c r="DM21" s="233"/>
      <c r="DN21" s="233"/>
      <c r="DO21" s="233"/>
      <c r="DP21" s="233"/>
      <c r="DQ21" s="233"/>
      <c r="DR21" s="233"/>
      <c r="DS21" s="233"/>
      <c r="DT21" s="233"/>
      <c r="DU21" s="233"/>
      <c r="DV21" s="233"/>
      <c r="DW21" s="233"/>
      <c r="DX21" s="233"/>
      <c r="DY21" s="233"/>
      <c r="DZ21" s="233"/>
      <c r="EA21" s="233"/>
      <c r="EB21" s="233"/>
      <c r="EC21" s="233"/>
      <c r="ED21" s="233"/>
      <c r="EE21" s="233"/>
      <c r="EF21" s="233"/>
      <c r="EG21" s="233"/>
      <c r="EH21" s="233"/>
      <c r="EI21" s="233"/>
      <c r="EJ21" s="233"/>
      <c r="EK21" s="233"/>
      <c r="EL21" s="233"/>
      <c r="EM21" s="233"/>
      <c r="EN21" s="233"/>
      <c r="EO21" s="233"/>
      <c r="EP21" s="233"/>
      <c r="EQ21" s="233"/>
      <c r="ER21" s="233"/>
      <c r="ES21" s="233"/>
      <c r="ET21" s="233"/>
      <c r="EU21" s="233"/>
      <c r="EV21" s="233"/>
      <c r="EW21" s="233"/>
      <c r="EX21" s="233"/>
      <c r="EY21" s="233"/>
      <c r="EZ21" s="233"/>
      <c r="FA21" s="233"/>
      <c r="FB21" s="233"/>
      <c r="FC21" s="233"/>
      <c r="FD21" s="233"/>
      <c r="FE21" s="233"/>
      <c r="FF21" s="233"/>
      <c r="FG21" s="233"/>
      <c r="FH21" s="233"/>
      <c r="FI21" s="233"/>
      <c r="FJ21" s="233"/>
      <c r="FK21" s="233"/>
      <c r="FL21" s="233"/>
      <c r="FM21" s="233"/>
      <c r="FN21" s="233"/>
      <c r="FO21" s="233"/>
      <c r="FP21" s="233"/>
      <c r="FQ21" s="233"/>
      <c r="FR21" s="233"/>
      <c r="FS21" s="233"/>
      <c r="FT21" s="233"/>
      <c r="FU21" s="233"/>
      <c r="FV21" s="233"/>
      <c r="FW21" s="233"/>
      <c r="FX21" s="233"/>
      <c r="FY21" s="233"/>
      <c r="FZ21" s="233"/>
      <c r="GA21" s="233"/>
      <c r="GB21" s="233"/>
      <c r="GC21" s="233"/>
      <c r="GD21" s="233"/>
      <c r="GE21" s="233"/>
      <c r="GF21" s="233"/>
      <c r="GG21" s="233"/>
      <c r="GH21" s="233"/>
      <c r="GI21" s="233"/>
      <c r="GJ21" s="233"/>
      <c r="GK21" s="233"/>
      <c r="GL21" s="233"/>
      <c r="GM21" s="233"/>
      <c r="GN21" s="233"/>
      <c r="GO21" s="233"/>
      <c r="GP21" s="233"/>
      <c r="GQ21" s="233"/>
      <c r="GR21" s="233"/>
      <c r="GS21" s="233"/>
      <c r="GT21" s="233"/>
      <c r="GU21" s="233"/>
      <c r="GV21" s="233"/>
      <c r="GW21" s="233"/>
      <c r="GX21" s="233"/>
      <c r="GY21" s="233"/>
      <c r="GZ21" s="233"/>
      <c r="HA21" s="233"/>
      <c r="HB21" s="233"/>
      <c r="HC21" s="233"/>
      <c r="HD21" s="233"/>
      <c r="HE21" s="233"/>
      <c r="HF21" s="233"/>
      <c r="HG21" s="233"/>
      <c r="HH21" s="233"/>
      <c r="HI21" s="233"/>
      <c r="HJ21" s="233"/>
      <c r="HK21" s="233"/>
      <c r="HL21" s="233"/>
      <c r="HM21" s="233"/>
      <c r="HN21" s="233"/>
      <c r="HO21" s="233"/>
      <c r="HP21" s="233"/>
      <c r="HQ21" s="233"/>
      <c r="HR21" s="233"/>
      <c r="HS21" s="233"/>
      <c r="HT21" s="233"/>
      <c r="HU21" s="233"/>
      <c r="HV21" s="233"/>
      <c r="HW21" s="233"/>
      <c r="HX21" s="233"/>
      <c r="HY21" s="233"/>
      <c r="HZ21" s="233"/>
      <c r="IA21" s="233"/>
      <c r="IB21" s="233"/>
      <c r="IC21" s="233"/>
      <c r="ID21" s="233"/>
      <c r="IE21" s="233"/>
      <c r="IF21" s="233"/>
      <c r="IG21" s="233"/>
      <c r="IH21" s="233"/>
      <c r="II21" s="233"/>
      <c r="IJ21" s="233"/>
      <c r="IK21" s="233"/>
      <c r="IL21" s="233"/>
      <c r="IM21" s="233"/>
      <c r="IN21" s="233"/>
      <c r="IO21" s="233"/>
      <c r="IP21" s="233"/>
      <c r="IQ21" s="233"/>
      <c r="IR21" s="233"/>
      <c r="IS21" s="233"/>
      <c r="IT21" s="233"/>
      <c r="IU21" s="233"/>
      <c r="IV21" s="233"/>
      <c r="IW21" s="233"/>
      <c r="IX21" s="233"/>
      <c r="IY21" s="233"/>
      <c r="IZ21" s="233"/>
      <c r="JA21" s="233"/>
      <c r="JB21" s="233"/>
      <c r="JC21" s="233"/>
      <c r="JD21" s="233"/>
      <c r="JE21" s="233"/>
      <c r="JF21" s="233"/>
      <c r="JG21" s="233"/>
    </row>
    <row r="22" spans="1:267" s="234" customFormat="1" ht="15" hidden="1">
      <c r="A22" s="472"/>
      <c r="B22" s="420"/>
      <c r="C22" s="420"/>
      <c r="D22" s="243"/>
      <c r="E22" s="463"/>
      <c r="F22" s="463"/>
      <c r="G22" s="466"/>
      <c r="H22" s="420"/>
      <c r="I22" s="241"/>
      <c r="J22" s="242"/>
      <c r="K22" s="241" t="str">
        <f>IFERROR(CONCATENATE(INDEX('8- Politicas de admiistracion '!$B$16:$F$53,MATCH('5-. Identificación de Riesgos'!J22,'8- Politicas de admiistracion '!$C$16:$C$54,0),1)," - ",L22),"")</f>
        <v/>
      </c>
      <c r="L22" s="245" t="str">
        <f>IFERROR(VLOOKUP(INDEX('8- Politicas de admiistracion '!$B$16:$F$64,MATCH('5-. Identificación de Riesgos'!J22,'8- Politicas de admiistracion '!$C$16:$C$64,0),1),'8- Politicas de admiistracion '!$B$16:$F$64,5,FALSE),"")</f>
        <v/>
      </c>
      <c r="M22" s="420"/>
      <c r="N22" s="450"/>
      <c r="O22" s="448"/>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233"/>
      <c r="BV22" s="233"/>
      <c r="BW22" s="233"/>
      <c r="BX22" s="233"/>
      <c r="BY22" s="233"/>
      <c r="BZ22" s="233"/>
      <c r="CA22" s="233"/>
      <c r="CB22" s="233"/>
      <c r="CC22" s="233"/>
      <c r="CD22" s="233"/>
      <c r="CE22" s="233"/>
      <c r="CF22" s="233"/>
      <c r="CG22" s="233"/>
      <c r="CH22" s="233"/>
      <c r="CI22" s="233"/>
      <c r="CJ22" s="233"/>
      <c r="CK22" s="233"/>
      <c r="CL22" s="233"/>
      <c r="CM22" s="233"/>
      <c r="CN22" s="233"/>
      <c r="CO22" s="233"/>
      <c r="CP22" s="233"/>
      <c r="CQ22" s="233"/>
      <c r="CR22" s="233"/>
      <c r="CS22" s="233"/>
      <c r="CT22" s="233"/>
      <c r="CU22" s="233"/>
      <c r="CV22" s="233"/>
      <c r="CW22" s="233"/>
      <c r="CX22" s="233"/>
      <c r="CY22" s="233"/>
      <c r="CZ22" s="233"/>
      <c r="DA22" s="233"/>
      <c r="DB22" s="233"/>
      <c r="DC22" s="233"/>
      <c r="DD22" s="233"/>
      <c r="DE22" s="233"/>
      <c r="DF22" s="233"/>
      <c r="DG22" s="233"/>
      <c r="DH22" s="233"/>
      <c r="DI22" s="233"/>
      <c r="DJ22" s="233"/>
      <c r="DK22" s="233"/>
      <c r="DL22" s="233"/>
      <c r="DM22" s="233"/>
      <c r="DN22" s="233"/>
      <c r="DO22" s="233"/>
      <c r="DP22" s="233"/>
      <c r="DQ22" s="233"/>
      <c r="DR22" s="233"/>
      <c r="DS22" s="233"/>
      <c r="DT22" s="233"/>
      <c r="DU22" s="233"/>
      <c r="DV22" s="233"/>
      <c r="DW22" s="233"/>
      <c r="DX22" s="233"/>
      <c r="DY22" s="233"/>
      <c r="DZ22" s="233"/>
      <c r="EA22" s="233"/>
      <c r="EB22" s="233"/>
      <c r="EC22" s="233"/>
      <c r="ED22" s="233"/>
      <c r="EE22" s="233"/>
      <c r="EF22" s="233"/>
      <c r="EG22" s="233"/>
      <c r="EH22" s="233"/>
      <c r="EI22" s="233"/>
      <c r="EJ22" s="233"/>
      <c r="EK22" s="233"/>
      <c r="EL22" s="233"/>
      <c r="EM22" s="233"/>
      <c r="EN22" s="233"/>
      <c r="EO22" s="233"/>
      <c r="EP22" s="233"/>
      <c r="EQ22" s="233"/>
      <c r="ER22" s="233"/>
      <c r="ES22" s="233"/>
      <c r="ET22" s="233"/>
      <c r="EU22" s="233"/>
      <c r="EV22" s="233"/>
      <c r="EW22" s="233"/>
      <c r="EX22" s="233"/>
      <c r="EY22" s="233"/>
      <c r="EZ22" s="233"/>
      <c r="FA22" s="233"/>
      <c r="FB22" s="233"/>
      <c r="FC22" s="233"/>
      <c r="FD22" s="233"/>
      <c r="FE22" s="233"/>
      <c r="FF22" s="233"/>
      <c r="FG22" s="233"/>
      <c r="FH22" s="233"/>
      <c r="FI22" s="233"/>
      <c r="FJ22" s="233"/>
      <c r="FK22" s="233"/>
      <c r="FL22" s="233"/>
      <c r="FM22" s="233"/>
      <c r="FN22" s="233"/>
      <c r="FO22" s="233"/>
      <c r="FP22" s="233"/>
      <c r="FQ22" s="233"/>
      <c r="FR22" s="233"/>
      <c r="FS22" s="233"/>
      <c r="FT22" s="233"/>
      <c r="FU22" s="233"/>
      <c r="FV22" s="233"/>
      <c r="FW22" s="233"/>
      <c r="FX22" s="233"/>
      <c r="FY22" s="233"/>
      <c r="FZ22" s="233"/>
      <c r="GA22" s="233"/>
      <c r="GB22" s="233"/>
      <c r="GC22" s="233"/>
      <c r="GD22" s="233"/>
      <c r="GE22" s="233"/>
      <c r="GF22" s="233"/>
      <c r="GG22" s="233"/>
      <c r="GH22" s="233"/>
      <c r="GI22" s="233"/>
      <c r="GJ22" s="233"/>
      <c r="GK22" s="233"/>
      <c r="GL22" s="233"/>
      <c r="GM22" s="233"/>
      <c r="GN22" s="233"/>
      <c r="GO22" s="233"/>
      <c r="GP22" s="233"/>
      <c r="GQ22" s="233"/>
      <c r="GR22" s="233"/>
      <c r="GS22" s="233"/>
      <c r="GT22" s="233"/>
      <c r="GU22" s="233"/>
      <c r="GV22" s="233"/>
      <c r="GW22" s="233"/>
      <c r="GX22" s="233"/>
      <c r="GY22" s="233"/>
      <c r="GZ22" s="233"/>
      <c r="HA22" s="233"/>
      <c r="HB22" s="233"/>
      <c r="HC22" s="233"/>
      <c r="HD22" s="233"/>
      <c r="HE22" s="233"/>
      <c r="HF22" s="233"/>
      <c r="HG22" s="233"/>
      <c r="HH22" s="233"/>
      <c r="HI22" s="233"/>
      <c r="HJ22" s="233"/>
      <c r="HK22" s="233"/>
      <c r="HL22" s="233"/>
      <c r="HM22" s="233"/>
      <c r="HN22" s="233"/>
      <c r="HO22" s="233"/>
      <c r="HP22" s="233"/>
      <c r="HQ22" s="233"/>
      <c r="HR22" s="233"/>
      <c r="HS22" s="233"/>
      <c r="HT22" s="233"/>
      <c r="HU22" s="233"/>
      <c r="HV22" s="233"/>
      <c r="HW22" s="233"/>
      <c r="HX22" s="233"/>
      <c r="HY22" s="233"/>
      <c r="HZ22" s="233"/>
      <c r="IA22" s="233"/>
      <c r="IB22" s="233"/>
      <c r="IC22" s="233"/>
      <c r="ID22" s="233"/>
      <c r="IE22" s="233"/>
      <c r="IF22" s="233"/>
      <c r="IG22" s="233"/>
      <c r="IH22" s="233"/>
      <c r="II22" s="233"/>
      <c r="IJ22" s="233"/>
      <c r="IK22" s="233"/>
      <c r="IL22" s="233"/>
      <c r="IM22" s="233"/>
      <c r="IN22" s="233"/>
      <c r="IO22" s="233"/>
      <c r="IP22" s="233"/>
      <c r="IQ22" s="233"/>
      <c r="IR22" s="233"/>
      <c r="IS22" s="233"/>
      <c r="IT22" s="233"/>
      <c r="IU22" s="233"/>
      <c r="IV22" s="233"/>
      <c r="IW22" s="233"/>
      <c r="IX22" s="233"/>
      <c r="IY22" s="233"/>
      <c r="IZ22" s="233"/>
      <c r="JA22" s="233"/>
      <c r="JB22" s="233"/>
      <c r="JC22" s="233"/>
      <c r="JD22" s="233"/>
      <c r="JE22" s="233"/>
      <c r="JF22" s="233"/>
      <c r="JG22" s="233"/>
    </row>
    <row r="23" spans="1:267" s="234" customFormat="1" ht="15" hidden="1">
      <c r="A23" s="472"/>
      <c r="B23" s="420"/>
      <c r="C23" s="420"/>
      <c r="D23" s="241"/>
      <c r="E23" s="463"/>
      <c r="F23" s="463"/>
      <c r="G23" s="466"/>
      <c r="H23" s="420"/>
      <c r="I23" s="241"/>
      <c r="J23" s="242"/>
      <c r="K23" s="241" t="str">
        <f>IFERROR(CONCATENATE(INDEX('8- Politicas de admiistracion '!$B$16:$F$53,MATCH('5-. Identificación de Riesgos'!J23,'8- Politicas de admiistracion '!$C$16:$C$54,0),1)," - ",L23),"")</f>
        <v/>
      </c>
      <c r="L23" s="245" t="str">
        <f>IFERROR(VLOOKUP(INDEX('8- Politicas de admiistracion '!$B$16:$F$64,MATCH('5-. Identificación de Riesgos'!J23,'8- Politicas de admiistracion '!$C$16:$C$64,0),1),'8- Politicas de admiistracion '!$B$16:$F$64,5,FALSE),"")</f>
        <v/>
      </c>
      <c r="M23" s="420"/>
      <c r="N23" s="450"/>
      <c r="O23" s="448"/>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33"/>
      <c r="CC23" s="233"/>
      <c r="CD23" s="233"/>
      <c r="CE23" s="233"/>
      <c r="CF23" s="233"/>
      <c r="CG23" s="233"/>
      <c r="CH23" s="233"/>
      <c r="CI23" s="233"/>
      <c r="CJ23" s="233"/>
      <c r="CK23" s="233"/>
      <c r="CL23" s="233"/>
      <c r="CM23" s="233"/>
      <c r="CN23" s="233"/>
      <c r="CO23" s="233"/>
      <c r="CP23" s="233"/>
      <c r="CQ23" s="233"/>
      <c r="CR23" s="233"/>
      <c r="CS23" s="233"/>
      <c r="CT23" s="233"/>
      <c r="CU23" s="233"/>
      <c r="CV23" s="233"/>
      <c r="CW23" s="233"/>
      <c r="CX23" s="233"/>
      <c r="CY23" s="233"/>
      <c r="CZ23" s="233"/>
      <c r="DA23" s="233"/>
      <c r="DB23" s="233"/>
      <c r="DC23" s="233"/>
      <c r="DD23" s="233"/>
      <c r="DE23" s="233"/>
      <c r="DF23" s="233"/>
      <c r="DG23" s="233"/>
      <c r="DH23" s="233"/>
      <c r="DI23" s="233"/>
      <c r="DJ23" s="233"/>
      <c r="DK23" s="233"/>
      <c r="DL23" s="233"/>
      <c r="DM23" s="233"/>
      <c r="DN23" s="233"/>
      <c r="DO23" s="233"/>
      <c r="DP23" s="233"/>
      <c r="DQ23" s="233"/>
      <c r="DR23" s="233"/>
      <c r="DS23" s="233"/>
      <c r="DT23" s="233"/>
      <c r="DU23" s="233"/>
      <c r="DV23" s="233"/>
      <c r="DW23" s="233"/>
      <c r="DX23" s="233"/>
      <c r="DY23" s="233"/>
      <c r="DZ23" s="233"/>
      <c r="EA23" s="233"/>
      <c r="EB23" s="233"/>
      <c r="EC23" s="233"/>
      <c r="ED23" s="233"/>
      <c r="EE23" s="233"/>
      <c r="EF23" s="233"/>
      <c r="EG23" s="233"/>
      <c r="EH23" s="233"/>
      <c r="EI23" s="233"/>
      <c r="EJ23" s="233"/>
      <c r="EK23" s="233"/>
      <c r="EL23" s="233"/>
      <c r="EM23" s="233"/>
      <c r="EN23" s="233"/>
      <c r="EO23" s="233"/>
      <c r="EP23" s="233"/>
      <c r="EQ23" s="233"/>
      <c r="ER23" s="233"/>
      <c r="ES23" s="233"/>
      <c r="ET23" s="233"/>
      <c r="EU23" s="233"/>
      <c r="EV23" s="233"/>
      <c r="EW23" s="233"/>
      <c r="EX23" s="233"/>
      <c r="EY23" s="233"/>
      <c r="EZ23" s="233"/>
      <c r="FA23" s="233"/>
      <c r="FB23" s="233"/>
      <c r="FC23" s="233"/>
      <c r="FD23" s="233"/>
      <c r="FE23" s="233"/>
      <c r="FF23" s="233"/>
      <c r="FG23" s="233"/>
      <c r="FH23" s="233"/>
      <c r="FI23" s="233"/>
      <c r="FJ23" s="233"/>
      <c r="FK23" s="233"/>
      <c r="FL23" s="233"/>
      <c r="FM23" s="233"/>
      <c r="FN23" s="233"/>
      <c r="FO23" s="233"/>
      <c r="FP23" s="233"/>
      <c r="FQ23" s="233"/>
      <c r="FR23" s="233"/>
      <c r="FS23" s="233"/>
      <c r="FT23" s="233"/>
      <c r="FU23" s="233"/>
      <c r="FV23" s="233"/>
      <c r="FW23" s="233"/>
      <c r="FX23" s="233"/>
      <c r="FY23" s="233"/>
      <c r="FZ23" s="233"/>
      <c r="GA23" s="233"/>
      <c r="GB23" s="233"/>
      <c r="GC23" s="233"/>
      <c r="GD23" s="233"/>
      <c r="GE23" s="233"/>
      <c r="GF23" s="233"/>
      <c r="GG23" s="233"/>
      <c r="GH23" s="233"/>
      <c r="GI23" s="233"/>
      <c r="GJ23" s="233"/>
      <c r="GK23" s="233"/>
      <c r="GL23" s="233"/>
      <c r="GM23" s="233"/>
      <c r="GN23" s="233"/>
      <c r="GO23" s="233"/>
      <c r="GP23" s="233"/>
      <c r="GQ23" s="233"/>
      <c r="GR23" s="233"/>
      <c r="GS23" s="233"/>
      <c r="GT23" s="233"/>
      <c r="GU23" s="233"/>
      <c r="GV23" s="233"/>
      <c r="GW23" s="233"/>
      <c r="GX23" s="233"/>
      <c r="GY23" s="233"/>
      <c r="GZ23" s="233"/>
      <c r="HA23" s="233"/>
      <c r="HB23" s="233"/>
      <c r="HC23" s="233"/>
      <c r="HD23" s="233"/>
      <c r="HE23" s="233"/>
      <c r="HF23" s="233"/>
      <c r="HG23" s="233"/>
      <c r="HH23" s="233"/>
      <c r="HI23" s="233"/>
      <c r="HJ23" s="233"/>
      <c r="HK23" s="233"/>
      <c r="HL23" s="233"/>
      <c r="HM23" s="233"/>
      <c r="HN23" s="233"/>
      <c r="HO23" s="233"/>
      <c r="HP23" s="233"/>
      <c r="HQ23" s="233"/>
      <c r="HR23" s="233"/>
      <c r="HS23" s="233"/>
      <c r="HT23" s="233"/>
      <c r="HU23" s="233"/>
      <c r="HV23" s="233"/>
      <c r="HW23" s="233"/>
      <c r="HX23" s="233"/>
      <c r="HY23" s="233"/>
      <c r="HZ23" s="233"/>
      <c r="IA23" s="233"/>
      <c r="IB23" s="233"/>
      <c r="IC23" s="233"/>
      <c r="ID23" s="233"/>
      <c r="IE23" s="233"/>
      <c r="IF23" s="233"/>
      <c r="IG23" s="233"/>
      <c r="IH23" s="233"/>
      <c r="II23" s="233"/>
      <c r="IJ23" s="233"/>
      <c r="IK23" s="233"/>
      <c r="IL23" s="233"/>
      <c r="IM23" s="233"/>
      <c r="IN23" s="233"/>
      <c r="IO23" s="233"/>
      <c r="IP23" s="233"/>
      <c r="IQ23" s="233"/>
      <c r="IR23" s="233"/>
      <c r="IS23" s="233"/>
      <c r="IT23" s="233"/>
      <c r="IU23" s="233"/>
      <c r="IV23" s="233"/>
      <c r="IW23" s="233"/>
      <c r="IX23" s="233"/>
      <c r="IY23" s="233"/>
      <c r="IZ23" s="233"/>
      <c r="JA23" s="233"/>
      <c r="JB23" s="233"/>
      <c r="JC23" s="233"/>
      <c r="JD23" s="233"/>
      <c r="JE23" s="233"/>
      <c r="JF23" s="233"/>
      <c r="JG23" s="233"/>
    </row>
    <row r="24" spans="1:267" s="234" customFormat="1" ht="15" hidden="1">
      <c r="A24" s="472"/>
      <c r="B24" s="420"/>
      <c r="C24" s="420"/>
      <c r="D24" s="241"/>
      <c r="E24" s="463"/>
      <c r="F24" s="463"/>
      <c r="G24" s="466"/>
      <c r="H24" s="420"/>
      <c r="I24" s="241"/>
      <c r="J24" s="242"/>
      <c r="K24" s="241" t="str">
        <f>IFERROR(CONCATENATE(INDEX('8- Politicas de admiistracion '!$B$16:$F$53,MATCH('5-. Identificación de Riesgos'!J24,'8- Politicas de admiistracion '!$C$16:$C$54,0),1)," - ",L24),"")</f>
        <v/>
      </c>
      <c r="L24" s="245" t="str">
        <f>IFERROR(VLOOKUP(INDEX('8- Politicas de admiistracion '!$B$16:$F$64,MATCH('5-. Identificación de Riesgos'!J24,'8- Politicas de admiistracion '!$C$16:$C$64,0),1),'8- Politicas de admiistracion '!$B$16:$F$64,5,FALSE),"")</f>
        <v/>
      </c>
      <c r="M24" s="420"/>
      <c r="N24" s="450"/>
      <c r="O24" s="448"/>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c r="DE24" s="233"/>
      <c r="DF24" s="233"/>
      <c r="DG24" s="233"/>
      <c r="DH24" s="233"/>
      <c r="DI24" s="233"/>
      <c r="DJ24" s="233"/>
      <c r="DK24" s="233"/>
      <c r="DL24" s="233"/>
      <c r="DM24" s="233"/>
      <c r="DN24" s="233"/>
      <c r="DO24" s="233"/>
      <c r="DP24" s="233"/>
      <c r="DQ24" s="233"/>
      <c r="DR24" s="233"/>
      <c r="DS24" s="233"/>
      <c r="DT24" s="233"/>
      <c r="DU24" s="233"/>
      <c r="DV24" s="233"/>
      <c r="DW24" s="233"/>
      <c r="DX24" s="233"/>
      <c r="DY24" s="233"/>
      <c r="DZ24" s="233"/>
      <c r="EA24" s="233"/>
      <c r="EB24" s="233"/>
      <c r="EC24" s="233"/>
      <c r="ED24" s="233"/>
      <c r="EE24" s="233"/>
      <c r="EF24" s="233"/>
      <c r="EG24" s="233"/>
      <c r="EH24" s="233"/>
      <c r="EI24" s="233"/>
      <c r="EJ24" s="233"/>
      <c r="EK24" s="233"/>
      <c r="EL24" s="233"/>
      <c r="EM24" s="233"/>
      <c r="EN24" s="233"/>
      <c r="EO24" s="233"/>
      <c r="EP24" s="233"/>
      <c r="EQ24" s="233"/>
      <c r="ER24" s="233"/>
      <c r="ES24" s="233"/>
      <c r="ET24" s="233"/>
      <c r="EU24" s="233"/>
      <c r="EV24" s="233"/>
      <c r="EW24" s="233"/>
      <c r="EX24" s="233"/>
      <c r="EY24" s="233"/>
      <c r="EZ24" s="233"/>
      <c r="FA24" s="233"/>
      <c r="FB24" s="233"/>
      <c r="FC24" s="233"/>
      <c r="FD24" s="233"/>
      <c r="FE24" s="233"/>
      <c r="FF24" s="233"/>
      <c r="FG24" s="233"/>
      <c r="FH24" s="233"/>
      <c r="FI24" s="233"/>
      <c r="FJ24" s="233"/>
      <c r="FK24" s="233"/>
      <c r="FL24" s="233"/>
      <c r="FM24" s="233"/>
      <c r="FN24" s="233"/>
      <c r="FO24" s="233"/>
      <c r="FP24" s="233"/>
      <c r="FQ24" s="233"/>
      <c r="FR24" s="233"/>
      <c r="FS24" s="233"/>
      <c r="FT24" s="233"/>
      <c r="FU24" s="233"/>
      <c r="FV24" s="233"/>
      <c r="FW24" s="233"/>
      <c r="FX24" s="233"/>
      <c r="FY24" s="233"/>
      <c r="FZ24" s="233"/>
      <c r="GA24" s="233"/>
      <c r="GB24" s="233"/>
      <c r="GC24" s="233"/>
      <c r="GD24" s="233"/>
      <c r="GE24" s="233"/>
      <c r="GF24" s="233"/>
      <c r="GG24" s="233"/>
      <c r="GH24" s="233"/>
      <c r="GI24" s="233"/>
      <c r="GJ24" s="233"/>
      <c r="GK24" s="233"/>
      <c r="GL24" s="233"/>
      <c r="GM24" s="233"/>
      <c r="GN24" s="233"/>
      <c r="GO24" s="233"/>
      <c r="GP24" s="233"/>
      <c r="GQ24" s="233"/>
      <c r="GR24" s="233"/>
      <c r="GS24" s="233"/>
      <c r="GT24" s="233"/>
      <c r="GU24" s="233"/>
      <c r="GV24" s="233"/>
      <c r="GW24" s="233"/>
      <c r="GX24" s="233"/>
      <c r="GY24" s="233"/>
      <c r="GZ24" s="233"/>
      <c r="HA24" s="233"/>
      <c r="HB24" s="233"/>
      <c r="HC24" s="233"/>
      <c r="HD24" s="233"/>
      <c r="HE24" s="233"/>
      <c r="HF24" s="233"/>
      <c r="HG24" s="233"/>
      <c r="HH24" s="233"/>
      <c r="HI24" s="233"/>
      <c r="HJ24" s="233"/>
      <c r="HK24" s="233"/>
      <c r="HL24" s="233"/>
      <c r="HM24" s="233"/>
      <c r="HN24" s="233"/>
      <c r="HO24" s="233"/>
      <c r="HP24" s="233"/>
      <c r="HQ24" s="233"/>
      <c r="HR24" s="233"/>
      <c r="HS24" s="233"/>
      <c r="HT24" s="233"/>
      <c r="HU24" s="233"/>
      <c r="HV24" s="233"/>
      <c r="HW24" s="233"/>
      <c r="HX24" s="233"/>
      <c r="HY24" s="233"/>
      <c r="HZ24" s="233"/>
      <c r="IA24" s="233"/>
      <c r="IB24" s="233"/>
      <c r="IC24" s="233"/>
      <c r="ID24" s="233"/>
      <c r="IE24" s="233"/>
      <c r="IF24" s="233"/>
      <c r="IG24" s="233"/>
      <c r="IH24" s="233"/>
      <c r="II24" s="233"/>
      <c r="IJ24" s="233"/>
      <c r="IK24" s="233"/>
      <c r="IL24" s="233"/>
      <c r="IM24" s="233"/>
      <c r="IN24" s="233"/>
      <c r="IO24" s="233"/>
      <c r="IP24" s="233"/>
      <c r="IQ24" s="233"/>
      <c r="IR24" s="233"/>
      <c r="IS24" s="233"/>
      <c r="IT24" s="233"/>
      <c r="IU24" s="233"/>
      <c r="IV24" s="233"/>
      <c r="IW24" s="233"/>
      <c r="IX24" s="233"/>
      <c r="IY24" s="233"/>
      <c r="IZ24" s="233"/>
      <c r="JA24" s="233"/>
      <c r="JB24" s="233"/>
      <c r="JC24" s="233"/>
      <c r="JD24" s="233"/>
      <c r="JE24" s="233"/>
      <c r="JF24" s="233"/>
      <c r="JG24" s="233"/>
    </row>
    <row r="25" spans="1:267" s="234" customFormat="1" ht="15" hidden="1">
      <c r="A25" s="472"/>
      <c r="B25" s="420"/>
      <c r="C25" s="420"/>
      <c r="D25" s="243"/>
      <c r="E25" s="463"/>
      <c r="F25" s="463"/>
      <c r="G25" s="466"/>
      <c r="H25" s="420"/>
      <c r="I25" s="241"/>
      <c r="J25" s="242"/>
      <c r="K25" s="241" t="str">
        <f>IFERROR(CONCATENATE(INDEX('8- Politicas de admiistracion '!$B$16:$F$53,MATCH('5-. Identificación de Riesgos'!J25,'8- Politicas de admiistracion '!$C$16:$C$54,0),1)," - ",L25),"")</f>
        <v/>
      </c>
      <c r="L25" s="245" t="str">
        <f>IFERROR(VLOOKUP(INDEX('8- Politicas de admiistracion '!$B$16:$F$64,MATCH('5-. Identificación de Riesgos'!J25,'8- Politicas de admiistracion '!$C$16:$C$64,0),1),'8- Politicas de admiistracion '!$B$16:$F$64,5,FALSE),"")</f>
        <v/>
      </c>
      <c r="M25" s="420"/>
      <c r="N25" s="450"/>
      <c r="O25" s="448"/>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c r="DE25" s="233"/>
      <c r="DF25" s="233"/>
      <c r="DG25" s="233"/>
      <c r="DH25" s="233"/>
      <c r="DI25" s="233"/>
      <c r="DJ25" s="233"/>
      <c r="DK25" s="233"/>
      <c r="DL25" s="233"/>
      <c r="DM25" s="233"/>
      <c r="DN25" s="233"/>
      <c r="DO25" s="233"/>
      <c r="DP25" s="233"/>
      <c r="DQ25" s="233"/>
      <c r="DR25" s="233"/>
      <c r="DS25" s="233"/>
      <c r="DT25" s="233"/>
      <c r="DU25" s="233"/>
      <c r="DV25" s="233"/>
      <c r="DW25" s="233"/>
      <c r="DX25" s="233"/>
      <c r="DY25" s="233"/>
      <c r="DZ25" s="233"/>
      <c r="EA25" s="233"/>
      <c r="EB25" s="233"/>
      <c r="EC25" s="233"/>
      <c r="ED25" s="233"/>
      <c r="EE25" s="233"/>
      <c r="EF25" s="233"/>
      <c r="EG25" s="233"/>
      <c r="EH25" s="233"/>
      <c r="EI25" s="233"/>
      <c r="EJ25" s="233"/>
      <c r="EK25" s="233"/>
      <c r="EL25" s="233"/>
      <c r="EM25" s="233"/>
      <c r="EN25" s="233"/>
      <c r="EO25" s="233"/>
      <c r="EP25" s="233"/>
      <c r="EQ25" s="233"/>
      <c r="ER25" s="233"/>
      <c r="ES25" s="233"/>
      <c r="ET25" s="233"/>
      <c r="EU25" s="233"/>
      <c r="EV25" s="233"/>
      <c r="EW25" s="233"/>
      <c r="EX25" s="233"/>
      <c r="EY25" s="233"/>
      <c r="EZ25" s="233"/>
      <c r="FA25" s="233"/>
      <c r="FB25" s="233"/>
      <c r="FC25" s="233"/>
      <c r="FD25" s="233"/>
      <c r="FE25" s="233"/>
      <c r="FF25" s="233"/>
      <c r="FG25" s="233"/>
      <c r="FH25" s="233"/>
      <c r="FI25" s="233"/>
      <c r="FJ25" s="233"/>
      <c r="FK25" s="233"/>
      <c r="FL25" s="233"/>
      <c r="FM25" s="233"/>
      <c r="FN25" s="233"/>
      <c r="FO25" s="233"/>
      <c r="FP25" s="233"/>
      <c r="FQ25" s="233"/>
      <c r="FR25" s="233"/>
      <c r="FS25" s="233"/>
      <c r="FT25" s="233"/>
      <c r="FU25" s="233"/>
      <c r="FV25" s="233"/>
      <c r="FW25" s="233"/>
      <c r="FX25" s="233"/>
      <c r="FY25" s="233"/>
      <c r="FZ25" s="233"/>
      <c r="GA25" s="233"/>
      <c r="GB25" s="233"/>
      <c r="GC25" s="233"/>
      <c r="GD25" s="233"/>
      <c r="GE25" s="233"/>
      <c r="GF25" s="233"/>
      <c r="GG25" s="233"/>
      <c r="GH25" s="233"/>
      <c r="GI25" s="233"/>
      <c r="GJ25" s="233"/>
      <c r="GK25" s="233"/>
      <c r="GL25" s="233"/>
      <c r="GM25" s="233"/>
      <c r="GN25" s="233"/>
      <c r="GO25" s="233"/>
      <c r="GP25" s="233"/>
      <c r="GQ25" s="233"/>
      <c r="GR25" s="233"/>
      <c r="GS25" s="233"/>
      <c r="GT25" s="233"/>
      <c r="GU25" s="233"/>
      <c r="GV25" s="233"/>
      <c r="GW25" s="233"/>
      <c r="GX25" s="233"/>
      <c r="GY25" s="233"/>
      <c r="GZ25" s="233"/>
      <c r="HA25" s="233"/>
      <c r="HB25" s="233"/>
      <c r="HC25" s="233"/>
      <c r="HD25" s="233"/>
      <c r="HE25" s="233"/>
      <c r="HF25" s="233"/>
      <c r="HG25" s="233"/>
      <c r="HH25" s="233"/>
      <c r="HI25" s="233"/>
      <c r="HJ25" s="233"/>
      <c r="HK25" s="233"/>
      <c r="HL25" s="233"/>
      <c r="HM25" s="233"/>
      <c r="HN25" s="233"/>
      <c r="HO25" s="233"/>
      <c r="HP25" s="233"/>
      <c r="HQ25" s="233"/>
      <c r="HR25" s="233"/>
      <c r="HS25" s="233"/>
      <c r="HT25" s="233"/>
      <c r="HU25" s="233"/>
      <c r="HV25" s="233"/>
      <c r="HW25" s="233"/>
      <c r="HX25" s="233"/>
      <c r="HY25" s="233"/>
      <c r="HZ25" s="233"/>
      <c r="IA25" s="233"/>
      <c r="IB25" s="233"/>
      <c r="IC25" s="233"/>
      <c r="ID25" s="233"/>
      <c r="IE25" s="233"/>
      <c r="IF25" s="233"/>
      <c r="IG25" s="233"/>
      <c r="IH25" s="233"/>
      <c r="II25" s="233"/>
      <c r="IJ25" s="233"/>
      <c r="IK25" s="233"/>
      <c r="IL25" s="233"/>
      <c r="IM25" s="233"/>
      <c r="IN25" s="233"/>
      <c r="IO25" s="233"/>
      <c r="IP25" s="233"/>
      <c r="IQ25" s="233"/>
      <c r="IR25" s="233"/>
      <c r="IS25" s="233"/>
      <c r="IT25" s="233"/>
      <c r="IU25" s="233"/>
      <c r="IV25" s="233"/>
      <c r="IW25" s="233"/>
      <c r="IX25" s="233"/>
      <c r="IY25" s="233"/>
      <c r="IZ25" s="233"/>
      <c r="JA25" s="233"/>
      <c r="JB25" s="233"/>
      <c r="JC25" s="233"/>
      <c r="JD25" s="233"/>
      <c r="JE25" s="233"/>
      <c r="JF25" s="233"/>
      <c r="JG25" s="233"/>
    </row>
    <row r="26" spans="1:267" s="234" customFormat="1" ht="15" hidden="1">
      <c r="A26" s="472"/>
      <c r="B26" s="420"/>
      <c r="C26" s="420"/>
      <c r="D26" s="260"/>
      <c r="E26" s="463"/>
      <c r="F26" s="463"/>
      <c r="G26" s="466"/>
      <c r="H26" s="420"/>
      <c r="I26" s="241"/>
      <c r="J26" s="242"/>
      <c r="K26" s="241" t="str">
        <f>IFERROR(CONCATENATE(INDEX('8- Politicas de admiistracion '!$B$16:$F$53,MATCH('5-. Identificación de Riesgos'!J26,'8- Politicas de admiistracion '!$C$16:$C$54,0),1)," - ",L26),"")</f>
        <v/>
      </c>
      <c r="L26" s="245" t="str">
        <f>IFERROR(VLOOKUP(INDEX('8- Politicas de admiistracion '!$B$16:$F$64,MATCH('5-. Identificación de Riesgos'!J26,'8- Politicas de admiistracion '!$C$16:$C$64,0),1),'8- Politicas de admiistracion '!$B$16:$F$64,5,FALSE),"")</f>
        <v/>
      </c>
      <c r="M26" s="420"/>
      <c r="N26" s="450"/>
      <c r="O26" s="448"/>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c r="BQ26" s="233"/>
      <c r="BR26" s="233"/>
      <c r="BS26" s="233"/>
      <c r="BT26" s="233"/>
      <c r="BU26" s="233"/>
      <c r="BV26" s="233"/>
      <c r="BW26" s="233"/>
      <c r="BX26" s="233"/>
      <c r="BY26" s="233"/>
      <c r="BZ26" s="233"/>
      <c r="CA26" s="233"/>
      <c r="CB26" s="233"/>
      <c r="CC26" s="233"/>
      <c r="CD26" s="233"/>
      <c r="CE26" s="233"/>
      <c r="CF26" s="233"/>
      <c r="CG26" s="233"/>
      <c r="CH26" s="233"/>
      <c r="CI26" s="233"/>
      <c r="CJ26" s="233"/>
      <c r="CK26" s="233"/>
      <c r="CL26" s="233"/>
      <c r="CM26" s="233"/>
      <c r="CN26" s="233"/>
      <c r="CO26" s="233"/>
      <c r="CP26" s="233"/>
      <c r="CQ26" s="233"/>
      <c r="CR26" s="233"/>
      <c r="CS26" s="233"/>
      <c r="CT26" s="233"/>
      <c r="CU26" s="233"/>
      <c r="CV26" s="233"/>
      <c r="CW26" s="233"/>
      <c r="CX26" s="233"/>
      <c r="CY26" s="233"/>
      <c r="CZ26" s="233"/>
      <c r="DA26" s="233"/>
      <c r="DB26" s="233"/>
      <c r="DC26" s="233"/>
      <c r="DD26" s="233"/>
      <c r="DE26" s="233"/>
      <c r="DF26" s="233"/>
      <c r="DG26" s="233"/>
      <c r="DH26" s="233"/>
      <c r="DI26" s="233"/>
      <c r="DJ26" s="233"/>
      <c r="DK26" s="233"/>
      <c r="DL26" s="233"/>
      <c r="DM26" s="233"/>
      <c r="DN26" s="233"/>
      <c r="DO26" s="233"/>
      <c r="DP26" s="233"/>
      <c r="DQ26" s="233"/>
      <c r="DR26" s="233"/>
      <c r="DS26" s="233"/>
      <c r="DT26" s="233"/>
      <c r="DU26" s="233"/>
      <c r="DV26" s="233"/>
      <c r="DW26" s="233"/>
      <c r="DX26" s="233"/>
      <c r="DY26" s="233"/>
      <c r="DZ26" s="233"/>
      <c r="EA26" s="233"/>
      <c r="EB26" s="233"/>
      <c r="EC26" s="233"/>
      <c r="ED26" s="233"/>
      <c r="EE26" s="233"/>
      <c r="EF26" s="233"/>
      <c r="EG26" s="233"/>
      <c r="EH26" s="233"/>
      <c r="EI26" s="233"/>
      <c r="EJ26" s="233"/>
      <c r="EK26" s="233"/>
      <c r="EL26" s="233"/>
      <c r="EM26" s="233"/>
      <c r="EN26" s="233"/>
      <c r="EO26" s="233"/>
      <c r="EP26" s="233"/>
      <c r="EQ26" s="233"/>
      <c r="ER26" s="233"/>
      <c r="ES26" s="233"/>
      <c r="ET26" s="233"/>
      <c r="EU26" s="233"/>
      <c r="EV26" s="233"/>
      <c r="EW26" s="233"/>
      <c r="EX26" s="233"/>
      <c r="EY26" s="233"/>
      <c r="EZ26" s="233"/>
      <c r="FA26" s="233"/>
      <c r="FB26" s="233"/>
      <c r="FC26" s="233"/>
      <c r="FD26" s="233"/>
      <c r="FE26" s="233"/>
      <c r="FF26" s="233"/>
      <c r="FG26" s="233"/>
      <c r="FH26" s="233"/>
      <c r="FI26" s="233"/>
      <c r="FJ26" s="233"/>
      <c r="FK26" s="233"/>
      <c r="FL26" s="233"/>
      <c r="FM26" s="233"/>
      <c r="FN26" s="233"/>
      <c r="FO26" s="233"/>
      <c r="FP26" s="233"/>
      <c r="FQ26" s="233"/>
      <c r="FR26" s="233"/>
      <c r="FS26" s="233"/>
      <c r="FT26" s="233"/>
      <c r="FU26" s="233"/>
      <c r="FV26" s="233"/>
      <c r="FW26" s="233"/>
      <c r="FX26" s="233"/>
      <c r="FY26" s="233"/>
      <c r="FZ26" s="233"/>
      <c r="GA26" s="233"/>
      <c r="GB26" s="233"/>
      <c r="GC26" s="233"/>
      <c r="GD26" s="233"/>
      <c r="GE26" s="233"/>
      <c r="GF26" s="233"/>
      <c r="GG26" s="233"/>
      <c r="GH26" s="233"/>
      <c r="GI26" s="233"/>
      <c r="GJ26" s="233"/>
      <c r="GK26" s="233"/>
      <c r="GL26" s="233"/>
      <c r="GM26" s="233"/>
      <c r="GN26" s="233"/>
      <c r="GO26" s="233"/>
      <c r="GP26" s="233"/>
      <c r="GQ26" s="233"/>
      <c r="GR26" s="233"/>
      <c r="GS26" s="233"/>
      <c r="GT26" s="233"/>
      <c r="GU26" s="233"/>
      <c r="GV26" s="233"/>
      <c r="GW26" s="233"/>
      <c r="GX26" s="233"/>
      <c r="GY26" s="233"/>
      <c r="GZ26" s="233"/>
      <c r="HA26" s="233"/>
      <c r="HB26" s="233"/>
      <c r="HC26" s="233"/>
      <c r="HD26" s="233"/>
      <c r="HE26" s="233"/>
      <c r="HF26" s="233"/>
      <c r="HG26" s="233"/>
      <c r="HH26" s="233"/>
      <c r="HI26" s="233"/>
      <c r="HJ26" s="233"/>
      <c r="HK26" s="233"/>
      <c r="HL26" s="233"/>
      <c r="HM26" s="233"/>
      <c r="HN26" s="233"/>
      <c r="HO26" s="233"/>
      <c r="HP26" s="233"/>
      <c r="HQ26" s="233"/>
      <c r="HR26" s="233"/>
      <c r="HS26" s="233"/>
      <c r="HT26" s="233"/>
      <c r="HU26" s="233"/>
      <c r="HV26" s="233"/>
      <c r="HW26" s="233"/>
      <c r="HX26" s="233"/>
      <c r="HY26" s="233"/>
      <c r="HZ26" s="233"/>
      <c r="IA26" s="233"/>
      <c r="IB26" s="233"/>
      <c r="IC26" s="233"/>
      <c r="ID26" s="233"/>
      <c r="IE26" s="233"/>
      <c r="IF26" s="233"/>
      <c r="IG26" s="233"/>
      <c r="IH26" s="233"/>
      <c r="II26" s="233"/>
      <c r="IJ26" s="233"/>
      <c r="IK26" s="233"/>
      <c r="IL26" s="233"/>
      <c r="IM26" s="233"/>
      <c r="IN26" s="233"/>
      <c r="IO26" s="233"/>
      <c r="IP26" s="233"/>
      <c r="IQ26" s="233"/>
      <c r="IR26" s="233"/>
      <c r="IS26" s="233"/>
      <c r="IT26" s="233"/>
      <c r="IU26" s="233"/>
      <c r="IV26" s="233"/>
      <c r="IW26" s="233"/>
      <c r="IX26" s="233"/>
      <c r="IY26" s="233"/>
      <c r="IZ26" s="233"/>
      <c r="JA26" s="233"/>
      <c r="JB26" s="233"/>
      <c r="JC26" s="233"/>
      <c r="JD26" s="233"/>
      <c r="JE26" s="233"/>
      <c r="JF26" s="233"/>
      <c r="JG26" s="233"/>
    </row>
    <row r="27" spans="1:267" s="234" customFormat="1" ht="15" hidden="1">
      <c r="A27" s="472"/>
      <c r="B27" s="420"/>
      <c r="C27" s="420"/>
      <c r="D27" s="237"/>
      <c r="E27" s="463"/>
      <c r="F27" s="463"/>
      <c r="G27" s="466"/>
      <c r="H27" s="420"/>
      <c r="I27" s="244"/>
      <c r="J27" s="245"/>
      <c r="K27" s="241" t="str">
        <f>IFERROR(CONCATENATE(INDEX('8- Politicas de admiistracion '!$B$16:$F$53,MATCH('5-. Identificación de Riesgos'!J27,'8- Politicas de admiistracion '!$C$16:$C$54,0),1)," - ",L27),"")</f>
        <v/>
      </c>
      <c r="L27" s="245" t="str">
        <f>IFERROR(VLOOKUP(INDEX('8- Politicas de admiistracion '!$B$16:$F$64,MATCH('5-. Identificación de Riesgos'!J27,'8- Politicas de admiistracion '!$C$16:$C$64,0),1),'8- Politicas de admiistracion '!$B$16:$F$64,5,FALSE),"")</f>
        <v/>
      </c>
      <c r="M27" s="420"/>
      <c r="N27" s="450"/>
      <c r="O27" s="448"/>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3"/>
      <c r="CG27" s="233"/>
      <c r="CH27" s="233"/>
      <c r="CI27" s="233"/>
      <c r="CJ27" s="233"/>
      <c r="CK27" s="233"/>
      <c r="CL27" s="233"/>
      <c r="CM27" s="233"/>
      <c r="CN27" s="233"/>
      <c r="CO27" s="233"/>
      <c r="CP27" s="233"/>
      <c r="CQ27" s="233"/>
      <c r="CR27" s="233"/>
      <c r="CS27" s="233"/>
      <c r="CT27" s="233"/>
      <c r="CU27" s="233"/>
      <c r="CV27" s="233"/>
      <c r="CW27" s="233"/>
      <c r="CX27" s="233"/>
      <c r="CY27" s="233"/>
      <c r="CZ27" s="233"/>
      <c r="DA27" s="233"/>
      <c r="DB27" s="233"/>
      <c r="DC27" s="233"/>
      <c r="DD27" s="233"/>
      <c r="DE27" s="233"/>
      <c r="DF27" s="233"/>
      <c r="DG27" s="233"/>
      <c r="DH27" s="233"/>
      <c r="DI27" s="233"/>
      <c r="DJ27" s="233"/>
      <c r="DK27" s="233"/>
      <c r="DL27" s="233"/>
      <c r="DM27" s="233"/>
      <c r="DN27" s="233"/>
      <c r="DO27" s="233"/>
      <c r="DP27" s="233"/>
      <c r="DQ27" s="233"/>
      <c r="DR27" s="233"/>
      <c r="DS27" s="233"/>
      <c r="DT27" s="233"/>
      <c r="DU27" s="233"/>
      <c r="DV27" s="233"/>
      <c r="DW27" s="233"/>
      <c r="DX27" s="233"/>
      <c r="DY27" s="233"/>
      <c r="DZ27" s="233"/>
      <c r="EA27" s="233"/>
      <c r="EB27" s="233"/>
      <c r="EC27" s="233"/>
      <c r="ED27" s="233"/>
      <c r="EE27" s="233"/>
      <c r="EF27" s="233"/>
      <c r="EG27" s="233"/>
      <c r="EH27" s="233"/>
      <c r="EI27" s="233"/>
      <c r="EJ27" s="233"/>
      <c r="EK27" s="233"/>
      <c r="EL27" s="233"/>
      <c r="EM27" s="233"/>
      <c r="EN27" s="233"/>
      <c r="EO27" s="233"/>
      <c r="EP27" s="233"/>
      <c r="EQ27" s="233"/>
      <c r="ER27" s="233"/>
      <c r="ES27" s="233"/>
      <c r="ET27" s="233"/>
      <c r="EU27" s="233"/>
      <c r="EV27" s="233"/>
      <c r="EW27" s="233"/>
      <c r="EX27" s="233"/>
      <c r="EY27" s="233"/>
      <c r="EZ27" s="233"/>
      <c r="FA27" s="233"/>
      <c r="FB27" s="233"/>
      <c r="FC27" s="233"/>
      <c r="FD27" s="233"/>
      <c r="FE27" s="233"/>
      <c r="FF27" s="233"/>
      <c r="FG27" s="233"/>
      <c r="FH27" s="233"/>
      <c r="FI27" s="233"/>
      <c r="FJ27" s="233"/>
      <c r="FK27" s="233"/>
      <c r="FL27" s="233"/>
      <c r="FM27" s="233"/>
      <c r="FN27" s="233"/>
      <c r="FO27" s="233"/>
      <c r="FP27" s="233"/>
      <c r="FQ27" s="233"/>
      <c r="FR27" s="233"/>
      <c r="FS27" s="233"/>
      <c r="FT27" s="233"/>
      <c r="FU27" s="233"/>
      <c r="FV27" s="233"/>
      <c r="FW27" s="233"/>
      <c r="FX27" s="233"/>
      <c r="FY27" s="233"/>
      <c r="FZ27" s="233"/>
      <c r="GA27" s="233"/>
      <c r="GB27" s="233"/>
      <c r="GC27" s="233"/>
      <c r="GD27" s="233"/>
      <c r="GE27" s="233"/>
      <c r="GF27" s="233"/>
      <c r="GG27" s="233"/>
      <c r="GH27" s="233"/>
      <c r="GI27" s="233"/>
      <c r="GJ27" s="233"/>
      <c r="GK27" s="233"/>
      <c r="GL27" s="233"/>
      <c r="GM27" s="233"/>
      <c r="GN27" s="233"/>
      <c r="GO27" s="233"/>
      <c r="GP27" s="233"/>
      <c r="GQ27" s="233"/>
      <c r="GR27" s="233"/>
      <c r="GS27" s="233"/>
      <c r="GT27" s="233"/>
      <c r="GU27" s="233"/>
      <c r="GV27" s="233"/>
      <c r="GW27" s="233"/>
      <c r="GX27" s="233"/>
      <c r="GY27" s="233"/>
      <c r="GZ27" s="233"/>
      <c r="HA27" s="233"/>
      <c r="HB27" s="233"/>
      <c r="HC27" s="233"/>
      <c r="HD27" s="233"/>
      <c r="HE27" s="233"/>
      <c r="HF27" s="233"/>
      <c r="HG27" s="233"/>
      <c r="HH27" s="233"/>
      <c r="HI27" s="233"/>
      <c r="HJ27" s="233"/>
      <c r="HK27" s="233"/>
      <c r="HL27" s="233"/>
      <c r="HM27" s="233"/>
      <c r="HN27" s="233"/>
      <c r="HO27" s="233"/>
      <c r="HP27" s="233"/>
      <c r="HQ27" s="233"/>
      <c r="HR27" s="233"/>
      <c r="HS27" s="233"/>
      <c r="HT27" s="233"/>
      <c r="HU27" s="233"/>
      <c r="HV27" s="233"/>
      <c r="HW27" s="233"/>
      <c r="HX27" s="233"/>
      <c r="HY27" s="233"/>
      <c r="HZ27" s="233"/>
      <c r="IA27" s="233"/>
      <c r="IB27" s="233"/>
      <c r="IC27" s="233"/>
      <c r="ID27" s="233"/>
      <c r="IE27" s="233"/>
      <c r="IF27" s="233"/>
      <c r="IG27" s="233"/>
      <c r="IH27" s="233"/>
      <c r="II27" s="233"/>
      <c r="IJ27" s="233"/>
      <c r="IK27" s="233"/>
      <c r="IL27" s="233"/>
      <c r="IM27" s="233"/>
      <c r="IN27" s="233"/>
      <c r="IO27" s="233"/>
      <c r="IP27" s="233"/>
      <c r="IQ27" s="233"/>
      <c r="IR27" s="233"/>
      <c r="IS27" s="233"/>
      <c r="IT27" s="233"/>
      <c r="IU27" s="233"/>
      <c r="IV27" s="233"/>
      <c r="IW27" s="233"/>
      <c r="IX27" s="233"/>
      <c r="IY27" s="233"/>
      <c r="IZ27" s="233"/>
      <c r="JA27" s="233"/>
      <c r="JB27" s="233"/>
      <c r="JC27" s="233"/>
      <c r="JD27" s="233"/>
      <c r="JE27" s="233"/>
      <c r="JF27" s="233"/>
      <c r="JG27" s="233"/>
    </row>
    <row r="28" spans="1:267" s="234" customFormat="1" ht="15" hidden="1">
      <c r="A28" s="472"/>
      <c r="B28" s="420"/>
      <c r="C28" s="420"/>
      <c r="D28" s="281"/>
      <c r="E28" s="463"/>
      <c r="F28" s="463"/>
      <c r="G28" s="466"/>
      <c r="H28" s="420"/>
      <c r="I28" s="244"/>
      <c r="J28" s="245"/>
      <c r="K28" s="241" t="str">
        <f>IFERROR(CONCATENATE(INDEX('8- Politicas de admiistracion '!$B$16:$F$53,MATCH('5-. Identificación de Riesgos'!J28,'8- Politicas de admiistracion '!$C$16:$C$54,0),1)," - ",L28),"")</f>
        <v/>
      </c>
      <c r="L28" s="245" t="str">
        <f>IFERROR(VLOOKUP(INDEX('8- Politicas de admiistracion '!$B$16:$F$64,MATCH('5-. Identificación de Riesgos'!J28,'8- Politicas de admiistracion '!$C$16:$C$64,0),1),'8- Politicas de admiistracion '!$B$16:$F$64,5,FALSE),"")</f>
        <v/>
      </c>
      <c r="M28" s="420"/>
      <c r="N28" s="450"/>
      <c r="O28" s="448"/>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33"/>
      <c r="CC28" s="233"/>
      <c r="CD28" s="233"/>
      <c r="CE28" s="233"/>
      <c r="CF28" s="233"/>
      <c r="CG28" s="233"/>
      <c r="CH28" s="233"/>
      <c r="CI28" s="233"/>
      <c r="CJ28" s="233"/>
      <c r="CK28" s="233"/>
      <c r="CL28" s="233"/>
      <c r="CM28" s="233"/>
      <c r="CN28" s="233"/>
      <c r="CO28" s="233"/>
      <c r="CP28" s="233"/>
      <c r="CQ28" s="233"/>
      <c r="CR28" s="233"/>
      <c r="CS28" s="233"/>
      <c r="CT28" s="233"/>
      <c r="CU28" s="233"/>
      <c r="CV28" s="233"/>
      <c r="CW28" s="233"/>
      <c r="CX28" s="233"/>
      <c r="CY28" s="233"/>
      <c r="CZ28" s="233"/>
      <c r="DA28" s="233"/>
      <c r="DB28" s="233"/>
      <c r="DC28" s="233"/>
      <c r="DD28" s="233"/>
      <c r="DE28" s="233"/>
      <c r="DF28" s="233"/>
      <c r="DG28" s="233"/>
      <c r="DH28" s="233"/>
      <c r="DI28" s="233"/>
      <c r="DJ28" s="233"/>
      <c r="DK28" s="233"/>
      <c r="DL28" s="233"/>
      <c r="DM28" s="233"/>
      <c r="DN28" s="233"/>
      <c r="DO28" s="233"/>
      <c r="DP28" s="233"/>
      <c r="DQ28" s="233"/>
      <c r="DR28" s="233"/>
      <c r="DS28" s="233"/>
      <c r="DT28" s="233"/>
      <c r="DU28" s="233"/>
      <c r="DV28" s="233"/>
      <c r="DW28" s="233"/>
      <c r="DX28" s="233"/>
      <c r="DY28" s="233"/>
      <c r="DZ28" s="233"/>
      <c r="EA28" s="233"/>
      <c r="EB28" s="233"/>
      <c r="EC28" s="233"/>
      <c r="ED28" s="233"/>
      <c r="EE28" s="233"/>
      <c r="EF28" s="233"/>
      <c r="EG28" s="233"/>
      <c r="EH28" s="233"/>
      <c r="EI28" s="233"/>
      <c r="EJ28" s="233"/>
      <c r="EK28" s="233"/>
      <c r="EL28" s="233"/>
      <c r="EM28" s="233"/>
      <c r="EN28" s="233"/>
      <c r="EO28" s="233"/>
      <c r="EP28" s="233"/>
      <c r="EQ28" s="233"/>
      <c r="ER28" s="233"/>
      <c r="ES28" s="233"/>
      <c r="ET28" s="233"/>
      <c r="EU28" s="233"/>
      <c r="EV28" s="233"/>
      <c r="EW28" s="233"/>
      <c r="EX28" s="233"/>
      <c r="EY28" s="233"/>
      <c r="EZ28" s="233"/>
      <c r="FA28" s="233"/>
      <c r="FB28" s="233"/>
      <c r="FC28" s="233"/>
      <c r="FD28" s="233"/>
      <c r="FE28" s="233"/>
      <c r="FF28" s="233"/>
      <c r="FG28" s="233"/>
      <c r="FH28" s="233"/>
      <c r="FI28" s="233"/>
      <c r="FJ28" s="233"/>
      <c r="FK28" s="233"/>
      <c r="FL28" s="233"/>
      <c r="FM28" s="233"/>
      <c r="FN28" s="233"/>
      <c r="FO28" s="233"/>
      <c r="FP28" s="233"/>
      <c r="FQ28" s="233"/>
      <c r="FR28" s="233"/>
      <c r="FS28" s="233"/>
      <c r="FT28" s="233"/>
      <c r="FU28" s="233"/>
      <c r="FV28" s="233"/>
      <c r="FW28" s="233"/>
      <c r="FX28" s="233"/>
      <c r="FY28" s="233"/>
      <c r="FZ28" s="233"/>
      <c r="GA28" s="233"/>
      <c r="GB28" s="233"/>
      <c r="GC28" s="233"/>
      <c r="GD28" s="233"/>
      <c r="GE28" s="233"/>
      <c r="GF28" s="233"/>
      <c r="GG28" s="233"/>
      <c r="GH28" s="233"/>
      <c r="GI28" s="233"/>
      <c r="GJ28" s="233"/>
      <c r="GK28" s="233"/>
      <c r="GL28" s="233"/>
      <c r="GM28" s="233"/>
      <c r="GN28" s="233"/>
      <c r="GO28" s="233"/>
      <c r="GP28" s="233"/>
      <c r="GQ28" s="233"/>
      <c r="GR28" s="233"/>
      <c r="GS28" s="233"/>
      <c r="GT28" s="233"/>
      <c r="GU28" s="233"/>
      <c r="GV28" s="233"/>
      <c r="GW28" s="233"/>
      <c r="GX28" s="233"/>
      <c r="GY28" s="233"/>
      <c r="GZ28" s="233"/>
      <c r="HA28" s="233"/>
      <c r="HB28" s="233"/>
      <c r="HC28" s="233"/>
      <c r="HD28" s="233"/>
      <c r="HE28" s="233"/>
      <c r="HF28" s="233"/>
      <c r="HG28" s="233"/>
      <c r="HH28" s="233"/>
      <c r="HI28" s="233"/>
      <c r="HJ28" s="233"/>
      <c r="HK28" s="233"/>
      <c r="HL28" s="233"/>
      <c r="HM28" s="233"/>
      <c r="HN28" s="233"/>
      <c r="HO28" s="233"/>
      <c r="HP28" s="233"/>
      <c r="HQ28" s="233"/>
      <c r="HR28" s="233"/>
      <c r="HS28" s="233"/>
      <c r="HT28" s="233"/>
      <c r="HU28" s="233"/>
      <c r="HV28" s="233"/>
      <c r="HW28" s="233"/>
      <c r="HX28" s="233"/>
      <c r="HY28" s="233"/>
      <c r="HZ28" s="233"/>
      <c r="IA28" s="233"/>
      <c r="IB28" s="233"/>
      <c r="IC28" s="233"/>
      <c r="ID28" s="233"/>
      <c r="IE28" s="233"/>
      <c r="IF28" s="233"/>
      <c r="IG28" s="233"/>
      <c r="IH28" s="233"/>
      <c r="II28" s="233"/>
      <c r="IJ28" s="233"/>
      <c r="IK28" s="233"/>
      <c r="IL28" s="233"/>
      <c r="IM28" s="233"/>
      <c r="IN28" s="233"/>
      <c r="IO28" s="233"/>
      <c r="IP28" s="233"/>
      <c r="IQ28" s="233"/>
      <c r="IR28" s="233"/>
      <c r="IS28" s="233"/>
      <c r="IT28" s="233"/>
      <c r="IU28" s="233"/>
      <c r="IV28" s="233"/>
      <c r="IW28" s="233"/>
      <c r="IX28" s="233"/>
      <c r="IY28" s="233"/>
      <c r="IZ28" s="233"/>
      <c r="JA28" s="233"/>
      <c r="JB28" s="233"/>
      <c r="JC28" s="233"/>
      <c r="JD28" s="233"/>
      <c r="JE28" s="233"/>
      <c r="JF28" s="233"/>
      <c r="JG28" s="233"/>
    </row>
    <row r="29" spans="1:267" s="234" customFormat="1" ht="15.75" hidden="1" thickBot="1">
      <c r="A29" s="473"/>
      <c r="B29" s="421"/>
      <c r="C29" s="421"/>
      <c r="D29" s="246"/>
      <c r="E29" s="464"/>
      <c r="F29" s="464"/>
      <c r="G29" s="467"/>
      <c r="H29" s="421"/>
      <c r="I29" s="271"/>
      <c r="J29" s="283"/>
      <c r="K29" s="249" t="str">
        <f>IFERROR(CONCATENATE(INDEX('8- Politicas de admiistracion '!$B$16:$F$53,MATCH('5-. Identificación de Riesgos'!J29,'8- Politicas de admiistracion '!$C$16:$C$54,0),1)," - ",L29),"")</f>
        <v/>
      </c>
      <c r="L29" s="283" t="str">
        <f>IFERROR(VLOOKUP(INDEX('8- Politicas de admiistracion '!$B$16:$F$64,MATCH('5-. Identificación de Riesgos'!J29,'8- Politicas de admiistracion '!$C$16:$C$64,0),1),'8- Politicas de admiistracion '!$B$16:$F$64,5,FALSE),"")</f>
        <v/>
      </c>
      <c r="M29" s="421"/>
      <c r="N29" s="451"/>
      <c r="O29" s="448"/>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233"/>
      <c r="CS29" s="233"/>
      <c r="CT29" s="233"/>
      <c r="CU29" s="233"/>
      <c r="CV29" s="233"/>
      <c r="CW29" s="233"/>
      <c r="CX29" s="233"/>
      <c r="CY29" s="233"/>
      <c r="CZ29" s="233"/>
      <c r="DA29" s="233"/>
      <c r="DB29" s="233"/>
      <c r="DC29" s="233"/>
      <c r="DD29" s="233"/>
      <c r="DE29" s="233"/>
      <c r="DF29" s="233"/>
      <c r="DG29" s="233"/>
      <c r="DH29" s="233"/>
      <c r="DI29" s="233"/>
      <c r="DJ29" s="233"/>
      <c r="DK29" s="233"/>
      <c r="DL29" s="233"/>
      <c r="DM29" s="233"/>
      <c r="DN29" s="233"/>
      <c r="DO29" s="233"/>
      <c r="DP29" s="233"/>
      <c r="DQ29" s="233"/>
      <c r="DR29" s="233"/>
      <c r="DS29" s="233"/>
      <c r="DT29" s="233"/>
      <c r="DU29" s="233"/>
      <c r="DV29" s="233"/>
      <c r="DW29" s="233"/>
      <c r="DX29" s="233"/>
      <c r="DY29" s="233"/>
      <c r="DZ29" s="233"/>
      <c r="EA29" s="233"/>
      <c r="EB29" s="233"/>
      <c r="EC29" s="233"/>
      <c r="ED29" s="233"/>
      <c r="EE29" s="233"/>
      <c r="EF29" s="233"/>
      <c r="EG29" s="233"/>
      <c r="EH29" s="233"/>
      <c r="EI29" s="233"/>
      <c r="EJ29" s="233"/>
      <c r="EK29" s="233"/>
      <c r="EL29" s="233"/>
      <c r="EM29" s="233"/>
      <c r="EN29" s="233"/>
      <c r="EO29" s="233"/>
      <c r="EP29" s="233"/>
      <c r="EQ29" s="233"/>
      <c r="ER29" s="233"/>
      <c r="ES29" s="233"/>
      <c r="ET29" s="233"/>
      <c r="EU29" s="233"/>
      <c r="EV29" s="233"/>
      <c r="EW29" s="233"/>
      <c r="EX29" s="233"/>
      <c r="EY29" s="233"/>
      <c r="EZ29" s="233"/>
      <c r="FA29" s="233"/>
      <c r="FB29" s="233"/>
      <c r="FC29" s="233"/>
      <c r="FD29" s="233"/>
      <c r="FE29" s="233"/>
      <c r="FF29" s="233"/>
      <c r="FG29" s="233"/>
      <c r="FH29" s="233"/>
      <c r="FI29" s="233"/>
      <c r="FJ29" s="233"/>
      <c r="FK29" s="233"/>
      <c r="FL29" s="233"/>
      <c r="FM29" s="233"/>
      <c r="FN29" s="233"/>
      <c r="FO29" s="233"/>
      <c r="FP29" s="233"/>
      <c r="FQ29" s="233"/>
      <c r="FR29" s="233"/>
      <c r="FS29" s="233"/>
      <c r="FT29" s="233"/>
      <c r="FU29" s="233"/>
      <c r="FV29" s="233"/>
      <c r="FW29" s="233"/>
      <c r="FX29" s="233"/>
      <c r="FY29" s="233"/>
      <c r="FZ29" s="233"/>
      <c r="GA29" s="233"/>
      <c r="GB29" s="233"/>
      <c r="GC29" s="233"/>
      <c r="GD29" s="233"/>
      <c r="GE29" s="233"/>
      <c r="GF29" s="233"/>
      <c r="GG29" s="233"/>
      <c r="GH29" s="233"/>
      <c r="GI29" s="233"/>
      <c r="GJ29" s="233"/>
      <c r="GK29" s="233"/>
      <c r="GL29" s="233"/>
      <c r="GM29" s="233"/>
      <c r="GN29" s="233"/>
      <c r="GO29" s="233"/>
      <c r="GP29" s="233"/>
      <c r="GQ29" s="233"/>
      <c r="GR29" s="233"/>
      <c r="GS29" s="233"/>
      <c r="GT29" s="233"/>
      <c r="GU29" s="233"/>
      <c r="GV29" s="233"/>
      <c r="GW29" s="233"/>
      <c r="GX29" s="233"/>
      <c r="GY29" s="233"/>
      <c r="GZ29" s="233"/>
      <c r="HA29" s="233"/>
      <c r="HB29" s="233"/>
      <c r="HC29" s="233"/>
      <c r="HD29" s="233"/>
      <c r="HE29" s="233"/>
      <c r="HF29" s="233"/>
      <c r="HG29" s="233"/>
      <c r="HH29" s="233"/>
      <c r="HI29" s="233"/>
      <c r="HJ29" s="233"/>
      <c r="HK29" s="233"/>
      <c r="HL29" s="233"/>
      <c r="HM29" s="233"/>
      <c r="HN29" s="233"/>
      <c r="HO29" s="233"/>
      <c r="HP29" s="233"/>
      <c r="HQ29" s="233"/>
      <c r="HR29" s="233"/>
      <c r="HS29" s="233"/>
      <c r="HT29" s="233"/>
      <c r="HU29" s="233"/>
      <c r="HV29" s="233"/>
      <c r="HW29" s="233"/>
      <c r="HX29" s="233"/>
      <c r="HY29" s="233"/>
      <c r="HZ29" s="233"/>
      <c r="IA29" s="233"/>
      <c r="IB29" s="233"/>
      <c r="IC29" s="233"/>
      <c r="ID29" s="233"/>
      <c r="IE29" s="233"/>
      <c r="IF29" s="233"/>
      <c r="IG29" s="233"/>
      <c r="IH29" s="233"/>
      <c r="II29" s="233"/>
      <c r="IJ29" s="233"/>
      <c r="IK29" s="233"/>
      <c r="IL29" s="233"/>
      <c r="IM29" s="233"/>
      <c r="IN29" s="233"/>
      <c r="IO29" s="233"/>
      <c r="IP29" s="233"/>
      <c r="IQ29" s="233"/>
      <c r="IR29" s="233"/>
      <c r="IS29" s="233"/>
      <c r="IT29" s="233"/>
      <c r="IU29" s="233"/>
      <c r="IV29" s="233"/>
      <c r="IW29" s="233"/>
      <c r="IX29" s="233"/>
      <c r="IY29" s="233"/>
      <c r="IZ29" s="233"/>
      <c r="JA29" s="233"/>
      <c r="JB29" s="233"/>
      <c r="JC29" s="233"/>
      <c r="JD29" s="233"/>
      <c r="JE29" s="233"/>
      <c r="JF29" s="233"/>
      <c r="JG29" s="233"/>
    </row>
    <row r="30" spans="1:267" s="234" customFormat="1" ht="60" customHeight="1" thickBot="1">
      <c r="A30" s="476">
        <v>3</v>
      </c>
      <c r="B30" s="419" t="s">
        <v>294</v>
      </c>
      <c r="C30" s="419" t="s">
        <v>295</v>
      </c>
      <c r="D30" s="257" t="s">
        <v>482</v>
      </c>
      <c r="E30" s="462">
        <v>4</v>
      </c>
      <c r="F30" s="462">
        <v>1</v>
      </c>
      <c r="G30" s="465">
        <f t="shared" ref="G30" si="0">+F30/E30</f>
        <v>0.25</v>
      </c>
      <c r="H30" s="419" t="str">
        <f>CONCATENATE(IF(G30&lt;='8- Politicas de admiistracion '!$D$6,'8- Politicas de admiistracion '!$B$6,IF(G30&lt;='8- Politicas de admiistracion '!$D$7,'8- Politicas de admiistracion '!$B$7,IF(G30&lt;='8- Politicas de admiistracion '!$D$8,'8- Politicas de admiistracion '!$B$8,IF(G30&lt;='8- Politicas de admiistracion '!$D$9,'8- Politicas de admiistracion '!$B$9,IF(G30&lt;='8- Politicas de admiistracion '!$D$10,'8- Politicas de admiistracion '!$B$10,"Probabilidad no valida")))))," - ",VLOOKUP(IF(G30&lt;='8- Politicas de admiistracion '!$D$6,'8- Politicas de admiistracion '!$B$6,IF(G30&lt;='8- Politicas de admiistracion '!$D$7,'8- Politicas de admiistracion '!$B$7,IF(G30&lt;='8- Politicas de admiistracion '!$D$8,'8- Politicas de admiistracion '!$B$8,IF(G30&lt;='8- Politicas de admiistracion '!$D$9,'8- Politicas de admiistracion '!$B$9,IF(G30&lt;='8- Politicas de admiistracion '!$D$10,'8- Politicas de admiistracion '!$B$10,"Probabilidad no valida"))))),'8- Politicas de admiistracion '!$B$6:$F$10,5,FALSE))</f>
        <v>Media - 3</v>
      </c>
      <c r="I30" s="239" t="s">
        <v>286</v>
      </c>
      <c r="J30" s="240" t="s">
        <v>287</v>
      </c>
      <c r="K30" s="239" t="str">
        <f>IFERROR(CONCATENATE(INDEX('8- Politicas de admiistracion '!$B$16:$F$53,MATCH('5-. Identificación de Riesgos'!J30,'8- Politicas de admiistracion '!$C$16:$C$54,0),1)," - ",L30),"")</f>
        <v>Moderado - 3</v>
      </c>
      <c r="L30" s="301">
        <f>IFERROR(VLOOKUP(INDEX('8- Politicas de admiistracion '!$B$16:$F$64,MATCH('5-. Identificación de Riesgos'!J30,'8- Politicas de admiistracion '!$C$16:$C$64,0),1),'8- Politicas de admiistracion '!$B$16:$F$64,5,FALSE),"")</f>
        <v>3</v>
      </c>
      <c r="M30" s="419" t="str">
        <f>IFERROR(CONCATENATE(INDEX('8- Politicas de admiistracion '!$B$16:$F$53,MATCH(ROUND(AVERAGE(L30:L39),0),'8- Politicas de admiistracion '!$F$16:$F$53,0),1)," - ",ROUND(AVERAGE(L30:L39),0)),"")</f>
        <v>Moderado - 3</v>
      </c>
      <c r="N30" s="449" t="str">
        <f>IFERROR(CONCATENATE(VLOOKUP((LEFT(H30,LEN(H30)-4)&amp;LEFT(M30,LEN(M30)-4)),'9- Matriz de Calor '!$D$18:$E$42,2,0)," - ",RIGHT(H30,1)*RIGHT(M30,1)),"")</f>
        <v>Moderado - 9</v>
      </c>
      <c r="O30" s="448">
        <f>RIGHT(H30,1)*RIGHT(M30,1)</f>
        <v>9</v>
      </c>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3"/>
      <c r="CS30" s="233"/>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33"/>
      <c r="DW30" s="233"/>
      <c r="DX30" s="233"/>
      <c r="DY30" s="233"/>
      <c r="DZ30" s="233"/>
      <c r="EA30" s="233"/>
      <c r="EB30" s="233"/>
      <c r="EC30" s="233"/>
      <c r="ED30" s="233"/>
      <c r="EE30" s="233"/>
      <c r="EF30" s="233"/>
      <c r="EG30" s="233"/>
      <c r="EH30" s="233"/>
      <c r="EI30" s="233"/>
      <c r="EJ30" s="233"/>
      <c r="EK30" s="233"/>
      <c r="EL30" s="233"/>
      <c r="EM30" s="233"/>
      <c r="EN30" s="233"/>
      <c r="EO30" s="233"/>
      <c r="EP30" s="233"/>
      <c r="EQ30" s="233"/>
      <c r="ER30" s="233"/>
      <c r="ES30" s="233"/>
      <c r="ET30" s="233"/>
      <c r="EU30" s="233"/>
      <c r="EV30" s="233"/>
      <c r="EW30" s="233"/>
      <c r="EX30" s="233"/>
      <c r="EY30" s="233"/>
      <c r="EZ30" s="233"/>
      <c r="FA30" s="233"/>
      <c r="FB30" s="233"/>
      <c r="FC30" s="233"/>
      <c r="FD30" s="233"/>
      <c r="FE30" s="233"/>
      <c r="FF30" s="233"/>
      <c r="FG30" s="233"/>
      <c r="FH30" s="233"/>
      <c r="FI30" s="233"/>
      <c r="FJ30" s="233"/>
      <c r="FK30" s="233"/>
      <c r="FL30" s="233"/>
      <c r="FM30" s="233"/>
      <c r="FN30" s="233"/>
      <c r="FO30" s="233"/>
      <c r="FP30" s="233"/>
      <c r="FQ30" s="233"/>
      <c r="FR30" s="233"/>
      <c r="FS30" s="233"/>
      <c r="FT30" s="233"/>
      <c r="FU30" s="233"/>
      <c r="FV30" s="233"/>
      <c r="FW30" s="233"/>
      <c r="FX30" s="233"/>
      <c r="FY30" s="233"/>
      <c r="FZ30" s="233"/>
      <c r="GA30" s="233"/>
      <c r="GB30" s="233"/>
      <c r="GC30" s="233"/>
      <c r="GD30" s="233"/>
      <c r="GE30" s="233"/>
      <c r="GF30" s="233"/>
      <c r="GG30" s="233"/>
      <c r="GH30" s="233"/>
      <c r="GI30" s="233"/>
      <c r="GJ30" s="233"/>
      <c r="GK30" s="233"/>
      <c r="GL30" s="233"/>
      <c r="GM30" s="233"/>
      <c r="GN30" s="233"/>
      <c r="GO30" s="233"/>
      <c r="GP30" s="233"/>
      <c r="GQ30" s="233"/>
      <c r="GR30" s="233"/>
      <c r="GS30" s="233"/>
      <c r="GT30" s="233"/>
      <c r="GU30" s="233"/>
      <c r="GV30" s="233"/>
      <c r="GW30" s="233"/>
      <c r="GX30" s="233"/>
      <c r="GY30" s="233"/>
      <c r="GZ30" s="233"/>
      <c r="HA30" s="233"/>
      <c r="HB30" s="233"/>
      <c r="HC30" s="233"/>
      <c r="HD30" s="233"/>
      <c r="HE30" s="233"/>
      <c r="HF30" s="233"/>
      <c r="HG30" s="233"/>
      <c r="HH30" s="233"/>
      <c r="HI30" s="233"/>
      <c r="HJ30" s="233"/>
      <c r="HK30" s="233"/>
      <c r="HL30" s="233"/>
      <c r="HM30" s="233"/>
      <c r="HN30" s="233"/>
      <c r="HO30" s="233"/>
      <c r="HP30" s="233"/>
      <c r="HQ30" s="233"/>
      <c r="HR30" s="233"/>
      <c r="HS30" s="233"/>
      <c r="HT30" s="233"/>
      <c r="HU30" s="233"/>
      <c r="HV30" s="233"/>
      <c r="HW30" s="233"/>
      <c r="HX30" s="233"/>
      <c r="HY30" s="233"/>
      <c r="HZ30" s="233"/>
      <c r="IA30" s="233"/>
      <c r="IB30" s="233"/>
      <c r="IC30" s="233"/>
      <c r="ID30" s="233"/>
      <c r="IE30" s="233"/>
      <c r="IF30" s="233"/>
      <c r="IG30" s="233"/>
      <c r="IH30" s="233"/>
      <c r="II30" s="233"/>
      <c r="IJ30" s="233"/>
      <c r="IK30" s="233"/>
      <c r="IL30" s="233"/>
      <c r="IM30" s="233"/>
      <c r="IN30" s="233"/>
      <c r="IO30" s="233"/>
      <c r="IP30" s="233"/>
      <c r="IQ30" s="233"/>
      <c r="IR30" s="233"/>
      <c r="IS30" s="233"/>
      <c r="IT30" s="233"/>
      <c r="IU30" s="233"/>
      <c r="IV30" s="233"/>
      <c r="IW30" s="233"/>
      <c r="IX30" s="233"/>
      <c r="IY30" s="233"/>
      <c r="IZ30" s="233"/>
      <c r="JA30" s="233"/>
      <c r="JB30" s="233"/>
      <c r="JC30" s="233"/>
      <c r="JD30" s="233"/>
      <c r="JE30" s="233"/>
      <c r="JF30" s="233"/>
      <c r="JG30" s="233"/>
    </row>
    <row r="31" spans="1:267" s="234" customFormat="1" ht="15" hidden="1">
      <c r="A31" s="477"/>
      <c r="B31" s="420"/>
      <c r="C31" s="420"/>
      <c r="D31" s="258"/>
      <c r="E31" s="463"/>
      <c r="F31" s="463"/>
      <c r="G31" s="466"/>
      <c r="H31" s="420"/>
      <c r="I31" s="241"/>
      <c r="J31" s="242"/>
      <c r="K31" s="241" t="str">
        <f>IFERROR(CONCATENATE(INDEX('8- Politicas de admiistracion '!$B$16:$F$53,MATCH('5-. Identificación de Riesgos'!J31,'8- Politicas de admiistracion '!$C$16:$C$54,0),1)," - ",L31),"")</f>
        <v/>
      </c>
      <c r="L31" s="245" t="str">
        <f>IFERROR(VLOOKUP(INDEX('8- Politicas de admiistracion '!$B$16:$F$64,MATCH('5-. Identificación de Riesgos'!J31,'8- Politicas de admiistracion '!$C$16:$C$64,0),1),'8- Politicas de admiistracion '!$B$16:$F$64,5,FALSE),"")</f>
        <v/>
      </c>
      <c r="M31" s="420"/>
      <c r="N31" s="450"/>
      <c r="O31" s="448"/>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3"/>
      <c r="CS31" s="233"/>
      <c r="CT31" s="233"/>
      <c r="CU31" s="233"/>
      <c r="CV31" s="233"/>
      <c r="CW31" s="233"/>
      <c r="CX31" s="233"/>
      <c r="CY31" s="233"/>
      <c r="CZ31" s="233"/>
      <c r="DA31" s="233"/>
      <c r="DB31" s="233"/>
      <c r="DC31" s="233"/>
      <c r="DD31" s="233"/>
      <c r="DE31" s="233"/>
      <c r="DF31" s="233"/>
      <c r="DG31" s="233"/>
      <c r="DH31" s="233"/>
      <c r="DI31" s="233"/>
      <c r="DJ31" s="233"/>
      <c r="DK31" s="233"/>
      <c r="DL31" s="233"/>
      <c r="DM31" s="233"/>
      <c r="DN31" s="233"/>
      <c r="DO31" s="233"/>
      <c r="DP31" s="233"/>
      <c r="DQ31" s="233"/>
      <c r="DR31" s="233"/>
      <c r="DS31" s="233"/>
      <c r="DT31" s="233"/>
      <c r="DU31" s="233"/>
      <c r="DV31" s="233"/>
      <c r="DW31" s="233"/>
      <c r="DX31" s="233"/>
      <c r="DY31" s="233"/>
      <c r="DZ31" s="233"/>
      <c r="EA31" s="233"/>
      <c r="EB31" s="233"/>
      <c r="EC31" s="233"/>
      <c r="ED31" s="233"/>
      <c r="EE31" s="233"/>
      <c r="EF31" s="233"/>
      <c r="EG31" s="233"/>
      <c r="EH31" s="233"/>
      <c r="EI31" s="233"/>
      <c r="EJ31" s="233"/>
      <c r="EK31" s="233"/>
      <c r="EL31" s="233"/>
      <c r="EM31" s="233"/>
      <c r="EN31" s="233"/>
      <c r="EO31" s="233"/>
      <c r="EP31" s="233"/>
      <c r="EQ31" s="233"/>
      <c r="ER31" s="233"/>
      <c r="ES31" s="233"/>
      <c r="ET31" s="233"/>
      <c r="EU31" s="233"/>
      <c r="EV31" s="233"/>
      <c r="EW31" s="233"/>
      <c r="EX31" s="233"/>
      <c r="EY31" s="233"/>
      <c r="EZ31" s="233"/>
      <c r="FA31" s="233"/>
      <c r="FB31" s="233"/>
      <c r="FC31" s="233"/>
      <c r="FD31" s="233"/>
      <c r="FE31" s="233"/>
      <c r="FF31" s="233"/>
      <c r="FG31" s="233"/>
      <c r="FH31" s="233"/>
      <c r="FI31" s="233"/>
      <c r="FJ31" s="233"/>
      <c r="FK31" s="233"/>
      <c r="FL31" s="233"/>
      <c r="FM31" s="233"/>
      <c r="FN31" s="233"/>
      <c r="FO31" s="233"/>
      <c r="FP31" s="233"/>
      <c r="FQ31" s="233"/>
      <c r="FR31" s="233"/>
      <c r="FS31" s="233"/>
      <c r="FT31" s="233"/>
      <c r="FU31" s="233"/>
      <c r="FV31" s="233"/>
      <c r="FW31" s="233"/>
      <c r="FX31" s="233"/>
      <c r="FY31" s="233"/>
      <c r="FZ31" s="233"/>
      <c r="GA31" s="233"/>
      <c r="GB31" s="233"/>
      <c r="GC31" s="233"/>
      <c r="GD31" s="233"/>
      <c r="GE31" s="233"/>
      <c r="GF31" s="233"/>
      <c r="GG31" s="233"/>
      <c r="GH31" s="233"/>
      <c r="GI31" s="233"/>
      <c r="GJ31" s="233"/>
      <c r="GK31" s="233"/>
      <c r="GL31" s="233"/>
      <c r="GM31" s="233"/>
      <c r="GN31" s="233"/>
      <c r="GO31" s="233"/>
      <c r="GP31" s="233"/>
      <c r="GQ31" s="233"/>
      <c r="GR31" s="233"/>
      <c r="GS31" s="233"/>
      <c r="GT31" s="233"/>
      <c r="GU31" s="233"/>
      <c r="GV31" s="233"/>
      <c r="GW31" s="233"/>
      <c r="GX31" s="233"/>
      <c r="GY31" s="233"/>
      <c r="GZ31" s="233"/>
      <c r="HA31" s="233"/>
      <c r="HB31" s="233"/>
      <c r="HC31" s="233"/>
      <c r="HD31" s="233"/>
      <c r="HE31" s="233"/>
      <c r="HF31" s="233"/>
      <c r="HG31" s="233"/>
      <c r="HH31" s="233"/>
      <c r="HI31" s="233"/>
      <c r="HJ31" s="233"/>
      <c r="HK31" s="233"/>
      <c r="HL31" s="233"/>
      <c r="HM31" s="233"/>
      <c r="HN31" s="233"/>
      <c r="HO31" s="233"/>
      <c r="HP31" s="233"/>
      <c r="HQ31" s="233"/>
      <c r="HR31" s="233"/>
      <c r="HS31" s="233"/>
      <c r="HT31" s="233"/>
      <c r="HU31" s="233"/>
      <c r="HV31" s="233"/>
      <c r="HW31" s="233"/>
      <c r="HX31" s="233"/>
      <c r="HY31" s="233"/>
      <c r="HZ31" s="233"/>
      <c r="IA31" s="233"/>
      <c r="IB31" s="233"/>
      <c r="IC31" s="233"/>
      <c r="ID31" s="233"/>
      <c r="IE31" s="233"/>
      <c r="IF31" s="233"/>
      <c r="IG31" s="233"/>
      <c r="IH31" s="233"/>
      <c r="II31" s="233"/>
      <c r="IJ31" s="233"/>
      <c r="IK31" s="233"/>
      <c r="IL31" s="233"/>
      <c r="IM31" s="233"/>
      <c r="IN31" s="233"/>
      <c r="IO31" s="233"/>
      <c r="IP31" s="233"/>
      <c r="IQ31" s="233"/>
      <c r="IR31" s="233"/>
      <c r="IS31" s="233"/>
      <c r="IT31" s="233"/>
      <c r="IU31" s="233"/>
      <c r="IV31" s="233"/>
      <c r="IW31" s="233"/>
      <c r="IX31" s="233"/>
      <c r="IY31" s="233"/>
      <c r="IZ31" s="233"/>
      <c r="JA31" s="233"/>
      <c r="JB31" s="233"/>
      <c r="JC31" s="233"/>
      <c r="JD31" s="233"/>
      <c r="JE31" s="233"/>
      <c r="JF31" s="233"/>
      <c r="JG31" s="233"/>
    </row>
    <row r="32" spans="1:267" s="234" customFormat="1" ht="15.75" hidden="1" thickBot="1">
      <c r="A32" s="477"/>
      <c r="B32" s="420"/>
      <c r="C32" s="420"/>
      <c r="D32" s="259"/>
      <c r="E32" s="463"/>
      <c r="F32" s="463"/>
      <c r="G32" s="466"/>
      <c r="H32" s="420"/>
      <c r="I32" s="241"/>
      <c r="J32" s="242"/>
      <c r="K32" s="247" t="str">
        <f>IFERROR(CONCATENATE(INDEX('8- Politicas de admiistracion '!$B$16:$F$53,MATCH('5-. Identificación de Riesgos'!J32,'8- Politicas de admiistracion '!$C$16:$C$54,0),1)," - ",L32),"")</f>
        <v/>
      </c>
      <c r="L32" s="245" t="str">
        <f>IFERROR(VLOOKUP(INDEX('8- Politicas de admiistracion '!$B$16:$F$64,MATCH('5-. Identificación de Riesgos'!J32,'8- Politicas de admiistracion '!$C$16:$C$64,0),1),'8- Politicas de admiistracion '!$B$16:$F$64,5,FALSE),"")</f>
        <v/>
      </c>
      <c r="M32" s="420"/>
      <c r="N32" s="450"/>
      <c r="O32" s="448"/>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3"/>
      <c r="CS32" s="233"/>
      <c r="CT32" s="233"/>
      <c r="CU32" s="233"/>
      <c r="CV32" s="233"/>
      <c r="CW32" s="233"/>
      <c r="CX32" s="233"/>
      <c r="CY32" s="233"/>
      <c r="CZ32" s="233"/>
      <c r="DA32" s="233"/>
      <c r="DB32" s="233"/>
      <c r="DC32" s="233"/>
      <c r="DD32" s="233"/>
      <c r="DE32" s="233"/>
      <c r="DF32" s="233"/>
      <c r="DG32" s="233"/>
      <c r="DH32" s="233"/>
      <c r="DI32" s="233"/>
      <c r="DJ32" s="233"/>
      <c r="DK32" s="233"/>
      <c r="DL32" s="233"/>
      <c r="DM32" s="233"/>
      <c r="DN32" s="233"/>
      <c r="DO32" s="233"/>
      <c r="DP32" s="233"/>
      <c r="DQ32" s="233"/>
      <c r="DR32" s="233"/>
      <c r="DS32" s="233"/>
      <c r="DT32" s="233"/>
      <c r="DU32" s="233"/>
      <c r="DV32" s="233"/>
      <c r="DW32" s="233"/>
      <c r="DX32" s="233"/>
      <c r="DY32" s="233"/>
      <c r="DZ32" s="233"/>
      <c r="EA32" s="233"/>
      <c r="EB32" s="233"/>
      <c r="EC32" s="233"/>
      <c r="ED32" s="233"/>
      <c r="EE32" s="233"/>
      <c r="EF32" s="233"/>
      <c r="EG32" s="233"/>
      <c r="EH32" s="233"/>
      <c r="EI32" s="233"/>
      <c r="EJ32" s="233"/>
      <c r="EK32" s="233"/>
      <c r="EL32" s="233"/>
      <c r="EM32" s="233"/>
      <c r="EN32" s="233"/>
      <c r="EO32" s="233"/>
      <c r="EP32" s="233"/>
      <c r="EQ32" s="233"/>
      <c r="ER32" s="233"/>
      <c r="ES32" s="233"/>
      <c r="ET32" s="233"/>
      <c r="EU32" s="233"/>
      <c r="EV32" s="233"/>
      <c r="EW32" s="233"/>
      <c r="EX32" s="233"/>
      <c r="EY32" s="233"/>
      <c r="EZ32" s="233"/>
      <c r="FA32" s="233"/>
      <c r="FB32" s="233"/>
      <c r="FC32" s="233"/>
      <c r="FD32" s="233"/>
      <c r="FE32" s="233"/>
      <c r="FF32" s="233"/>
      <c r="FG32" s="233"/>
      <c r="FH32" s="233"/>
      <c r="FI32" s="233"/>
      <c r="FJ32" s="233"/>
      <c r="FK32" s="233"/>
      <c r="FL32" s="233"/>
      <c r="FM32" s="233"/>
      <c r="FN32" s="233"/>
      <c r="FO32" s="233"/>
      <c r="FP32" s="233"/>
      <c r="FQ32" s="233"/>
      <c r="FR32" s="233"/>
      <c r="FS32" s="233"/>
      <c r="FT32" s="233"/>
      <c r="FU32" s="233"/>
      <c r="FV32" s="233"/>
      <c r="FW32" s="233"/>
      <c r="FX32" s="233"/>
      <c r="FY32" s="233"/>
      <c r="FZ32" s="233"/>
      <c r="GA32" s="233"/>
      <c r="GB32" s="233"/>
      <c r="GC32" s="233"/>
      <c r="GD32" s="233"/>
      <c r="GE32" s="233"/>
      <c r="GF32" s="233"/>
      <c r="GG32" s="233"/>
      <c r="GH32" s="233"/>
      <c r="GI32" s="233"/>
      <c r="GJ32" s="233"/>
      <c r="GK32" s="233"/>
      <c r="GL32" s="233"/>
      <c r="GM32" s="233"/>
      <c r="GN32" s="233"/>
      <c r="GO32" s="233"/>
      <c r="GP32" s="233"/>
      <c r="GQ32" s="233"/>
      <c r="GR32" s="233"/>
      <c r="GS32" s="233"/>
      <c r="GT32" s="233"/>
      <c r="GU32" s="233"/>
      <c r="GV32" s="233"/>
      <c r="GW32" s="233"/>
      <c r="GX32" s="233"/>
      <c r="GY32" s="233"/>
      <c r="GZ32" s="233"/>
      <c r="HA32" s="233"/>
      <c r="HB32" s="233"/>
      <c r="HC32" s="233"/>
      <c r="HD32" s="233"/>
      <c r="HE32" s="233"/>
      <c r="HF32" s="233"/>
      <c r="HG32" s="233"/>
      <c r="HH32" s="233"/>
      <c r="HI32" s="233"/>
      <c r="HJ32" s="233"/>
      <c r="HK32" s="233"/>
      <c r="HL32" s="233"/>
      <c r="HM32" s="233"/>
      <c r="HN32" s="233"/>
      <c r="HO32" s="233"/>
      <c r="HP32" s="233"/>
      <c r="HQ32" s="233"/>
      <c r="HR32" s="233"/>
      <c r="HS32" s="233"/>
      <c r="HT32" s="233"/>
      <c r="HU32" s="233"/>
      <c r="HV32" s="233"/>
      <c r="HW32" s="233"/>
      <c r="HX32" s="233"/>
      <c r="HY32" s="233"/>
      <c r="HZ32" s="233"/>
      <c r="IA32" s="233"/>
      <c r="IB32" s="233"/>
      <c r="IC32" s="233"/>
      <c r="ID32" s="233"/>
      <c r="IE32" s="233"/>
      <c r="IF32" s="233"/>
      <c r="IG32" s="233"/>
      <c r="IH32" s="233"/>
      <c r="II32" s="233"/>
      <c r="IJ32" s="233"/>
      <c r="IK32" s="233"/>
      <c r="IL32" s="233"/>
      <c r="IM32" s="233"/>
      <c r="IN32" s="233"/>
      <c r="IO32" s="233"/>
      <c r="IP32" s="233"/>
      <c r="IQ32" s="233"/>
      <c r="IR32" s="233"/>
      <c r="IS32" s="233"/>
      <c r="IT32" s="233"/>
      <c r="IU32" s="233"/>
      <c r="IV32" s="233"/>
      <c r="IW32" s="233"/>
      <c r="IX32" s="233"/>
      <c r="IY32" s="233"/>
      <c r="IZ32" s="233"/>
      <c r="JA32" s="233"/>
      <c r="JB32" s="233"/>
      <c r="JC32" s="233"/>
      <c r="JD32" s="233"/>
      <c r="JE32" s="233"/>
      <c r="JF32" s="233"/>
      <c r="JG32" s="233"/>
    </row>
    <row r="33" spans="1:267" s="234" customFormat="1" ht="15" hidden="1">
      <c r="A33" s="477"/>
      <c r="B33" s="420"/>
      <c r="C33" s="420"/>
      <c r="D33" s="259"/>
      <c r="E33" s="463"/>
      <c r="F33" s="463"/>
      <c r="G33" s="466"/>
      <c r="H33" s="420"/>
      <c r="I33" s="241"/>
      <c r="J33" s="242"/>
      <c r="K33" s="239" t="str">
        <f>IFERROR(CONCATENATE(INDEX('8- Politicas de admiistracion '!$B$16:$F$53,MATCH('5-. Identificación de Riesgos'!J33,'8- Politicas de admiistracion '!$C$16:$C$54,0),1)," - ",L33),"")</f>
        <v/>
      </c>
      <c r="L33" s="245" t="str">
        <f>IFERROR(VLOOKUP(INDEX('8- Politicas de admiistracion '!$B$16:$F$64,MATCH('5-. Identificación de Riesgos'!J33,'8- Politicas de admiistracion '!$C$16:$C$64,0),1),'8- Politicas de admiistracion '!$B$16:$F$64,5,FALSE),"")</f>
        <v/>
      </c>
      <c r="M33" s="420"/>
      <c r="N33" s="450"/>
      <c r="O33" s="448"/>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3"/>
      <c r="CS33" s="233"/>
      <c r="CT33" s="233"/>
      <c r="CU33" s="233"/>
      <c r="CV33" s="233"/>
      <c r="CW33" s="233"/>
      <c r="CX33" s="233"/>
      <c r="CY33" s="233"/>
      <c r="CZ33" s="233"/>
      <c r="DA33" s="233"/>
      <c r="DB33" s="233"/>
      <c r="DC33" s="233"/>
      <c r="DD33" s="233"/>
      <c r="DE33" s="233"/>
      <c r="DF33" s="233"/>
      <c r="DG33" s="233"/>
      <c r="DH33" s="233"/>
      <c r="DI33" s="233"/>
      <c r="DJ33" s="233"/>
      <c r="DK33" s="233"/>
      <c r="DL33" s="233"/>
      <c r="DM33" s="233"/>
      <c r="DN33" s="233"/>
      <c r="DO33" s="233"/>
      <c r="DP33" s="233"/>
      <c r="DQ33" s="233"/>
      <c r="DR33" s="233"/>
      <c r="DS33" s="233"/>
      <c r="DT33" s="233"/>
      <c r="DU33" s="233"/>
      <c r="DV33" s="233"/>
      <c r="DW33" s="233"/>
      <c r="DX33" s="233"/>
      <c r="DY33" s="233"/>
      <c r="DZ33" s="233"/>
      <c r="EA33" s="233"/>
      <c r="EB33" s="233"/>
      <c r="EC33" s="233"/>
      <c r="ED33" s="233"/>
      <c r="EE33" s="233"/>
      <c r="EF33" s="233"/>
      <c r="EG33" s="233"/>
      <c r="EH33" s="233"/>
      <c r="EI33" s="233"/>
      <c r="EJ33" s="233"/>
      <c r="EK33" s="233"/>
      <c r="EL33" s="233"/>
      <c r="EM33" s="233"/>
      <c r="EN33" s="233"/>
      <c r="EO33" s="233"/>
      <c r="EP33" s="233"/>
      <c r="EQ33" s="233"/>
      <c r="ER33" s="233"/>
      <c r="ES33" s="233"/>
      <c r="ET33" s="233"/>
      <c r="EU33" s="233"/>
      <c r="EV33" s="233"/>
      <c r="EW33" s="233"/>
      <c r="EX33" s="233"/>
      <c r="EY33" s="233"/>
      <c r="EZ33" s="233"/>
      <c r="FA33" s="233"/>
      <c r="FB33" s="233"/>
      <c r="FC33" s="233"/>
      <c r="FD33" s="233"/>
      <c r="FE33" s="233"/>
      <c r="FF33" s="233"/>
      <c r="FG33" s="233"/>
      <c r="FH33" s="233"/>
      <c r="FI33" s="233"/>
      <c r="FJ33" s="233"/>
      <c r="FK33" s="233"/>
      <c r="FL33" s="233"/>
      <c r="FM33" s="233"/>
      <c r="FN33" s="233"/>
      <c r="FO33" s="233"/>
      <c r="FP33" s="233"/>
      <c r="FQ33" s="233"/>
      <c r="FR33" s="233"/>
      <c r="FS33" s="233"/>
      <c r="FT33" s="233"/>
      <c r="FU33" s="233"/>
      <c r="FV33" s="233"/>
      <c r="FW33" s="233"/>
      <c r="FX33" s="233"/>
      <c r="FY33" s="233"/>
      <c r="FZ33" s="233"/>
      <c r="GA33" s="233"/>
      <c r="GB33" s="233"/>
      <c r="GC33" s="233"/>
      <c r="GD33" s="233"/>
      <c r="GE33" s="233"/>
      <c r="GF33" s="233"/>
      <c r="GG33" s="233"/>
      <c r="GH33" s="233"/>
      <c r="GI33" s="233"/>
      <c r="GJ33" s="233"/>
      <c r="GK33" s="233"/>
      <c r="GL33" s="233"/>
      <c r="GM33" s="233"/>
      <c r="GN33" s="233"/>
      <c r="GO33" s="233"/>
      <c r="GP33" s="233"/>
      <c r="GQ33" s="233"/>
      <c r="GR33" s="233"/>
      <c r="GS33" s="233"/>
      <c r="GT33" s="233"/>
      <c r="GU33" s="233"/>
      <c r="GV33" s="233"/>
      <c r="GW33" s="233"/>
      <c r="GX33" s="233"/>
      <c r="GY33" s="233"/>
      <c r="GZ33" s="233"/>
      <c r="HA33" s="233"/>
      <c r="HB33" s="233"/>
      <c r="HC33" s="233"/>
      <c r="HD33" s="233"/>
      <c r="HE33" s="233"/>
      <c r="HF33" s="233"/>
      <c r="HG33" s="233"/>
      <c r="HH33" s="233"/>
      <c r="HI33" s="233"/>
      <c r="HJ33" s="233"/>
      <c r="HK33" s="233"/>
      <c r="HL33" s="233"/>
      <c r="HM33" s="233"/>
      <c r="HN33" s="233"/>
      <c r="HO33" s="233"/>
      <c r="HP33" s="233"/>
      <c r="HQ33" s="233"/>
      <c r="HR33" s="233"/>
      <c r="HS33" s="233"/>
      <c r="HT33" s="233"/>
      <c r="HU33" s="233"/>
      <c r="HV33" s="233"/>
      <c r="HW33" s="233"/>
      <c r="HX33" s="233"/>
      <c r="HY33" s="233"/>
      <c r="HZ33" s="233"/>
      <c r="IA33" s="233"/>
      <c r="IB33" s="233"/>
      <c r="IC33" s="233"/>
      <c r="ID33" s="233"/>
      <c r="IE33" s="233"/>
      <c r="IF33" s="233"/>
      <c r="IG33" s="233"/>
      <c r="IH33" s="233"/>
      <c r="II33" s="233"/>
      <c r="IJ33" s="233"/>
      <c r="IK33" s="233"/>
      <c r="IL33" s="233"/>
      <c r="IM33" s="233"/>
      <c r="IN33" s="233"/>
      <c r="IO33" s="233"/>
      <c r="IP33" s="233"/>
      <c r="IQ33" s="233"/>
      <c r="IR33" s="233"/>
      <c r="IS33" s="233"/>
      <c r="IT33" s="233"/>
      <c r="IU33" s="233"/>
      <c r="IV33" s="233"/>
      <c r="IW33" s="233"/>
      <c r="IX33" s="233"/>
      <c r="IY33" s="233"/>
      <c r="IZ33" s="233"/>
      <c r="JA33" s="233"/>
      <c r="JB33" s="233"/>
      <c r="JC33" s="233"/>
      <c r="JD33" s="233"/>
      <c r="JE33" s="233"/>
      <c r="JF33" s="233"/>
      <c r="JG33" s="233"/>
    </row>
    <row r="34" spans="1:267" s="234" customFormat="1" ht="15" hidden="1">
      <c r="A34" s="477"/>
      <c r="B34" s="420"/>
      <c r="C34" s="420"/>
      <c r="D34" s="260"/>
      <c r="E34" s="463"/>
      <c r="F34" s="463"/>
      <c r="G34" s="466"/>
      <c r="H34" s="420"/>
      <c r="I34" s="241"/>
      <c r="J34" s="242"/>
      <c r="K34" s="241" t="str">
        <f>IFERROR(CONCATENATE(INDEX('8- Politicas de admiistracion '!$B$16:$F$53,MATCH('5-. Identificación de Riesgos'!J34,'8- Politicas de admiistracion '!$C$16:$C$54,0),1)," - ",L34),"")</f>
        <v/>
      </c>
      <c r="L34" s="245" t="str">
        <f>IFERROR(VLOOKUP(INDEX('8- Politicas de admiistracion '!$B$16:$F$64,MATCH('5-. Identificación de Riesgos'!J34,'8- Politicas de admiistracion '!$C$16:$C$64,0),1),'8- Politicas de admiistracion '!$B$16:$F$64,5,FALSE),"")</f>
        <v/>
      </c>
      <c r="M34" s="420"/>
      <c r="N34" s="450"/>
      <c r="O34" s="448"/>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c r="CL34" s="233"/>
      <c r="CM34" s="233"/>
      <c r="CN34" s="233"/>
      <c r="CO34" s="233"/>
      <c r="CP34" s="233"/>
      <c r="CQ34" s="233"/>
      <c r="CR34" s="233"/>
      <c r="CS34" s="233"/>
      <c r="CT34" s="233"/>
      <c r="CU34" s="233"/>
      <c r="CV34" s="233"/>
      <c r="CW34" s="233"/>
      <c r="CX34" s="233"/>
      <c r="CY34" s="233"/>
      <c r="CZ34" s="233"/>
      <c r="DA34" s="233"/>
      <c r="DB34" s="233"/>
      <c r="DC34" s="233"/>
      <c r="DD34" s="233"/>
      <c r="DE34" s="233"/>
      <c r="DF34" s="233"/>
      <c r="DG34" s="233"/>
      <c r="DH34" s="233"/>
      <c r="DI34" s="233"/>
      <c r="DJ34" s="233"/>
      <c r="DK34" s="233"/>
      <c r="DL34" s="233"/>
      <c r="DM34" s="233"/>
      <c r="DN34" s="233"/>
      <c r="DO34" s="233"/>
      <c r="DP34" s="233"/>
      <c r="DQ34" s="233"/>
      <c r="DR34" s="233"/>
      <c r="DS34" s="233"/>
      <c r="DT34" s="233"/>
      <c r="DU34" s="233"/>
      <c r="DV34" s="233"/>
      <c r="DW34" s="233"/>
      <c r="DX34" s="233"/>
      <c r="DY34" s="233"/>
      <c r="DZ34" s="233"/>
      <c r="EA34" s="233"/>
      <c r="EB34" s="233"/>
      <c r="EC34" s="233"/>
      <c r="ED34" s="233"/>
      <c r="EE34" s="233"/>
      <c r="EF34" s="233"/>
      <c r="EG34" s="233"/>
      <c r="EH34" s="233"/>
      <c r="EI34" s="233"/>
      <c r="EJ34" s="233"/>
      <c r="EK34" s="233"/>
      <c r="EL34" s="233"/>
      <c r="EM34" s="233"/>
      <c r="EN34" s="233"/>
      <c r="EO34" s="233"/>
      <c r="EP34" s="233"/>
      <c r="EQ34" s="233"/>
      <c r="ER34" s="233"/>
      <c r="ES34" s="233"/>
      <c r="ET34" s="233"/>
      <c r="EU34" s="233"/>
      <c r="EV34" s="233"/>
      <c r="EW34" s="233"/>
      <c r="EX34" s="233"/>
      <c r="EY34" s="233"/>
      <c r="EZ34" s="233"/>
      <c r="FA34" s="233"/>
      <c r="FB34" s="233"/>
      <c r="FC34" s="233"/>
      <c r="FD34" s="233"/>
      <c r="FE34" s="233"/>
      <c r="FF34" s="233"/>
      <c r="FG34" s="233"/>
      <c r="FH34" s="233"/>
      <c r="FI34" s="233"/>
      <c r="FJ34" s="233"/>
      <c r="FK34" s="233"/>
      <c r="FL34" s="233"/>
      <c r="FM34" s="233"/>
      <c r="FN34" s="233"/>
      <c r="FO34" s="233"/>
      <c r="FP34" s="233"/>
      <c r="FQ34" s="233"/>
      <c r="FR34" s="233"/>
      <c r="FS34" s="233"/>
      <c r="FT34" s="233"/>
      <c r="FU34" s="233"/>
      <c r="FV34" s="233"/>
      <c r="FW34" s="233"/>
      <c r="FX34" s="233"/>
      <c r="FY34" s="233"/>
      <c r="FZ34" s="233"/>
      <c r="GA34" s="233"/>
      <c r="GB34" s="233"/>
      <c r="GC34" s="233"/>
      <c r="GD34" s="233"/>
      <c r="GE34" s="233"/>
      <c r="GF34" s="233"/>
      <c r="GG34" s="233"/>
      <c r="GH34" s="233"/>
      <c r="GI34" s="233"/>
      <c r="GJ34" s="233"/>
      <c r="GK34" s="233"/>
      <c r="GL34" s="233"/>
      <c r="GM34" s="233"/>
      <c r="GN34" s="233"/>
      <c r="GO34" s="233"/>
      <c r="GP34" s="233"/>
      <c r="GQ34" s="233"/>
      <c r="GR34" s="233"/>
      <c r="GS34" s="233"/>
      <c r="GT34" s="233"/>
      <c r="GU34" s="233"/>
      <c r="GV34" s="233"/>
      <c r="GW34" s="233"/>
      <c r="GX34" s="233"/>
      <c r="GY34" s="233"/>
      <c r="GZ34" s="233"/>
      <c r="HA34" s="233"/>
      <c r="HB34" s="233"/>
      <c r="HC34" s="233"/>
      <c r="HD34" s="233"/>
      <c r="HE34" s="233"/>
      <c r="HF34" s="233"/>
      <c r="HG34" s="233"/>
      <c r="HH34" s="233"/>
      <c r="HI34" s="233"/>
      <c r="HJ34" s="233"/>
      <c r="HK34" s="233"/>
      <c r="HL34" s="233"/>
      <c r="HM34" s="233"/>
      <c r="HN34" s="233"/>
      <c r="HO34" s="233"/>
      <c r="HP34" s="233"/>
      <c r="HQ34" s="233"/>
      <c r="HR34" s="233"/>
      <c r="HS34" s="233"/>
      <c r="HT34" s="233"/>
      <c r="HU34" s="233"/>
      <c r="HV34" s="233"/>
      <c r="HW34" s="233"/>
      <c r="HX34" s="233"/>
      <c r="HY34" s="233"/>
      <c r="HZ34" s="233"/>
      <c r="IA34" s="233"/>
      <c r="IB34" s="233"/>
      <c r="IC34" s="233"/>
      <c r="ID34" s="233"/>
      <c r="IE34" s="233"/>
      <c r="IF34" s="233"/>
      <c r="IG34" s="233"/>
      <c r="IH34" s="233"/>
      <c r="II34" s="233"/>
      <c r="IJ34" s="233"/>
      <c r="IK34" s="233"/>
      <c r="IL34" s="233"/>
      <c r="IM34" s="233"/>
      <c r="IN34" s="233"/>
      <c r="IO34" s="233"/>
      <c r="IP34" s="233"/>
      <c r="IQ34" s="233"/>
      <c r="IR34" s="233"/>
      <c r="IS34" s="233"/>
      <c r="IT34" s="233"/>
      <c r="IU34" s="233"/>
      <c r="IV34" s="233"/>
      <c r="IW34" s="233"/>
      <c r="IX34" s="233"/>
      <c r="IY34" s="233"/>
      <c r="IZ34" s="233"/>
      <c r="JA34" s="233"/>
      <c r="JB34" s="233"/>
      <c r="JC34" s="233"/>
      <c r="JD34" s="233"/>
      <c r="JE34" s="233"/>
      <c r="JF34" s="233"/>
      <c r="JG34" s="233"/>
    </row>
    <row r="35" spans="1:267" s="234" customFormat="1" ht="15" hidden="1">
      <c r="A35" s="477"/>
      <c r="B35" s="420"/>
      <c r="C35" s="420"/>
      <c r="D35" s="261"/>
      <c r="E35" s="463"/>
      <c r="F35" s="463"/>
      <c r="G35" s="466"/>
      <c r="H35" s="420"/>
      <c r="I35" s="241"/>
      <c r="J35" s="242"/>
      <c r="K35" s="241"/>
      <c r="L35" s="245" t="str">
        <f>IFERROR(VLOOKUP(INDEX('8- Politicas de admiistracion '!$B$16:$F$64,MATCH('5-. Identificación de Riesgos'!J35,'8- Politicas de admiistracion '!$C$16:$C$64,0),1),'8- Politicas de admiistracion '!$B$16:$F$64,5,FALSE),"")</f>
        <v/>
      </c>
      <c r="M35" s="420"/>
      <c r="N35" s="450"/>
      <c r="O35" s="448"/>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3"/>
      <c r="CT35" s="233"/>
      <c r="CU35" s="233"/>
      <c r="CV35" s="233"/>
      <c r="CW35" s="233"/>
      <c r="CX35" s="233"/>
      <c r="CY35" s="233"/>
      <c r="CZ35" s="233"/>
      <c r="DA35" s="233"/>
      <c r="DB35" s="233"/>
      <c r="DC35" s="233"/>
      <c r="DD35" s="233"/>
      <c r="DE35" s="233"/>
      <c r="DF35" s="233"/>
      <c r="DG35" s="233"/>
      <c r="DH35" s="233"/>
      <c r="DI35" s="233"/>
      <c r="DJ35" s="233"/>
      <c r="DK35" s="233"/>
      <c r="DL35" s="233"/>
      <c r="DM35" s="233"/>
      <c r="DN35" s="233"/>
      <c r="DO35" s="233"/>
      <c r="DP35" s="233"/>
      <c r="DQ35" s="233"/>
      <c r="DR35" s="233"/>
      <c r="DS35" s="233"/>
      <c r="DT35" s="233"/>
      <c r="DU35" s="233"/>
      <c r="DV35" s="233"/>
      <c r="DW35" s="233"/>
      <c r="DX35" s="233"/>
      <c r="DY35" s="233"/>
      <c r="DZ35" s="233"/>
      <c r="EA35" s="233"/>
      <c r="EB35" s="233"/>
      <c r="EC35" s="233"/>
      <c r="ED35" s="233"/>
      <c r="EE35" s="233"/>
      <c r="EF35" s="233"/>
      <c r="EG35" s="233"/>
      <c r="EH35" s="233"/>
      <c r="EI35" s="233"/>
      <c r="EJ35" s="233"/>
      <c r="EK35" s="233"/>
      <c r="EL35" s="233"/>
      <c r="EM35" s="233"/>
      <c r="EN35" s="233"/>
      <c r="EO35" s="233"/>
      <c r="EP35" s="233"/>
      <c r="EQ35" s="233"/>
      <c r="ER35" s="233"/>
      <c r="ES35" s="233"/>
      <c r="ET35" s="233"/>
      <c r="EU35" s="233"/>
      <c r="EV35" s="233"/>
      <c r="EW35" s="233"/>
      <c r="EX35" s="233"/>
      <c r="EY35" s="233"/>
      <c r="EZ35" s="233"/>
      <c r="FA35" s="233"/>
      <c r="FB35" s="233"/>
      <c r="FC35" s="233"/>
      <c r="FD35" s="233"/>
      <c r="FE35" s="233"/>
      <c r="FF35" s="233"/>
      <c r="FG35" s="233"/>
      <c r="FH35" s="233"/>
      <c r="FI35" s="233"/>
      <c r="FJ35" s="233"/>
      <c r="FK35" s="233"/>
      <c r="FL35" s="233"/>
      <c r="FM35" s="233"/>
      <c r="FN35" s="233"/>
      <c r="FO35" s="233"/>
      <c r="FP35" s="233"/>
      <c r="FQ35" s="233"/>
      <c r="FR35" s="233"/>
      <c r="FS35" s="233"/>
      <c r="FT35" s="233"/>
      <c r="FU35" s="233"/>
      <c r="FV35" s="233"/>
      <c r="FW35" s="233"/>
      <c r="FX35" s="233"/>
      <c r="FY35" s="233"/>
      <c r="FZ35" s="233"/>
      <c r="GA35" s="233"/>
      <c r="GB35" s="233"/>
      <c r="GC35" s="233"/>
      <c r="GD35" s="233"/>
      <c r="GE35" s="233"/>
      <c r="GF35" s="233"/>
      <c r="GG35" s="233"/>
      <c r="GH35" s="233"/>
      <c r="GI35" s="233"/>
      <c r="GJ35" s="233"/>
      <c r="GK35" s="233"/>
      <c r="GL35" s="233"/>
      <c r="GM35" s="233"/>
      <c r="GN35" s="233"/>
      <c r="GO35" s="233"/>
      <c r="GP35" s="233"/>
      <c r="GQ35" s="233"/>
      <c r="GR35" s="233"/>
      <c r="GS35" s="233"/>
      <c r="GT35" s="233"/>
      <c r="GU35" s="233"/>
      <c r="GV35" s="233"/>
      <c r="GW35" s="233"/>
      <c r="GX35" s="233"/>
      <c r="GY35" s="233"/>
      <c r="GZ35" s="233"/>
      <c r="HA35" s="233"/>
      <c r="HB35" s="233"/>
      <c r="HC35" s="233"/>
      <c r="HD35" s="233"/>
      <c r="HE35" s="233"/>
      <c r="HF35" s="233"/>
      <c r="HG35" s="233"/>
      <c r="HH35" s="233"/>
      <c r="HI35" s="233"/>
      <c r="HJ35" s="233"/>
      <c r="HK35" s="233"/>
      <c r="HL35" s="233"/>
      <c r="HM35" s="233"/>
      <c r="HN35" s="233"/>
      <c r="HO35" s="233"/>
      <c r="HP35" s="233"/>
      <c r="HQ35" s="233"/>
      <c r="HR35" s="233"/>
      <c r="HS35" s="233"/>
      <c r="HT35" s="233"/>
      <c r="HU35" s="233"/>
      <c r="HV35" s="233"/>
      <c r="HW35" s="233"/>
      <c r="HX35" s="233"/>
      <c r="HY35" s="233"/>
      <c r="HZ35" s="233"/>
      <c r="IA35" s="233"/>
      <c r="IB35" s="233"/>
      <c r="IC35" s="233"/>
      <c r="ID35" s="233"/>
      <c r="IE35" s="233"/>
      <c r="IF35" s="233"/>
      <c r="IG35" s="233"/>
      <c r="IH35" s="233"/>
      <c r="II35" s="233"/>
      <c r="IJ35" s="233"/>
      <c r="IK35" s="233"/>
      <c r="IL35" s="233"/>
      <c r="IM35" s="233"/>
      <c r="IN35" s="233"/>
      <c r="IO35" s="233"/>
      <c r="IP35" s="233"/>
      <c r="IQ35" s="233"/>
      <c r="IR35" s="233"/>
      <c r="IS35" s="233"/>
      <c r="IT35" s="233"/>
      <c r="IU35" s="233"/>
      <c r="IV35" s="233"/>
      <c r="IW35" s="233"/>
      <c r="IX35" s="233"/>
      <c r="IY35" s="233"/>
      <c r="IZ35" s="233"/>
      <c r="JA35" s="233"/>
      <c r="JB35" s="233"/>
      <c r="JC35" s="233"/>
      <c r="JD35" s="233"/>
      <c r="JE35" s="233"/>
      <c r="JF35" s="233"/>
      <c r="JG35" s="233"/>
    </row>
    <row r="36" spans="1:267" s="234" customFormat="1" ht="15" hidden="1">
      <c r="A36" s="477"/>
      <c r="B36" s="420"/>
      <c r="C36" s="420"/>
      <c r="D36" s="259"/>
      <c r="E36" s="463"/>
      <c r="F36" s="463"/>
      <c r="G36" s="466"/>
      <c r="H36" s="420"/>
      <c r="I36" s="241"/>
      <c r="J36" s="242"/>
      <c r="K36" s="241" t="str">
        <f>IFERROR(CONCATENATE(INDEX('8- Politicas de admiistracion '!$B$16:$F$53,MATCH('5-. Identificación de Riesgos'!J36,'8- Politicas de admiistracion '!$C$16:$C$54,0),1)," - ",L36),"")</f>
        <v/>
      </c>
      <c r="L36" s="245" t="str">
        <f>IFERROR(VLOOKUP(INDEX('8- Politicas de admiistracion '!$B$16:$F$64,MATCH('5-. Identificación de Riesgos'!J36,'8- Politicas de admiistracion '!$C$16:$C$64,0),1),'8- Politicas de admiistracion '!$B$16:$F$64,5,FALSE),"")</f>
        <v/>
      </c>
      <c r="M36" s="420"/>
      <c r="N36" s="450"/>
      <c r="O36" s="448"/>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33"/>
      <c r="DW36" s="233"/>
      <c r="DX36" s="233"/>
      <c r="DY36" s="233"/>
      <c r="DZ36" s="233"/>
      <c r="EA36" s="233"/>
      <c r="EB36" s="233"/>
      <c r="EC36" s="233"/>
      <c r="ED36" s="233"/>
      <c r="EE36" s="233"/>
      <c r="EF36" s="233"/>
      <c r="EG36" s="233"/>
      <c r="EH36" s="233"/>
      <c r="EI36" s="233"/>
      <c r="EJ36" s="233"/>
      <c r="EK36" s="233"/>
      <c r="EL36" s="233"/>
      <c r="EM36" s="233"/>
      <c r="EN36" s="233"/>
      <c r="EO36" s="233"/>
      <c r="EP36" s="233"/>
      <c r="EQ36" s="233"/>
      <c r="ER36" s="233"/>
      <c r="ES36" s="233"/>
      <c r="ET36" s="233"/>
      <c r="EU36" s="233"/>
      <c r="EV36" s="233"/>
      <c r="EW36" s="233"/>
      <c r="EX36" s="233"/>
      <c r="EY36" s="233"/>
      <c r="EZ36" s="233"/>
      <c r="FA36" s="233"/>
      <c r="FB36" s="233"/>
      <c r="FC36" s="233"/>
      <c r="FD36" s="233"/>
      <c r="FE36" s="233"/>
      <c r="FF36" s="233"/>
      <c r="FG36" s="233"/>
      <c r="FH36" s="233"/>
      <c r="FI36" s="233"/>
      <c r="FJ36" s="233"/>
      <c r="FK36" s="233"/>
      <c r="FL36" s="233"/>
      <c r="FM36" s="233"/>
      <c r="FN36" s="233"/>
      <c r="FO36" s="233"/>
      <c r="FP36" s="233"/>
      <c r="FQ36" s="233"/>
      <c r="FR36" s="233"/>
      <c r="FS36" s="233"/>
      <c r="FT36" s="233"/>
      <c r="FU36" s="233"/>
      <c r="FV36" s="233"/>
      <c r="FW36" s="233"/>
      <c r="FX36" s="233"/>
      <c r="FY36" s="233"/>
      <c r="FZ36" s="233"/>
      <c r="GA36" s="233"/>
      <c r="GB36" s="233"/>
      <c r="GC36" s="233"/>
      <c r="GD36" s="233"/>
      <c r="GE36" s="233"/>
      <c r="GF36" s="233"/>
      <c r="GG36" s="233"/>
      <c r="GH36" s="233"/>
      <c r="GI36" s="233"/>
      <c r="GJ36" s="233"/>
      <c r="GK36" s="233"/>
      <c r="GL36" s="233"/>
      <c r="GM36" s="233"/>
      <c r="GN36" s="233"/>
      <c r="GO36" s="233"/>
      <c r="GP36" s="233"/>
      <c r="GQ36" s="233"/>
      <c r="GR36" s="233"/>
      <c r="GS36" s="233"/>
      <c r="GT36" s="233"/>
      <c r="GU36" s="233"/>
      <c r="GV36" s="233"/>
      <c r="GW36" s="233"/>
      <c r="GX36" s="233"/>
      <c r="GY36" s="233"/>
      <c r="GZ36" s="233"/>
      <c r="HA36" s="233"/>
      <c r="HB36" s="233"/>
      <c r="HC36" s="233"/>
      <c r="HD36" s="233"/>
      <c r="HE36" s="233"/>
      <c r="HF36" s="233"/>
      <c r="HG36" s="233"/>
      <c r="HH36" s="233"/>
      <c r="HI36" s="233"/>
      <c r="HJ36" s="233"/>
      <c r="HK36" s="233"/>
      <c r="HL36" s="233"/>
      <c r="HM36" s="233"/>
      <c r="HN36" s="233"/>
      <c r="HO36" s="233"/>
      <c r="HP36" s="233"/>
      <c r="HQ36" s="233"/>
      <c r="HR36" s="233"/>
      <c r="HS36" s="233"/>
      <c r="HT36" s="233"/>
      <c r="HU36" s="233"/>
      <c r="HV36" s="233"/>
      <c r="HW36" s="233"/>
      <c r="HX36" s="233"/>
      <c r="HY36" s="233"/>
      <c r="HZ36" s="233"/>
      <c r="IA36" s="233"/>
      <c r="IB36" s="233"/>
      <c r="IC36" s="233"/>
      <c r="ID36" s="233"/>
      <c r="IE36" s="233"/>
      <c r="IF36" s="233"/>
      <c r="IG36" s="233"/>
      <c r="IH36" s="233"/>
      <c r="II36" s="233"/>
      <c r="IJ36" s="233"/>
      <c r="IK36" s="233"/>
      <c r="IL36" s="233"/>
      <c r="IM36" s="233"/>
      <c r="IN36" s="233"/>
      <c r="IO36" s="233"/>
      <c r="IP36" s="233"/>
      <c r="IQ36" s="233"/>
      <c r="IR36" s="233"/>
      <c r="IS36" s="233"/>
      <c r="IT36" s="233"/>
      <c r="IU36" s="233"/>
      <c r="IV36" s="233"/>
      <c r="IW36" s="233"/>
      <c r="IX36" s="233"/>
      <c r="IY36" s="233"/>
      <c r="IZ36" s="233"/>
      <c r="JA36" s="233"/>
      <c r="JB36" s="233"/>
      <c r="JC36" s="233"/>
      <c r="JD36" s="233"/>
      <c r="JE36" s="233"/>
      <c r="JF36" s="233"/>
      <c r="JG36" s="233"/>
    </row>
    <row r="37" spans="1:267" s="234" customFormat="1" ht="15" hidden="1">
      <c r="A37" s="477"/>
      <c r="B37" s="420"/>
      <c r="C37" s="420"/>
      <c r="D37" s="259"/>
      <c r="E37" s="463"/>
      <c r="F37" s="463"/>
      <c r="G37" s="466"/>
      <c r="H37" s="420"/>
      <c r="I37" s="241"/>
      <c r="J37" s="242"/>
      <c r="K37" s="241" t="str">
        <f>IFERROR(CONCATENATE(INDEX('8- Politicas de admiistracion '!$B$16:$F$53,MATCH('5-. Identificación de Riesgos'!J37,'8- Politicas de admiistracion '!$C$16:$C$54,0),1)," - ",L37),"")</f>
        <v/>
      </c>
      <c r="L37" s="245" t="str">
        <f>IFERROR(VLOOKUP(INDEX('8- Politicas de admiistracion '!$B$16:$F$64,MATCH('5-. Identificación de Riesgos'!J37,'8- Politicas de admiistracion '!$C$16:$C$64,0),1),'8- Politicas de admiistracion '!$B$16:$F$64,5,FALSE),"")</f>
        <v/>
      </c>
      <c r="M37" s="420"/>
      <c r="N37" s="450"/>
      <c r="O37" s="448"/>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33"/>
      <c r="CC37" s="233"/>
      <c r="CD37" s="233"/>
      <c r="CE37" s="233"/>
      <c r="CF37" s="233"/>
      <c r="CG37" s="233"/>
      <c r="CH37" s="233"/>
      <c r="CI37" s="233"/>
      <c r="CJ37" s="233"/>
      <c r="CK37" s="233"/>
      <c r="CL37" s="233"/>
      <c r="CM37" s="233"/>
      <c r="CN37" s="233"/>
      <c r="CO37" s="233"/>
      <c r="CP37" s="233"/>
      <c r="CQ37" s="233"/>
      <c r="CR37" s="233"/>
      <c r="CS37" s="233"/>
      <c r="CT37" s="233"/>
      <c r="CU37" s="233"/>
      <c r="CV37" s="233"/>
      <c r="CW37" s="233"/>
      <c r="CX37" s="233"/>
      <c r="CY37" s="233"/>
      <c r="CZ37" s="233"/>
      <c r="DA37" s="233"/>
      <c r="DB37" s="233"/>
      <c r="DC37" s="233"/>
      <c r="DD37" s="233"/>
      <c r="DE37" s="233"/>
      <c r="DF37" s="233"/>
      <c r="DG37" s="233"/>
      <c r="DH37" s="233"/>
      <c r="DI37" s="233"/>
      <c r="DJ37" s="233"/>
      <c r="DK37" s="233"/>
      <c r="DL37" s="233"/>
      <c r="DM37" s="233"/>
      <c r="DN37" s="233"/>
      <c r="DO37" s="233"/>
      <c r="DP37" s="233"/>
      <c r="DQ37" s="233"/>
      <c r="DR37" s="233"/>
      <c r="DS37" s="233"/>
      <c r="DT37" s="233"/>
      <c r="DU37" s="233"/>
      <c r="DV37" s="233"/>
      <c r="DW37" s="233"/>
      <c r="DX37" s="233"/>
      <c r="DY37" s="233"/>
      <c r="DZ37" s="233"/>
      <c r="EA37" s="233"/>
      <c r="EB37" s="233"/>
      <c r="EC37" s="233"/>
      <c r="ED37" s="233"/>
      <c r="EE37" s="233"/>
      <c r="EF37" s="233"/>
      <c r="EG37" s="233"/>
      <c r="EH37" s="233"/>
      <c r="EI37" s="233"/>
      <c r="EJ37" s="233"/>
      <c r="EK37" s="233"/>
      <c r="EL37" s="233"/>
      <c r="EM37" s="233"/>
      <c r="EN37" s="233"/>
      <c r="EO37" s="233"/>
      <c r="EP37" s="233"/>
      <c r="EQ37" s="233"/>
      <c r="ER37" s="233"/>
      <c r="ES37" s="233"/>
      <c r="ET37" s="233"/>
      <c r="EU37" s="233"/>
      <c r="EV37" s="233"/>
      <c r="EW37" s="233"/>
      <c r="EX37" s="233"/>
      <c r="EY37" s="233"/>
      <c r="EZ37" s="233"/>
      <c r="FA37" s="233"/>
      <c r="FB37" s="233"/>
      <c r="FC37" s="233"/>
      <c r="FD37" s="233"/>
      <c r="FE37" s="233"/>
      <c r="FF37" s="233"/>
      <c r="FG37" s="233"/>
      <c r="FH37" s="233"/>
      <c r="FI37" s="233"/>
      <c r="FJ37" s="233"/>
      <c r="FK37" s="233"/>
      <c r="FL37" s="233"/>
      <c r="FM37" s="233"/>
      <c r="FN37" s="233"/>
      <c r="FO37" s="233"/>
      <c r="FP37" s="233"/>
      <c r="FQ37" s="233"/>
      <c r="FR37" s="233"/>
      <c r="FS37" s="233"/>
      <c r="FT37" s="233"/>
      <c r="FU37" s="233"/>
      <c r="FV37" s="233"/>
      <c r="FW37" s="233"/>
      <c r="FX37" s="233"/>
      <c r="FY37" s="233"/>
      <c r="FZ37" s="233"/>
      <c r="GA37" s="233"/>
      <c r="GB37" s="233"/>
      <c r="GC37" s="233"/>
      <c r="GD37" s="233"/>
      <c r="GE37" s="233"/>
      <c r="GF37" s="233"/>
      <c r="GG37" s="233"/>
      <c r="GH37" s="233"/>
      <c r="GI37" s="233"/>
      <c r="GJ37" s="233"/>
      <c r="GK37" s="233"/>
      <c r="GL37" s="233"/>
      <c r="GM37" s="233"/>
      <c r="GN37" s="233"/>
      <c r="GO37" s="233"/>
      <c r="GP37" s="233"/>
      <c r="GQ37" s="233"/>
      <c r="GR37" s="233"/>
      <c r="GS37" s="233"/>
      <c r="GT37" s="233"/>
      <c r="GU37" s="233"/>
      <c r="GV37" s="233"/>
      <c r="GW37" s="233"/>
      <c r="GX37" s="233"/>
      <c r="GY37" s="233"/>
      <c r="GZ37" s="233"/>
      <c r="HA37" s="233"/>
      <c r="HB37" s="233"/>
      <c r="HC37" s="233"/>
      <c r="HD37" s="233"/>
      <c r="HE37" s="233"/>
      <c r="HF37" s="233"/>
      <c r="HG37" s="233"/>
      <c r="HH37" s="233"/>
      <c r="HI37" s="233"/>
      <c r="HJ37" s="233"/>
      <c r="HK37" s="233"/>
      <c r="HL37" s="233"/>
      <c r="HM37" s="233"/>
      <c r="HN37" s="233"/>
      <c r="HO37" s="233"/>
      <c r="HP37" s="233"/>
      <c r="HQ37" s="233"/>
      <c r="HR37" s="233"/>
      <c r="HS37" s="233"/>
      <c r="HT37" s="233"/>
      <c r="HU37" s="233"/>
      <c r="HV37" s="233"/>
      <c r="HW37" s="233"/>
      <c r="HX37" s="233"/>
      <c r="HY37" s="233"/>
      <c r="HZ37" s="233"/>
      <c r="IA37" s="233"/>
      <c r="IB37" s="233"/>
      <c r="IC37" s="233"/>
      <c r="ID37" s="233"/>
      <c r="IE37" s="233"/>
      <c r="IF37" s="233"/>
      <c r="IG37" s="233"/>
      <c r="IH37" s="233"/>
      <c r="II37" s="233"/>
      <c r="IJ37" s="233"/>
      <c r="IK37" s="233"/>
      <c r="IL37" s="233"/>
      <c r="IM37" s="233"/>
      <c r="IN37" s="233"/>
      <c r="IO37" s="233"/>
      <c r="IP37" s="233"/>
      <c r="IQ37" s="233"/>
      <c r="IR37" s="233"/>
      <c r="IS37" s="233"/>
      <c r="IT37" s="233"/>
      <c r="IU37" s="233"/>
      <c r="IV37" s="233"/>
      <c r="IW37" s="233"/>
      <c r="IX37" s="233"/>
      <c r="IY37" s="233"/>
      <c r="IZ37" s="233"/>
      <c r="JA37" s="233"/>
      <c r="JB37" s="233"/>
      <c r="JC37" s="233"/>
      <c r="JD37" s="233"/>
      <c r="JE37" s="233"/>
      <c r="JF37" s="233"/>
      <c r="JG37" s="233"/>
    </row>
    <row r="38" spans="1:267" s="234" customFormat="1" ht="15" hidden="1">
      <c r="A38" s="477"/>
      <c r="B38" s="420"/>
      <c r="C38" s="420"/>
      <c r="D38" s="259"/>
      <c r="E38" s="463"/>
      <c r="F38" s="463"/>
      <c r="G38" s="466"/>
      <c r="H38" s="420"/>
      <c r="I38" s="241"/>
      <c r="J38" s="242"/>
      <c r="K38" s="241" t="str">
        <f>IFERROR(CONCATENATE(INDEX('8- Politicas de admiistracion '!$B$16:$F$53,MATCH('5-. Identificación de Riesgos'!J38,'8- Politicas de admiistracion '!$C$16:$C$54,0),1)," - ",L38),"")</f>
        <v/>
      </c>
      <c r="L38" s="245" t="str">
        <f>IFERROR(VLOOKUP(INDEX('8- Politicas de admiistracion '!$B$16:$F$64,MATCH('5-. Identificación de Riesgos'!J38,'8- Politicas de admiistracion '!$C$16:$C$64,0),1),'8- Politicas de admiistracion '!$B$16:$F$64,5,FALSE),"")</f>
        <v/>
      </c>
      <c r="M38" s="420"/>
      <c r="N38" s="450"/>
      <c r="O38" s="448"/>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c r="CC38" s="233"/>
      <c r="CD38" s="233"/>
      <c r="CE38" s="233"/>
      <c r="CF38" s="233"/>
      <c r="CG38" s="233"/>
      <c r="CH38" s="233"/>
      <c r="CI38" s="233"/>
      <c r="CJ38" s="233"/>
      <c r="CK38" s="233"/>
      <c r="CL38" s="233"/>
      <c r="CM38" s="233"/>
      <c r="CN38" s="233"/>
      <c r="CO38" s="233"/>
      <c r="CP38" s="233"/>
      <c r="CQ38" s="233"/>
      <c r="CR38" s="233"/>
      <c r="CS38" s="233"/>
      <c r="CT38" s="233"/>
      <c r="CU38" s="233"/>
      <c r="CV38" s="233"/>
      <c r="CW38" s="233"/>
      <c r="CX38" s="233"/>
      <c r="CY38" s="233"/>
      <c r="CZ38" s="233"/>
      <c r="DA38" s="233"/>
      <c r="DB38" s="233"/>
      <c r="DC38" s="233"/>
      <c r="DD38" s="233"/>
      <c r="DE38" s="233"/>
      <c r="DF38" s="233"/>
      <c r="DG38" s="233"/>
      <c r="DH38" s="233"/>
      <c r="DI38" s="233"/>
      <c r="DJ38" s="233"/>
      <c r="DK38" s="233"/>
      <c r="DL38" s="233"/>
      <c r="DM38" s="233"/>
      <c r="DN38" s="233"/>
      <c r="DO38" s="233"/>
      <c r="DP38" s="233"/>
      <c r="DQ38" s="233"/>
      <c r="DR38" s="233"/>
      <c r="DS38" s="233"/>
      <c r="DT38" s="233"/>
      <c r="DU38" s="233"/>
      <c r="DV38" s="233"/>
      <c r="DW38" s="233"/>
      <c r="DX38" s="233"/>
      <c r="DY38" s="233"/>
      <c r="DZ38" s="233"/>
      <c r="EA38" s="233"/>
      <c r="EB38" s="233"/>
      <c r="EC38" s="233"/>
      <c r="ED38" s="233"/>
      <c r="EE38" s="233"/>
      <c r="EF38" s="233"/>
      <c r="EG38" s="233"/>
      <c r="EH38" s="233"/>
      <c r="EI38" s="233"/>
      <c r="EJ38" s="233"/>
      <c r="EK38" s="233"/>
      <c r="EL38" s="233"/>
      <c r="EM38" s="233"/>
      <c r="EN38" s="233"/>
      <c r="EO38" s="233"/>
      <c r="EP38" s="233"/>
      <c r="EQ38" s="233"/>
      <c r="ER38" s="233"/>
      <c r="ES38" s="233"/>
      <c r="ET38" s="233"/>
      <c r="EU38" s="233"/>
      <c r="EV38" s="233"/>
      <c r="EW38" s="233"/>
      <c r="EX38" s="233"/>
      <c r="EY38" s="233"/>
      <c r="EZ38" s="233"/>
      <c r="FA38" s="233"/>
      <c r="FB38" s="233"/>
      <c r="FC38" s="233"/>
      <c r="FD38" s="233"/>
      <c r="FE38" s="233"/>
      <c r="FF38" s="233"/>
      <c r="FG38" s="233"/>
      <c r="FH38" s="233"/>
      <c r="FI38" s="233"/>
      <c r="FJ38" s="233"/>
      <c r="FK38" s="233"/>
      <c r="FL38" s="233"/>
      <c r="FM38" s="233"/>
      <c r="FN38" s="233"/>
      <c r="FO38" s="233"/>
      <c r="FP38" s="233"/>
      <c r="FQ38" s="233"/>
      <c r="FR38" s="233"/>
      <c r="FS38" s="233"/>
      <c r="FT38" s="233"/>
      <c r="FU38" s="233"/>
      <c r="FV38" s="233"/>
      <c r="FW38" s="233"/>
      <c r="FX38" s="233"/>
      <c r="FY38" s="233"/>
      <c r="FZ38" s="233"/>
      <c r="GA38" s="233"/>
      <c r="GB38" s="233"/>
      <c r="GC38" s="233"/>
      <c r="GD38" s="233"/>
      <c r="GE38" s="233"/>
      <c r="GF38" s="233"/>
      <c r="GG38" s="233"/>
      <c r="GH38" s="233"/>
      <c r="GI38" s="233"/>
      <c r="GJ38" s="233"/>
      <c r="GK38" s="233"/>
      <c r="GL38" s="233"/>
      <c r="GM38" s="233"/>
      <c r="GN38" s="233"/>
      <c r="GO38" s="233"/>
      <c r="GP38" s="233"/>
      <c r="GQ38" s="233"/>
      <c r="GR38" s="233"/>
      <c r="GS38" s="233"/>
      <c r="GT38" s="233"/>
      <c r="GU38" s="233"/>
      <c r="GV38" s="233"/>
      <c r="GW38" s="233"/>
      <c r="GX38" s="233"/>
      <c r="GY38" s="233"/>
      <c r="GZ38" s="233"/>
      <c r="HA38" s="233"/>
      <c r="HB38" s="233"/>
      <c r="HC38" s="233"/>
      <c r="HD38" s="233"/>
      <c r="HE38" s="233"/>
      <c r="HF38" s="233"/>
      <c r="HG38" s="233"/>
      <c r="HH38" s="233"/>
      <c r="HI38" s="233"/>
      <c r="HJ38" s="233"/>
      <c r="HK38" s="233"/>
      <c r="HL38" s="233"/>
      <c r="HM38" s="233"/>
      <c r="HN38" s="233"/>
      <c r="HO38" s="233"/>
      <c r="HP38" s="233"/>
      <c r="HQ38" s="233"/>
      <c r="HR38" s="233"/>
      <c r="HS38" s="233"/>
      <c r="HT38" s="233"/>
      <c r="HU38" s="233"/>
      <c r="HV38" s="233"/>
      <c r="HW38" s="233"/>
      <c r="HX38" s="233"/>
      <c r="HY38" s="233"/>
      <c r="HZ38" s="233"/>
      <c r="IA38" s="233"/>
      <c r="IB38" s="233"/>
      <c r="IC38" s="233"/>
      <c r="ID38" s="233"/>
      <c r="IE38" s="233"/>
      <c r="IF38" s="233"/>
      <c r="IG38" s="233"/>
      <c r="IH38" s="233"/>
      <c r="II38" s="233"/>
      <c r="IJ38" s="233"/>
      <c r="IK38" s="233"/>
      <c r="IL38" s="233"/>
      <c r="IM38" s="233"/>
      <c r="IN38" s="233"/>
      <c r="IO38" s="233"/>
      <c r="IP38" s="233"/>
      <c r="IQ38" s="233"/>
      <c r="IR38" s="233"/>
      <c r="IS38" s="233"/>
      <c r="IT38" s="233"/>
      <c r="IU38" s="233"/>
      <c r="IV38" s="233"/>
      <c r="IW38" s="233"/>
      <c r="IX38" s="233"/>
      <c r="IY38" s="233"/>
      <c r="IZ38" s="233"/>
      <c r="JA38" s="233"/>
      <c r="JB38" s="233"/>
      <c r="JC38" s="233"/>
      <c r="JD38" s="233"/>
      <c r="JE38" s="233"/>
      <c r="JF38" s="233"/>
      <c r="JG38" s="233"/>
    </row>
    <row r="39" spans="1:267" s="234" customFormat="1" ht="15.75" hidden="1" thickBot="1">
      <c r="A39" s="478"/>
      <c r="B39" s="421"/>
      <c r="C39" s="421"/>
      <c r="D39" s="262"/>
      <c r="E39" s="464"/>
      <c r="F39" s="464"/>
      <c r="G39" s="467"/>
      <c r="H39" s="421"/>
      <c r="I39" s="249"/>
      <c r="J39" s="250"/>
      <c r="K39" s="249" t="str">
        <f>IFERROR(CONCATENATE(INDEX('8- Politicas de admiistracion '!$B$16:$F$53,MATCH('5-. Identificación de Riesgos'!J39,'8- Politicas de admiistracion '!$C$16:$C$54,0),1)," - ",L39),"")</f>
        <v/>
      </c>
      <c r="L39" s="283" t="str">
        <f>IFERROR(VLOOKUP(INDEX('8- Politicas de admiistracion '!$B$16:$F$64,MATCH('5-. Identificación de Riesgos'!J39,'8- Politicas de admiistracion '!$C$16:$C$64,0),1),'8- Politicas de admiistracion '!$B$16:$F$64,5,FALSE),"")</f>
        <v/>
      </c>
      <c r="M39" s="421"/>
      <c r="N39" s="451"/>
      <c r="O39" s="448"/>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c r="CC39" s="233"/>
      <c r="CD39" s="233"/>
      <c r="CE39" s="233"/>
      <c r="CF39" s="233"/>
      <c r="CG39" s="233"/>
      <c r="CH39" s="233"/>
      <c r="CI39" s="233"/>
      <c r="CJ39" s="233"/>
      <c r="CK39" s="233"/>
      <c r="CL39" s="233"/>
      <c r="CM39" s="233"/>
      <c r="CN39" s="233"/>
      <c r="CO39" s="233"/>
      <c r="CP39" s="233"/>
      <c r="CQ39" s="233"/>
      <c r="CR39" s="233"/>
      <c r="CS39" s="233"/>
      <c r="CT39" s="233"/>
      <c r="CU39" s="233"/>
      <c r="CV39" s="233"/>
      <c r="CW39" s="233"/>
      <c r="CX39" s="233"/>
      <c r="CY39" s="233"/>
      <c r="CZ39" s="233"/>
      <c r="DA39" s="233"/>
      <c r="DB39" s="233"/>
      <c r="DC39" s="233"/>
      <c r="DD39" s="233"/>
      <c r="DE39" s="233"/>
      <c r="DF39" s="233"/>
      <c r="DG39" s="233"/>
      <c r="DH39" s="233"/>
      <c r="DI39" s="233"/>
      <c r="DJ39" s="233"/>
      <c r="DK39" s="233"/>
      <c r="DL39" s="233"/>
      <c r="DM39" s="233"/>
      <c r="DN39" s="233"/>
      <c r="DO39" s="233"/>
      <c r="DP39" s="233"/>
      <c r="DQ39" s="233"/>
      <c r="DR39" s="233"/>
      <c r="DS39" s="233"/>
      <c r="DT39" s="233"/>
      <c r="DU39" s="233"/>
      <c r="DV39" s="233"/>
      <c r="DW39" s="233"/>
      <c r="DX39" s="233"/>
      <c r="DY39" s="233"/>
      <c r="DZ39" s="233"/>
      <c r="EA39" s="233"/>
      <c r="EB39" s="233"/>
      <c r="EC39" s="233"/>
      <c r="ED39" s="233"/>
      <c r="EE39" s="233"/>
      <c r="EF39" s="233"/>
      <c r="EG39" s="233"/>
      <c r="EH39" s="233"/>
      <c r="EI39" s="233"/>
      <c r="EJ39" s="233"/>
      <c r="EK39" s="233"/>
      <c r="EL39" s="233"/>
      <c r="EM39" s="233"/>
      <c r="EN39" s="233"/>
      <c r="EO39" s="233"/>
      <c r="EP39" s="233"/>
      <c r="EQ39" s="233"/>
      <c r="ER39" s="233"/>
      <c r="ES39" s="233"/>
      <c r="ET39" s="233"/>
      <c r="EU39" s="233"/>
      <c r="EV39" s="233"/>
      <c r="EW39" s="233"/>
      <c r="EX39" s="233"/>
      <c r="EY39" s="233"/>
      <c r="EZ39" s="233"/>
      <c r="FA39" s="233"/>
      <c r="FB39" s="233"/>
      <c r="FC39" s="233"/>
      <c r="FD39" s="233"/>
      <c r="FE39" s="233"/>
      <c r="FF39" s="233"/>
      <c r="FG39" s="233"/>
      <c r="FH39" s="233"/>
      <c r="FI39" s="233"/>
      <c r="FJ39" s="233"/>
      <c r="FK39" s="233"/>
      <c r="FL39" s="233"/>
      <c r="FM39" s="233"/>
      <c r="FN39" s="233"/>
      <c r="FO39" s="233"/>
      <c r="FP39" s="233"/>
      <c r="FQ39" s="233"/>
      <c r="FR39" s="233"/>
      <c r="FS39" s="233"/>
      <c r="FT39" s="233"/>
      <c r="FU39" s="233"/>
      <c r="FV39" s="233"/>
      <c r="FW39" s="233"/>
      <c r="FX39" s="233"/>
      <c r="FY39" s="233"/>
      <c r="FZ39" s="233"/>
      <c r="GA39" s="233"/>
      <c r="GB39" s="233"/>
      <c r="GC39" s="233"/>
      <c r="GD39" s="233"/>
      <c r="GE39" s="233"/>
      <c r="GF39" s="233"/>
      <c r="GG39" s="233"/>
      <c r="GH39" s="233"/>
      <c r="GI39" s="233"/>
      <c r="GJ39" s="233"/>
      <c r="GK39" s="233"/>
      <c r="GL39" s="233"/>
      <c r="GM39" s="233"/>
      <c r="GN39" s="233"/>
      <c r="GO39" s="233"/>
      <c r="GP39" s="233"/>
      <c r="GQ39" s="233"/>
      <c r="GR39" s="233"/>
      <c r="GS39" s="233"/>
      <c r="GT39" s="233"/>
      <c r="GU39" s="233"/>
      <c r="GV39" s="233"/>
      <c r="GW39" s="233"/>
      <c r="GX39" s="233"/>
      <c r="GY39" s="233"/>
      <c r="GZ39" s="233"/>
      <c r="HA39" s="233"/>
      <c r="HB39" s="233"/>
      <c r="HC39" s="233"/>
      <c r="HD39" s="233"/>
      <c r="HE39" s="233"/>
      <c r="HF39" s="233"/>
      <c r="HG39" s="233"/>
      <c r="HH39" s="233"/>
      <c r="HI39" s="233"/>
      <c r="HJ39" s="233"/>
      <c r="HK39" s="233"/>
      <c r="HL39" s="233"/>
      <c r="HM39" s="233"/>
      <c r="HN39" s="233"/>
      <c r="HO39" s="233"/>
      <c r="HP39" s="233"/>
      <c r="HQ39" s="233"/>
      <c r="HR39" s="233"/>
      <c r="HS39" s="233"/>
      <c r="HT39" s="233"/>
      <c r="HU39" s="233"/>
      <c r="HV39" s="233"/>
      <c r="HW39" s="233"/>
      <c r="HX39" s="233"/>
      <c r="HY39" s="233"/>
      <c r="HZ39" s="233"/>
      <c r="IA39" s="233"/>
      <c r="IB39" s="233"/>
      <c r="IC39" s="233"/>
      <c r="ID39" s="233"/>
      <c r="IE39" s="233"/>
      <c r="IF39" s="233"/>
      <c r="IG39" s="233"/>
      <c r="IH39" s="233"/>
      <c r="II39" s="233"/>
      <c r="IJ39" s="233"/>
      <c r="IK39" s="233"/>
      <c r="IL39" s="233"/>
      <c r="IM39" s="233"/>
      <c r="IN39" s="233"/>
      <c r="IO39" s="233"/>
      <c r="IP39" s="233"/>
      <c r="IQ39" s="233"/>
      <c r="IR39" s="233"/>
      <c r="IS39" s="233"/>
      <c r="IT39" s="233"/>
      <c r="IU39" s="233"/>
      <c r="IV39" s="233"/>
      <c r="IW39" s="233"/>
      <c r="IX39" s="233"/>
      <c r="IY39" s="233"/>
      <c r="IZ39" s="233"/>
      <c r="JA39" s="233"/>
      <c r="JB39" s="233"/>
      <c r="JC39" s="233"/>
      <c r="JD39" s="233"/>
      <c r="JE39" s="233"/>
      <c r="JF39" s="233"/>
      <c r="JG39" s="233"/>
    </row>
    <row r="40" spans="1:267" s="234" customFormat="1" ht="60.75" customHeight="1">
      <c r="A40" s="479">
        <v>4</v>
      </c>
      <c r="B40" s="419" t="s">
        <v>296</v>
      </c>
      <c r="C40" s="419" t="s">
        <v>297</v>
      </c>
      <c r="D40" s="282" t="s">
        <v>298</v>
      </c>
      <c r="E40" s="419"/>
      <c r="F40" s="483"/>
      <c r="G40" s="487" t="e">
        <f>F40/E40</f>
        <v>#DIV/0!</v>
      </c>
      <c r="H40" s="419" t="e">
        <f>CONCATENATE(IF(G40&lt;='8- Politicas de admiistracion '!$D$6,'8- Politicas de admiistracion '!$B$6,IF(G40&lt;='8- Politicas de admiistracion '!$D$7,'8- Politicas de admiistracion '!$B$7,IF(G40&lt;='8- Politicas de admiistracion '!$D$8,'8- Politicas de admiistracion '!$B$8,IF(G40&lt;='8- Politicas de admiistracion '!$D$9,'8- Politicas de admiistracion '!$B$9,IF(G40&lt;='8- Politicas de admiistracion '!$D$10,'8- Politicas de admiistracion '!$B$10,"Probabilidad no valida")))))," - ",VLOOKUP(IF(G40&lt;='8- Politicas de admiistracion '!$D$6,'8- Politicas de admiistracion '!$B$6,IF(G40&lt;='8- Politicas de admiistracion '!$D$7,'8- Politicas de admiistracion '!$B$7,IF(G40&lt;='8- Politicas de admiistracion '!$D$8,'8- Politicas de admiistracion '!$B$8,IF(G40&lt;='8- Politicas de admiistracion '!$D$9,'8- Politicas de admiistracion '!$B$9,IF(G40&lt;='8- Politicas de admiistracion '!$D$10,'8- Politicas de admiistracion '!$B$10,"Probabilidad no valida"))))),'8- Politicas de admiistracion '!$B$6:$F$10,5,FALSE))</f>
        <v>#DIV/0!</v>
      </c>
      <c r="I40" s="239"/>
      <c r="J40" s="240"/>
      <c r="K40" s="239" t="str">
        <f>IFERROR(CONCATENATE(INDEX('8- Politicas de admiistracion '!$B$16:$F$53,MATCH('5-. Identificación de Riesgos'!J40,'8- Politicas de admiistracion '!$C$16:$C$54,0),1)," - ",L40),"")</f>
        <v/>
      </c>
      <c r="L40" s="301" t="str">
        <f>IFERROR(VLOOKUP(INDEX('8- Politicas de admiistracion '!$B$16:$F$64,MATCH('5-. Identificación de Riesgos'!J40,'8- Politicas de admiistracion '!$C$16:$C$64,0),1),'8- Politicas de admiistracion '!$B$16:$F$64,5,FALSE),"")</f>
        <v/>
      </c>
      <c r="M40" s="419" t="str">
        <f>IFERROR(CONCATENATE(INDEX('8- Politicas de admiistracion '!$B$16:$F$53,MATCH(ROUND(AVERAGE(L40:L49),0),'8- Politicas de admiistracion '!$F$16:$F$53,0),1)," - ",ROUND(AVERAGE(L40:L49),0)),"")</f>
        <v/>
      </c>
      <c r="N40" s="449" t="str">
        <f>IFERROR(CONCATENATE(VLOOKUP((LEFT(H40,LEN(H40)-4)&amp;LEFT(M40,LEN(M40)-4)),'9- Matriz de Calor '!$D$18:$E$42,2,0)," - ",RIGHT(H40,1)*RIGHT(M40,1)),"")</f>
        <v/>
      </c>
      <c r="O40" s="420" t="e">
        <f>RIGHT(H40,1)*RIGHT(M40,1)</f>
        <v>#DIV/0!</v>
      </c>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33"/>
      <c r="CC40" s="233"/>
      <c r="CD40" s="233"/>
      <c r="CE40" s="233"/>
      <c r="CF40" s="233"/>
      <c r="CG40" s="233"/>
      <c r="CH40" s="233"/>
      <c r="CI40" s="233"/>
      <c r="CJ40" s="233"/>
      <c r="CK40" s="233"/>
      <c r="CL40" s="233"/>
      <c r="CM40" s="233"/>
      <c r="CN40" s="233"/>
      <c r="CO40" s="233"/>
      <c r="CP40" s="233"/>
      <c r="CQ40" s="233"/>
      <c r="CR40" s="233"/>
      <c r="CS40" s="233"/>
      <c r="CT40" s="233"/>
      <c r="CU40" s="233"/>
      <c r="CV40" s="233"/>
      <c r="CW40" s="233"/>
      <c r="CX40" s="233"/>
      <c r="CY40" s="233"/>
      <c r="CZ40" s="233"/>
      <c r="DA40" s="233"/>
      <c r="DB40" s="233"/>
      <c r="DC40" s="233"/>
      <c r="DD40" s="233"/>
      <c r="DE40" s="233"/>
      <c r="DF40" s="233"/>
      <c r="DG40" s="233"/>
      <c r="DH40" s="233"/>
      <c r="DI40" s="233"/>
      <c r="DJ40" s="233"/>
      <c r="DK40" s="233"/>
      <c r="DL40" s="233"/>
      <c r="DM40" s="233"/>
      <c r="DN40" s="233"/>
      <c r="DO40" s="233"/>
      <c r="DP40" s="233"/>
      <c r="DQ40" s="233"/>
      <c r="DR40" s="233"/>
      <c r="DS40" s="233"/>
      <c r="DT40" s="233"/>
      <c r="DU40" s="233"/>
      <c r="DV40" s="233"/>
      <c r="DW40" s="233"/>
      <c r="DX40" s="233"/>
      <c r="DY40" s="233"/>
      <c r="DZ40" s="233"/>
      <c r="EA40" s="233"/>
      <c r="EB40" s="233"/>
      <c r="EC40" s="233"/>
      <c r="ED40" s="233"/>
      <c r="EE40" s="233"/>
      <c r="EF40" s="233"/>
      <c r="EG40" s="233"/>
      <c r="EH40" s="233"/>
      <c r="EI40" s="233"/>
      <c r="EJ40" s="233"/>
      <c r="EK40" s="233"/>
      <c r="EL40" s="233"/>
      <c r="EM40" s="233"/>
      <c r="EN40" s="233"/>
      <c r="EO40" s="233"/>
      <c r="EP40" s="233"/>
      <c r="EQ40" s="233"/>
      <c r="ER40" s="233"/>
      <c r="ES40" s="233"/>
      <c r="ET40" s="233"/>
      <c r="EU40" s="233"/>
      <c r="EV40" s="233"/>
      <c r="EW40" s="233"/>
      <c r="EX40" s="233"/>
      <c r="EY40" s="233"/>
      <c r="EZ40" s="233"/>
      <c r="FA40" s="233"/>
      <c r="FB40" s="233"/>
      <c r="FC40" s="233"/>
      <c r="FD40" s="233"/>
      <c r="FE40" s="233"/>
      <c r="FF40" s="233"/>
      <c r="FG40" s="233"/>
      <c r="FH40" s="233"/>
      <c r="FI40" s="233"/>
      <c r="FJ40" s="233"/>
      <c r="FK40" s="233"/>
      <c r="FL40" s="233"/>
      <c r="FM40" s="233"/>
      <c r="FN40" s="233"/>
      <c r="FO40" s="233"/>
      <c r="FP40" s="233"/>
      <c r="FQ40" s="233"/>
      <c r="FR40" s="233"/>
      <c r="FS40" s="233"/>
      <c r="FT40" s="233"/>
      <c r="FU40" s="233"/>
      <c r="FV40" s="233"/>
      <c r="FW40" s="233"/>
      <c r="FX40" s="233"/>
      <c r="FY40" s="233"/>
      <c r="FZ40" s="233"/>
      <c r="GA40" s="233"/>
      <c r="GB40" s="233"/>
      <c r="GC40" s="233"/>
      <c r="GD40" s="233"/>
      <c r="GE40" s="233"/>
      <c r="GF40" s="233"/>
      <c r="GG40" s="233"/>
      <c r="GH40" s="233"/>
      <c r="GI40" s="233"/>
      <c r="GJ40" s="233"/>
      <c r="GK40" s="233"/>
      <c r="GL40" s="233"/>
      <c r="GM40" s="233"/>
      <c r="GN40" s="233"/>
      <c r="GO40" s="233"/>
      <c r="GP40" s="233"/>
      <c r="GQ40" s="233"/>
      <c r="GR40" s="233"/>
      <c r="GS40" s="233"/>
      <c r="GT40" s="233"/>
      <c r="GU40" s="233"/>
      <c r="GV40" s="233"/>
      <c r="GW40" s="233"/>
      <c r="GX40" s="233"/>
      <c r="GY40" s="233"/>
      <c r="GZ40" s="233"/>
      <c r="HA40" s="233"/>
      <c r="HB40" s="233"/>
      <c r="HC40" s="233"/>
      <c r="HD40" s="233"/>
      <c r="HE40" s="233"/>
      <c r="HF40" s="233"/>
      <c r="HG40" s="233"/>
      <c r="HH40" s="233"/>
      <c r="HI40" s="233"/>
      <c r="HJ40" s="233"/>
      <c r="HK40" s="233"/>
      <c r="HL40" s="233"/>
      <c r="HM40" s="233"/>
      <c r="HN40" s="233"/>
      <c r="HO40" s="233"/>
      <c r="HP40" s="233"/>
      <c r="HQ40" s="233"/>
      <c r="HR40" s="233"/>
      <c r="HS40" s="233"/>
      <c r="HT40" s="233"/>
      <c r="HU40" s="233"/>
      <c r="HV40" s="233"/>
      <c r="HW40" s="233"/>
      <c r="HX40" s="233"/>
      <c r="HY40" s="233"/>
      <c r="HZ40" s="233"/>
      <c r="IA40" s="233"/>
      <c r="IB40" s="233"/>
      <c r="IC40" s="233"/>
      <c r="ID40" s="233"/>
      <c r="IE40" s="233"/>
      <c r="IF40" s="233"/>
      <c r="IG40" s="233"/>
      <c r="IH40" s="233"/>
      <c r="II40" s="233"/>
      <c r="IJ40" s="233"/>
      <c r="IK40" s="233"/>
      <c r="IL40" s="233"/>
      <c r="IM40" s="233"/>
      <c r="IN40" s="233"/>
      <c r="IO40" s="233"/>
      <c r="IP40" s="233"/>
      <c r="IQ40" s="233"/>
      <c r="IR40" s="233"/>
      <c r="IS40" s="233"/>
      <c r="IT40" s="233"/>
      <c r="IU40" s="233"/>
      <c r="IV40" s="233"/>
      <c r="IW40" s="233"/>
      <c r="IX40" s="233"/>
      <c r="IY40" s="233"/>
      <c r="IZ40" s="233"/>
      <c r="JA40" s="233"/>
      <c r="JB40" s="233"/>
      <c r="JC40" s="233"/>
      <c r="JD40" s="233"/>
      <c r="JE40" s="233"/>
      <c r="JF40" s="233"/>
      <c r="JG40" s="233"/>
    </row>
    <row r="41" spans="1:267" s="234" customFormat="1" ht="30">
      <c r="A41" s="480"/>
      <c r="B41" s="420"/>
      <c r="C41" s="420"/>
      <c r="D41" s="236" t="s">
        <v>299</v>
      </c>
      <c r="E41" s="420"/>
      <c r="F41" s="484"/>
      <c r="G41" s="488"/>
      <c r="H41" s="420"/>
      <c r="I41" s="241"/>
      <c r="J41" s="242"/>
      <c r="K41" s="241" t="str">
        <f>IFERROR(CONCATENATE(INDEX('8- Politicas de admiistracion '!$B$16:$F$53,MATCH('5-. Identificación de Riesgos'!J41,'8- Politicas de admiistracion '!$C$16:$C$54,0),1)," - ",L41),"")</f>
        <v/>
      </c>
      <c r="L41" s="245" t="str">
        <f>IFERROR(VLOOKUP(INDEX('8- Politicas de admiistracion '!$B$16:$F$64,MATCH('5-. Identificación de Riesgos'!J41,'8- Politicas de admiistracion '!$C$16:$C$64,0),1),'8- Politicas de admiistracion '!$B$16:$F$64,5,FALSE),"")</f>
        <v/>
      </c>
      <c r="M41" s="420"/>
      <c r="N41" s="450"/>
      <c r="O41" s="420"/>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c r="CC41" s="233"/>
      <c r="CD41" s="233"/>
      <c r="CE41" s="233"/>
      <c r="CF41" s="233"/>
      <c r="CG41" s="233"/>
      <c r="CH41" s="233"/>
      <c r="CI41" s="233"/>
      <c r="CJ41" s="233"/>
      <c r="CK41" s="233"/>
      <c r="CL41" s="233"/>
      <c r="CM41" s="233"/>
      <c r="CN41" s="233"/>
      <c r="CO41" s="233"/>
      <c r="CP41" s="233"/>
      <c r="CQ41" s="233"/>
      <c r="CR41" s="233"/>
      <c r="CS41" s="233"/>
      <c r="CT41" s="233"/>
      <c r="CU41" s="233"/>
      <c r="CV41" s="233"/>
      <c r="CW41" s="233"/>
      <c r="CX41" s="233"/>
      <c r="CY41" s="233"/>
      <c r="CZ41" s="233"/>
      <c r="DA41" s="233"/>
      <c r="DB41" s="233"/>
      <c r="DC41" s="233"/>
      <c r="DD41" s="233"/>
      <c r="DE41" s="233"/>
      <c r="DF41" s="233"/>
      <c r="DG41" s="233"/>
      <c r="DH41" s="233"/>
      <c r="DI41" s="233"/>
      <c r="DJ41" s="233"/>
      <c r="DK41" s="233"/>
      <c r="DL41" s="233"/>
      <c r="DM41" s="233"/>
      <c r="DN41" s="233"/>
      <c r="DO41" s="233"/>
      <c r="DP41" s="233"/>
      <c r="DQ41" s="233"/>
      <c r="DR41" s="233"/>
      <c r="DS41" s="233"/>
      <c r="DT41" s="233"/>
      <c r="DU41" s="233"/>
      <c r="DV41" s="233"/>
      <c r="DW41" s="233"/>
      <c r="DX41" s="233"/>
      <c r="DY41" s="233"/>
      <c r="DZ41" s="233"/>
      <c r="EA41" s="233"/>
      <c r="EB41" s="233"/>
      <c r="EC41" s="233"/>
      <c r="ED41" s="233"/>
      <c r="EE41" s="233"/>
      <c r="EF41" s="233"/>
      <c r="EG41" s="233"/>
      <c r="EH41" s="233"/>
      <c r="EI41" s="233"/>
      <c r="EJ41" s="233"/>
      <c r="EK41" s="233"/>
      <c r="EL41" s="233"/>
      <c r="EM41" s="233"/>
      <c r="EN41" s="233"/>
      <c r="EO41" s="233"/>
      <c r="EP41" s="233"/>
      <c r="EQ41" s="233"/>
      <c r="ER41" s="233"/>
      <c r="ES41" s="233"/>
      <c r="ET41" s="233"/>
      <c r="EU41" s="233"/>
      <c r="EV41" s="233"/>
      <c r="EW41" s="233"/>
      <c r="EX41" s="233"/>
      <c r="EY41" s="233"/>
      <c r="EZ41" s="233"/>
      <c r="FA41" s="233"/>
      <c r="FB41" s="233"/>
      <c r="FC41" s="233"/>
      <c r="FD41" s="233"/>
      <c r="FE41" s="233"/>
      <c r="FF41" s="233"/>
      <c r="FG41" s="233"/>
      <c r="FH41" s="233"/>
      <c r="FI41" s="233"/>
      <c r="FJ41" s="233"/>
      <c r="FK41" s="233"/>
      <c r="FL41" s="233"/>
      <c r="FM41" s="233"/>
      <c r="FN41" s="233"/>
      <c r="FO41" s="233"/>
      <c r="FP41" s="233"/>
      <c r="FQ41" s="233"/>
      <c r="FR41" s="233"/>
      <c r="FS41" s="233"/>
      <c r="FT41" s="233"/>
      <c r="FU41" s="233"/>
      <c r="FV41" s="233"/>
      <c r="FW41" s="233"/>
      <c r="FX41" s="233"/>
      <c r="FY41" s="233"/>
      <c r="FZ41" s="233"/>
      <c r="GA41" s="233"/>
      <c r="GB41" s="233"/>
      <c r="GC41" s="233"/>
      <c r="GD41" s="233"/>
      <c r="GE41" s="233"/>
      <c r="GF41" s="233"/>
      <c r="GG41" s="233"/>
      <c r="GH41" s="233"/>
      <c r="GI41" s="233"/>
      <c r="GJ41" s="233"/>
      <c r="GK41" s="233"/>
      <c r="GL41" s="233"/>
      <c r="GM41" s="233"/>
      <c r="GN41" s="233"/>
      <c r="GO41" s="233"/>
      <c r="GP41" s="233"/>
      <c r="GQ41" s="233"/>
      <c r="GR41" s="233"/>
      <c r="GS41" s="233"/>
      <c r="GT41" s="233"/>
      <c r="GU41" s="233"/>
      <c r="GV41" s="233"/>
      <c r="GW41" s="233"/>
      <c r="GX41" s="233"/>
      <c r="GY41" s="233"/>
      <c r="GZ41" s="233"/>
      <c r="HA41" s="233"/>
      <c r="HB41" s="233"/>
      <c r="HC41" s="233"/>
      <c r="HD41" s="233"/>
      <c r="HE41" s="233"/>
      <c r="HF41" s="233"/>
      <c r="HG41" s="233"/>
      <c r="HH41" s="233"/>
      <c r="HI41" s="233"/>
      <c r="HJ41" s="233"/>
      <c r="HK41" s="233"/>
      <c r="HL41" s="233"/>
      <c r="HM41" s="233"/>
      <c r="HN41" s="233"/>
      <c r="HO41" s="233"/>
      <c r="HP41" s="233"/>
      <c r="HQ41" s="233"/>
      <c r="HR41" s="233"/>
      <c r="HS41" s="233"/>
      <c r="HT41" s="233"/>
      <c r="HU41" s="233"/>
      <c r="HV41" s="233"/>
      <c r="HW41" s="233"/>
      <c r="HX41" s="233"/>
      <c r="HY41" s="233"/>
      <c r="HZ41" s="233"/>
      <c r="IA41" s="233"/>
      <c r="IB41" s="233"/>
      <c r="IC41" s="233"/>
      <c r="ID41" s="233"/>
      <c r="IE41" s="233"/>
      <c r="IF41" s="233"/>
      <c r="IG41" s="233"/>
      <c r="IH41" s="233"/>
      <c r="II41" s="233"/>
      <c r="IJ41" s="233"/>
      <c r="IK41" s="233"/>
      <c r="IL41" s="233"/>
      <c r="IM41" s="233"/>
      <c r="IN41" s="233"/>
      <c r="IO41" s="233"/>
      <c r="IP41" s="233"/>
      <c r="IQ41" s="233"/>
      <c r="IR41" s="233"/>
      <c r="IS41" s="233"/>
      <c r="IT41" s="233"/>
      <c r="IU41" s="233"/>
      <c r="IV41" s="233"/>
      <c r="IW41" s="233"/>
      <c r="IX41" s="233"/>
      <c r="IY41" s="233"/>
      <c r="IZ41" s="233"/>
      <c r="JA41" s="233"/>
      <c r="JB41" s="233"/>
      <c r="JC41" s="233"/>
      <c r="JD41" s="233"/>
      <c r="JE41" s="233"/>
      <c r="JF41" s="233"/>
      <c r="JG41" s="233"/>
    </row>
    <row r="42" spans="1:267" s="234" customFormat="1" ht="30" customHeight="1">
      <c r="A42" s="480"/>
      <c r="B42" s="420"/>
      <c r="C42" s="420"/>
      <c r="D42" s="237" t="s">
        <v>300</v>
      </c>
      <c r="E42" s="420"/>
      <c r="F42" s="484"/>
      <c r="G42" s="488"/>
      <c r="H42" s="420"/>
      <c r="I42" s="241"/>
      <c r="J42" s="242"/>
      <c r="K42" s="241" t="str">
        <f>IFERROR(CONCATENATE(INDEX('8- Politicas de admiistracion '!$B$16:$F$53,MATCH('5-. Identificación de Riesgos'!J42,'8- Politicas de admiistracion '!$C$16:$C$54,0),1)," - ",L42),"")</f>
        <v/>
      </c>
      <c r="L42" s="245" t="str">
        <f>IFERROR(VLOOKUP(INDEX('8- Politicas de admiistracion '!$B$16:$F$64,MATCH('5-. Identificación de Riesgos'!J42,'8- Politicas de admiistracion '!$C$16:$C$64,0),1),'8- Politicas de admiistracion '!$B$16:$F$64,5,FALSE),"")</f>
        <v/>
      </c>
      <c r="M42" s="420"/>
      <c r="N42" s="450"/>
      <c r="O42" s="420"/>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3"/>
      <c r="CE42" s="233"/>
      <c r="CF42" s="233"/>
      <c r="CG42" s="233"/>
      <c r="CH42" s="233"/>
      <c r="CI42" s="233"/>
      <c r="CJ42" s="233"/>
      <c r="CK42" s="233"/>
      <c r="CL42" s="233"/>
      <c r="CM42" s="233"/>
      <c r="CN42" s="233"/>
      <c r="CO42" s="233"/>
      <c r="CP42" s="233"/>
      <c r="CQ42" s="233"/>
      <c r="CR42" s="233"/>
      <c r="CS42" s="233"/>
      <c r="CT42" s="233"/>
      <c r="CU42" s="233"/>
      <c r="CV42" s="233"/>
      <c r="CW42" s="233"/>
      <c r="CX42" s="233"/>
      <c r="CY42" s="233"/>
      <c r="CZ42" s="233"/>
      <c r="DA42" s="233"/>
      <c r="DB42" s="233"/>
      <c r="DC42" s="233"/>
      <c r="DD42" s="233"/>
      <c r="DE42" s="233"/>
      <c r="DF42" s="233"/>
      <c r="DG42" s="233"/>
      <c r="DH42" s="233"/>
      <c r="DI42" s="233"/>
      <c r="DJ42" s="233"/>
      <c r="DK42" s="233"/>
      <c r="DL42" s="233"/>
      <c r="DM42" s="233"/>
      <c r="DN42" s="233"/>
      <c r="DO42" s="233"/>
      <c r="DP42" s="233"/>
      <c r="DQ42" s="233"/>
      <c r="DR42" s="233"/>
      <c r="DS42" s="233"/>
      <c r="DT42" s="233"/>
      <c r="DU42" s="233"/>
      <c r="DV42" s="233"/>
      <c r="DW42" s="233"/>
      <c r="DX42" s="233"/>
      <c r="DY42" s="233"/>
      <c r="DZ42" s="233"/>
      <c r="EA42" s="233"/>
      <c r="EB42" s="233"/>
      <c r="EC42" s="233"/>
      <c r="ED42" s="233"/>
      <c r="EE42" s="233"/>
      <c r="EF42" s="233"/>
      <c r="EG42" s="233"/>
      <c r="EH42" s="233"/>
      <c r="EI42" s="233"/>
      <c r="EJ42" s="233"/>
      <c r="EK42" s="233"/>
      <c r="EL42" s="233"/>
      <c r="EM42" s="233"/>
      <c r="EN42" s="233"/>
      <c r="EO42" s="233"/>
      <c r="EP42" s="233"/>
      <c r="EQ42" s="233"/>
      <c r="ER42" s="233"/>
      <c r="ES42" s="233"/>
      <c r="ET42" s="233"/>
      <c r="EU42" s="233"/>
      <c r="EV42" s="233"/>
      <c r="EW42" s="233"/>
      <c r="EX42" s="233"/>
      <c r="EY42" s="233"/>
      <c r="EZ42" s="233"/>
      <c r="FA42" s="233"/>
      <c r="FB42" s="233"/>
      <c r="FC42" s="233"/>
      <c r="FD42" s="233"/>
      <c r="FE42" s="233"/>
      <c r="FF42" s="233"/>
      <c r="FG42" s="233"/>
      <c r="FH42" s="233"/>
      <c r="FI42" s="233"/>
      <c r="FJ42" s="233"/>
      <c r="FK42" s="233"/>
      <c r="FL42" s="233"/>
      <c r="FM42" s="233"/>
      <c r="FN42" s="233"/>
      <c r="FO42" s="233"/>
      <c r="FP42" s="233"/>
      <c r="FQ42" s="233"/>
      <c r="FR42" s="233"/>
      <c r="FS42" s="233"/>
      <c r="FT42" s="233"/>
      <c r="FU42" s="233"/>
      <c r="FV42" s="233"/>
      <c r="FW42" s="233"/>
      <c r="FX42" s="233"/>
      <c r="FY42" s="233"/>
      <c r="FZ42" s="233"/>
      <c r="GA42" s="233"/>
      <c r="GB42" s="233"/>
      <c r="GC42" s="233"/>
      <c r="GD42" s="233"/>
      <c r="GE42" s="233"/>
      <c r="GF42" s="233"/>
      <c r="GG42" s="233"/>
      <c r="GH42" s="233"/>
      <c r="GI42" s="233"/>
      <c r="GJ42" s="233"/>
      <c r="GK42" s="233"/>
      <c r="GL42" s="233"/>
      <c r="GM42" s="233"/>
      <c r="GN42" s="233"/>
      <c r="GO42" s="233"/>
      <c r="GP42" s="233"/>
      <c r="GQ42" s="233"/>
      <c r="GR42" s="233"/>
      <c r="GS42" s="233"/>
      <c r="GT42" s="233"/>
      <c r="GU42" s="233"/>
      <c r="GV42" s="233"/>
      <c r="GW42" s="233"/>
      <c r="GX42" s="233"/>
      <c r="GY42" s="233"/>
      <c r="GZ42" s="233"/>
      <c r="HA42" s="233"/>
      <c r="HB42" s="233"/>
      <c r="HC42" s="233"/>
      <c r="HD42" s="233"/>
      <c r="HE42" s="233"/>
      <c r="HF42" s="233"/>
      <c r="HG42" s="233"/>
      <c r="HH42" s="233"/>
      <c r="HI42" s="233"/>
      <c r="HJ42" s="233"/>
      <c r="HK42" s="233"/>
      <c r="HL42" s="233"/>
      <c r="HM42" s="233"/>
      <c r="HN42" s="233"/>
      <c r="HO42" s="233"/>
      <c r="HP42" s="233"/>
      <c r="HQ42" s="233"/>
      <c r="HR42" s="233"/>
      <c r="HS42" s="233"/>
      <c r="HT42" s="233"/>
      <c r="HU42" s="233"/>
      <c r="HV42" s="233"/>
      <c r="HW42" s="233"/>
      <c r="HX42" s="233"/>
      <c r="HY42" s="233"/>
      <c r="HZ42" s="233"/>
      <c r="IA42" s="233"/>
      <c r="IB42" s="233"/>
      <c r="IC42" s="233"/>
      <c r="ID42" s="233"/>
      <c r="IE42" s="233"/>
      <c r="IF42" s="233"/>
      <c r="IG42" s="233"/>
      <c r="IH42" s="233"/>
      <c r="II42" s="233"/>
      <c r="IJ42" s="233"/>
      <c r="IK42" s="233"/>
      <c r="IL42" s="233"/>
      <c r="IM42" s="233"/>
      <c r="IN42" s="233"/>
      <c r="IO42" s="233"/>
      <c r="IP42" s="233"/>
      <c r="IQ42" s="233"/>
      <c r="IR42" s="233"/>
      <c r="IS42" s="233"/>
      <c r="IT42" s="233"/>
      <c r="IU42" s="233"/>
      <c r="IV42" s="233"/>
      <c r="IW42" s="233"/>
      <c r="IX42" s="233"/>
      <c r="IY42" s="233"/>
      <c r="IZ42" s="233"/>
      <c r="JA42" s="233"/>
      <c r="JB42" s="233"/>
      <c r="JC42" s="233"/>
      <c r="JD42" s="233"/>
      <c r="JE42" s="233"/>
      <c r="JF42" s="233"/>
      <c r="JG42" s="233"/>
    </row>
    <row r="43" spans="1:267" s="234" customFormat="1" ht="60">
      <c r="A43" s="480"/>
      <c r="B43" s="420"/>
      <c r="C43" s="420"/>
      <c r="D43" s="237" t="s">
        <v>301</v>
      </c>
      <c r="E43" s="420"/>
      <c r="F43" s="484"/>
      <c r="G43" s="488"/>
      <c r="H43" s="420"/>
      <c r="I43" s="241"/>
      <c r="J43" s="242"/>
      <c r="K43" s="241" t="str">
        <f>IFERROR(CONCATENATE(INDEX('8- Politicas de admiistracion '!$B$16:$F$53,MATCH('5-. Identificación de Riesgos'!J43,'8- Politicas de admiistracion '!$C$16:$C$54,0),1)," - ",L43),"")</f>
        <v/>
      </c>
      <c r="L43" s="245" t="str">
        <f>IFERROR(VLOOKUP(INDEX('8- Politicas de admiistracion '!$B$16:$F$64,MATCH('5-. Identificación de Riesgos'!J43,'8- Politicas de admiistracion '!$C$16:$C$64,0),1),'8- Politicas de admiistracion '!$B$16:$F$64,5,FALSE),"")</f>
        <v/>
      </c>
      <c r="M43" s="420"/>
      <c r="N43" s="450"/>
      <c r="O43" s="420"/>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33"/>
      <c r="CW43" s="233"/>
      <c r="CX43" s="233"/>
      <c r="CY43" s="233"/>
      <c r="CZ43" s="233"/>
      <c r="DA43" s="233"/>
      <c r="DB43" s="233"/>
      <c r="DC43" s="233"/>
      <c r="DD43" s="233"/>
      <c r="DE43" s="233"/>
      <c r="DF43" s="233"/>
      <c r="DG43" s="233"/>
      <c r="DH43" s="233"/>
      <c r="DI43" s="233"/>
      <c r="DJ43" s="233"/>
      <c r="DK43" s="233"/>
      <c r="DL43" s="233"/>
      <c r="DM43" s="233"/>
      <c r="DN43" s="233"/>
      <c r="DO43" s="233"/>
      <c r="DP43" s="233"/>
      <c r="DQ43" s="233"/>
      <c r="DR43" s="233"/>
      <c r="DS43" s="233"/>
      <c r="DT43" s="233"/>
      <c r="DU43" s="233"/>
      <c r="DV43" s="233"/>
      <c r="DW43" s="233"/>
      <c r="DX43" s="233"/>
      <c r="DY43" s="233"/>
      <c r="DZ43" s="233"/>
      <c r="EA43" s="233"/>
      <c r="EB43" s="233"/>
      <c r="EC43" s="233"/>
      <c r="ED43" s="233"/>
      <c r="EE43" s="233"/>
      <c r="EF43" s="233"/>
      <c r="EG43" s="233"/>
      <c r="EH43" s="233"/>
      <c r="EI43" s="233"/>
      <c r="EJ43" s="233"/>
      <c r="EK43" s="233"/>
      <c r="EL43" s="233"/>
      <c r="EM43" s="233"/>
      <c r="EN43" s="233"/>
      <c r="EO43" s="233"/>
      <c r="EP43" s="233"/>
      <c r="EQ43" s="233"/>
      <c r="ER43" s="233"/>
      <c r="ES43" s="233"/>
      <c r="ET43" s="233"/>
      <c r="EU43" s="233"/>
      <c r="EV43" s="233"/>
      <c r="EW43" s="233"/>
      <c r="EX43" s="233"/>
      <c r="EY43" s="233"/>
      <c r="EZ43" s="233"/>
      <c r="FA43" s="233"/>
      <c r="FB43" s="233"/>
      <c r="FC43" s="233"/>
      <c r="FD43" s="233"/>
      <c r="FE43" s="233"/>
      <c r="FF43" s="233"/>
      <c r="FG43" s="233"/>
      <c r="FH43" s="233"/>
      <c r="FI43" s="233"/>
      <c r="FJ43" s="233"/>
      <c r="FK43" s="233"/>
      <c r="FL43" s="233"/>
      <c r="FM43" s="233"/>
      <c r="FN43" s="233"/>
      <c r="FO43" s="233"/>
      <c r="FP43" s="233"/>
      <c r="FQ43" s="233"/>
      <c r="FR43" s="233"/>
      <c r="FS43" s="233"/>
      <c r="FT43" s="233"/>
      <c r="FU43" s="233"/>
      <c r="FV43" s="233"/>
      <c r="FW43" s="233"/>
      <c r="FX43" s="233"/>
      <c r="FY43" s="233"/>
      <c r="FZ43" s="233"/>
      <c r="GA43" s="233"/>
      <c r="GB43" s="233"/>
      <c r="GC43" s="233"/>
      <c r="GD43" s="233"/>
      <c r="GE43" s="233"/>
      <c r="GF43" s="233"/>
      <c r="GG43" s="233"/>
      <c r="GH43" s="233"/>
      <c r="GI43" s="233"/>
      <c r="GJ43" s="233"/>
      <c r="GK43" s="233"/>
      <c r="GL43" s="233"/>
      <c r="GM43" s="233"/>
      <c r="GN43" s="233"/>
      <c r="GO43" s="233"/>
      <c r="GP43" s="233"/>
      <c r="GQ43" s="233"/>
      <c r="GR43" s="233"/>
      <c r="GS43" s="233"/>
      <c r="GT43" s="233"/>
      <c r="GU43" s="233"/>
      <c r="GV43" s="233"/>
      <c r="GW43" s="233"/>
      <c r="GX43" s="233"/>
      <c r="GY43" s="233"/>
      <c r="GZ43" s="233"/>
      <c r="HA43" s="233"/>
      <c r="HB43" s="233"/>
      <c r="HC43" s="233"/>
      <c r="HD43" s="233"/>
      <c r="HE43" s="233"/>
      <c r="HF43" s="233"/>
      <c r="HG43" s="233"/>
      <c r="HH43" s="233"/>
      <c r="HI43" s="233"/>
      <c r="HJ43" s="233"/>
      <c r="HK43" s="233"/>
      <c r="HL43" s="233"/>
      <c r="HM43" s="233"/>
      <c r="HN43" s="233"/>
      <c r="HO43" s="233"/>
      <c r="HP43" s="233"/>
      <c r="HQ43" s="233"/>
      <c r="HR43" s="233"/>
      <c r="HS43" s="233"/>
      <c r="HT43" s="233"/>
      <c r="HU43" s="233"/>
      <c r="HV43" s="233"/>
      <c r="HW43" s="233"/>
      <c r="HX43" s="233"/>
      <c r="HY43" s="233"/>
      <c r="HZ43" s="233"/>
      <c r="IA43" s="233"/>
      <c r="IB43" s="233"/>
      <c r="IC43" s="233"/>
      <c r="ID43" s="233"/>
      <c r="IE43" s="233"/>
      <c r="IF43" s="233"/>
      <c r="IG43" s="233"/>
      <c r="IH43" s="233"/>
      <c r="II43" s="233"/>
      <c r="IJ43" s="233"/>
      <c r="IK43" s="233"/>
      <c r="IL43" s="233"/>
      <c r="IM43" s="233"/>
      <c r="IN43" s="233"/>
      <c r="IO43" s="233"/>
      <c r="IP43" s="233"/>
      <c r="IQ43" s="233"/>
      <c r="IR43" s="233"/>
      <c r="IS43" s="233"/>
      <c r="IT43" s="233"/>
      <c r="IU43" s="233"/>
      <c r="IV43" s="233"/>
      <c r="IW43" s="233"/>
      <c r="IX43" s="233"/>
      <c r="IY43" s="233"/>
      <c r="IZ43" s="233"/>
      <c r="JA43" s="233"/>
      <c r="JB43" s="233"/>
      <c r="JC43" s="233"/>
      <c r="JD43" s="233"/>
      <c r="JE43" s="233"/>
      <c r="JF43" s="233"/>
      <c r="JG43" s="233"/>
    </row>
    <row r="44" spans="1:267" s="234" customFormat="1" ht="72" hidden="1" customHeight="1">
      <c r="A44" s="480"/>
      <c r="B44" s="420"/>
      <c r="C44" s="420"/>
      <c r="D44" s="237"/>
      <c r="E44" s="420"/>
      <c r="F44" s="484"/>
      <c r="G44" s="488"/>
      <c r="H44" s="420"/>
      <c r="I44" s="241"/>
      <c r="J44" s="242"/>
      <c r="K44" s="241" t="str">
        <f>IFERROR(CONCATENATE(INDEX('8- Politicas de admiistracion '!$B$16:$F$53,MATCH('5-. Identificación de Riesgos'!J44,'8- Politicas de admiistracion '!$C$16:$C$54,0),1)," - ",L44),"")</f>
        <v/>
      </c>
      <c r="L44" s="245" t="str">
        <f>IFERROR(VLOOKUP(INDEX('8- Politicas de admiistracion '!$B$16:$F$64,MATCH('5-. Identificación de Riesgos'!J44,'8- Politicas de admiistracion '!$C$16:$C$64,0),1),'8- Politicas de admiistracion '!$B$16:$F$64,5,FALSE),"")</f>
        <v/>
      </c>
      <c r="M44" s="420"/>
      <c r="N44" s="450"/>
      <c r="O44" s="420"/>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33"/>
      <c r="CW44" s="233"/>
      <c r="CX44" s="233"/>
      <c r="CY44" s="233"/>
      <c r="CZ44" s="233"/>
      <c r="DA44" s="233"/>
      <c r="DB44" s="233"/>
      <c r="DC44" s="233"/>
      <c r="DD44" s="233"/>
      <c r="DE44" s="233"/>
      <c r="DF44" s="233"/>
      <c r="DG44" s="233"/>
      <c r="DH44" s="233"/>
      <c r="DI44" s="233"/>
      <c r="DJ44" s="233"/>
      <c r="DK44" s="233"/>
      <c r="DL44" s="233"/>
      <c r="DM44" s="233"/>
      <c r="DN44" s="233"/>
      <c r="DO44" s="233"/>
      <c r="DP44" s="233"/>
      <c r="DQ44" s="233"/>
      <c r="DR44" s="233"/>
      <c r="DS44" s="233"/>
      <c r="DT44" s="233"/>
      <c r="DU44" s="233"/>
      <c r="DV44" s="233"/>
      <c r="DW44" s="233"/>
      <c r="DX44" s="233"/>
      <c r="DY44" s="233"/>
      <c r="DZ44" s="233"/>
      <c r="EA44" s="233"/>
      <c r="EB44" s="233"/>
      <c r="EC44" s="233"/>
      <c r="ED44" s="233"/>
      <c r="EE44" s="233"/>
      <c r="EF44" s="233"/>
      <c r="EG44" s="233"/>
      <c r="EH44" s="233"/>
      <c r="EI44" s="233"/>
      <c r="EJ44" s="233"/>
      <c r="EK44" s="233"/>
      <c r="EL44" s="233"/>
      <c r="EM44" s="233"/>
      <c r="EN44" s="233"/>
      <c r="EO44" s="233"/>
      <c r="EP44" s="233"/>
      <c r="EQ44" s="233"/>
      <c r="ER44" s="233"/>
      <c r="ES44" s="233"/>
      <c r="ET44" s="233"/>
      <c r="EU44" s="233"/>
      <c r="EV44" s="233"/>
      <c r="EW44" s="233"/>
      <c r="EX44" s="233"/>
      <c r="EY44" s="233"/>
      <c r="EZ44" s="233"/>
      <c r="FA44" s="233"/>
      <c r="FB44" s="233"/>
      <c r="FC44" s="233"/>
      <c r="FD44" s="233"/>
      <c r="FE44" s="233"/>
      <c r="FF44" s="233"/>
      <c r="FG44" s="233"/>
      <c r="FH44" s="233"/>
      <c r="FI44" s="233"/>
      <c r="FJ44" s="233"/>
      <c r="FK44" s="233"/>
      <c r="FL44" s="233"/>
      <c r="FM44" s="233"/>
      <c r="FN44" s="233"/>
      <c r="FO44" s="233"/>
      <c r="FP44" s="233"/>
      <c r="FQ44" s="233"/>
      <c r="FR44" s="233"/>
      <c r="FS44" s="233"/>
      <c r="FT44" s="233"/>
      <c r="FU44" s="233"/>
      <c r="FV44" s="233"/>
      <c r="FW44" s="233"/>
      <c r="FX44" s="233"/>
      <c r="FY44" s="233"/>
      <c r="FZ44" s="233"/>
      <c r="GA44" s="233"/>
      <c r="GB44" s="233"/>
      <c r="GC44" s="233"/>
      <c r="GD44" s="233"/>
      <c r="GE44" s="233"/>
      <c r="GF44" s="233"/>
      <c r="GG44" s="233"/>
      <c r="GH44" s="233"/>
      <c r="GI44" s="233"/>
      <c r="GJ44" s="233"/>
      <c r="GK44" s="233"/>
      <c r="GL44" s="233"/>
      <c r="GM44" s="233"/>
      <c r="GN44" s="233"/>
      <c r="GO44" s="233"/>
      <c r="GP44" s="233"/>
      <c r="GQ44" s="233"/>
      <c r="GR44" s="233"/>
      <c r="GS44" s="233"/>
      <c r="GT44" s="233"/>
      <c r="GU44" s="233"/>
      <c r="GV44" s="233"/>
      <c r="GW44" s="233"/>
      <c r="GX44" s="233"/>
      <c r="GY44" s="233"/>
      <c r="GZ44" s="233"/>
      <c r="HA44" s="233"/>
      <c r="HB44" s="233"/>
      <c r="HC44" s="233"/>
      <c r="HD44" s="233"/>
      <c r="HE44" s="233"/>
      <c r="HF44" s="233"/>
      <c r="HG44" s="233"/>
      <c r="HH44" s="233"/>
      <c r="HI44" s="233"/>
      <c r="HJ44" s="233"/>
      <c r="HK44" s="233"/>
      <c r="HL44" s="233"/>
      <c r="HM44" s="233"/>
      <c r="HN44" s="233"/>
      <c r="HO44" s="233"/>
      <c r="HP44" s="233"/>
      <c r="HQ44" s="233"/>
      <c r="HR44" s="233"/>
      <c r="HS44" s="233"/>
      <c r="HT44" s="233"/>
      <c r="HU44" s="233"/>
      <c r="HV44" s="233"/>
      <c r="HW44" s="233"/>
      <c r="HX44" s="233"/>
      <c r="HY44" s="233"/>
      <c r="HZ44" s="233"/>
      <c r="IA44" s="233"/>
      <c r="IB44" s="233"/>
      <c r="IC44" s="233"/>
      <c r="ID44" s="233"/>
      <c r="IE44" s="233"/>
      <c r="IF44" s="233"/>
      <c r="IG44" s="233"/>
      <c r="IH44" s="233"/>
      <c r="II44" s="233"/>
      <c r="IJ44" s="233"/>
      <c r="IK44" s="233"/>
      <c r="IL44" s="233"/>
      <c r="IM44" s="233"/>
      <c r="IN44" s="233"/>
      <c r="IO44" s="233"/>
      <c r="IP44" s="233"/>
      <c r="IQ44" s="233"/>
      <c r="IR44" s="233"/>
      <c r="IS44" s="233"/>
      <c r="IT44" s="233"/>
      <c r="IU44" s="233"/>
      <c r="IV44" s="233"/>
      <c r="IW44" s="233"/>
      <c r="IX44" s="233"/>
      <c r="IY44" s="233"/>
      <c r="IZ44" s="233"/>
      <c r="JA44" s="233"/>
      <c r="JB44" s="233"/>
      <c r="JC44" s="233"/>
      <c r="JD44" s="233"/>
      <c r="JE44" s="233"/>
      <c r="JF44" s="233"/>
      <c r="JG44" s="233"/>
    </row>
    <row r="45" spans="1:267" s="234" customFormat="1" ht="15" hidden="1">
      <c r="A45" s="480"/>
      <c r="B45" s="420"/>
      <c r="C45" s="420"/>
      <c r="D45" s="237"/>
      <c r="E45" s="420"/>
      <c r="F45" s="484"/>
      <c r="G45" s="488"/>
      <c r="H45" s="420"/>
      <c r="I45" s="241"/>
      <c r="J45" s="242"/>
      <c r="K45" s="241" t="str">
        <f>IFERROR(CONCATENATE(INDEX('8- Politicas de admiistracion '!$B$16:$F$53,MATCH('5-. Identificación de Riesgos'!J45,'8- Politicas de admiistracion '!$C$16:$C$54,0),1)," - ",L45),"")</f>
        <v/>
      </c>
      <c r="L45" s="245" t="str">
        <f>IFERROR(VLOOKUP(INDEX('8- Politicas de admiistracion '!$B$16:$F$64,MATCH('5-. Identificación de Riesgos'!J45,'8- Politicas de admiistracion '!$C$16:$C$64,0),1),'8- Politicas de admiistracion '!$B$16:$F$64,5,FALSE),"")</f>
        <v/>
      </c>
      <c r="M45" s="420"/>
      <c r="N45" s="450"/>
      <c r="O45" s="420"/>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233"/>
      <c r="BU45" s="233"/>
      <c r="BV45" s="233"/>
      <c r="BW45" s="233"/>
      <c r="BX45" s="233"/>
      <c r="BY45" s="233"/>
      <c r="BZ45" s="233"/>
      <c r="CA45" s="233"/>
      <c r="CB45" s="233"/>
      <c r="CC45" s="233"/>
      <c r="CD45" s="233"/>
      <c r="CE45" s="233"/>
      <c r="CF45" s="233"/>
      <c r="CG45" s="233"/>
      <c r="CH45" s="233"/>
      <c r="CI45" s="233"/>
      <c r="CJ45" s="233"/>
      <c r="CK45" s="233"/>
      <c r="CL45" s="233"/>
      <c r="CM45" s="233"/>
      <c r="CN45" s="233"/>
      <c r="CO45" s="233"/>
      <c r="CP45" s="233"/>
      <c r="CQ45" s="233"/>
      <c r="CR45" s="233"/>
      <c r="CS45" s="233"/>
      <c r="CT45" s="233"/>
      <c r="CU45" s="233"/>
      <c r="CV45" s="233"/>
      <c r="CW45" s="233"/>
      <c r="CX45" s="233"/>
      <c r="CY45" s="233"/>
      <c r="CZ45" s="233"/>
      <c r="DA45" s="233"/>
      <c r="DB45" s="233"/>
      <c r="DC45" s="233"/>
      <c r="DD45" s="233"/>
      <c r="DE45" s="233"/>
      <c r="DF45" s="233"/>
      <c r="DG45" s="233"/>
      <c r="DH45" s="233"/>
      <c r="DI45" s="233"/>
      <c r="DJ45" s="233"/>
      <c r="DK45" s="233"/>
      <c r="DL45" s="233"/>
      <c r="DM45" s="233"/>
      <c r="DN45" s="233"/>
      <c r="DO45" s="233"/>
      <c r="DP45" s="233"/>
      <c r="DQ45" s="233"/>
      <c r="DR45" s="233"/>
      <c r="DS45" s="233"/>
      <c r="DT45" s="233"/>
      <c r="DU45" s="233"/>
      <c r="DV45" s="233"/>
      <c r="DW45" s="233"/>
      <c r="DX45" s="233"/>
      <c r="DY45" s="233"/>
      <c r="DZ45" s="233"/>
      <c r="EA45" s="233"/>
      <c r="EB45" s="233"/>
      <c r="EC45" s="233"/>
      <c r="ED45" s="233"/>
      <c r="EE45" s="233"/>
      <c r="EF45" s="233"/>
      <c r="EG45" s="233"/>
      <c r="EH45" s="233"/>
      <c r="EI45" s="233"/>
      <c r="EJ45" s="233"/>
      <c r="EK45" s="233"/>
      <c r="EL45" s="233"/>
      <c r="EM45" s="233"/>
      <c r="EN45" s="233"/>
      <c r="EO45" s="233"/>
      <c r="EP45" s="233"/>
      <c r="EQ45" s="233"/>
      <c r="ER45" s="233"/>
      <c r="ES45" s="233"/>
      <c r="ET45" s="233"/>
      <c r="EU45" s="233"/>
      <c r="EV45" s="233"/>
      <c r="EW45" s="233"/>
      <c r="EX45" s="233"/>
      <c r="EY45" s="233"/>
      <c r="EZ45" s="233"/>
      <c r="FA45" s="233"/>
      <c r="FB45" s="233"/>
      <c r="FC45" s="233"/>
      <c r="FD45" s="233"/>
      <c r="FE45" s="233"/>
      <c r="FF45" s="233"/>
      <c r="FG45" s="233"/>
      <c r="FH45" s="233"/>
      <c r="FI45" s="233"/>
      <c r="FJ45" s="233"/>
      <c r="FK45" s="233"/>
      <c r="FL45" s="233"/>
      <c r="FM45" s="233"/>
      <c r="FN45" s="233"/>
      <c r="FO45" s="233"/>
      <c r="FP45" s="233"/>
      <c r="FQ45" s="233"/>
      <c r="FR45" s="233"/>
      <c r="FS45" s="233"/>
      <c r="FT45" s="233"/>
      <c r="FU45" s="233"/>
      <c r="FV45" s="233"/>
      <c r="FW45" s="233"/>
      <c r="FX45" s="233"/>
      <c r="FY45" s="233"/>
      <c r="FZ45" s="233"/>
      <c r="GA45" s="233"/>
      <c r="GB45" s="233"/>
      <c r="GC45" s="233"/>
      <c r="GD45" s="233"/>
      <c r="GE45" s="233"/>
      <c r="GF45" s="233"/>
      <c r="GG45" s="233"/>
      <c r="GH45" s="233"/>
      <c r="GI45" s="233"/>
      <c r="GJ45" s="233"/>
      <c r="GK45" s="233"/>
      <c r="GL45" s="233"/>
      <c r="GM45" s="233"/>
      <c r="GN45" s="233"/>
      <c r="GO45" s="233"/>
      <c r="GP45" s="233"/>
      <c r="GQ45" s="233"/>
      <c r="GR45" s="233"/>
      <c r="GS45" s="233"/>
      <c r="GT45" s="233"/>
      <c r="GU45" s="233"/>
      <c r="GV45" s="233"/>
      <c r="GW45" s="233"/>
      <c r="GX45" s="233"/>
      <c r="GY45" s="233"/>
      <c r="GZ45" s="233"/>
      <c r="HA45" s="233"/>
      <c r="HB45" s="233"/>
      <c r="HC45" s="233"/>
      <c r="HD45" s="233"/>
      <c r="HE45" s="233"/>
      <c r="HF45" s="233"/>
      <c r="HG45" s="233"/>
      <c r="HH45" s="233"/>
      <c r="HI45" s="233"/>
      <c r="HJ45" s="233"/>
      <c r="HK45" s="233"/>
      <c r="HL45" s="233"/>
      <c r="HM45" s="233"/>
      <c r="HN45" s="233"/>
      <c r="HO45" s="233"/>
      <c r="HP45" s="233"/>
      <c r="HQ45" s="233"/>
      <c r="HR45" s="233"/>
      <c r="HS45" s="233"/>
      <c r="HT45" s="233"/>
      <c r="HU45" s="233"/>
      <c r="HV45" s="233"/>
      <c r="HW45" s="233"/>
      <c r="HX45" s="233"/>
      <c r="HY45" s="233"/>
      <c r="HZ45" s="233"/>
      <c r="IA45" s="233"/>
      <c r="IB45" s="233"/>
      <c r="IC45" s="233"/>
      <c r="ID45" s="233"/>
      <c r="IE45" s="233"/>
      <c r="IF45" s="233"/>
      <c r="IG45" s="233"/>
      <c r="IH45" s="233"/>
      <c r="II45" s="233"/>
      <c r="IJ45" s="233"/>
      <c r="IK45" s="233"/>
      <c r="IL45" s="233"/>
      <c r="IM45" s="233"/>
      <c r="IN45" s="233"/>
      <c r="IO45" s="233"/>
      <c r="IP45" s="233"/>
      <c r="IQ45" s="233"/>
      <c r="IR45" s="233"/>
      <c r="IS45" s="233"/>
      <c r="IT45" s="233"/>
      <c r="IU45" s="233"/>
      <c r="IV45" s="233"/>
      <c r="IW45" s="233"/>
      <c r="IX45" s="233"/>
      <c r="IY45" s="233"/>
      <c r="IZ45" s="233"/>
      <c r="JA45" s="233"/>
      <c r="JB45" s="233"/>
      <c r="JC45" s="233"/>
      <c r="JD45" s="233"/>
      <c r="JE45" s="233"/>
      <c r="JF45" s="233"/>
      <c r="JG45" s="233"/>
    </row>
    <row r="46" spans="1:267" s="234" customFormat="1" ht="30" hidden="1" customHeight="1">
      <c r="A46" s="480"/>
      <c r="B46" s="420"/>
      <c r="C46" s="420"/>
      <c r="D46" s="237"/>
      <c r="E46" s="420"/>
      <c r="F46" s="484"/>
      <c r="G46" s="488"/>
      <c r="H46" s="420"/>
      <c r="I46" s="241"/>
      <c r="J46" s="242"/>
      <c r="K46" s="241" t="str">
        <f>IFERROR(CONCATENATE(INDEX('8- Politicas de admiistracion '!$B$16:$F$53,MATCH('5-. Identificación de Riesgos'!J46,'8- Politicas de admiistracion '!$C$16:$C$54,0),1)," - ",L46),"")</f>
        <v/>
      </c>
      <c r="L46" s="245" t="str">
        <f>IFERROR(VLOOKUP(INDEX('8- Politicas de admiistracion '!$B$16:$F$64,MATCH('5-. Identificación de Riesgos'!J46,'8- Politicas de admiistracion '!$C$16:$C$64,0),1),'8- Politicas de admiistracion '!$B$16:$F$64,5,FALSE),"")</f>
        <v/>
      </c>
      <c r="M46" s="420"/>
      <c r="N46" s="450"/>
      <c r="O46" s="420"/>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3"/>
      <c r="CF46" s="233"/>
      <c r="CG46" s="233"/>
      <c r="CH46" s="233"/>
      <c r="CI46" s="233"/>
      <c r="CJ46" s="233"/>
      <c r="CK46" s="233"/>
      <c r="CL46" s="233"/>
      <c r="CM46" s="233"/>
      <c r="CN46" s="233"/>
      <c r="CO46" s="233"/>
      <c r="CP46" s="233"/>
      <c r="CQ46" s="233"/>
      <c r="CR46" s="233"/>
      <c r="CS46" s="233"/>
      <c r="CT46" s="233"/>
      <c r="CU46" s="233"/>
      <c r="CV46" s="233"/>
      <c r="CW46" s="233"/>
      <c r="CX46" s="233"/>
      <c r="CY46" s="233"/>
      <c r="CZ46" s="233"/>
      <c r="DA46" s="233"/>
      <c r="DB46" s="233"/>
      <c r="DC46" s="233"/>
      <c r="DD46" s="233"/>
      <c r="DE46" s="233"/>
      <c r="DF46" s="233"/>
      <c r="DG46" s="233"/>
      <c r="DH46" s="233"/>
      <c r="DI46" s="233"/>
      <c r="DJ46" s="233"/>
      <c r="DK46" s="233"/>
      <c r="DL46" s="233"/>
      <c r="DM46" s="233"/>
      <c r="DN46" s="233"/>
      <c r="DO46" s="233"/>
      <c r="DP46" s="233"/>
      <c r="DQ46" s="233"/>
      <c r="DR46" s="233"/>
      <c r="DS46" s="233"/>
      <c r="DT46" s="233"/>
      <c r="DU46" s="233"/>
      <c r="DV46" s="233"/>
      <c r="DW46" s="233"/>
      <c r="DX46" s="233"/>
      <c r="DY46" s="233"/>
      <c r="DZ46" s="233"/>
      <c r="EA46" s="233"/>
      <c r="EB46" s="233"/>
      <c r="EC46" s="233"/>
      <c r="ED46" s="233"/>
      <c r="EE46" s="233"/>
      <c r="EF46" s="233"/>
      <c r="EG46" s="233"/>
      <c r="EH46" s="233"/>
      <c r="EI46" s="233"/>
      <c r="EJ46" s="233"/>
      <c r="EK46" s="233"/>
      <c r="EL46" s="233"/>
      <c r="EM46" s="233"/>
      <c r="EN46" s="233"/>
      <c r="EO46" s="233"/>
      <c r="EP46" s="233"/>
      <c r="EQ46" s="233"/>
      <c r="ER46" s="233"/>
      <c r="ES46" s="233"/>
      <c r="ET46" s="233"/>
      <c r="EU46" s="233"/>
      <c r="EV46" s="233"/>
      <c r="EW46" s="233"/>
      <c r="EX46" s="233"/>
      <c r="EY46" s="233"/>
      <c r="EZ46" s="233"/>
      <c r="FA46" s="233"/>
      <c r="FB46" s="233"/>
      <c r="FC46" s="233"/>
      <c r="FD46" s="233"/>
      <c r="FE46" s="233"/>
      <c r="FF46" s="233"/>
      <c r="FG46" s="233"/>
      <c r="FH46" s="233"/>
      <c r="FI46" s="233"/>
      <c r="FJ46" s="233"/>
      <c r="FK46" s="233"/>
      <c r="FL46" s="233"/>
      <c r="FM46" s="233"/>
      <c r="FN46" s="233"/>
      <c r="FO46" s="233"/>
      <c r="FP46" s="233"/>
      <c r="FQ46" s="233"/>
      <c r="FR46" s="233"/>
      <c r="FS46" s="233"/>
      <c r="FT46" s="233"/>
      <c r="FU46" s="233"/>
      <c r="FV46" s="233"/>
      <c r="FW46" s="233"/>
      <c r="FX46" s="233"/>
      <c r="FY46" s="233"/>
      <c r="FZ46" s="233"/>
      <c r="GA46" s="233"/>
      <c r="GB46" s="233"/>
      <c r="GC46" s="233"/>
      <c r="GD46" s="233"/>
      <c r="GE46" s="233"/>
      <c r="GF46" s="233"/>
      <c r="GG46" s="233"/>
      <c r="GH46" s="233"/>
      <c r="GI46" s="233"/>
      <c r="GJ46" s="233"/>
      <c r="GK46" s="233"/>
      <c r="GL46" s="233"/>
      <c r="GM46" s="233"/>
      <c r="GN46" s="233"/>
      <c r="GO46" s="233"/>
      <c r="GP46" s="233"/>
      <c r="GQ46" s="233"/>
      <c r="GR46" s="233"/>
      <c r="GS46" s="233"/>
      <c r="GT46" s="233"/>
      <c r="GU46" s="233"/>
      <c r="GV46" s="233"/>
      <c r="GW46" s="233"/>
      <c r="GX46" s="233"/>
      <c r="GY46" s="233"/>
      <c r="GZ46" s="233"/>
      <c r="HA46" s="233"/>
      <c r="HB46" s="233"/>
      <c r="HC46" s="233"/>
      <c r="HD46" s="233"/>
      <c r="HE46" s="233"/>
      <c r="HF46" s="233"/>
      <c r="HG46" s="233"/>
      <c r="HH46" s="233"/>
      <c r="HI46" s="233"/>
      <c r="HJ46" s="233"/>
      <c r="HK46" s="233"/>
      <c r="HL46" s="233"/>
      <c r="HM46" s="233"/>
      <c r="HN46" s="233"/>
      <c r="HO46" s="233"/>
      <c r="HP46" s="233"/>
      <c r="HQ46" s="233"/>
      <c r="HR46" s="233"/>
      <c r="HS46" s="233"/>
      <c r="HT46" s="233"/>
      <c r="HU46" s="233"/>
      <c r="HV46" s="233"/>
      <c r="HW46" s="233"/>
      <c r="HX46" s="233"/>
      <c r="HY46" s="233"/>
      <c r="HZ46" s="233"/>
      <c r="IA46" s="233"/>
      <c r="IB46" s="233"/>
      <c r="IC46" s="233"/>
      <c r="ID46" s="233"/>
      <c r="IE46" s="233"/>
      <c r="IF46" s="233"/>
      <c r="IG46" s="233"/>
      <c r="IH46" s="233"/>
      <c r="II46" s="233"/>
      <c r="IJ46" s="233"/>
      <c r="IK46" s="233"/>
      <c r="IL46" s="233"/>
      <c r="IM46" s="233"/>
      <c r="IN46" s="233"/>
      <c r="IO46" s="233"/>
      <c r="IP46" s="233"/>
      <c r="IQ46" s="233"/>
      <c r="IR46" s="233"/>
      <c r="IS46" s="233"/>
      <c r="IT46" s="233"/>
      <c r="IU46" s="233"/>
      <c r="IV46" s="233"/>
      <c r="IW46" s="233"/>
      <c r="IX46" s="233"/>
      <c r="IY46" s="233"/>
      <c r="IZ46" s="233"/>
      <c r="JA46" s="233"/>
      <c r="JB46" s="233"/>
      <c r="JC46" s="233"/>
      <c r="JD46" s="233"/>
      <c r="JE46" s="233"/>
      <c r="JF46" s="233"/>
      <c r="JG46" s="233"/>
    </row>
    <row r="47" spans="1:267" s="234" customFormat="1" ht="15" hidden="1">
      <c r="A47" s="480"/>
      <c r="B47" s="420"/>
      <c r="C47" s="420"/>
      <c r="D47" s="237"/>
      <c r="E47" s="420"/>
      <c r="F47" s="484"/>
      <c r="G47" s="488"/>
      <c r="H47" s="420"/>
      <c r="I47" s="241"/>
      <c r="J47" s="242"/>
      <c r="K47" s="241" t="str">
        <f>IFERROR(CONCATENATE(INDEX('8- Politicas de admiistracion '!$B$16:$F$53,MATCH('5-. Identificación de Riesgos'!J47,'8- Politicas de admiistracion '!$C$16:$C$54,0),1)," - ",L47),"")</f>
        <v/>
      </c>
      <c r="L47" s="245" t="str">
        <f>IFERROR(VLOOKUP(INDEX('8- Politicas de admiistracion '!$B$16:$F$64,MATCH('5-. Identificación de Riesgos'!J47,'8- Politicas de admiistracion '!$C$16:$C$64,0),1),'8- Politicas de admiistracion '!$B$16:$F$64,5,FALSE),"")</f>
        <v/>
      </c>
      <c r="M47" s="420"/>
      <c r="N47" s="450"/>
      <c r="O47" s="420"/>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233"/>
      <c r="BU47" s="233"/>
      <c r="BV47" s="233"/>
      <c r="BW47" s="233"/>
      <c r="BX47" s="233"/>
      <c r="BY47" s="233"/>
      <c r="BZ47" s="233"/>
      <c r="CA47" s="233"/>
      <c r="CB47" s="233"/>
      <c r="CC47" s="233"/>
      <c r="CD47" s="233"/>
      <c r="CE47" s="233"/>
      <c r="CF47" s="233"/>
      <c r="CG47" s="233"/>
      <c r="CH47" s="233"/>
      <c r="CI47" s="233"/>
      <c r="CJ47" s="233"/>
      <c r="CK47" s="233"/>
      <c r="CL47" s="233"/>
      <c r="CM47" s="233"/>
      <c r="CN47" s="233"/>
      <c r="CO47" s="233"/>
      <c r="CP47" s="233"/>
      <c r="CQ47" s="233"/>
      <c r="CR47" s="233"/>
      <c r="CS47" s="233"/>
      <c r="CT47" s="233"/>
      <c r="CU47" s="233"/>
      <c r="CV47" s="233"/>
      <c r="CW47" s="233"/>
      <c r="CX47" s="233"/>
      <c r="CY47" s="233"/>
      <c r="CZ47" s="233"/>
      <c r="DA47" s="233"/>
      <c r="DB47" s="233"/>
      <c r="DC47" s="233"/>
      <c r="DD47" s="233"/>
      <c r="DE47" s="233"/>
      <c r="DF47" s="233"/>
      <c r="DG47" s="233"/>
      <c r="DH47" s="233"/>
      <c r="DI47" s="233"/>
      <c r="DJ47" s="233"/>
      <c r="DK47" s="233"/>
      <c r="DL47" s="233"/>
      <c r="DM47" s="233"/>
      <c r="DN47" s="233"/>
      <c r="DO47" s="233"/>
      <c r="DP47" s="233"/>
      <c r="DQ47" s="233"/>
      <c r="DR47" s="233"/>
      <c r="DS47" s="233"/>
      <c r="DT47" s="233"/>
      <c r="DU47" s="233"/>
      <c r="DV47" s="233"/>
      <c r="DW47" s="233"/>
      <c r="DX47" s="233"/>
      <c r="DY47" s="233"/>
      <c r="DZ47" s="233"/>
      <c r="EA47" s="233"/>
      <c r="EB47" s="233"/>
      <c r="EC47" s="233"/>
      <c r="ED47" s="233"/>
      <c r="EE47" s="233"/>
      <c r="EF47" s="233"/>
      <c r="EG47" s="233"/>
      <c r="EH47" s="233"/>
      <c r="EI47" s="233"/>
      <c r="EJ47" s="233"/>
      <c r="EK47" s="233"/>
      <c r="EL47" s="233"/>
      <c r="EM47" s="233"/>
      <c r="EN47" s="233"/>
      <c r="EO47" s="233"/>
      <c r="EP47" s="233"/>
      <c r="EQ47" s="233"/>
      <c r="ER47" s="233"/>
      <c r="ES47" s="233"/>
      <c r="ET47" s="233"/>
      <c r="EU47" s="233"/>
      <c r="EV47" s="233"/>
      <c r="EW47" s="233"/>
      <c r="EX47" s="233"/>
      <c r="EY47" s="233"/>
      <c r="EZ47" s="233"/>
      <c r="FA47" s="233"/>
      <c r="FB47" s="233"/>
      <c r="FC47" s="233"/>
      <c r="FD47" s="233"/>
      <c r="FE47" s="233"/>
      <c r="FF47" s="233"/>
      <c r="FG47" s="233"/>
      <c r="FH47" s="233"/>
      <c r="FI47" s="233"/>
      <c r="FJ47" s="233"/>
      <c r="FK47" s="233"/>
      <c r="FL47" s="233"/>
      <c r="FM47" s="233"/>
      <c r="FN47" s="233"/>
      <c r="FO47" s="233"/>
      <c r="FP47" s="233"/>
      <c r="FQ47" s="233"/>
      <c r="FR47" s="233"/>
      <c r="FS47" s="233"/>
      <c r="FT47" s="233"/>
      <c r="FU47" s="233"/>
      <c r="FV47" s="233"/>
      <c r="FW47" s="233"/>
      <c r="FX47" s="233"/>
      <c r="FY47" s="233"/>
      <c r="FZ47" s="233"/>
      <c r="GA47" s="233"/>
      <c r="GB47" s="233"/>
      <c r="GC47" s="233"/>
      <c r="GD47" s="233"/>
      <c r="GE47" s="233"/>
      <c r="GF47" s="233"/>
      <c r="GG47" s="233"/>
      <c r="GH47" s="233"/>
      <c r="GI47" s="233"/>
      <c r="GJ47" s="233"/>
      <c r="GK47" s="233"/>
      <c r="GL47" s="233"/>
      <c r="GM47" s="233"/>
      <c r="GN47" s="233"/>
      <c r="GO47" s="233"/>
      <c r="GP47" s="233"/>
      <c r="GQ47" s="233"/>
      <c r="GR47" s="233"/>
      <c r="GS47" s="233"/>
      <c r="GT47" s="233"/>
      <c r="GU47" s="233"/>
      <c r="GV47" s="233"/>
      <c r="GW47" s="233"/>
      <c r="GX47" s="233"/>
      <c r="GY47" s="233"/>
      <c r="GZ47" s="233"/>
      <c r="HA47" s="233"/>
      <c r="HB47" s="233"/>
      <c r="HC47" s="233"/>
      <c r="HD47" s="233"/>
      <c r="HE47" s="233"/>
      <c r="HF47" s="233"/>
      <c r="HG47" s="233"/>
      <c r="HH47" s="233"/>
      <c r="HI47" s="233"/>
      <c r="HJ47" s="233"/>
      <c r="HK47" s="233"/>
      <c r="HL47" s="233"/>
      <c r="HM47" s="233"/>
      <c r="HN47" s="233"/>
      <c r="HO47" s="233"/>
      <c r="HP47" s="233"/>
      <c r="HQ47" s="233"/>
      <c r="HR47" s="233"/>
      <c r="HS47" s="233"/>
      <c r="HT47" s="233"/>
      <c r="HU47" s="233"/>
      <c r="HV47" s="233"/>
      <c r="HW47" s="233"/>
      <c r="HX47" s="233"/>
      <c r="HY47" s="233"/>
      <c r="HZ47" s="233"/>
      <c r="IA47" s="233"/>
      <c r="IB47" s="233"/>
      <c r="IC47" s="233"/>
      <c r="ID47" s="233"/>
      <c r="IE47" s="233"/>
      <c r="IF47" s="233"/>
      <c r="IG47" s="233"/>
      <c r="IH47" s="233"/>
      <c r="II47" s="233"/>
      <c r="IJ47" s="233"/>
      <c r="IK47" s="233"/>
      <c r="IL47" s="233"/>
      <c r="IM47" s="233"/>
      <c r="IN47" s="233"/>
      <c r="IO47" s="233"/>
      <c r="IP47" s="233"/>
      <c r="IQ47" s="233"/>
      <c r="IR47" s="233"/>
      <c r="IS47" s="233"/>
      <c r="IT47" s="233"/>
      <c r="IU47" s="233"/>
      <c r="IV47" s="233"/>
      <c r="IW47" s="233"/>
      <c r="IX47" s="233"/>
      <c r="IY47" s="233"/>
      <c r="IZ47" s="233"/>
      <c r="JA47" s="233"/>
      <c r="JB47" s="233"/>
      <c r="JC47" s="233"/>
      <c r="JD47" s="233"/>
      <c r="JE47" s="233"/>
      <c r="JF47" s="233"/>
      <c r="JG47" s="233"/>
    </row>
    <row r="48" spans="1:267" s="234" customFormat="1" ht="48" hidden="1" customHeight="1">
      <c r="A48" s="480"/>
      <c r="B48" s="420"/>
      <c r="C48" s="420"/>
      <c r="D48" s="237"/>
      <c r="E48" s="420"/>
      <c r="F48" s="484"/>
      <c r="G48" s="488"/>
      <c r="H48" s="420"/>
      <c r="I48" s="241"/>
      <c r="J48" s="242"/>
      <c r="K48" s="241" t="str">
        <f>IFERROR(CONCATENATE(INDEX('8- Politicas de admiistracion '!$B$16:$F$53,MATCH('5-. Identificación de Riesgos'!J48,'8- Politicas de admiistracion '!$C$16:$C$54,0),1)," - ",L48),"")</f>
        <v/>
      </c>
      <c r="L48" s="245" t="str">
        <f>IFERROR(VLOOKUP(INDEX('8- Politicas de admiistracion '!$B$16:$F$64,MATCH('5-. Identificación de Riesgos'!J48,'8- Politicas de admiistracion '!$C$16:$C$64,0),1),'8- Politicas de admiistracion '!$B$16:$F$64,5,FALSE),"")</f>
        <v/>
      </c>
      <c r="M48" s="420"/>
      <c r="N48" s="450"/>
      <c r="O48" s="420"/>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233"/>
      <c r="BU48" s="233"/>
      <c r="BV48" s="233"/>
      <c r="BW48" s="233"/>
      <c r="BX48" s="233"/>
      <c r="BY48" s="233"/>
      <c r="BZ48" s="233"/>
      <c r="CA48" s="233"/>
      <c r="CB48" s="233"/>
      <c r="CC48" s="233"/>
      <c r="CD48" s="233"/>
      <c r="CE48" s="233"/>
      <c r="CF48" s="233"/>
      <c r="CG48" s="233"/>
      <c r="CH48" s="233"/>
      <c r="CI48" s="233"/>
      <c r="CJ48" s="233"/>
      <c r="CK48" s="233"/>
      <c r="CL48" s="233"/>
      <c r="CM48" s="233"/>
      <c r="CN48" s="233"/>
      <c r="CO48" s="233"/>
      <c r="CP48" s="233"/>
      <c r="CQ48" s="233"/>
      <c r="CR48" s="233"/>
      <c r="CS48" s="233"/>
      <c r="CT48" s="233"/>
      <c r="CU48" s="233"/>
      <c r="CV48" s="233"/>
      <c r="CW48" s="233"/>
      <c r="CX48" s="233"/>
      <c r="CY48" s="233"/>
      <c r="CZ48" s="233"/>
      <c r="DA48" s="233"/>
      <c r="DB48" s="233"/>
      <c r="DC48" s="233"/>
      <c r="DD48" s="233"/>
      <c r="DE48" s="233"/>
      <c r="DF48" s="233"/>
      <c r="DG48" s="233"/>
      <c r="DH48" s="233"/>
      <c r="DI48" s="233"/>
      <c r="DJ48" s="233"/>
      <c r="DK48" s="233"/>
      <c r="DL48" s="233"/>
      <c r="DM48" s="233"/>
      <c r="DN48" s="233"/>
      <c r="DO48" s="233"/>
      <c r="DP48" s="233"/>
      <c r="DQ48" s="233"/>
      <c r="DR48" s="233"/>
      <c r="DS48" s="233"/>
      <c r="DT48" s="233"/>
      <c r="DU48" s="233"/>
      <c r="DV48" s="233"/>
      <c r="DW48" s="233"/>
      <c r="DX48" s="233"/>
      <c r="DY48" s="233"/>
      <c r="DZ48" s="233"/>
      <c r="EA48" s="233"/>
      <c r="EB48" s="233"/>
      <c r="EC48" s="233"/>
      <c r="ED48" s="233"/>
      <c r="EE48" s="233"/>
      <c r="EF48" s="233"/>
      <c r="EG48" s="233"/>
      <c r="EH48" s="233"/>
      <c r="EI48" s="233"/>
      <c r="EJ48" s="233"/>
      <c r="EK48" s="233"/>
      <c r="EL48" s="233"/>
      <c r="EM48" s="233"/>
      <c r="EN48" s="233"/>
      <c r="EO48" s="233"/>
      <c r="EP48" s="233"/>
      <c r="EQ48" s="233"/>
      <c r="ER48" s="233"/>
      <c r="ES48" s="233"/>
      <c r="ET48" s="233"/>
      <c r="EU48" s="233"/>
      <c r="EV48" s="233"/>
      <c r="EW48" s="233"/>
      <c r="EX48" s="233"/>
      <c r="EY48" s="233"/>
      <c r="EZ48" s="233"/>
      <c r="FA48" s="233"/>
      <c r="FB48" s="233"/>
      <c r="FC48" s="233"/>
      <c r="FD48" s="233"/>
      <c r="FE48" s="233"/>
      <c r="FF48" s="233"/>
      <c r="FG48" s="233"/>
      <c r="FH48" s="233"/>
      <c r="FI48" s="233"/>
      <c r="FJ48" s="233"/>
      <c r="FK48" s="233"/>
      <c r="FL48" s="233"/>
      <c r="FM48" s="233"/>
      <c r="FN48" s="233"/>
      <c r="FO48" s="233"/>
      <c r="FP48" s="233"/>
      <c r="FQ48" s="233"/>
      <c r="FR48" s="233"/>
      <c r="FS48" s="233"/>
      <c r="FT48" s="233"/>
      <c r="FU48" s="233"/>
      <c r="FV48" s="233"/>
      <c r="FW48" s="233"/>
      <c r="FX48" s="233"/>
      <c r="FY48" s="233"/>
      <c r="FZ48" s="233"/>
      <c r="GA48" s="233"/>
      <c r="GB48" s="233"/>
      <c r="GC48" s="233"/>
      <c r="GD48" s="233"/>
      <c r="GE48" s="233"/>
      <c r="GF48" s="233"/>
      <c r="GG48" s="233"/>
      <c r="GH48" s="233"/>
      <c r="GI48" s="233"/>
      <c r="GJ48" s="233"/>
      <c r="GK48" s="233"/>
      <c r="GL48" s="233"/>
      <c r="GM48" s="233"/>
      <c r="GN48" s="233"/>
      <c r="GO48" s="233"/>
      <c r="GP48" s="233"/>
      <c r="GQ48" s="233"/>
      <c r="GR48" s="233"/>
      <c r="GS48" s="233"/>
      <c r="GT48" s="233"/>
      <c r="GU48" s="233"/>
      <c r="GV48" s="233"/>
      <c r="GW48" s="233"/>
      <c r="GX48" s="233"/>
      <c r="GY48" s="233"/>
      <c r="GZ48" s="233"/>
      <c r="HA48" s="233"/>
      <c r="HB48" s="233"/>
      <c r="HC48" s="233"/>
      <c r="HD48" s="233"/>
      <c r="HE48" s="233"/>
      <c r="HF48" s="233"/>
      <c r="HG48" s="233"/>
      <c r="HH48" s="233"/>
      <c r="HI48" s="233"/>
      <c r="HJ48" s="233"/>
      <c r="HK48" s="233"/>
      <c r="HL48" s="233"/>
      <c r="HM48" s="233"/>
      <c r="HN48" s="233"/>
      <c r="HO48" s="233"/>
      <c r="HP48" s="233"/>
      <c r="HQ48" s="233"/>
      <c r="HR48" s="233"/>
      <c r="HS48" s="233"/>
      <c r="HT48" s="233"/>
      <c r="HU48" s="233"/>
      <c r="HV48" s="233"/>
      <c r="HW48" s="233"/>
      <c r="HX48" s="233"/>
      <c r="HY48" s="233"/>
      <c r="HZ48" s="233"/>
      <c r="IA48" s="233"/>
      <c r="IB48" s="233"/>
      <c r="IC48" s="233"/>
      <c r="ID48" s="233"/>
      <c r="IE48" s="233"/>
      <c r="IF48" s="233"/>
      <c r="IG48" s="233"/>
      <c r="IH48" s="233"/>
      <c r="II48" s="233"/>
      <c r="IJ48" s="233"/>
      <c r="IK48" s="233"/>
      <c r="IL48" s="233"/>
      <c r="IM48" s="233"/>
      <c r="IN48" s="233"/>
      <c r="IO48" s="233"/>
      <c r="IP48" s="233"/>
      <c r="IQ48" s="233"/>
      <c r="IR48" s="233"/>
      <c r="IS48" s="233"/>
      <c r="IT48" s="233"/>
      <c r="IU48" s="233"/>
      <c r="IV48" s="233"/>
      <c r="IW48" s="233"/>
      <c r="IX48" s="233"/>
      <c r="IY48" s="233"/>
      <c r="IZ48" s="233"/>
      <c r="JA48" s="233"/>
      <c r="JB48" s="233"/>
      <c r="JC48" s="233"/>
      <c r="JD48" s="233"/>
      <c r="JE48" s="233"/>
      <c r="JF48" s="233"/>
      <c r="JG48" s="233"/>
    </row>
    <row r="49" spans="1:267" s="234" customFormat="1" ht="17.25" customHeight="1" thickBot="1">
      <c r="A49" s="482"/>
      <c r="B49" s="485"/>
      <c r="C49" s="485"/>
      <c r="D49" s="238"/>
      <c r="E49" s="485"/>
      <c r="F49" s="484"/>
      <c r="G49" s="488"/>
      <c r="H49" s="485"/>
      <c r="I49" s="284"/>
      <c r="J49" s="285"/>
      <c r="K49" s="284" t="str">
        <f>IFERROR(CONCATENATE(INDEX('8- Politicas de admiistracion '!$B$16:$F$53,MATCH('5-. Identificación de Riesgos'!J49,'8- Politicas de admiistracion '!$C$16:$C$54,0),1)," - ",L49),"")</f>
        <v/>
      </c>
      <c r="L49" s="286" t="str">
        <f>IFERROR(VLOOKUP(INDEX('8- Politicas de admiistracion '!$B$16:$F$64,MATCH('5-. Identificación de Riesgos'!J49,'8- Politicas de admiistracion '!$C$16:$C$64,0),1),'8- Politicas de admiistracion '!$B$16:$F$64,5,FALSE),"")</f>
        <v/>
      </c>
      <c r="M49" s="485"/>
      <c r="N49" s="486"/>
      <c r="O49" s="420"/>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233"/>
      <c r="CC49" s="233"/>
      <c r="CD49" s="233"/>
      <c r="CE49" s="233"/>
      <c r="CF49" s="233"/>
      <c r="CG49" s="233"/>
      <c r="CH49" s="233"/>
      <c r="CI49" s="233"/>
      <c r="CJ49" s="233"/>
      <c r="CK49" s="233"/>
      <c r="CL49" s="233"/>
      <c r="CM49" s="233"/>
      <c r="CN49" s="233"/>
      <c r="CO49" s="233"/>
      <c r="CP49" s="233"/>
      <c r="CQ49" s="233"/>
      <c r="CR49" s="233"/>
      <c r="CS49" s="233"/>
      <c r="CT49" s="233"/>
      <c r="CU49" s="233"/>
      <c r="CV49" s="233"/>
      <c r="CW49" s="233"/>
      <c r="CX49" s="233"/>
      <c r="CY49" s="233"/>
      <c r="CZ49" s="233"/>
      <c r="DA49" s="233"/>
      <c r="DB49" s="233"/>
      <c r="DC49" s="233"/>
      <c r="DD49" s="233"/>
      <c r="DE49" s="233"/>
      <c r="DF49" s="233"/>
      <c r="DG49" s="233"/>
      <c r="DH49" s="233"/>
      <c r="DI49" s="233"/>
      <c r="DJ49" s="233"/>
      <c r="DK49" s="233"/>
      <c r="DL49" s="233"/>
      <c r="DM49" s="233"/>
      <c r="DN49" s="233"/>
      <c r="DO49" s="233"/>
      <c r="DP49" s="233"/>
      <c r="DQ49" s="233"/>
      <c r="DR49" s="233"/>
      <c r="DS49" s="233"/>
      <c r="DT49" s="233"/>
      <c r="DU49" s="233"/>
      <c r="DV49" s="233"/>
      <c r="DW49" s="233"/>
      <c r="DX49" s="233"/>
      <c r="DY49" s="233"/>
      <c r="DZ49" s="233"/>
      <c r="EA49" s="233"/>
      <c r="EB49" s="233"/>
      <c r="EC49" s="233"/>
      <c r="ED49" s="233"/>
      <c r="EE49" s="233"/>
      <c r="EF49" s="233"/>
      <c r="EG49" s="233"/>
      <c r="EH49" s="233"/>
      <c r="EI49" s="233"/>
      <c r="EJ49" s="233"/>
      <c r="EK49" s="233"/>
      <c r="EL49" s="233"/>
      <c r="EM49" s="233"/>
      <c r="EN49" s="233"/>
      <c r="EO49" s="233"/>
      <c r="EP49" s="233"/>
      <c r="EQ49" s="233"/>
      <c r="ER49" s="233"/>
      <c r="ES49" s="233"/>
      <c r="ET49" s="233"/>
      <c r="EU49" s="233"/>
      <c r="EV49" s="233"/>
      <c r="EW49" s="233"/>
      <c r="EX49" s="233"/>
      <c r="EY49" s="233"/>
      <c r="EZ49" s="233"/>
      <c r="FA49" s="233"/>
      <c r="FB49" s="233"/>
      <c r="FC49" s="233"/>
      <c r="FD49" s="233"/>
      <c r="FE49" s="233"/>
      <c r="FF49" s="233"/>
      <c r="FG49" s="233"/>
      <c r="FH49" s="233"/>
      <c r="FI49" s="233"/>
      <c r="FJ49" s="233"/>
      <c r="FK49" s="233"/>
      <c r="FL49" s="233"/>
      <c r="FM49" s="233"/>
      <c r="FN49" s="233"/>
      <c r="FO49" s="233"/>
      <c r="FP49" s="233"/>
      <c r="FQ49" s="233"/>
      <c r="FR49" s="233"/>
      <c r="FS49" s="233"/>
      <c r="FT49" s="233"/>
      <c r="FU49" s="233"/>
      <c r="FV49" s="233"/>
      <c r="FW49" s="233"/>
      <c r="FX49" s="233"/>
      <c r="FY49" s="233"/>
      <c r="FZ49" s="233"/>
      <c r="GA49" s="233"/>
      <c r="GB49" s="233"/>
      <c r="GC49" s="233"/>
      <c r="GD49" s="233"/>
      <c r="GE49" s="233"/>
      <c r="GF49" s="233"/>
      <c r="GG49" s="233"/>
      <c r="GH49" s="233"/>
      <c r="GI49" s="233"/>
      <c r="GJ49" s="233"/>
      <c r="GK49" s="233"/>
      <c r="GL49" s="233"/>
      <c r="GM49" s="233"/>
      <c r="GN49" s="233"/>
      <c r="GO49" s="233"/>
      <c r="GP49" s="233"/>
      <c r="GQ49" s="233"/>
      <c r="GR49" s="233"/>
      <c r="GS49" s="233"/>
      <c r="GT49" s="233"/>
      <c r="GU49" s="233"/>
      <c r="GV49" s="233"/>
      <c r="GW49" s="233"/>
      <c r="GX49" s="233"/>
      <c r="GY49" s="233"/>
      <c r="GZ49" s="233"/>
      <c r="HA49" s="233"/>
      <c r="HB49" s="233"/>
      <c r="HC49" s="233"/>
      <c r="HD49" s="233"/>
      <c r="HE49" s="233"/>
      <c r="HF49" s="233"/>
      <c r="HG49" s="233"/>
      <c r="HH49" s="233"/>
      <c r="HI49" s="233"/>
      <c r="HJ49" s="233"/>
      <c r="HK49" s="233"/>
      <c r="HL49" s="233"/>
      <c r="HM49" s="233"/>
      <c r="HN49" s="233"/>
      <c r="HO49" s="233"/>
      <c r="HP49" s="233"/>
      <c r="HQ49" s="233"/>
      <c r="HR49" s="233"/>
      <c r="HS49" s="233"/>
      <c r="HT49" s="233"/>
      <c r="HU49" s="233"/>
      <c r="HV49" s="233"/>
      <c r="HW49" s="233"/>
      <c r="HX49" s="233"/>
      <c r="HY49" s="233"/>
      <c r="HZ49" s="233"/>
      <c r="IA49" s="233"/>
      <c r="IB49" s="233"/>
      <c r="IC49" s="233"/>
      <c r="ID49" s="233"/>
      <c r="IE49" s="233"/>
      <c r="IF49" s="233"/>
      <c r="IG49" s="233"/>
      <c r="IH49" s="233"/>
      <c r="II49" s="233"/>
      <c r="IJ49" s="233"/>
      <c r="IK49" s="233"/>
      <c r="IL49" s="233"/>
      <c r="IM49" s="233"/>
      <c r="IN49" s="233"/>
      <c r="IO49" s="233"/>
      <c r="IP49" s="233"/>
      <c r="IQ49" s="233"/>
      <c r="IR49" s="233"/>
      <c r="IS49" s="233"/>
      <c r="IT49" s="233"/>
      <c r="IU49" s="233"/>
      <c r="IV49" s="233"/>
      <c r="IW49" s="233"/>
      <c r="IX49" s="233"/>
      <c r="IY49" s="233"/>
      <c r="IZ49" s="233"/>
      <c r="JA49" s="233"/>
      <c r="JB49" s="233"/>
      <c r="JC49" s="233"/>
      <c r="JD49" s="233"/>
      <c r="JE49" s="233"/>
      <c r="JF49" s="233"/>
      <c r="JG49" s="233"/>
    </row>
    <row r="50" spans="1:267" s="281" customFormat="1" ht="45" customHeight="1">
      <c r="A50" s="479">
        <v>5</v>
      </c>
      <c r="B50" s="419" t="s">
        <v>302</v>
      </c>
      <c r="C50" s="419" t="s">
        <v>303</v>
      </c>
      <c r="D50" s="282" t="s">
        <v>298</v>
      </c>
      <c r="E50" s="419"/>
      <c r="F50" s="419"/>
      <c r="G50" s="489" t="e">
        <f t="shared" ref="G50" si="1">F50/E50</f>
        <v>#DIV/0!</v>
      </c>
      <c r="H50" s="419" t="e">
        <f>CONCATENATE(IF(G50&lt;='8- Politicas de admiistracion '!$D$6,'8- Politicas de admiistracion '!$B$6,IF(G50&lt;='8- Politicas de admiistracion '!$D$7,'8- Politicas de admiistracion '!$B$7,IF(G50&lt;='8- Politicas de admiistracion '!$D$8,'8- Politicas de admiistracion '!$B$8,IF(G50&lt;='8- Politicas de admiistracion '!$D$9,'8- Politicas de admiistracion '!$B$9,IF(G50&lt;='8- Politicas de admiistracion '!$D$10,'8- Politicas de admiistracion '!$B$10,"Probabilidad no valida")))))," - ",VLOOKUP(IF(G50&lt;='8- Politicas de admiistracion '!$D$6,'8- Politicas de admiistracion '!$B$6,IF(G50&lt;='8- Politicas de admiistracion '!$D$7,'8- Politicas de admiistracion '!$B$7,IF(G50&lt;='8- Politicas de admiistracion '!$D$8,'8- Politicas de admiistracion '!$B$8,IF(G50&lt;='8- Politicas de admiistracion '!$D$9,'8- Politicas de admiistracion '!$B$9,IF(G50&lt;='8- Politicas de admiistracion '!$D$10,'8- Politicas de admiistracion '!$B$10,"Probabilidad no valida"))))),'8- Politicas de admiistracion '!$B$6:$F$10,5,FALSE))</f>
        <v>#DIV/0!</v>
      </c>
      <c r="I50" s="239"/>
      <c r="J50" s="240"/>
      <c r="K50" s="239" t="str">
        <f>IFERROR(CONCATENATE(INDEX('8- Politicas de admiistracion '!$B$16:$F$53,MATCH('5-. Identificación de Riesgos'!J50,'8- Politicas de admiistracion '!$C$16:$C$54,0),1)," - ",L50),"")</f>
        <v/>
      </c>
      <c r="L50" s="301" t="str">
        <f>IFERROR(VLOOKUP(INDEX('8- Politicas de admiistracion '!$B$16:$F$64,MATCH('5-. Identificación de Riesgos'!J50,'8- Politicas de admiistracion '!$C$16:$C$64,0),1),'8- Politicas de admiistracion '!$B$16:$F$64,5,FALSE),"")</f>
        <v/>
      </c>
      <c r="M50" s="419" t="str">
        <f>IFERROR(CONCATENATE(INDEX('8- Politicas de admiistracion '!$B$16:$F$53,MATCH(ROUND(AVERAGE(L50:L59),0),'8- Politicas de admiistracion '!$F$16:$F$53,0),1)," - ",ROUND(AVERAGE(L50:L59),0)),"")</f>
        <v/>
      </c>
      <c r="N50" s="449" t="str">
        <f>IFERROR(CONCATENATE(VLOOKUP((LEFT(H50,LEN(H50)-4)&amp;LEFT(M50,LEN(M50)-4)),'9- Matriz de Calor '!$D$18:$E$42,2,0)," - ",RIGHT(H50,1)*RIGHT(M50,1)),"")</f>
        <v/>
      </c>
      <c r="O50" s="418" t="e">
        <f>RIGHT(H50,1)*RIGHT(M50,1)</f>
        <v>#DIV/0!</v>
      </c>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0"/>
      <c r="DH50" s="280"/>
      <c r="DI50" s="280"/>
      <c r="DJ50" s="280"/>
      <c r="DK50" s="280"/>
      <c r="DL50" s="280"/>
      <c r="DM50" s="280"/>
      <c r="DN50" s="280"/>
      <c r="DO50" s="280"/>
      <c r="DP50" s="280"/>
      <c r="DQ50" s="280"/>
      <c r="DR50" s="280"/>
      <c r="DS50" s="280"/>
      <c r="DT50" s="280"/>
      <c r="DU50" s="280"/>
      <c r="DV50" s="280"/>
      <c r="DW50" s="280"/>
      <c r="DX50" s="280"/>
      <c r="DY50" s="280"/>
      <c r="DZ50" s="280"/>
      <c r="EA50" s="280"/>
      <c r="EB50" s="280"/>
      <c r="EC50" s="280"/>
      <c r="ED50" s="280"/>
      <c r="EE50" s="280"/>
      <c r="EF50" s="280"/>
      <c r="EG50" s="280"/>
      <c r="EH50" s="280"/>
      <c r="EI50" s="280"/>
      <c r="EJ50" s="280"/>
      <c r="EK50" s="280"/>
      <c r="EL50" s="280"/>
      <c r="EM50" s="280"/>
      <c r="EN50" s="280"/>
      <c r="EO50" s="280"/>
      <c r="EP50" s="280"/>
      <c r="EQ50" s="280"/>
      <c r="ER50" s="280"/>
      <c r="ES50" s="280"/>
      <c r="ET50" s="280"/>
      <c r="EU50" s="280"/>
      <c r="EV50" s="280"/>
      <c r="EW50" s="280"/>
      <c r="EX50" s="280"/>
      <c r="EY50" s="280"/>
      <c r="EZ50" s="280"/>
      <c r="FA50" s="280"/>
      <c r="FB50" s="280"/>
      <c r="FC50" s="280"/>
      <c r="FD50" s="280"/>
      <c r="FE50" s="280"/>
      <c r="FF50" s="280"/>
      <c r="FG50" s="280"/>
      <c r="FH50" s="280"/>
      <c r="FI50" s="280"/>
      <c r="FJ50" s="280"/>
      <c r="FK50" s="280"/>
      <c r="FL50" s="280"/>
      <c r="FM50" s="280"/>
      <c r="FN50" s="280"/>
      <c r="FO50" s="280"/>
      <c r="FP50" s="280"/>
      <c r="FQ50" s="280"/>
      <c r="FR50" s="280"/>
      <c r="FS50" s="280"/>
      <c r="FT50" s="280"/>
      <c r="FU50" s="280"/>
      <c r="FV50" s="280"/>
      <c r="FW50" s="280"/>
      <c r="FX50" s="280"/>
      <c r="FY50" s="280"/>
      <c r="FZ50" s="280"/>
      <c r="GA50" s="280"/>
      <c r="GB50" s="280"/>
      <c r="GC50" s="280"/>
      <c r="GD50" s="280"/>
      <c r="GE50" s="280"/>
      <c r="GF50" s="280"/>
      <c r="GG50" s="280"/>
      <c r="GH50" s="280"/>
      <c r="GI50" s="280"/>
      <c r="GJ50" s="280"/>
      <c r="GK50" s="280"/>
      <c r="GL50" s="280"/>
      <c r="GM50" s="280"/>
      <c r="GN50" s="280"/>
      <c r="GO50" s="280"/>
      <c r="GP50" s="280"/>
      <c r="GQ50" s="280"/>
      <c r="GR50" s="280"/>
      <c r="GS50" s="280"/>
      <c r="GT50" s="280"/>
      <c r="GU50" s="280"/>
      <c r="GV50" s="280"/>
      <c r="GW50" s="280"/>
      <c r="GX50" s="280"/>
      <c r="GY50" s="280"/>
      <c r="GZ50" s="280"/>
      <c r="HA50" s="280"/>
      <c r="HB50" s="280"/>
      <c r="HC50" s="280"/>
      <c r="HD50" s="280"/>
      <c r="HE50" s="280"/>
      <c r="HF50" s="280"/>
      <c r="HG50" s="280"/>
      <c r="HH50" s="280"/>
      <c r="HI50" s="280"/>
      <c r="HJ50" s="280"/>
      <c r="HK50" s="280"/>
      <c r="HL50" s="280"/>
      <c r="HM50" s="280"/>
      <c r="HN50" s="280"/>
      <c r="HO50" s="280"/>
      <c r="HP50" s="280"/>
      <c r="HQ50" s="280"/>
      <c r="HR50" s="280"/>
      <c r="HS50" s="280"/>
      <c r="HT50" s="280"/>
      <c r="HU50" s="280"/>
      <c r="HV50" s="280"/>
      <c r="HW50" s="280"/>
      <c r="HX50" s="280"/>
      <c r="HY50" s="280"/>
      <c r="HZ50" s="280"/>
      <c r="IA50" s="280"/>
      <c r="IB50" s="280"/>
      <c r="IC50" s="280"/>
      <c r="ID50" s="280"/>
      <c r="IE50" s="280"/>
      <c r="IF50" s="280"/>
      <c r="IG50" s="280"/>
      <c r="IH50" s="280"/>
      <c r="II50" s="280"/>
      <c r="IJ50" s="280"/>
      <c r="IK50" s="280"/>
      <c r="IL50" s="280"/>
      <c r="IM50" s="280"/>
      <c r="IN50" s="280"/>
      <c r="IO50" s="280"/>
      <c r="IP50" s="280"/>
      <c r="IQ50" s="280"/>
      <c r="IR50" s="280"/>
      <c r="IS50" s="280"/>
      <c r="IT50" s="280"/>
      <c r="IU50" s="280"/>
      <c r="IV50" s="280"/>
      <c r="IW50" s="280"/>
      <c r="IX50" s="280"/>
      <c r="IY50" s="280"/>
      <c r="IZ50" s="280"/>
      <c r="JA50" s="280"/>
      <c r="JB50" s="280"/>
      <c r="JC50" s="280"/>
      <c r="JD50" s="280"/>
      <c r="JE50" s="280"/>
      <c r="JF50" s="280"/>
      <c r="JG50" s="280"/>
    </row>
    <row r="51" spans="1:267" s="281" customFormat="1" ht="30">
      <c r="A51" s="480"/>
      <c r="B51" s="420"/>
      <c r="C51" s="420"/>
      <c r="D51" s="237" t="s">
        <v>299</v>
      </c>
      <c r="E51" s="420"/>
      <c r="F51" s="420"/>
      <c r="G51" s="490"/>
      <c r="H51" s="420"/>
      <c r="I51" s="241"/>
      <c r="J51" s="242"/>
      <c r="K51" s="241" t="str">
        <f>IFERROR(CONCATENATE(INDEX('8- Politicas de admiistracion '!$B$16:$F$53,MATCH('5-. Identificación de Riesgos'!J51,'8- Politicas de admiistracion '!$C$16:$C$54,0),1)," - ",L51),"")</f>
        <v/>
      </c>
      <c r="L51" s="245" t="str">
        <f>IFERROR(VLOOKUP(INDEX('8- Politicas de admiistracion '!$B$16:$F$64,MATCH('5-. Identificación de Riesgos'!J51,'8- Politicas de admiistracion '!$C$16:$C$64,0),1),'8- Politicas de admiistracion '!$B$16:$F$64,5,FALSE),"")</f>
        <v/>
      </c>
      <c r="M51" s="420"/>
      <c r="N51" s="450"/>
      <c r="O51" s="418"/>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c r="DM51" s="280"/>
      <c r="DN51" s="280"/>
      <c r="DO51" s="280"/>
      <c r="DP51" s="280"/>
      <c r="DQ51" s="280"/>
      <c r="DR51" s="280"/>
      <c r="DS51" s="280"/>
      <c r="DT51" s="280"/>
      <c r="DU51" s="280"/>
      <c r="DV51" s="280"/>
      <c r="DW51" s="280"/>
      <c r="DX51" s="280"/>
      <c r="DY51" s="280"/>
      <c r="DZ51" s="280"/>
      <c r="EA51" s="280"/>
      <c r="EB51" s="280"/>
      <c r="EC51" s="280"/>
      <c r="ED51" s="280"/>
      <c r="EE51" s="280"/>
      <c r="EF51" s="280"/>
      <c r="EG51" s="280"/>
      <c r="EH51" s="280"/>
      <c r="EI51" s="280"/>
      <c r="EJ51" s="280"/>
      <c r="EK51" s="280"/>
      <c r="EL51" s="280"/>
      <c r="EM51" s="280"/>
      <c r="EN51" s="280"/>
      <c r="EO51" s="280"/>
      <c r="EP51" s="280"/>
      <c r="EQ51" s="280"/>
      <c r="ER51" s="280"/>
      <c r="ES51" s="280"/>
      <c r="ET51" s="280"/>
      <c r="EU51" s="280"/>
      <c r="EV51" s="280"/>
      <c r="EW51" s="280"/>
      <c r="EX51" s="280"/>
      <c r="EY51" s="280"/>
      <c r="EZ51" s="280"/>
      <c r="FA51" s="280"/>
      <c r="FB51" s="280"/>
      <c r="FC51" s="280"/>
      <c r="FD51" s="280"/>
      <c r="FE51" s="280"/>
      <c r="FF51" s="280"/>
      <c r="FG51" s="280"/>
      <c r="FH51" s="280"/>
      <c r="FI51" s="280"/>
      <c r="FJ51" s="280"/>
      <c r="FK51" s="280"/>
      <c r="FL51" s="280"/>
      <c r="FM51" s="280"/>
      <c r="FN51" s="280"/>
      <c r="FO51" s="280"/>
      <c r="FP51" s="280"/>
      <c r="FQ51" s="280"/>
      <c r="FR51" s="280"/>
      <c r="FS51" s="280"/>
      <c r="FT51" s="280"/>
      <c r="FU51" s="280"/>
      <c r="FV51" s="280"/>
      <c r="FW51" s="280"/>
      <c r="FX51" s="280"/>
      <c r="FY51" s="280"/>
      <c r="FZ51" s="280"/>
      <c r="GA51" s="280"/>
      <c r="GB51" s="280"/>
      <c r="GC51" s="280"/>
      <c r="GD51" s="280"/>
      <c r="GE51" s="280"/>
      <c r="GF51" s="280"/>
      <c r="GG51" s="280"/>
      <c r="GH51" s="280"/>
      <c r="GI51" s="280"/>
      <c r="GJ51" s="280"/>
      <c r="GK51" s="280"/>
      <c r="GL51" s="280"/>
      <c r="GM51" s="280"/>
      <c r="GN51" s="280"/>
      <c r="GO51" s="280"/>
      <c r="GP51" s="280"/>
      <c r="GQ51" s="280"/>
      <c r="GR51" s="280"/>
      <c r="GS51" s="280"/>
      <c r="GT51" s="280"/>
      <c r="GU51" s="280"/>
      <c r="GV51" s="280"/>
      <c r="GW51" s="280"/>
      <c r="GX51" s="280"/>
      <c r="GY51" s="280"/>
      <c r="GZ51" s="280"/>
      <c r="HA51" s="280"/>
      <c r="HB51" s="280"/>
      <c r="HC51" s="280"/>
      <c r="HD51" s="280"/>
      <c r="HE51" s="280"/>
      <c r="HF51" s="280"/>
      <c r="HG51" s="280"/>
      <c r="HH51" s="280"/>
      <c r="HI51" s="280"/>
      <c r="HJ51" s="280"/>
      <c r="HK51" s="280"/>
      <c r="HL51" s="280"/>
      <c r="HM51" s="280"/>
      <c r="HN51" s="280"/>
      <c r="HO51" s="280"/>
      <c r="HP51" s="280"/>
      <c r="HQ51" s="280"/>
      <c r="HR51" s="280"/>
      <c r="HS51" s="280"/>
      <c r="HT51" s="280"/>
      <c r="HU51" s="280"/>
      <c r="HV51" s="280"/>
      <c r="HW51" s="280"/>
      <c r="HX51" s="280"/>
      <c r="HY51" s="280"/>
      <c r="HZ51" s="280"/>
      <c r="IA51" s="280"/>
      <c r="IB51" s="280"/>
      <c r="IC51" s="280"/>
      <c r="ID51" s="280"/>
      <c r="IE51" s="280"/>
      <c r="IF51" s="280"/>
      <c r="IG51" s="280"/>
      <c r="IH51" s="280"/>
      <c r="II51" s="280"/>
      <c r="IJ51" s="280"/>
      <c r="IK51" s="280"/>
      <c r="IL51" s="280"/>
      <c r="IM51" s="280"/>
      <c r="IN51" s="280"/>
      <c r="IO51" s="280"/>
      <c r="IP51" s="280"/>
      <c r="IQ51" s="280"/>
      <c r="IR51" s="280"/>
      <c r="IS51" s="280"/>
      <c r="IT51" s="280"/>
      <c r="IU51" s="280"/>
      <c r="IV51" s="280"/>
      <c r="IW51" s="280"/>
      <c r="IX51" s="280"/>
      <c r="IY51" s="280"/>
      <c r="IZ51" s="280"/>
      <c r="JA51" s="280"/>
      <c r="JB51" s="280"/>
      <c r="JC51" s="280"/>
      <c r="JD51" s="280"/>
      <c r="JE51" s="280"/>
      <c r="JF51" s="280"/>
      <c r="JG51" s="280"/>
    </row>
    <row r="52" spans="1:267" s="281" customFormat="1" ht="30">
      <c r="A52" s="480"/>
      <c r="B52" s="420"/>
      <c r="C52" s="420"/>
      <c r="D52" s="237" t="s">
        <v>304</v>
      </c>
      <c r="E52" s="420"/>
      <c r="F52" s="420"/>
      <c r="G52" s="490"/>
      <c r="H52" s="420"/>
      <c r="I52" s="241"/>
      <c r="J52" s="242"/>
      <c r="K52" s="241" t="str">
        <f>IFERROR(CONCATENATE(INDEX('8- Politicas de admiistracion '!$B$16:$F$53,MATCH('5-. Identificación de Riesgos'!J52,'8- Politicas de admiistracion '!$C$16:$C$54,0),1)," - ",L52),"")</f>
        <v/>
      </c>
      <c r="L52" s="245" t="str">
        <f>IFERROR(VLOOKUP(INDEX('8- Politicas de admiistracion '!$B$16:$F$64,MATCH('5-. Identificación de Riesgos'!J52,'8- Politicas de admiistracion '!$C$16:$C$64,0),1),'8- Politicas de admiistracion '!$B$16:$F$64,5,FALSE),"")</f>
        <v/>
      </c>
      <c r="M52" s="420"/>
      <c r="N52" s="450"/>
      <c r="O52" s="418"/>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c r="DM52" s="280"/>
      <c r="DN52" s="280"/>
      <c r="DO52" s="280"/>
      <c r="DP52" s="280"/>
      <c r="DQ52" s="280"/>
      <c r="DR52" s="280"/>
      <c r="DS52" s="280"/>
      <c r="DT52" s="280"/>
      <c r="DU52" s="280"/>
      <c r="DV52" s="280"/>
      <c r="DW52" s="280"/>
      <c r="DX52" s="280"/>
      <c r="DY52" s="280"/>
      <c r="DZ52" s="280"/>
      <c r="EA52" s="280"/>
      <c r="EB52" s="280"/>
      <c r="EC52" s="280"/>
      <c r="ED52" s="280"/>
      <c r="EE52" s="280"/>
      <c r="EF52" s="280"/>
      <c r="EG52" s="280"/>
      <c r="EH52" s="280"/>
      <c r="EI52" s="280"/>
      <c r="EJ52" s="280"/>
      <c r="EK52" s="280"/>
      <c r="EL52" s="280"/>
      <c r="EM52" s="280"/>
      <c r="EN52" s="280"/>
      <c r="EO52" s="280"/>
      <c r="EP52" s="280"/>
      <c r="EQ52" s="280"/>
      <c r="ER52" s="280"/>
      <c r="ES52" s="280"/>
      <c r="ET52" s="280"/>
      <c r="EU52" s="280"/>
      <c r="EV52" s="280"/>
      <c r="EW52" s="280"/>
      <c r="EX52" s="280"/>
      <c r="EY52" s="280"/>
      <c r="EZ52" s="280"/>
      <c r="FA52" s="280"/>
      <c r="FB52" s="280"/>
      <c r="FC52" s="280"/>
      <c r="FD52" s="280"/>
      <c r="FE52" s="280"/>
      <c r="FF52" s="280"/>
      <c r="FG52" s="280"/>
      <c r="FH52" s="280"/>
      <c r="FI52" s="280"/>
      <c r="FJ52" s="280"/>
      <c r="FK52" s="280"/>
      <c r="FL52" s="280"/>
      <c r="FM52" s="280"/>
      <c r="FN52" s="280"/>
      <c r="FO52" s="280"/>
      <c r="FP52" s="280"/>
      <c r="FQ52" s="280"/>
      <c r="FR52" s="280"/>
      <c r="FS52" s="280"/>
      <c r="FT52" s="280"/>
      <c r="FU52" s="280"/>
      <c r="FV52" s="280"/>
      <c r="FW52" s="280"/>
      <c r="FX52" s="280"/>
      <c r="FY52" s="280"/>
      <c r="FZ52" s="280"/>
      <c r="GA52" s="280"/>
      <c r="GB52" s="280"/>
      <c r="GC52" s="280"/>
      <c r="GD52" s="280"/>
      <c r="GE52" s="280"/>
      <c r="GF52" s="280"/>
      <c r="GG52" s="280"/>
      <c r="GH52" s="280"/>
      <c r="GI52" s="280"/>
      <c r="GJ52" s="280"/>
      <c r="GK52" s="280"/>
      <c r="GL52" s="280"/>
      <c r="GM52" s="280"/>
      <c r="GN52" s="280"/>
      <c r="GO52" s="280"/>
      <c r="GP52" s="280"/>
      <c r="GQ52" s="280"/>
      <c r="GR52" s="280"/>
      <c r="GS52" s="280"/>
      <c r="GT52" s="280"/>
      <c r="GU52" s="280"/>
      <c r="GV52" s="280"/>
      <c r="GW52" s="280"/>
      <c r="GX52" s="280"/>
      <c r="GY52" s="280"/>
      <c r="GZ52" s="280"/>
      <c r="HA52" s="280"/>
      <c r="HB52" s="280"/>
      <c r="HC52" s="280"/>
      <c r="HD52" s="280"/>
      <c r="HE52" s="280"/>
      <c r="HF52" s="280"/>
      <c r="HG52" s="280"/>
      <c r="HH52" s="280"/>
      <c r="HI52" s="280"/>
      <c r="HJ52" s="280"/>
      <c r="HK52" s="280"/>
      <c r="HL52" s="280"/>
      <c r="HM52" s="280"/>
      <c r="HN52" s="280"/>
      <c r="HO52" s="280"/>
      <c r="HP52" s="280"/>
      <c r="HQ52" s="280"/>
      <c r="HR52" s="280"/>
      <c r="HS52" s="280"/>
      <c r="HT52" s="280"/>
      <c r="HU52" s="280"/>
      <c r="HV52" s="280"/>
      <c r="HW52" s="280"/>
      <c r="HX52" s="280"/>
      <c r="HY52" s="280"/>
      <c r="HZ52" s="280"/>
      <c r="IA52" s="280"/>
      <c r="IB52" s="280"/>
      <c r="IC52" s="280"/>
      <c r="ID52" s="280"/>
      <c r="IE52" s="280"/>
      <c r="IF52" s="280"/>
      <c r="IG52" s="280"/>
      <c r="IH52" s="280"/>
      <c r="II52" s="280"/>
      <c r="IJ52" s="280"/>
      <c r="IK52" s="280"/>
      <c r="IL52" s="280"/>
      <c r="IM52" s="280"/>
      <c r="IN52" s="280"/>
      <c r="IO52" s="280"/>
      <c r="IP52" s="280"/>
      <c r="IQ52" s="280"/>
      <c r="IR52" s="280"/>
      <c r="IS52" s="280"/>
      <c r="IT52" s="280"/>
      <c r="IU52" s="280"/>
      <c r="IV52" s="280"/>
      <c r="IW52" s="280"/>
      <c r="IX52" s="280"/>
      <c r="IY52" s="280"/>
      <c r="IZ52" s="280"/>
      <c r="JA52" s="280"/>
      <c r="JB52" s="280"/>
      <c r="JC52" s="280"/>
      <c r="JD52" s="280"/>
      <c r="JE52" s="280"/>
      <c r="JF52" s="280"/>
      <c r="JG52" s="280"/>
    </row>
    <row r="53" spans="1:267" s="281" customFormat="1" ht="15">
      <c r="A53" s="480"/>
      <c r="B53" s="420"/>
      <c r="C53" s="420"/>
      <c r="D53" s="237"/>
      <c r="E53" s="420"/>
      <c r="F53" s="420"/>
      <c r="G53" s="490"/>
      <c r="H53" s="420"/>
      <c r="I53" s="241"/>
      <c r="J53" s="242"/>
      <c r="K53" s="241" t="str">
        <f>IFERROR(CONCATENATE(INDEX('8- Politicas de admiistracion '!$B$16:$F$53,MATCH('5-. Identificación de Riesgos'!J53,'8- Politicas de admiistracion '!$C$16:$C$54,0),1)," - ",L53),"")</f>
        <v/>
      </c>
      <c r="L53" s="245" t="str">
        <f>IFERROR(VLOOKUP(INDEX('8- Politicas de admiistracion '!$B$16:$F$64,MATCH('5-. Identificación de Riesgos'!J53,'8- Politicas de admiistracion '!$C$16:$C$64,0),1),'8- Politicas de admiistracion '!$B$16:$F$64,5,FALSE),"")</f>
        <v/>
      </c>
      <c r="M53" s="420"/>
      <c r="N53" s="450"/>
      <c r="O53" s="418"/>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0"/>
      <c r="DM53" s="280"/>
      <c r="DN53" s="280"/>
      <c r="DO53" s="280"/>
      <c r="DP53" s="280"/>
      <c r="DQ53" s="280"/>
      <c r="DR53" s="280"/>
      <c r="DS53" s="280"/>
      <c r="DT53" s="280"/>
      <c r="DU53" s="280"/>
      <c r="DV53" s="280"/>
      <c r="DW53" s="280"/>
      <c r="DX53" s="280"/>
      <c r="DY53" s="280"/>
      <c r="DZ53" s="280"/>
      <c r="EA53" s="280"/>
      <c r="EB53" s="280"/>
      <c r="EC53" s="280"/>
      <c r="ED53" s="280"/>
      <c r="EE53" s="280"/>
      <c r="EF53" s="280"/>
      <c r="EG53" s="280"/>
      <c r="EH53" s="280"/>
      <c r="EI53" s="280"/>
      <c r="EJ53" s="280"/>
      <c r="EK53" s="280"/>
      <c r="EL53" s="280"/>
      <c r="EM53" s="280"/>
      <c r="EN53" s="280"/>
      <c r="EO53" s="280"/>
      <c r="EP53" s="280"/>
      <c r="EQ53" s="280"/>
      <c r="ER53" s="280"/>
      <c r="ES53" s="280"/>
      <c r="ET53" s="280"/>
      <c r="EU53" s="280"/>
      <c r="EV53" s="280"/>
      <c r="EW53" s="280"/>
      <c r="EX53" s="280"/>
      <c r="EY53" s="280"/>
      <c r="EZ53" s="280"/>
      <c r="FA53" s="280"/>
      <c r="FB53" s="280"/>
      <c r="FC53" s="280"/>
      <c r="FD53" s="280"/>
      <c r="FE53" s="280"/>
      <c r="FF53" s="280"/>
      <c r="FG53" s="280"/>
      <c r="FH53" s="280"/>
      <c r="FI53" s="280"/>
      <c r="FJ53" s="280"/>
      <c r="FK53" s="280"/>
      <c r="FL53" s="280"/>
      <c r="FM53" s="280"/>
      <c r="FN53" s="280"/>
      <c r="FO53" s="280"/>
      <c r="FP53" s="280"/>
      <c r="FQ53" s="280"/>
      <c r="FR53" s="280"/>
      <c r="FS53" s="280"/>
      <c r="FT53" s="280"/>
      <c r="FU53" s="280"/>
      <c r="FV53" s="280"/>
      <c r="FW53" s="280"/>
      <c r="FX53" s="280"/>
      <c r="FY53" s="280"/>
      <c r="FZ53" s="280"/>
      <c r="GA53" s="280"/>
      <c r="GB53" s="280"/>
      <c r="GC53" s="280"/>
      <c r="GD53" s="280"/>
      <c r="GE53" s="280"/>
      <c r="GF53" s="280"/>
      <c r="GG53" s="280"/>
      <c r="GH53" s="280"/>
      <c r="GI53" s="280"/>
      <c r="GJ53" s="280"/>
      <c r="GK53" s="280"/>
      <c r="GL53" s="280"/>
      <c r="GM53" s="280"/>
      <c r="GN53" s="280"/>
      <c r="GO53" s="280"/>
      <c r="GP53" s="280"/>
      <c r="GQ53" s="280"/>
      <c r="GR53" s="280"/>
      <c r="GS53" s="280"/>
      <c r="GT53" s="280"/>
      <c r="GU53" s="280"/>
      <c r="GV53" s="280"/>
      <c r="GW53" s="280"/>
      <c r="GX53" s="280"/>
      <c r="GY53" s="280"/>
      <c r="GZ53" s="280"/>
      <c r="HA53" s="280"/>
      <c r="HB53" s="280"/>
      <c r="HC53" s="280"/>
      <c r="HD53" s="280"/>
      <c r="HE53" s="280"/>
      <c r="HF53" s="280"/>
      <c r="HG53" s="280"/>
      <c r="HH53" s="280"/>
      <c r="HI53" s="280"/>
      <c r="HJ53" s="280"/>
      <c r="HK53" s="280"/>
      <c r="HL53" s="280"/>
      <c r="HM53" s="280"/>
      <c r="HN53" s="280"/>
      <c r="HO53" s="280"/>
      <c r="HP53" s="280"/>
      <c r="HQ53" s="280"/>
      <c r="HR53" s="280"/>
      <c r="HS53" s="280"/>
      <c r="HT53" s="280"/>
      <c r="HU53" s="280"/>
      <c r="HV53" s="280"/>
      <c r="HW53" s="280"/>
      <c r="HX53" s="280"/>
      <c r="HY53" s="280"/>
      <c r="HZ53" s="280"/>
      <c r="IA53" s="280"/>
      <c r="IB53" s="280"/>
      <c r="IC53" s="280"/>
      <c r="ID53" s="280"/>
      <c r="IE53" s="280"/>
      <c r="IF53" s="280"/>
      <c r="IG53" s="280"/>
      <c r="IH53" s="280"/>
      <c r="II53" s="280"/>
      <c r="IJ53" s="280"/>
      <c r="IK53" s="280"/>
      <c r="IL53" s="280"/>
      <c r="IM53" s="280"/>
      <c r="IN53" s="280"/>
      <c r="IO53" s="280"/>
      <c r="IP53" s="280"/>
      <c r="IQ53" s="280"/>
      <c r="IR53" s="280"/>
      <c r="IS53" s="280"/>
      <c r="IT53" s="280"/>
      <c r="IU53" s="280"/>
      <c r="IV53" s="280"/>
      <c r="IW53" s="280"/>
      <c r="IX53" s="280"/>
      <c r="IY53" s="280"/>
      <c r="IZ53" s="280"/>
      <c r="JA53" s="280"/>
      <c r="JB53" s="280"/>
      <c r="JC53" s="280"/>
      <c r="JD53" s="280"/>
      <c r="JE53" s="280"/>
      <c r="JF53" s="280"/>
      <c r="JG53" s="280"/>
    </row>
    <row r="54" spans="1:267" s="281" customFormat="1" ht="15" hidden="1" customHeight="1">
      <c r="A54" s="480"/>
      <c r="B54" s="420"/>
      <c r="C54" s="420"/>
      <c r="D54" s="237"/>
      <c r="E54" s="420"/>
      <c r="F54" s="420"/>
      <c r="G54" s="490"/>
      <c r="H54" s="420"/>
      <c r="I54" s="241"/>
      <c r="J54" s="242"/>
      <c r="K54" s="241" t="str">
        <f>IFERROR(CONCATENATE(INDEX('8- Politicas de admiistracion '!$B$16:$F$53,MATCH('5-. Identificación de Riesgos'!J54,'8- Politicas de admiistracion '!$C$16:$C$54,0),1)," - ",L54),"")</f>
        <v/>
      </c>
      <c r="L54" s="245" t="str">
        <f>IFERROR(VLOOKUP(INDEX('8- Politicas de admiistracion '!$B$16:$F$64,MATCH('5-. Identificación de Riesgos'!J54,'8- Politicas de admiistracion '!$C$16:$C$64,0),1),'8- Politicas de admiistracion '!$B$16:$F$64,5,FALSE),"")</f>
        <v/>
      </c>
      <c r="M54" s="420"/>
      <c r="N54" s="450"/>
      <c r="O54" s="418"/>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c r="DM54" s="280"/>
      <c r="DN54" s="280"/>
      <c r="DO54" s="280"/>
      <c r="DP54" s="280"/>
      <c r="DQ54" s="280"/>
      <c r="DR54" s="280"/>
      <c r="DS54" s="280"/>
      <c r="DT54" s="280"/>
      <c r="DU54" s="280"/>
      <c r="DV54" s="280"/>
      <c r="DW54" s="280"/>
      <c r="DX54" s="280"/>
      <c r="DY54" s="280"/>
      <c r="DZ54" s="280"/>
      <c r="EA54" s="280"/>
      <c r="EB54" s="280"/>
      <c r="EC54" s="280"/>
      <c r="ED54" s="280"/>
      <c r="EE54" s="280"/>
      <c r="EF54" s="280"/>
      <c r="EG54" s="280"/>
      <c r="EH54" s="280"/>
      <c r="EI54" s="280"/>
      <c r="EJ54" s="280"/>
      <c r="EK54" s="280"/>
      <c r="EL54" s="280"/>
      <c r="EM54" s="280"/>
      <c r="EN54" s="280"/>
      <c r="EO54" s="280"/>
      <c r="EP54" s="280"/>
      <c r="EQ54" s="280"/>
      <c r="ER54" s="280"/>
      <c r="ES54" s="280"/>
      <c r="ET54" s="280"/>
      <c r="EU54" s="280"/>
      <c r="EV54" s="280"/>
      <c r="EW54" s="280"/>
      <c r="EX54" s="280"/>
      <c r="EY54" s="280"/>
      <c r="EZ54" s="280"/>
      <c r="FA54" s="280"/>
      <c r="FB54" s="280"/>
      <c r="FC54" s="280"/>
      <c r="FD54" s="280"/>
      <c r="FE54" s="280"/>
      <c r="FF54" s="280"/>
      <c r="FG54" s="280"/>
      <c r="FH54" s="280"/>
      <c r="FI54" s="280"/>
      <c r="FJ54" s="280"/>
      <c r="FK54" s="280"/>
      <c r="FL54" s="280"/>
      <c r="FM54" s="280"/>
      <c r="FN54" s="280"/>
      <c r="FO54" s="280"/>
      <c r="FP54" s="280"/>
      <c r="FQ54" s="280"/>
      <c r="FR54" s="280"/>
      <c r="FS54" s="280"/>
      <c r="FT54" s="280"/>
      <c r="FU54" s="280"/>
      <c r="FV54" s="280"/>
      <c r="FW54" s="280"/>
      <c r="FX54" s="280"/>
      <c r="FY54" s="280"/>
      <c r="FZ54" s="280"/>
      <c r="GA54" s="280"/>
      <c r="GB54" s="280"/>
      <c r="GC54" s="280"/>
      <c r="GD54" s="280"/>
      <c r="GE54" s="280"/>
      <c r="GF54" s="280"/>
      <c r="GG54" s="280"/>
      <c r="GH54" s="280"/>
      <c r="GI54" s="280"/>
      <c r="GJ54" s="280"/>
      <c r="GK54" s="280"/>
      <c r="GL54" s="280"/>
      <c r="GM54" s="280"/>
      <c r="GN54" s="280"/>
      <c r="GO54" s="280"/>
      <c r="GP54" s="280"/>
      <c r="GQ54" s="280"/>
      <c r="GR54" s="280"/>
      <c r="GS54" s="280"/>
      <c r="GT54" s="280"/>
      <c r="GU54" s="280"/>
      <c r="GV54" s="280"/>
      <c r="GW54" s="280"/>
      <c r="GX54" s="280"/>
      <c r="GY54" s="280"/>
      <c r="GZ54" s="280"/>
      <c r="HA54" s="280"/>
      <c r="HB54" s="280"/>
      <c r="HC54" s="280"/>
      <c r="HD54" s="280"/>
      <c r="HE54" s="280"/>
      <c r="HF54" s="280"/>
      <c r="HG54" s="280"/>
      <c r="HH54" s="280"/>
      <c r="HI54" s="280"/>
      <c r="HJ54" s="280"/>
      <c r="HK54" s="280"/>
      <c r="HL54" s="280"/>
      <c r="HM54" s="280"/>
      <c r="HN54" s="280"/>
      <c r="HO54" s="280"/>
      <c r="HP54" s="280"/>
      <c r="HQ54" s="280"/>
      <c r="HR54" s="280"/>
      <c r="HS54" s="280"/>
      <c r="HT54" s="280"/>
      <c r="HU54" s="280"/>
      <c r="HV54" s="280"/>
      <c r="HW54" s="280"/>
      <c r="HX54" s="280"/>
      <c r="HY54" s="280"/>
      <c r="HZ54" s="280"/>
      <c r="IA54" s="280"/>
      <c r="IB54" s="280"/>
      <c r="IC54" s="280"/>
      <c r="ID54" s="280"/>
      <c r="IE54" s="280"/>
      <c r="IF54" s="280"/>
      <c r="IG54" s="280"/>
      <c r="IH54" s="280"/>
      <c r="II54" s="280"/>
      <c r="IJ54" s="280"/>
      <c r="IK54" s="280"/>
      <c r="IL54" s="280"/>
      <c r="IM54" s="280"/>
      <c r="IN54" s="280"/>
      <c r="IO54" s="280"/>
      <c r="IP54" s="280"/>
      <c r="IQ54" s="280"/>
      <c r="IR54" s="280"/>
      <c r="IS54" s="280"/>
      <c r="IT54" s="280"/>
      <c r="IU54" s="280"/>
      <c r="IV54" s="280"/>
      <c r="IW54" s="280"/>
      <c r="IX54" s="280"/>
      <c r="IY54" s="280"/>
      <c r="IZ54" s="280"/>
      <c r="JA54" s="280"/>
      <c r="JB54" s="280"/>
      <c r="JC54" s="280"/>
      <c r="JD54" s="280"/>
      <c r="JE54" s="280"/>
      <c r="JF54" s="280"/>
      <c r="JG54" s="280"/>
    </row>
    <row r="55" spans="1:267" s="281" customFormat="1" ht="15" hidden="1">
      <c r="A55" s="480"/>
      <c r="B55" s="420"/>
      <c r="C55" s="420"/>
      <c r="D55" s="237"/>
      <c r="E55" s="420"/>
      <c r="F55" s="420"/>
      <c r="G55" s="490"/>
      <c r="H55" s="420"/>
      <c r="I55" s="241"/>
      <c r="J55" s="242"/>
      <c r="K55" s="241" t="str">
        <f>IFERROR(CONCATENATE(INDEX('8- Politicas de admiistracion '!$B$16:$F$53,MATCH('5-. Identificación de Riesgos'!J55,'8- Politicas de admiistracion '!$C$16:$C$54,0),1)," - ",L55),"")</f>
        <v/>
      </c>
      <c r="L55" s="245" t="str">
        <f>IFERROR(VLOOKUP(INDEX('8- Politicas de admiistracion '!$B$16:$F$64,MATCH('5-. Identificación de Riesgos'!J55,'8- Politicas de admiistracion '!$C$16:$C$64,0),1),'8- Politicas de admiistracion '!$B$16:$F$64,5,FALSE),"")</f>
        <v/>
      </c>
      <c r="M55" s="420"/>
      <c r="N55" s="450"/>
      <c r="O55" s="418"/>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c r="DM55" s="280"/>
      <c r="DN55" s="280"/>
      <c r="DO55" s="280"/>
      <c r="DP55" s="280"/>
      <c r="DQ55" s="280"/>
      <c r="DR55" s="280"/>
      <c r="DS55" s="280"/>
      <c r="DT55" s="280"/>
      <c r="DU55" s="280"/>
      <c r="DV55" s="280"/>
      <c r="DW55" s="280"/>
      <c r="DX55" s="280"/>
      <c r="DY55" s="280"/>
      <c r="DZ55" s="280"/>
      <c r="EA55" s="280"/>
      <c r="EB55" s="280"/>
      <c r="EC55" s="280"/>
      <c r="ED55" s="280"/>
      <c r="EE55" s="280"/>
      <c r="EF55" s="280"/>
      <c r="EG55" s="280"/>
      <c r="EH55" s="280"/>
      <c r="EI55" s="280"/>
      <c r="EJ55" s="280"/>
      <c r="EK55" s="280"/>
      <c r="EL55" s="280"/>
      <c r="EM55" s="280"/>
      <c r="EN55" s="280"/>
      <c r="EO55" s="280"/>
      <c r="EP55" s="280"/>
      <c r="EQ55" s="280"/>
      <c r="ER55" s="280"/>
      <c r="ES55" s="280"/>
      <c r="ET55" s="280"/>
      <c r="EU55" s="280"/>
      <c r="EV55" s="280"/>
      <c r="EW55" s="280"/>
      <c r="EX55" s="280"/>
      <c r="EY55" s="280"/>
      <c r="EZ55" s="280"/>
      <c r="FA55" s="280"/>
      <c r="FB55" s="280"/>
      <c r="FC55" s="280"/>
      <c r="FD55" s="280"/>
      <c r="FE55" s="280"/>
      <c r="FF55" s="280"/>
      <c r="FG55" s="280"/>
      <c r="FH55" s="280"/>
      <c r="FI55" s="280"/>
      <c r="FJ55" s="280"/>
      <c r="FK55" s="280"/>
      <c r="FL55" s="280"/>
      <c r="FM55" s="280"/>
      <c r="FN55" s="280"/>
      <c r="FO55" s="280"/>
      <c r="FP55" s="280"/>
      <c r="FQ55" s="280"/>
      <c r="FR55" s="280"/>
      <c r="FS55" s="280"/>
      <c r="FT55" s="280"/>
      <c r="FU55" s="280"/>
      <c r="FV55" s="280"/>
      <c r="FW55" s="280"/>
      <c r="FX55" s="280"/>
      <c r="FY55" s="280"/>
      <c r="FZ55" s="280"/>
      <c r="GA55" s="280"/>
      <c r="GB55" s="280"/>
      <c r="GC55" s="280"/>
      <c r="GD55" s="280"/>
      <c r="GE55" s="280"/>
      <c r="GF55" s="280"/>
      <c r="GG55" s="280"/>
      <c r="GH55" s="280"/>
      <c r="GI55" s="280"/>
      <c r="GJ55" s="280"/>
      <c r="GK55" s="280"/>
      <c r="GL55" s="280"/>
      <c r="GM55" s="280"/>
      <c r="GN55" s="280"/>
      <c r="GO55" s="280"/>
      <c r="GP55" s="280"/>
      <c r="GQ55" s="280"/>
      <c r="GR55" s="280"/>
      <c r="GS55" s="280"/>
      <c r="GT55" s="280"/>
      <c r="GU55" s="280"/>
      <c r="GV55" s="280"/>
      <c r="GW55" s="280"/>
      <c r="GX55" s="280"/>
      <c r="GY55" s="280"/>
      <c r="GZ55" s="280"/>
      <c r="HA55" s="280"/>
      <c r="HB55" s="280"/>
      <c r="HC55" s="280"/>
      <c r="HD55" s="280"/>
      <c r="HE55" s="280"/>
      <c r="HF55" s="280"/>
      <c r="HG55" s="280"/>
      <c r="HH55" s="280"/>
      <c r="HI55" s="280"/>
      <c r="HJ55" s="280"/>
      <c r="HK55" s="280"/>
      <c r="HL55" s="280"/>
      <c r="HM55" s="280"/>
      <c r="HN55" s="280"/>
      <c r="HO55" s="280"/>
      <c r="HP55" s="280"/>
      <c r="HQ55" s="280"/>
      <c r="HR55" s="280"/>
      <c r="HS55" s="280"/>
      <c r="HT55" s="280"/>
      <c r="HU55" s="280"/>
      <c r="HV55" s="280"/>
      <c r="HW55" s="280"/>
      <c r="HX55" s="280"/>
      <c r="HY55" s="280"/>
      <c r="HZ55" s="280"/>
      <c r="IA55" s="280"/>
      <c r="IB55" s="280"/>
      <c r="IC55" s="280"/>
      <c r="ID55" s="280"/>
      <c r="IE55" s="280"/>
      <c r="IF55" s="280"/>
      <c r="IG55" s="280"/>
      <c r="IH55" s="280"/>
      <c r="II55" s="280"/>
      <c r="IJ55" s="280"/>
      <c r="IK55" s="280"/>
      <c r="IL55" s="280"/>
      <c r="IM55" s="280"/>
      <c r="IN55" s="280"/>
      <c r="IO55" s="280"/>
      <c r="IP55" s="280"/>
      <c r="IQ55" s="280"/>
      <c r="IR55" s="280"/>
      <c r="IS55" s="280"/>
      <c r="IT55" s="280"/>
      <c r="IU55" s="280"/>
      <c r="IV55" s="280"/>
      <c r="IW55" s="280"/>
      <c r="IX55" s="280"/>
      <c r="IY55" s="280"/>
      <c r="IZ55" s="280"/>
      <c r="JA55" s="280"/>
      <c r="JB55" s="280"/>
      <c r="JC55" s="280"/>
      <c r="JD55" s="280"/>
      <c r="JE55" s="280"/>
      <c r="JF55" s="280"/>
      <c r="JG55" s="280"/>
    </row>
    <row r="56" spans="1:267" s="281" customFormat="1" ht="15" hidden="1" customHeight="1">
      <c r="A56" s="480"/>
      <c r="B56" s="420"/>
      <c r="C56" s="420"/>
      <c r="D56" s="237"/>
      <c r="E56" s="420"/>
      <c r="F56" s="420"/>
      <c r="G56" s="490"/>
      <c r="H56" s="420"/>
      <c r="I56" s="241"/>
      <c r="J56" s="242"/>
      <c r="K56" s="241" t="str">
        <f>IFERROR(CONCATENATE(INDEX('8- Politicas de admiistracion '!$B$16:$F$53,MATCH('5-. Identificación de Riesgos'!J56,'8- Politicas de admiistracion '!$C$16:$C$54,0),1)," - ",L56),"")</f>
        <v/>
      </c>
      <c r="L56" s="245" t="str">
        <f>IFERROR(VLOOKUP(INDEX('8- Politicas de admiistracion '!$B$16:$F$64,MATCH('5-. Identificación de Riesgos'!J56,'8- Politicas de admiistracion '!$C$16:$C$64,0),1),'8- Politicas de admiistracion '!$B$16:$F$64,5,FALSE),"")</f>
        <v/>
      </c>
      <c r="M56" s="420"/>
      <c r="N56" s="450"/>
      <c r="O56" s="418"/>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c r="DM56" s="280"/>
      <c r="DN56" s="280"/>
      <c r="DO56" s="280"/>
      <c r="DP56" s="280"/>
      <c r="DQ56" s="280"/>
      <c r="DR56" s="280"/>
      <c r="DS56" s="280"/>
      <c r="DT56" s="280"/>
      <c r="DU56" s="280"/>
      <c r="DV56" s="280"/>
      <c r="DW56" s="280"/>
      <c r="DX56" s="280"/>
      <c r="DY56" s="280"/>
      <c r="DZ56" s="280"/>
      <c r="EA56" s="280"/>
      <c r="EB56" s="280"/>
      <c r="EC56" s="280"/>
      <c r="ED56" s="280"/>
      <c r="EE56" s="280"/>
      <c r="EF56" s="280"/>
      <c r="EG56" s="280"/>
      <c r="EH56" s="280"/>
      <c r="EI56" s="280"/>
      <c r="EJ56" s="280"/>
      <c r="EK56" s="280"/>
      <c r="EL56" s="280"/>
      <c r="EM56" s="280"/>
      <c r="EN56" s="280"/>
      <c r="EO56" s="280"/>
      <c r="EP56" s="280"/>
      <c r="EQ56" s="280"/>
      <c r="ER56" s="280"/>
      <c r="ES56" s="280"/>
      <c r="ET56" s="280"/>
      <c r="EU56" s="280"/>
      <c r="EV56" s="280"/>
      <c r="EW56" s="280"/>
      <c r="EX56" s="280"/>
      <c r="EY56" s="280"/>
      <c r="EZ56" s="280"/>
      <c r="FA56" s="280"/>
      <c r="FB56" s="280"/>
      <c r="FC56" s="280"/>
      <c r="FD56" s="280"/>
      <c r="FE56" s="280"/>
      <c r="FF56" s="280"/>
      <c r="FG56" s="280"/>
      <c r="FH56" s="280"/>
      <c r="FI56" s="280"/>
      <c r="FJ56" s="280"/>
      <c r="FK56" s="280"/>
      <c r="FL56" s="280"/>
      <c r="FM56" s="280"/>
      <c r="FN56" s="280"/>
      <c r="FO56" s="280"/>
      <c r="FP56" s="280"/>
      <c r="FQ56" s="280"/>
      <c r="FR56" s="280"/>
      <c r="FS56" s="280"/>
      <c r="FT56" s="280"/>
      <c r="FU56" s="280"/>
      <c r="FV56" s="280"/>
      <c r="FW56" s="280"/>
      <c r="FX56" s="280"/>
      <c r="FY56" s="280"/>
      <c r="FZ56" s="280"/>
      <c r="GA56" s="280"/>
      <c r="GB56" s="280"/>
      <c r="GC56" s="280"/>
      <c r="GD56" s="280"/>
      <c r="GE56" s="280"/>
      <c r="GF56" s="280"/>
      <c r="GG56" s="280"/>
      <c r="GH56" s="280"/>
      <c r="GI56" s="280"/>
      <c r="GJ56" s="280"/>
      <c r="GK56" s="280"/>
      <c r="GL56" s="280"/>
      <c r="GM56" s="280"/>
      <c r="GN56" s="280"/>
      <c r="GO56" s="280"/>
      <c r="GP56" s="280"/>
      <c r="GQ56" s="280"/>
      <c r="GR56" s="280"/>
      <c r="GS56" s="280"/>
      <c r="GT56" s="280"/>
      <c r="GU56" s="280"/>
      <c r="GV56" s="280"/>
      <c r="GW56" s="280"/>
      <c r="GX56" s="280"/>
      <c r="GY56" s="280"/>
      <c r="GZ56" s="280"/>
      <c r="HA56" s="280"/>
      <c r="HB56" s="280"/>
      <c r="HC56" s="280"/>
      <c r="HD56" s="280"/>
      <c r="HE56" s="280"/>
      <c r="HF56" s="280"/>
      <c r="HG56" s="280"/>
      <c r="HH56" s="280"/>
      <c r="HI56" s="280"/>
      <c r="HJ56" s="280"/>
      <c r="HK56" s="280"/>
      <c r="HL56" s="280"/>
      <c r="HM56" s="280"/>
      <c r="HN56" s="280"/>
      <c r="HO56" s="280"/>
      <c r="HP56" s="280"/>
      <c r="HQ56" s="280"/>
      <c r="HR56" s="280"/>
      <c r="HS56" s="280"/>
      <c r="HT56" s="280"/>
      <c r="HU56" s="280"/>
      <c r="HV56" s="280"/>
      <c r="HW56" s="280"/>
      <c r="HX56" s="280"/>
      <c r="HY56" s="280"/>
      <c r="HZ56" s="280"/>
      <c r="IA56" s="280"/>
      <c r="IB56" s="280"/>
      <c r="IC56" s="280"/>
      <c r="ID56" s="280"/>
      <c r="IE56" s="280"/>
      <c r="IF56" s="280"/>
      <c r="IG56" s="280"/>
      <c r="IH56" s="280"/>
      <c r="II56" s="280"/>
      <c r="IJ56" s="280"/>
      <c r="IK56" s="280"/>
      <c r="IL56" s="280"/>
      <c r="IM56" s="280"/>
      <c r="IN56" s="280"/>
      <c r="IO56" s="280"/>
      <c r="IP56" s="280"/>
      <c r="IQ56" s="280"/>
      <c r="IR56" s="280"/>
      <c r="IS56" s="280"/>
      <c r="IT56" s="280"/>
      <c r="IU56" s="280"/>
      <c r="IV56" s="280"/>
      <c r="IW56" s="280"/>
      <c r="IX56" s="280"/>
      <c r="IY56" s="280"/>
      <c r="IZ56" s="280"/>
      <c r="JA56" s="280"/>
      <c r="JB56" s="280"/>
      <c r="JC56" s="280"/>
      <c r="JD56" s="280"/>
      <c r="JE56" s="280"/>
      <c r="JF56" s="280"/>
      <c r="JG56" s="280"/>
    </row>
    <row r="57" spans="1:267" s="281" customFormat="1" ht="15" hidden="1">
      <c r="A57" s="480"/>
      <c r="B57" s="420"/>
      <c r="C57" s="420"/>
      <c r="D57" s="237"/>
      <c r="E57" s="420"/>
      <c r="F57" s="420"/>
      <c r="G57" s="490"/>
      <c r="H57" s="420"/>
      <c r="I57" s="241"/>
      <c r="J57" s="242"/>
      <c r="K57" s="241" t="str">
        <f>IFERROR(CONCATENATE(INDEX('8- Politicas de admiistracion '!$B$16:$F$53,MATCH('5-. Identificación de Riesgos'!J57,'8- Politicas de admiistracion '!$C$16:$C$54,0),1)," - ",L57),"")</f>
        <v/>
      </c>
      <c r="L57" s="245" t="str">
        <f>IFERROR(VLOOKUP(INDEX('8- Politicas de admiistracion '!$B$16:$F$64,MATCH('5-. Identificación de Riesgos'!J57,'8- Politicas de admiistracion '!$C$16:$C$64,0),1),'8- Politicas de admiistracion '!$B$16:$F$64,5,FALSE),"")</f>
        <v/>
      </c>
      <c r="M57" s="420"/>
      <c r="N57" s="450"/>
      <c r="O57" s="418"/>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c r="DM57" s="280"/>
      <c r="DN57" s="280"/>
      <c r="DO57" s="280"/>
      <c r="DP57" s="280"/>
      <c r="DQ57" s="280"/>
      <c r="DR57" s="280"/>
      <c r="DS57" s="280"/>
      <c r="DT57" s="280"/>
      <c r="DU57" s="280"/>
      <c r="DV57" s="280"/>
      <c r="DW57" s="280"/>
      <c r="DX57" s="280"/>
      <c r="DY57" s="280"/>
      <c r="DZ57" s="280"/>
      <c r="EA57" s="280"/>
      <c r="EB57" s="280"/>
      <c r="EC57" s="280"/>
      <c r="ED57" s="280"/>
      <c r="EE57" s="280"/>
      <c r="EF57" s="280"/>
      <c r="EG57" s="280"/>
      <c r="EH57" s="280"/>
      <c r="EI57" s="280"/>
      <c r="EJ57" s="280"/>
      <c r="EK57" s="280"/>
      <c r="EL57" s="280"/>
      <c r="EM57" s="280"/>
      <c r="EN57" s="280"/>
      <c r="EO57" s="280"/>
      <c r="EP57" s="280"/>
      <c r="EQ57" s="280"/>
      <c r="ER57" s="280"/>
      <c r="ES57" s="280"/>
      <c r="ET57" s="280"/>
      <c r="EU57" s="280"/>
      <c r="EV57" s="280"/>
      <c r="EW57" s="280"/>
      <c r="EX57" s="280"/>
      <c r="EY57" s="280"/>
      <c r="EZ57" s="280"/>
      <c r="FA57" s="280"/>
      <c r="FB57" s="280"/>
      <c r="FC57" s="280"/>
      <c r="FD57" s="280"/>
      <c r="FE57" s="280"/>
      <c r="FF57" s="280"/>
      <c r="FG57" s="280"/>
      <c r="FH57" s="280"/>
      <c r="FI57" s="280"/>
      <c r="FJ57" s="280"/>
      <c r="FK57" s="280"/>
      <c r="FL57" s="280"/>
      <c r="FM57" s="280"/>
      <c r="FN57" s="280"/>
      <c r="FO57" s="280"/>
      <c r="FP57" s="280"/>
      <c r="FQ57" s="280"/>
      <c r="FR57" s="280"/>
      <c r="FS57" s="280"/>
      <c r="FT57" s="280"/>
      <c r="FU57" s="280"/>
      <c r="FV57" s="280"/>
      <c r="FW57" s="280"/>
      <c r="FX57" s="280"/>
      <c r="FY57" s="280"/>
      <c r="FZ57" s="280"/>
      <c r="GA57" s="280"/>
      <c r="GB57" s="280"/>
      <c r="GC57" s="280"/>
      <c r="GD57" s="280"/>
      <c r="GE57" s="280"/>
      <c r="GF57" s="280"/>
      <c r="GG57" s="280"/>
      <c r="GH57" s="280"/>
      <c r="GI57" s="280"/>
      <c r="GJ57" s="280"/>
      <c r="GK57" s="280"/>
      <c r="GL57" s="280"/>
      <c r="GM57" s="280"/>
      <c r="GN57" s="280"/>
      <c r="GO57" s="280"/>
      <c r="GP57" s="280"/>
      <c r="GQ57" s="280"/>
      <c r="GR57" s="280"/>
      <c r="GS57" s="280"/>
      <c r="GT57" s="280"/>
      <c r="GU57" s="280"/>
      <c r="GV57" s="280"/>
      <c r="GW57" s="280"/>
      <c r="GX57" s="280"/>
      <c r="GY57" s="280"/>
      <c r="GZ57" s="280"/>
      <c r="HA57" s="280"/>
      <c r="HB57" s="280"/>
      <c r="HC57" s="280"/>
      <c r="HD57" s="280"/>
      <c r="HE57" s="280"/>
      <c r="HF57" s="280"/>
      <c r="HG57" s="280"/>
      <c r="HH57" s="280"/>
      <c r="HI57" s="280"/>
      <c r="HJ57" s="280"/>
      <c r="HK57" s="280"/>
      <c r="HL57" s="280"/>
      <c r="HM57" s="280"/>
      <c r="HN57" s="280"/>
      <c r="HO57" s="280"/>
      <c r="HP57" s="280"/>
      <c r="HQ57" s="280"/>
      <c r="HR57" s="280"/>
      <c r="HS57" s="280"/>
      <c r="HT57" s="280"/>
      <c r="HU57" s="280"/>
      <c r="HV57" s="280"/>
      <c r="HW57" s="280"/>
      <c r="HX57" s="280"/>
      <c r="HY57" s="280"/>
      <c r="HZ57" s="280"/>
      <c r="IA57" s="280"/>
      <c r="IB57" s="280"/>
      <c r="IC57" s="280"/>
      <c r="ID57" s="280"/>
      <c r="IE57" s="280"/>
      <c r="IF57" s="280"/>
      <c r="IG57" s="280"/>
      <c r="IH57" s="280"/>
      <c r="II57" s="280"/>
      <c r="IJ57" s="280"/>
      <c r="IK57" s="280"/>
      <c r="IL57" s="280"/>
      <c r="IM57" s="280"/>
      <c r="IN57" s="280"/>
      <c r="IO57" s="280"/>
      <c r="IP57" s="280"/>
      <c r="IQ57" s="280"/>
      <c r="IR57" s="280"/>
      <c r="IS57" s="280"/>
      <c r="IT57" s="280"/>
      <c r="IU57" s="280"/>
      <c r="IV57" s="280"/>
      <c r="IW57" s="280"/>
      <c r="IX57" s="280"/>
      <c r="IY57" s="280"/>
      <c r="IZ57" s="280"/>
      <c r="JA57" s="280"/>
      <c r="JB57" s="280"/>
      <c r="JC57" s="280"/>
      <c r="JD57" s="280"/>
      <c r="JE57" s="280"/>
      <c r="JF57" s="280"/>
      <c r="JG57" s="280"/>
    </row>
    <row r="58" spans="1:267" s="281" customFormat="1" ht="15" hidden="1" customHeight="1">
      <c r="A58" s="480"/>
      <c r="B58" s="420"/>
      <c r="C58" s="420"/>
      <c r="D58" s="237"/>
      <c r="E58" s="420"/>
      <c r="F58" s="420"/>
      <c r="G58" s="490"/>
      <c r="H58" s="420"/>
      <c r="I58" s="241"/>
      <c r="J58" s="242"/>
      <c r="K58" s="241" t="str">
        <f>IFERROR(CONCATENATE(INDEX('8- Politicas de admiistracion '!$B$16:$F$53,MATCH('5-. Identificación de Riesgos'!J58,'8- Politicas de admiistracion '!$C$16:$C$54,0),1)," - ",L58),"")</f>
        <v/>
      </c>
      <c r="L58" s="245" t="str">
        <f>IFERROR(VLOOKUP(INDEX('8- Politicas de admiistracion '!$B$16:$F$64,MATCH('5-. Identificación de Riesgos'!J58,'8- Politicas de admiistracion '!$C$16:$C$64,0),1),'8- Politicas de admiistracion '!$B$16:$F$64,5,FALSE),"")</f>
        <v/>
      </c>
      <c r="M58" s="420"/>
      <c r="N58" s="450"/>
      <c r="O58" s="418"/>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c r="DM58" s="280"/>
      <c r="DN58" s="280"/>
      <c r="DO58" s="280"/>
      <c r="DP58" s="280"/>
      <c r="DQ58" s="280"/>
      <c r="DR58" s="280"/>
      <c r="DS58" s="280"/>
      <c r="DT58" s="280"/>
      <c r="DU58" s="280"/>
      <c r="DV58" s="280"/>
      <c r="DW58" s="280"/>
      <c r="DX58" s="280"/>
      <c r="DY58" s="280"/>
      <c r="DZ58" s="280"/>
      <c r="EA58" s="280"/>
      <c r="EB58" s="280"/>
      <c r="EC58" s="280"/>
      <c r="ED58" s="280"/>
      <c r="EE58" s="280"/>
      <c r="EF58" s="280"/>
      <c r="EG58" s="280"/>
      <c r="EH58" s="280"/>
      <c r="EI58" s="280"/>
      <c r="EJ58" s="280"/>
      <c r="EK58" s="280"/>
      <c r="EL58" s="280"/>
      <c r="EM58" s="280"/>
      <c r="EN58" s="280"/>
      <c r="EO58" s="280"/>
      <c r="EP58" s="280"/>
      <c r="EQ58" s="280"/>
      <c r="ER58" s="280"/>
      <c r="ES58" s="280"/>
      <c r="ET58" s="280"/>
      <c r="EU58" s="280"/>
      <c r="EV58" s="280"/>
      <c r="EW58" s="280"/>
      <c r="EX58" s="280"/>
      <c r="EY58" s="280"/>
      <c r="EZ58" s="280"/>
      <c r="FA58" s="280"/>
      <c r="FB58" s="280"/>
      <c r="FC58" s="280"/>
      <c r="FD58" s="280"/>
      <c r="FE58" s="280"/>
      <c r="FF58" s="280"/>
      <c r="FG58" s="280"/>
      <c r="FH58" s="280"/>
      <c r="FI58" s="280"/>
      <c r="FJ58" s="280"/>
      <c r="FK58" s="280"/>
      <c r="FL58" s="280"/>
      <c r="FM58" s="280"/>
      <c r="FN58" s="280"/>
      <c r="FO58" s="280"/>
      <c r="FP58" s="280"/>
      <c r="FQ58" s="280"/>
      <c r="FR58" s="280"/>
      <c r="FS58" s="280"/>
      <c r="FT58" s="280"/>
      <c r="FU58" s="280"/>
      <c r="FV58" s="280"/>
      <c r="FW58" s="280"/>
      <c r="FX58" s="280"/>
      <c r="FY58" s="280"/>
      <c r="FZ58" s="280"/>
      <c r="GA58" s="280"/>
      <c r="GB58" s="280"/>
      <c r="GC58" s="280"/>
      <c r="GD58" s="280"/>
      <c r="GE58" s="280"/>
      <c r="GF58" s="280"/>
      <c r="GG58" s="280"/>
      <c r="GH58" s="280"/>
      <c r="GI58" s="280"/>
      <c r="GJ58" s="280"/>
      <c r="GK58" s="280"/>
      <c r="GL58" s="280"/>
      <c r="GM58" s="280"/>
      <c r="GN58" s="280"/>
      <c r="GO58" s="280"/>
      <c r="GP58" s="280"/>
      <c r="GQ58" s="280"/>
      <c r="GR58" s="280"/>
      <c r="GS58" s="280"/>
      <c r="GT58" s="280"/>
      <c r="GU58" s="280"/>
      <c r="GV58" s="280"/>
      <c r="GW58" s="280"/>
      <c r="GX58" s="280"/>
      <c r="GY58" s="280"/>
      <c r="GZ58" s="280"/>
      <c r="HA58" s="280"/>
      <c r="HB58" s="280"/>
      <c r="HC58" s="280"/>
      <c r="HD58" s="280"/>
      <c r="HE58" s="280"/>
      <c r="HF58" s="280"/>
      <c r="HG58" s="280"/>
      <c r="HH58" s="280"/>
      <c r="HI58" s="280"/>
      <c r="HJ58" s="280"/>
      <c r="HK58" s="280"/>
      <c r="HL58" s="280"/>
      <c r="HM58" s="280"/>
      <c r="HN58" s="280"/>
      <c r="HO58" s="280"/>
      <c r="HP58" s="280"/>
      <c r="HQ58" s="280"/>
      <c r="HR58" s="280"/>
      <c r="HS58" s="280"/>
      <c r="HT58" s="280"/>
      <c r="HU58" s="280"/>
      <c r="HV58" s="280"/>
      <c r="HW58" s="280"/>
      <c r="HX58" s="280"/>
      <c r="HY58" s="280"/>
      <c r="HZ58" s="280"/>
      <c r="IA58" s="280"/>
      <c r="IB58" s="280"/>
      <c r="IC58" s="280"/>
      <c r="ID58" s="280"/>
      <c r="IE58" s="280"/>
      <c r="IF58" s="280"/>
      <c r="IG58" s="280"/>
      <c r="IH58" s="280"/>
      <c r="II58" s="280"/>
      <c r="IJ58" s="280"/>
      <c r="IK58" s="280"/>
      <c r="IL58" s="280"/>
      <c r="IM58" s="280"/>
      <c r="IN58" s="280"/>
      <c r="IO58" s="280"/>
      <c r="IP58" s="280"/>
      <c r="IQ58" s="280"/>
      <c r="IR58" s="280"/>
      <c r="IS58" s="280"/>
      <c r="IT58" s="280"/>
      <c r="IU58" s="280"/>
      <c r="IV58" s="280"/>
      <c r="IW58" s="280"/>
      <c r="IX58" s="280"/>
      <c r="IY58" s="280"/>
      <c r="IZ58" s="280"/>
      <c r="JA58" s="280"/>
      <c r="JB58" s="280"/>
      <c r="JC58" s="280"/>
      <c r="JD58" s="280"/>
      <c r="JE58" s="280"/>
      <c r="JF58" s="280"/>
      <c r="JG58" s="280"/>
    </row>
    <row r="59" spans="1:267" s="281" customFormat="1" ht="52.5" customHeight="1" thickBot="1">
      <c r="A59" s="481"/>
      <c r="B59" s="421"/>
      <c r="C59" s="421"/>
      <c r="D59" s="246"/>
      <c r="E59" s="421"/>
      <c r="F59" s="421"/>
      <c r="G59" s="491"/>
      <c r="H59" s="421"/>
      <c r="I59" s="249"/>
      <c r="J59" s="250"/>
      <c r="K59" s="249" t="str">
        <f>IFERROR(CONCATENATE(INDEX('8- Politicas de admiistracion '!$B$16:$F$53,MATCH('5-. Identificación de Riesgos'!J59,'8- Politicas de admiistracion '!$C$16:$C$54,0),1)," - ",L59),"")</f>
        <v/>
      </c>
      <c r="L59" s="283" t="str">
        <f>IFERROR(VLOOKUP(INDEX('8- Politicas de admiistracion '!$B$16:$F$64,MATCH('5-. Identificación de Riesgos'!J59,'8- Politicas de admiistracion '!$C$16:$C$64,0),1),'8- Politicas de admiistracion '!$B$16:$F$64,5,FALSE),"")</f>
        <v/>
      </c>
      <c r="M59" s="421"/>
      <c r="N59" s="451"/>
      <c r="O59" s="418"/>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c r="DM59" s="280"/>
      <c r="DN59" s="280"/>
      <c r="DO59" s="280"/>
      <c r="DP59" s="280"/>
      <c r="DQ59" s="280"/>
      <c r="DR59" s="280"/>
      <c r="DS59" s="280"/>
      <c r="DT59" s="280"/>
      <c r="DU59" s="280"/>
      <c r="DV59" s="280"/>
      <c r="DW59" s="280"/>
      <c r="DX59" s="280"/>
      <c r="DY59" s="280"/>
      <c r="DZ59" s="280"/>
      <c r="EA59" s="280"/>
      <c r="EB59" s="280"/>
      <c r="EC59" s="280"/>
      <c r="ED59" s="280"/>
      <c r="EE59" s="280"/>
      <c r="EF59" s="280"/>
      <c r="EG59" s="280"/>
      <c r="EH59" s="280"/>
      <c r="EI59" s="280"/>
      <c r="EJ59" s="280"/>
      <c r="EK59" s="280"/>
      <c r="EL59" s="280"/>
      <c r="EM59" s="280"/>
      <c r="EN59" s="280"/>
      <c r="EO59" s="280"/>
      <c r="EP59" s="280"/>
      <c r="EQ59" s="280"/>
      <c r="ER59" s="280"/>
      <c r="ES59" s="280"/>
      <c r="ET59" s="280"/>
      <c r="EU59" s="280"/>
      <c r="EV59" s="280"/>
      <c r="EW59" s="280"/>
      <c r="EX59" s="280"/>
      <c r="EY59" s="280"/>
      <c r="EZ59" s="280"/>
      <c r="FA59" s="280"/>
      <c r="FB59" s="280"/>
      <c r="FC59" s="280"/>
      <c r="FD59" s="280"/>
      <c r="FE59" s="280"/>
      <c r="FF59" s="280"/>
      <c r="FG59" s="280"/>
      <c r="FH59" s="280"/>
      <c r="FI59" s="280"/>
      <c r="FJ59" s="280"/>
      <c r="FK59" s="280"/>
      <c r="FL59" s="280"/>
      <c r="FM59" s="280"/>
      <c r="FN59" s="280"/>
      <c r="FO59" s="280"/>
      <c r="FP59" s="280"/>
      <c r="FQ59" s="280"/>
      <c r="FR59" s="280"/>
      <c r="FS59" s="280"/>
      <c r="FT59" s="280"/>
      <c r="FU59" s="280"/>
      <c r="FV59" s="280"/>
      <c r="FW59" s="280"/>
      <c r="FX59" s="280"/>
      <c r="FY59" s="280"/>
      <c r="FZ59" s="280"/>
      <c r="GA59" s="280"/>
      <c r="GB59" s="280"/>
      <c r="GC59" s="280"/>
      <c r="GD59" s="280"/>
      <c r="GE59" s="280"/>
      <c r="GF59" s="280"/>
      <c r="GG59" s="280"/>
      <c r="GH59" s="280"/>
      <c r="GI59" s="280"/>
      <c r="GJ59" s="280"/>
      <c r="GK59" s="280"/>
      <c r="GL59" s="280"/>
      <c r="GM59" s="280"/>
      <c r="GN59" s="280"/>
      <c r="GO59" s="280"/>
      <c r="GP59" s="280"/>
      <c r="GQ59" s="280"/>
      <c r="GR59" s="280"/>
      <c r="GS59" s="280"/>
      <c r="GT59" s="280"/>
      <c r="GU59" s="280"/>
      <c r="GV59" s="280"/>
      <c r="GW59" s="280"/>
      <c r="GX59" s="280"/>
      <c r="GY59" s="280"/>
      <c r="GZ59" s="280"/>
      <c r="HA59" s="280"/>
      <c r="HB59" s="280"/>
      <c r="HC59" s="280"/>
      <c r="HD59" s="280"/>
      <c r="HE59" s="280"/>
      <c r="HF59" s="280"/>
      <c r="HG59" s="280"/>
      <c r="HH59" s="280"/>
      <c r="HI59" s="280"/>
      <c r="HJ59" s="280"/>
      <c r="HK59" s="280"/>
      <c r="HL59" s="280"/>
      <c r="HM59" s="280"/>
      <c r="HN59" s="280"/>
      <c r="HO59" s="280"/>
      <c r="HP59" s="280"/>
      <c r="HQ59" s="280"/>
      <c r="HR59" s="280"/>
      <c r="HS59" s="280"/>
      <c r="HT59" s="280"/>
      <c r="HU59" s="280"/>
      <c r="HV59" s="280"/>
      <c r="HW59" s="280"/>
      <c r="HX59" s="280"/>
      <c r="HY59" s="280"/>
      <c r="HZ59" s="280"/>
      <c r="IA59" s="280"/>
      <c r="IB59" s="280"/>
      <c r="IC59" s="280"/>
      <c r="ID59" s="280"/>
      <c r="IE59" s="280"/>
      <c r="IF59" s="280"/>
      <c r="IG59" s="280"/>
      <c r="IH59" s="280"/>
      <c r="II59" s="280"/>
      <c r="IJ59" s="280"/>
      <c r="IK59" s="280"/>
      <c r="IL59" s="280"/>
      <c r="IM59" s="280"/>
      <c r="IN59" s="280"/>
      <c r="IO59" s="280"/>
      <c r="IP59" s="280"/>
      <c r="IQ59" s="280"/>
      <c r="IR59" s="280"/>
      <c r="IS59" s="280"/>
      <c r="IT59" s="280"/>
      <c r="IU59" s="280"/>
      <c r="IV59" s="280"/>
      <c r="IW59" s="280"/>
      <c r="IX59" s="280"/>
      <c r="IY59" s="280"/>
      <c r="IZ59" s="280"/>
      <c r="JA59" s="280"/>
      <c r="JB59" s="280"/>
      <c r="JC59" s="280"/>
      <c r="JD59" s="280"/>
      <c r="JE59" s="280"/>
      <c r="JF59" s="280"/>
      <c r="JG59" s="280"/>
    </row>
  </sheetData>
  <mergeCells count="73">
    <mergeCell ref="M50:M59"/>
    <mergeCell ref="N50:N59"/>
    <mergeCell ref="N40:N49"/>
    <mergeCell ref="O50:O59"/>
    <mergeCell ref="G40:G49"/>
    <mergeCell ref="G50:G59"/>
    <mergeCell ref="H50:H59"/>
    <mergeCell ref="O40:O49"/>
    <mergeCell ref="M40:M49"/>
    <mergeCell ref="A40:A49"/>
    <mergeCell ref="F40:F49"/>
    <mergeCell ref="H40:H49"/>
    <mergeCell ref="C40:C49"/>
    <mergeCell ref="E40:E49"/>
    <mergeCell ref="B40:B49"/>
    <mergeCell ref="A50:A59"/>
    <mergeCell ref="B50:B59"/>
    <mergeCell ref="C50:C59"/>
    <mergeCell ref="E50:E59"/>
    <mergeCell ref="F50:F59"/>
    <mergeCell ref="A20:A29"/>
    <mergeCell ref="C20:C29"/>
    <mergeCell ref="B20:B29"/>
    <mergeCell ref="F30:F39"/>
    <mergeCell ref="H20:H29"/>
    <mergeCell ref="E20:E29"/>
    <mergeCell ref="F20:F29"/>
    <mergeCell ref="G20:G29"/>
    <mergeCell ref="B30:B39"/>
    <mergeCell ref="C30:C39"/>
    <mergeCell ref="A30:A39"/>
    <mergeCell ref="E30:E39"/>
    <mergeCell ref="G30:G39"/>
    <mergeCell ref="H30:H39"/>
    <mergeCell ref="A10:A19"/>
    <mergeCell ref="A6:C6"/>
    <mergeCell ref="I8:I9"/>
    <mergeCell ref="G8:G9"/>
    <mergeCell ref="H8:H9"/>
    <mergeCell ref="E7:H7"/>
    <mergeCell ref="D7:D9"/>
    <mergeCell ref="B10:B19"/>
    <mergeCell ref="C10:C19"/>
    <mergeCell ref="E10:E19"/>
    <mergeCell ref="F10:F19"/>
    <mergeCell ref="G10:G19"/>
    <mergeCell ref="H10:H19"/>
    <mergeCell ref="I7:M7"/>
    <mergeCell ref="F8:F9"/>
    <mergeCell ref="D5:R5"/>
    <mergeCell ref="O20:O29"/>
    <mergeCell ref="O30:O39"/>
    <mergeCell ref="N30:N39"/>
    <mergeCell ref="M20:M29"/>
    <mergeCell ref="N10:N19"/>
    <mergeCell ref="N20:N29"/>
    <mergeCell ref="M30:M39"/>
    <mergeCell ref="A5:C5"/>
    <mergeCell ref="L8:L9"/>
    <mergeCell ref="O10:O19"/>
    <mergeCell ref="M10:M19"/>
    <mergeCell ref="D1:N3"/>
    <mergeCell ref="A1:C2"/>
    <mergeCell ref="A4:C4"/>
    <mergeCell ref="A8:A9"/>
    <mergeCell ref="B8:B9"/>
    <mergeCell ref="E8:E9"/>
    <mergeCell ref="D4:O4"/>
    <mergeCell ref="O8:O9"/>
    <mergeCell ref="N8:N9"/>
    <mergeCell ref="N7:O7"/>
    <mergeCell ref="K8:K9"/>
    <mergeCell ref="M8:M9"/>
  </mergeCells>
  <conditionalFormatting sqref="H10">
    <cfRule type="containsText" dxfId="700" priority="116" operator="containsText" text="Muy Baja">
      <formula>NOT(ISERROR(SEARCH("Muy Baja",H10)))</formula>
    </cfRule>
    <cfRule type="containsText" dxfId="699" priority="117" operator="containsText" text="Baja">
      <formula>NOT(ISERROR(SEARCH("Baja",H10)))</formula>
    </cfRule>
    <cfRule type="containsText" dxfId="698" priority="118" operator="containsText" text="Muy Alta">
      <formula>NOT(ISERROR(SEARCH("Muy Alta",H10)))</formula>
    </cfRule>
    <cfRule type="containsText" dxfId="697" priority="120" operator="containsText" text="Alta">
      <formula>NOT(ISERROR(SEARCH("Alta",H10)))</formula>
    </cfRule>
    <cfRule type="containsText" dxfId="696" priority="121" operator="containsText" text="Media">
      <formula>NOT(ISERROR(SEARCH("Media",H10)))</formula>
    </cfRule>
    <cfRule type="containsText" dxfId="695" priority="122" operator="containsText" text="Media">
      <formula>NOT(ISERROR(SEARCH("Media",H10)))</formula>
    </cfRule>
    <cfRule type="containsText" dxfId="694" priority="123" operator="containsText" text="Media">
      <formula>NOT(ISERROR(SEARCH("Media",H10)))</formula>
    </cfRule>
    <cfRule type="containsText" dxfId="693" priority="124" operator="containsText" text="Muy Baja">
      <formula>NOT(ISERROR(SEARCH("Muy Baja",H10)))</formula>
    </cfRule>
    <cfRule type="containsText" dxfId="692" priority="125" operator="containsText" text="Baja">
      <formula>NOT(ISERROR(SEARCH("Baja",H10)))</formula>
    </cfRule>
    <cfRule type="containsText" dxfId="691" priority="126" operator="containsText" text="Muy Baja">
      <formula>NOT(ISERROR(SEARCH("Muy Baja",H10)))</formula>
    </cfRule>
    <cfRule type="containsText" dxfId="690" priority="127" operator="containsText" text="Muy Baja">
      <formula>NOT(ISERROR(SEARCH("Muy Baja",H10)))</formula>
    </cfRule>
    <cfRule type="containsText" dxfId="689" priority="128" operator="containsText" text="Muy Baja">
      <formula>NOT(ISERROR(SEARCH("Muy Baja",H10)))</formula>
    </cfRule>
    <cfRule type="containsText" dxfId="688" priority="129" operator="containsText" text="Muy Baja'Tabla probabilidad'!">
      <formula>NOT(ISERROR(SEARCH("Muy Baja'Tabla probabilidad'!",H10)))</formula>
    </cfRule>
    <cfRule type="containsText" dxfId="687" priority="130" operator="containsText" text="Muy bajo">
      <formula>NOT(ISERROR(SEARCH("Muy bajo",H10)))</formula>
    </cfRule>
    <cfRule type="containsText" dxfId="686" priority="131" operator="containsText" text="Alta">
      <formula>NOT(ISERROR(SEARCH("Alta",H10)))</formula>
    </cfRule>
    <cfRule type="containsText" dxfId="685" priority="132" operator="containsText" text="Media">
      <formula>NOT(ISERROR(SEARCH("Media",H10)))</formula>
    </cfRule>
    <cfRule type="containsText" dxfId="684" priority="133" operator="containsText" text="Baja">
      <formula>NOT(ISERROR(SEARCH("Baja",H10)))</formula>
    </cfRule>
    <cfRule type="containsText" dxfId="683" priority="134" operator="containsText" text="Muy baja">
      <formula>NOT(ISERROR(SEARCH("Muy baja",H10)))</formula>
    </cfRule>
    <cfRule type="cellIs" dxfId="682" priority="137" operator="between">
      <formula>1</formula>
      <formula>2</formula>
    </cfRule>
    <cfRule type="cellIs" dxfId="681" priority="138" operator="between">
      <formula>0</formula>
      <formula>2</formula>
    </cfRule>
  </conditionalFormatting>
  <conditionalFormatting sqref="H20:H21 H30">
    <cfRule type="containsText" dxfId="680" priority="766" operator="containsText" text="Muy Baja">
      <formula>NOT(ISERROR(SEARCH("Muy Baja",H20)))</formula>
    </cfRule>
    <cfRule type="containsText" dxfId="679" priority="767" operator="containsText" text="Baja">
      <formula>NOT(ISERROR(SEARCH("Baja",H20)))</formula>
    </cfRule>
    <cfRule type="containsText" dxfId="678" priority="768" operator="containsText" text="Muy Alta">
      <formula>NOT(ISERROR(SEARCH("Muy Alta",H20)))</formula>
    </cfRule>
    <cfRule type="containsText" dxfId="677" priority="770" operator="containsText" text="Alta">
      <formula>NOT(ISERROR(SEARCH("Alta",H20)))</formula>
    </cfRule>
    <cfRule type="containsText" dxfId="676" priority="771" operator="containsText" text="Media">
      <formula>NOT(ISERROR(SEARCH("Media",H20)))</formula>
    </cfRule>
    <cfRule type="containsText" dxfId="675" priority="772" operator="containsText" text="Media">
      <formula>NOT(ISERROR(SEARCH("Media",H20)))</formula>
    </cfRule>
    <cfRule type="containsText" dxfId="674" priority="773" operator="containsText" text="Media">
      <formula>NOT(ISERROR(SEARCH("Media",H20)))</formula>
    </cfRule>
    <cfRule type="containsText" dxfId="673" priority="774" operator="containsText" text="Muy Baja">
      <formula>NOT(ISERROR(SEARCH("Muy Baja",H20)))</formula>
    </cfRule>
    <cfRule type="containsText" dxfId="672" priority="775" operator="containsText" text="Baja">
      <formula>NOT(ISERROR(SEARCH("Baja",H20)))</formula>
    </cfRule>
    <cfRule type="containsText" dxfId="671" priority="776" operator="containsText" text="Muy Baja">
      <formula>NOT(ISERROR(SEARCH("Muy Baja",H20)))</formula>
    </cfRule>
    <cfRule type="containsText" dxfId="670" priority="777" operator="containsText" text="Muy Baja">
      <formula>NOT(ISERROR(SEARCH("Muy Baja",H20)))</formula>
    </cfRule>
    <cfRule type="containsText" dxfId="669" priority="778" operator="containsText" text="Muy Baja">
      <formula>NOT(ISERROR(SEARCH("Muy Baja",H20)))</formula>
    </cfRule>
    <cfRule type="containsText" dxfId="668" priority="779" operator="containsText" text="Muy Baja'Tabla probabilidad'!">
      <formula>NOT(ISERROR(SEARCH("Muy Baja'Tabla probabilidad'!",H20)))</formula>
    </cfRule>
    <cfRule type="containsText" dxfId="667" priority="780" operator="containsText" text="Muy bajo">
      <formula>NOT(ISERROR(SEARCH("Muy bajo",H20)))</formula>
    </cfRule>
    <cfRule type="containsText" dxfId="666" priority="781" operator="containsText" text="Alta">
      <formula>NOT(ISERROR(SEARCH("Alta",H20)))</formula>
    </cfRule>
    <cfRule type="containsText" dxfId="665" priority="782" operator="containsText" text="Media">
      <formula>NOT(ISERROR(SEARCH("Media",H20)))</formula>
    </cfRule>
    <cfRule type="containsText" dxfId="664" priority="783" operator="containsText" text="Baja">
      <formula>NOT(ISERROR(SEARCH("Baja",H20)))</formula>
    </cfRule>
    <cfRule type="containsText" dxfId="663" priority="784" operator="containsText" text="Muy baja">
      <formula>NOT(ISERROR(SEARCH("Muy baja",H20)))</formula>
    </cfRule>
    <cfRule type="cellIs" dxfId="662" priority="787" operator="between">
      <formula>1</formula>
      <formula>2</formula>
    </cfRule>
    <cfRule type="cellIs" dxfId="661" priority="788" operator="between">
      <formula>0</formula>
      <formula>2</formula>
    </cfRule>
  </conditionalFormatting>
  <conditionalFormatting sqref="M10 M20:M21 M30 K36 K38 K10:K34">
    <cfRule type="containsText" dxfId="660" priority="760" operator="containsText" text="Catastrófico">
      <formula>NOT(ISERROR(SEARCH("Catastrófico",K10)))</formula>
    </cfRule>
    <cfRule type="containsText" dxfId="659" priority="761" operator="containsText" text="Mayor">
      <formula>NOT(ISERROR(SEARCH("Mayor",K10)))</formula>
    </cfRule>
    <cfRule type="containsText" dxfId="658" priority="762" operator="containsText" text="Alta">
      <formula>NOT(ISERROR(SEARCH("Alta",K10)))</formula>
    </cfRule>
    <cfRule type="containsText" dxfId="657" priority="763" operator="containsText" text="Moderado">
      <formula>NOT(ISERROR(SEARCH("Moderado",K10)))</formula>
    </cfRule>
    <cfRule type="containsText" dxfId="656" priority="764" operator="containsText" text="Menor">
      <formula>NOT(ISERROR(SEARCH("Menor",K10)))</formula>
    </cfRule>
    <cfRule type="containsText" dxfId="655" priority="765" operator="containsText" text="Leve">
      <formula>NOT(ISERROR(SEARCH("Leve",K10)))</formula>
    </cfRule>
  </conditionalFormatting>
  <conditionalFormatting sqref="N8:O8">
    <cfRule type="containsText" dxfId="654" priority="742" operator="containsText" text="3- Moderado">
      <formula>NOT(ISERROR(SEARCH("3- Moderado",N8)))</formula>
    </cfRule>
    <cfRule type="containsText" dxfId="653" priority="743" operator="containsText" text="6- Moderado">
      <formula>NOT(ISERROR(SEARCH("6- Moderado",N8)))</formula>
    </cfRule>
    <cfRule type="containsText" dxfId="652" priority="744" operator="containsText" text="4- Moderado">
      <formula>NOT(ISERROR(SEARCH("4- Moderado",N8)))</formula>
    </cfRule>
    <cfRule type="containsText" dxfId="651" priority="745" operator="containsText" text="3- Bajo">
      <formula>NOT(ISERROR(SEARCH("3- Bajo",N8)))</formula>
    </cfRule>
    <cfRule type="containsText" dxfId="650" priority="746" operator="containsText" text="4- Bajo">
      <formula>NOT(ISERROR(SEARCH("4- Bajo",N8)))</formula>
    </cfRule>
    <cfRule type="containsText" dxfId="649" priority="747" operator="containsText" text="1- Bajo">
      <formula>NOT(ISERROR(SEARCH("1- Bajo",N8)))</formula>
    </cfRule>
  </conditionalFormatting>
  <conditionalFormatting sqref="N10:O10">
    <cfRule type="containsText" dxfId="648" priority="139" operator="containsText" text="Extremo">
      <formula>NOT(ISERROR(SEARCH("Extremo",N10)))</formula>
    </cfRule>
    <cfRule type="containsText" dxfId="647" priority="140" operator="containsText" text="Alto">
      <formula>NOT(ISERROR(SEARCH("Alto",N10)))</formula>
    </cfRule>
    <cfRule type="containsText" dxfId="646" priority="141" operator="containsText" text="Bajo">
      <formula>NOT(ISERROR(SEARCH("Bajo",N10)))</formula>
    </cfRule>
    <cfRule type="containsText" dxfId="645" priority="142" operator="containsText" text="Moderado">
      <formula>NOT(ISERROR(SEARCH("Moderado",N10)))</formula>
    </cfRule>
  </conditionalFormatting>
  <conditionalFormatting sqref="N20:O21 N30:O30">
    <cfRule type="containsText" dxfId="644" priority="1347" operator="containsText" text="Extremo">
      <formula>NOT(ISERROR(SEARCH("Extremo",N20)))</formula>
    </cfRule>
    <cfRule type="containsText" dxfId="643" priority="1348" operator="containsText" text="Alto">
      <formula>NOT(ISERROR(SEARCH("Alto",N20)))</formula>
    </cfRule>
    <cfRule type="containsText" dxfId="642" priority="1349" operator="containsText" text="Bajo">
      <formula>NOT(ISERROR(SEARCH("Bajo",N20)))</formula>
    </cfRule>
    <cfRule type="containsText" dxfId="641" priority="1350" operator="containsText" text="Moderado">
      <formula>NOT(ISERROR(SEARCH("Moderado",N20)))</formula>
    </cfRule>
  </conditionalFormatting>
  <conditionalFormatting sqref="O40 O50">
    <cfRule type="containsText" dxfId="640" priority="112" operator="containsText" text="Extremo">
      <formula>NOT(ISERROR(SEARCH("Extremo",O40)))</formula>
    </cfRule>
    <cfRule type="containsText" dxfId="639" priority="113" operator="containsText" text="Alto">
      <formula>NOT(ISERROR(SEARCH("Alto",O40)))</formula>
    </cfRule>
    <cfRule type="containsText" dxfId="638" priority="114" operator="containsText" text="Bajo">
      <formula>NOT(ISERROR(SEARCH("Bajo",O40)))</formula>
    </cfRule>
    <cfRule type="containsText" dxfId="637" priority="115" operator="containsText" text="Moderado">
      <formula>NOT(ISERROR(SEARCH("Moderado",O40)))</formula>
    </cfRule>
  </conditionalFormatting>
  <conditionalFormatting sqref="H40">
    <cfRule type="containsText" dxfId="636" priority="61" operator="containsText" text="Muy Baja">
      <formula>NOT(ISERROR(SEARCH("Muy Baja",H40)))</formula>
    </cfRule>
    <cfRule type="containsText" dxfId="635" priority="62" operator="containsText" text="Baja">
      <formula>NOT(ISERROR(SEARCH("Baja",H40)))</formula>
    </cfRule>
    <cfRule type="containsText" dxfId="634" priority="63" operator="containsText" text="Muy Alta">
      <formula>NOT(ISERROR(SEARCH("Muy Alta",H40)))</formula>
    </cfRule>
    <cfRule type="containsText" dxfId="633" priority="64" operator="containsText" text="Alta">
      <formula>NOT(ISERROR(SEARCH("Alta",H40)))</formula>
    </cfRule>
    <cfRule type="containsText" dxfId="632" priority="65" operator="containsText" text="Media">
      <formula>NOT(ISERROR(SEARCH("Media",H40)))</formula>
    </cfRule>
    <cfRule type="containsText" dxfId="631" priority="66" operator="containsText" text="Media">
      <formula>NOT(ISERROR(SEARCH("Media",H40)))</formula>
    </cfRule>
    <cfRule type="containsText" dxfId="630" priority="67" operator="containsText" text="Media">
      <formula>NOT(ISERROR(SEARCH("Media",H40)))</formula>
    </cfRule>
    <cfRule type="containsText" dxfId="629" priority="68" operator="containsText" text="Muy Baja">
      <formula>NOT(ISERROR(SEARCH("Muy Baja",H40)))</formula>
    </cfRule>
    <cfRule type="containsText" dxfId="628" priority="69" operator="containsText" text="Baja">
      <formula>NOT(ISERROR(SEARCH("Baja",H40)))</formula>
    </cfRule>
    <cfRule type="containsText" dxfId="627" priority="70" operator="containsText" text="Muy Baja">
      <formula>NOT(ISERROR(SEARCH("Muy Baja",H40)))</formula>
    </cfRule>
    <cfRule type="containsText" dxfId="626" priority="71" operator="containsText" text="Muy Baja">
      <formula>NOT(ISERROR(SEARCH("Muy Baja",H40)))</formula>
    </cfRule>
    <cfRule type="containsText" dxfId="625" priority="72" operator="containsText" text="Muy Baja">
      <formula>NOT(ISERROR(SEARCH("Muy Baja",H40)))</formula>
    </cfRule>
    <cfRule type="containsText" dxfId="624" priority="73" operator="containsText" text="Muy Baja'Tabla probabilidad'!">
      <formula>NOT(ISERROR(SEARCH("Muy Baja'Tabla probabilidad'!",H40)))</formula>
    </cfRule>
    <cfRule type="containsText" dxfId="623" priority="74" operator="containsText" text="Muy bajo">
      <formula>NOT(ISERROR(SEARCH("Muy bajo",H40)))</formula>
    </cfRule>
    <cfRule type="containsText" dxfId="622" priority="75" operator="containsText" text="Alta">
      <formula>NOT(ISERROR(SEARCH("Alta",H40)))</formula>
    </cfRule>
    <cfRule type="containsText" dxfId="621" priority="76" operator="containsText" text="Media">
      <formula>NOT(ISERROR(SEARCH("Media",H40)))</formula>
    </cfRule>
    <cfRule type="containsText" dxfId="620" priority="77" operator="containsText" text="Baja">
      <formula>NOT(ISERROR(SEARCH("Baja",H40)))</formula>
    </cfRule>
    <cfRule type="containsText" dxfId="619" priority="78" operator="containsText" text="Muy baja">
      <formula>NOT(ISERROR(SEARCH("Muy baja",H40)))</formula>
    </cfRule>
    <cfRule type="cellIs" dxfId="618" priority="81" operator="between">
      <formula>1</formula>
      <formula>2</formula>
    </cfRule>
    <cfRule type="cellIs" dxfId="617" priority="82" operator="between">
      <formula>0</formula>
      <formula>2</formula>
    </cfRule>
  </conditionalFormatting>
  <conditionalFormatting sqref="H50">
    <cfRule type="containsText" dxfId="616" priority="39" operator="containsText" text="Muy Baja">
      <formula>NOT(ISERROR(SEARCH("Muy Baja",H50)))</formula>
    </cfRule>
    <cfRule type="containsText" dxfId="615" priority="40" operator="containsText" text="Baja">
      <formula>NOT(ISERROR(SEARCH("Baja",H50)))</formula>
    </cfRule>
    <cfRule type="containsText" dxfId="614" priority="41" operator="containsText" text="Muy Alta">
      <formula>NOT(ISERROR(SEARCH("Muy Alta",H50)))</formula>
    </cfRule>
    <cfRule type="containsText" dxfId="613" priority="42" operator="containsText" text="Alta">
      <formula>NOT(ISERROR(SEARCH("Alta",H50)))</formula>
    </cfRule>
    <cfRule type="containsText" dxfId="612" priority="43" operator="containsText" text="Media">
      <formula>NOT(ISERROR(SEARCH("Media",H50)))</formula>
    </cfRule>
    <cfRule type="containsText" dxfId="611" priority="44" operator="containsText" text="Media">
      <formula>NOT(ISERROR(SEARCH("Media",H50)))</formula>
    </cfRule>
    <cfRule type="containsText" dxfId="610" priority="45" operator="containsText" text="Media">
      <formula>NOT(ISERROR(SEARCH("Media",H50)))</formula>
    </cfRule>
    <cfRule type="containsText" dxfId="609" priority="46" operator="containsText" text="Muy Baja">
      <formula>NOT(ISERROR(SEARCH("Muy Baja",H50)))</formula>
    </cfRule>
    <cfRule type="containsText" dxfId="608" priority="47" operator="containsText" text="Baja">
      <formula>NOT(ISERROR(SEARCH("Baja",H50)))</formula>
    </cfRule>
    <cfRule type="containsText" dxfId="607" priority="48" operator="containsText" text="Muy Baja">
      <formula>NOT(ISERROR(SEARCH("Muy Baja",H50)))</formula>
    </cfRule>
    <cfRule type="containsText" dxfId="606" priority="49" operator="containsText" text="Muy Baja">
      <formula>NOT(ISERROR(SEARCH("Muy Baja",H50)))</formula>
    </cfRule>
    <cfRule type="containsText" dxfId="605" priority="50" operator="containsText" text="Muy Baja">
      <formula>NOT(ISERROR(SEARCH("Muy Baja",H50)))</formula>
    </cfRule>
    <cfRule type="containsText" dxfId="604" priority="51" operator="containsText" text="Muy Baja'Tabla probabilidad'!">
      <formula>NOT(ISERROR(SEARCH("Muy Baja'Tabla probabilidad'!",H50)))</formula>
    </cfRule>
    <cfRule type="containsText" dxfId="603" priority="52" operator="containsText" text="Muy bajo">
      <formula>NOT(ISERROR(SEARCH("Muy bajo",H50)))</formula>
    </cfRule>
    <cfRule type="containsText" dxfId="602" priority="53" operator="containsText" text="Alta">
      <formula>NOT(ISERROR(SEARCH("Alta",H50)))</formula>
    </cfRule>
    <cfRule type="containsText" dxfId="601" priority="54" operator="containsText" text="Media">
      <formula>NOT(ISERROR(SEARCH("Media",H50)))</formula>
    </cfRule>
    <cfRule type="containsText" dxfId="600" priority="55" operator="containsText" text="Baja">
      <formula>NOT(ISERROR(SEARCH("Baja",H50)))</formula>
    </cfRule>
    <cfRule type="containsText" dxfId="599" priority="56" operator="containsText" text="Muy baja">
      <formula>NOT(ISERROR(SEARCH("Muy baja",H50)))</formula>
    </cfRule>
    <cfRule type="cellIs" dxfId="598" priority="59" operator="between">
      <formula>1</formula>
      <formula>2</formula>
    </cfRule>
    <cfRule type="cellIs" dxfId="597" priority="60" operator="between">
      <formula>0</formula>
      <formula>2</formula>
    </cfRule>
  </conditionalFormatting>
  <conditionalFormatting sqref="K37">
    <cfRule type="containsText" dxfId="596" priority="33" operator="containsText" text="Catastrófico">
      <formula>NOT(ISERROR(SEARCH("Catastrófico",K37)))</formula>
    </cfRule>
    <cfRule type="containsText" dxfId="595" priority="34" operator="containsText" text="Mayor">
      <formula>NOT(ISERROR(SEARCH("Mayor",K37)))</formula>
    </cfRule>
    <cfRule type="containsText" dxfId="594" priority="35" operator="containsText" text="Alta">
      <formula>NOT(ISERROR(SEARCH("Alta",K37)))</formula>
    </cfRule>
    <cfRule type="containsText" dxfId="593" priority="36" operator="containsText" text="Moderado">
      <formula>NOT(ISERROR(SEARCH("Moderado",K37)))</formula>
    </cfRule>
    <cfRule type="containsText" dxfId="592" priority="37" operator="containsText" text="Menor">
      <formula>NOT(ISERROR(SEARCH("Menor",K37)))</formula>
    </cfRule>
    <cfRule type="containsText" dxfId="591" priority="38" operator="containsText" text="Leve">
      <formula>NOT(ISERROR(SEARCH("Leve",K37)))</formula>
    </cfRule>
  </conditionalFormatting>
  <conditionalFormatting sqref="K39">
    <cfRule type="containsText" dxfId="590" priority="27" operator="containsText" text="Catastrófico">
      <formula>NOT(ISERROR(SEARCH("Catastrófico",K39)))</formula>
    </cfRule>
    <cfRule type="containsText" dxfId="589" priority="28" operator="containsText" text="Mayor">
      <formula>NOT(ISERROR(SEARCH("Mayor",K39)))</formula>
    </cfRule>
    <cfRule type="containsText" dxfId="588" priority="29" operator="containsText" text="Alta">
      <formula>NOT(ISERROR(SEARCH("Alta",K39)))</formula>
    </cfRule>
    <cfRule type="containsText" dxfId="587" priority="30" operator="containsText" text="Moderado">
      <formula>NOT(ISERROR(SEARCH("Moderado",K39)))</formula>
    </cfRule>
    <cfRule type="containsText" dxfId="586" priority="31" operator="containsText" text="Menor">
      <formula>NOT(ISERROR(SEARCH("Menor",K39)))</formula>
    </cfRule>
    <cfRule type="containsText" dxfId="585" priority="32" operator="containsText" text="Leve">
      <formula>NOT(ISERROR(SEARCH("Leve",K39)))</formula>
    </cfRule>
  </conditionalFormatting>
  <conditionalFormatting sqref="K40:K59">
    <cfRule type="containsText" dxfId="584" priority="21" operator="containsText" text="Catastrófico">
      <formula>NOT(ISERROR(SEARCH("Catastrófico",K40)))</formula>
    </cfRule>
    <cfRule type="containsText" dxfId="583" priority="22" operator="containsText" text="Mayor">
      <formula>NOT(ISERROR(SEARCH("Mayor",K40)))</formula>
    </cfRule>
    <cfRule type="containsText" dxfId="582" priority="23" operator="containsText" text="Alta">
      <formula>NOT(ISERROR(SEARCH("Alta",K40)))</formula>
    </cfRule>
    <cfRule type="containsText" dxfId="581" priority="24" operator="containsText" text="Moderado">
      <formula>NOT(ISERROR(SEARCH("Moderado",K40)))</formula>
    </cfRule>
    <cfRule type="containsText" dxfId="580" priority="25" operator="containsText" text="Menor">
      <formula>NOT(ISERROR(SEARCH("Menor",K40)))</formula>
    </cfRule>
    <cfRule type="containsText" dxfId="579" priority="26" operator="containsText" text="Leve">
      <formula>NOT(ISERROR(SEARCH("Leve",K40)))</formula>
    </cfRule>
  </conditionalFormatting>
  <conditionalFormatting sqref="M40">
    <cfRule type="containsText" dxfId="578" priority="11" operator="containsText" text="Catastrófico">
      <formula>NOT(ISERROR(SEARCH("Catastrófico",M40)))</formula>
    </cfRule>
    <cfRule type="containsText" dxfId="577" priority="12" operator="containsText" text="Mayor">
      <formula>NOT(ISERROR(SEARCH("Mayor",M40)))</formula>
    </cfRule>
    <cfRule type="containsText" dxfId="576" priority="13" operator="containsText" text="Alta">
      <formula>NOT(ISERROR(SEARCH("Alta",M40)))</formula>
    </cfRule>
    <cfRule type="containsText" dxfId="575" priority="14" operator="containsText" text="Moderado">
      <formula>NOT(ISERROR(SEARCH("Moderado",M40)))</formula>
    </cfRule>
    <cfRule type="containsText" dxfId="574" priority="15" operator="containsText" text="Menor">
      <formula>NOT(ISERROR(SEARCH("Menor",M40)))</formula>
    </cfRule>
    <cfRule type="containsText" dxfId="573" priority="16" operator="containsText" text="Leve">
      <formula>NOT(ISERROR(SEARCH("Leve",M40)))</formula>
    </cfRule>
  </conditionalFormatting>
  <conditionalFormatting sqref="N40">
    <cfRule type="containsText" dxfId="572" priority="17" operator="containsText" text="Extremo">
      <formula>NOT(ISERROR(SEARCH("Extremo",N40)))</formula>
    </cfRule>
    <cfRule type="containsText" dxfId="571" priority="18" operator="containsText" text="Alto">
      <formula>NOT(ISERROR(SEARCH("Alto",N40)))</formula>
    </cfRule>
    <cfRule type="containsText" dxfId="570" priority="19" operator="containsText" text="Bajo">
      <formula>NOT(ISERROR(SEARCH("Bajo",N40)))</formula>
    </cfRule>
    <cfRule type="containsText" dxfId="569" priority="20" operator="containsText" text="Moderado">
      <formula>NOT(ISERROR(SEARCH("Moderado",N40)))</formula>
    </cfRule>
  </conditionalFormatting>
  <conditionalFormatting sqref="M50">
    <cfRule type="containsText" dxfId="568" priority="1" operator="containsText" text="Catastrófico">
      <formula>NOT(ISERROR(SEARCH("Catastrófico",M50)))</formula>
    </cfRule>
    <cfRule type="containsText" dxfId="567" priority="2" operator="containsText" text="Mayor">
      <formula>NOT(ISERROR(SEARCH("Mayor",M50)))</formula>
    </cfRule>
    <cfRule type="containsText" dxfId="566" priority="3" operator="containsText" text="Alta">
      <formula>NOT(ISERROR(SEARCH("Alta",M50)))</formula>
    </cfRule>
    <cfRule type="containsText" dxfId="565" priority="4" operator="containsText" text="Moderado">
      <formula>NOT(ISERROR(SEARCH("Moderado",M50)))</formula>
    </cfRule>
    <cfRule type="containsText" dxfId="564" priority="5" operator="containsText" text="Menor">
      <formula>NOT(ISERROR(SEARCH("Menor",M50)))</formula>
    </cfRule>
    <cfRule type="containsText" dxfId="563" priority="6" operator="containsText" text="Leve">
      <formula>NOT(ISERROR(SEARCH("Leve",M50)))</formula>
    </cfRule>
  </conditionalFormatting>
  <conditionalFormatting sqref="N50">
    <cfRule type="containsText" dxfId="562" priority="7" operator="containsText" text="Extremo">
      <formula>NOT(ISERROR(SEARCH("Extremo",N50)))</formula>
    </cfRule>
    <cfRule type="containsText" dxfId="561" priority="8" operator="containsText" text="Alto">
      <formula>NOT(ISERROR(SEARCH("Alto",N50)))</formula>
    </cfRule>
    <cfRule type="containsText" dxfId="560" priority="9" operator="containsText" text="Bajo">
      <formula>NOT(ISERROR(SEARCH("Bajo",N50)))</formula>
    </cfRule>
    <cfRule type="containsText" dxfId="559" priority="10" operator="containsText" text="Moderado">
      <formula>NOT(ISERROR(SEARCH("Moderado",N50)))</formula>
    </cfRule>
  </conditionalFormatting>
  <pageMargins left="0.70866141732283472" right="0.70866141732283472" top="0.94488188976377963" bottom="0.94488188976377963" header="0.31496062992125984" footer="0.31496062992125984"/>
  <pageSetup paperSize="8" scale="8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5" operator="containsText" id="{FA3EBA7E-E248-4804-A507-9B0561E675B7}">
            <xm:f>NOT(ISERROR(SEARCH('8- Politicas de admiistracion '!$B$5,H10)))</xm:f>
            <xm:f>'8- Politicas de admiistracion '!$B$5</xm:f>
            <x14:dxf>
              <font>
                <color rgb="FF006100"/>
              </font>
              <fill>
                <patternFill>
                  <bgColor rgb="FFC6EFCE"/>
                </patternFill>
              </fill>
            </x14:dxf>
          </x14:cfRule>
          <x14:cfRule type="containsText" priority="136" operator="containsText" id="{49C37402-E481-4513-BEB3-3FA765064EA5}">
            <xm:f>NOT(ISERROR(SEARCH('8- Politicas de admiistracion '!$B$5,H10)))</xm:f>
            <xm:f>'8- Politicas de admiistracion '!$B$5</xm:f>
            <x14:dxf>
              <font>
                <color rgb="FF9C0006"/>
              </font>
              <fill>
                <patternFill>
                  <bgColor rgb="FFFFC7CE"/>
                </patternFill>
              </fill>
            </x14:dxf>
          </x14:cfRule>
          <xm:sqref>H10</xm:sqref>
        </x14:conditionalFormatting>
        <x14:conditionalFormatting xmlns:xm="http://schemas.microsoft.com/office/excel/2006/main">
          <x14:cfRule type="containsText" priority="785" operator="containsText" id="{D4158494-FAE5-4853-A580-52567E2FD023}">
            <xm:f>NOT(ISERROR(SEARCH('8- Politicas de admiistracion '!$B$5,H20)))</xm:f>
            <xm:f>'8- Politicas de admiistracion '!$B$5</xm:f>
            <x14:dxf>
              <font>
                <color rgb="FF006100"/>
              </font>
              <fill>
                <patternFill>
                  <bgColor rgb="FFC6EFCE"/>
                </patternFill>
              </fill>
            </x14:dxf>
          </x14:cfRule>
          <x14:cfRule type="containsText" priority="786" operator="containsText" id="{009A1948-254C-4020-A26D-7181B4E8E5DF}">
            <xm:f>NOT(ISERROR(SEARCH('8- Politicas de admiistracion '!$B$5,H20)))</xm:f>
            <xm:f>'8- Politicas de admiistracion '!$B$5</xm:f>
            <x14:dxf>
              <font>
                <color rgb="FF9C0006"/>
              </font>
              <fill>
                <patternFill>
                  <bgColor rgb="FFFFC7CE"/>
                </patternFill>
              </fill>
            </x14:dxf>
          </x14:cfRule>
          <xm:sqref>H20:H21 H30</xm:sqref>
        </x14:conditionalFormatting>
        <x14:conditionalFormatting xmlns:xm="http://schemas.microsoft.com/office/excel/2006/main">
          <x14:cfRule type="containsText" priority="79" operator="containsText" id="{21E865DF-16FB-4AC3-A3DD-A00AFF65A188}">
            <xm:f>NOT(ISERROR(SEARCH('8- Politicas de admiistracion '!$B$5,H40)))</xm:f>
            <xm:f>'8- Politicas de admiistracion '!$B$5</xm:f>
            <x14:dxf>
              <font>
                <color rgb="FF006100"/>
              </font>
              <fill>
                <patternFill>
                  <bgColor rgb="FFC6EFCE"/>
                </patternFill>
              </fill>
            </x14:dxf>
          </x14:cfRule>
          <x14:cfRule type="containsText" priority="80" operator="containsText" id="{737D2820-B329-4885-8D88-455EFB465211}">
            <xm:f>NOT(ISERROR(SEARCH('8- Politicas de admiistracion '!$B$5,H40)))</xm:f>
            <xm:f>'8- Politicas de admiistracion '!$B$5</xm:f>
            <x14:dxf>
              <font>
                <color rgb="FF9C0006"/>
              </font>
              <fill>
                <patternFill>
                  <bgColor rgb="FFFFC7CE"/>
                </patternFill>
              </fill>
            </x14:dxf>
          </x14:cfRule>
          <xm:sqref>H40</xm:sqref>
        </x14:conditionalFormatting>
        <x14:conditionalFormatting xmlns:xm="http://schemas.microsoft.com/office/excel/2006/main">
          <x14:cfRule type="containsText" priority="57" operator="containsText" id="{49F2C6ED-51D4-4441-B77F-37143DC1DA43}">
            <xm:f>NOT(ISERROR(SEARCH('8- Politicas de admiistracion '!$B$5,H50)))</xm:f>
            <xm:f>'8- Politicas de admiistracion '!$B$5</xm:f>
            <x14:dxf>
              <font>
                <color rgb="FF006100"/>
              </font>
              <fill>
                <patternFill>
                  <bgColor rgb="FFC6EFCE"/>
                </patternFill>
              </fill>
            </x14:dxf>
          </x14:cfRule>
          <x14:cfRule type="containsText" priority="58" operator="containsText" id="{3FA192C8-A429-408E-98BA-65EF77B35065}">
            <xm:f>NOT(ISERROR(SEARCH('8- Politicas de admiistracion '!$B$5,H50)))</xm:f>
            <xm:f>'8- Politicas de admiistracion '!$B$5</xm:f>
            <x14:dxf>
              <font>
                <color rgb="FF9C0006"/>
              </font>
              <fill>
                <patternFill>
                  <bgColor rgb="FFFFC7CE"/>
                </patternFill>
              </fill>
            </x14:dxf>
          </x14:cfRule>
          <xm:sqref>H50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'8- Politicas de admiistracion '!$I$17:$I$22</xm:f>
          </x14:formula1>
          <xm:sqref>I10:I59</xm:sqref>
        </x14:dataValidation>
        <x14:dataValidation type="list" allowBlank="1" showInputMessage="1" showErrorMessage="1">
          <x14:formula1>
            <xm:f>IF(I10='8- Politicas de admiistracion '!$C$16,'8- Politicas de admiistracion '!$C$17:$C$21,IF(I10='8- Politicas de admiistracion '!$C$24,'8- Politicas de admiistracion '!$C$25:$C$29,IF(I10='8- Politicas de admiistracion '!$C$32,'8- Politicas de admiistracion '!$C$33:$C$37,IF(I10='8- Politicas de admiistracion '!$C$40,'8- Politicas de admiistracion '!$C$41:$C$45,IF(I10='8- Politicas de admiistracion '!$C$48,'8- Politicas de admiistracion '!$C$49:$C$53,IF(I10='8- Politicas de admiistracion '!$C$56,'8- Politicas de admiistracion '!$C$57:$C$61))))))</xm:f>
          </x14:formula1>
          <xm:sqref>J10:J59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JR59"/>
  <sheetViews>
    <sheetView zoomScale="80" zoomScaleNormal="80" workbookViewId="0">
      <pane xSplit="5" ySplit="9" topLeftCell="F10" activePane="bottomRight" state="frozen"/>
      <selection pane="topRight" activeCell="F1" sqref="F1"/>
      <selection pane="bottomLeft" activeCell="A10" sqref="A10"/>
      <selection pane="bottomRight" activeCell="E10" sqref="E10"/>
    </sheetView>
  </sheetViews>
  <sheetFormatPr baseColWidth="10" defaultColWidth="11.42578125" defaultRowHeight="12.75"/>
  <cols>
    <col min="1" max="1" width="7" style="235" customWidth="1"/>
    <col min="2" max="2" width="32.140625" style="235" customWidth="1"/>
    <col min="3" max="3" width="31.85546875" style="252" customWidth="1"/>
    <col min="4" max="4" width="5" style="235" hidden="1" customWidth="1"/>
    <col min="5" max="5" width="53.42578125" style="235" customWidth="1"/>
    <col min="6" max="6" width="11.42578125" style="278"/>
    <col min="7" max="7" width="12.28515625" style="278" bestFit="1" customWidth="1"/>
    <col min="8" max="8" width="14.7109375" style="278" bestFit="1" customWidth="1"/>
    <col min="9" max="9" width="13.5703125" style="278" customWidth="1"/>
    <col min="10" max="10" width="15.28515625" style="235" hidden="1" customWidth="1"/>
    <col min="11" max="11" width="11.7109375" style="235" customWidth="1"/>
    <col min="12" max="12" width="19.42578125" style="278" customWidth="1"/>
    <col min="13" max="13" width="31.28515625" style="235" customWidth="1"/>
    <col min="14" max="14" width="7.7109375" style="235" customWidth="1"/>
    <col min="15" max="15" width="15.7109375" style="235" customWidth="1"/>
    <col min="16" max="17" width="10" style="235" customWidth="1"/>
    <col min="18" max="18" width="5" style="235" hidden="1" customWidth="1"/>
    <col min="19" max="19" width="11.42578125" style="235" customWidth="1"/>
    <col min="20" max="20" width="26.28515625" style="253" customWidth="1"/>
    <col min="21" max="21" width="18.5703125" style="254" customWidth="1"/>
    <col min="22" max="22" width="22.5703125" style="255" customWidth="1"/>
    <col min="23" max="278" width="11.42578125" style="228"/>
    <col min="279" max="16384" width="11.42578125" style="229"/>
  </cols>
  <sheetData>
    <row r="1" spans="1:278" ht="13.5" thickTop="1">
      <c r="A1" s="505"/>
      <c r="B1" s="506"/>
      <c r="C1" s="507"/>
      <c r="D1" s="204"/>
      <c r="E1" s="500" t="s">
        <v>305</v>
      </c>
      <c r="F1" s="501"/>
      <c r="G1" s="501"/>
      <c r="H1" s="501"/>
      <c r="I1" s="501"/>
      <c r="J1" s="501"/>
      <c r="K1" s="501"/>
      <c r="L1" s="501"/>
      <c r="M1" s="501"/>
      <c r="N1" s="501"/>
      <c r="O1" s="501"/>
      <c r="P1" s="501"/>
      <c r="Q1" s="501"/>
      <c r="R1" s="501"/>
      <c r="S1" s="501"/>
      <c r="T1" s="501"/>
      <c r="U1" s="501"/>
      <c r="V1" s="501"/>
    </row>
    <row r="2" spans="1:278">
      <c r="A2" s="508"/>
      <c r="B2" s="431"/>
      <c r="C2" s="509"/>
      <c r="D2" s="204"/>
      <c r="E2" s="502"/>
      <c r="F2" s="503"/>
      <c r="G2" s="503"/>
      <c r="H2" s="503"/>
      <c r="I2" s="503"/>
      <c r="J2" s="503"/>
      <c r="K2" s="503"/>
      <c r="L2" s="503"/>
      <c r="M2" s="503"/>
      <c r="N2" s="503"/>
      <c r="O2" s="503"/>
      <c r="P2" s="503"/>
      <c r="Q2" s="503"/>
      <c r="R2" s="503"/>
      <c r="S2" s="503"/>
      <c r="T2" s="503"/>
      <c r="U2" s="503"/>
      <c r="V2" s="503"/>
    </row>
    <row r="3" spans="1:278" ht="47.25" customHeight="1">
      <c r="A3" s="508"/>
      <c r="B3" s="510"/>
      <c r="C3" s="509"/>
      <c r="D3" s="256"/>
      <c r="E3" s="502"/>
      <c r="F3" s="424"/>
      <c r="G3" s="424"/>
      <c r="H3" s="424"/>
      <c r="I3" s="424"/>
      <c r="J3" s="424"/>
      <c r="K3" s="424"/>
      <c r="L3" s="424"/>
      <c r="M3" s="424"/>
      <c r="N3" s="424"/>
      <c r="O3" s="504"/>
      <c r="P3" s="504"/>
      <c r="Q3" s="504"/>
      <c r="R3" s="504"/>
      <c r="S3" s="504"/>
      <c r="T3" s="504"/>
      <c r="U3" s="504"/>
      <c r="V3" s="504"/>
    </row>
    <row r="4" spans="1:278" ht="15.75">
      <c r="A4" s="525" t="s">
        <v>260</v>
      </c>
      <c r="B4" s="526"/>
      <c r="C4" s="528" t="s">
        <v>261</v>
      </c>
      <c r="D4" s="528"/>
      <c r="E4" s="528"/>
      <c r="F4" s="528"/>
      <c r="G4" s="528"/>
      <c r="H4" s="528"/>
      <c r="I4" s="528"/>
      <c r="J4" s="528"/>
      <c r="K4" s="528"/>
      <c r="L4" s="528"/>
      <c r="M4" s="528"/>
      <c r="N4" s="528"/>
      <c r="O4" s="230"/>
      <c r="P4" s="230"/>
      <c r="Q4" s="230"/>
      <c r="R4" s="437"/>
      <c r="S4" s="437"/>
      <c r="T4" s="437"/>
      <c r="U4" s="437"/>
      <c r="V4" s="437"/>
    </row>
    <row r="5" spans="1:278" ht="37.5" customHeight="1">
      <c r="A5" s="525" t="s">
        <v>262</v>
      </c>
      <c r="B5" s="526"/>
      <c r="C5" s="443" t="s">
        <v>263</v>
      </c>
      <c r="D5" s="444"/>
      <c r="E5" s="444"/>
      <c r="F5" s="444"/>
      <c r="G5" s="444"/>
      <c r="H5" s="444"/>
      <c r="I5" s="444"/>
      <c r="J5" s="444"/>
      <c r="K5" s="444"/>
      <c r="L5" s="444"/>
      <c r="M5" s="444"/>
      <c r="N5" s="444"/>
      <c r="O5" s="444"/>
      <c r="P5" s="444"/>
      <c r="Q5" s="445"/>
      <c r="R5" s="443"/>
      <c r="S5" s="444"/>
      <c r="T5" s="444"/>
      <c r="U5" s="444"/>
      <c r="V5" s="444"/>
    </row>
    <row r="6" spans="1:278" ht="17.25" customHeight="1" thickBot="1">
      <c r="A6" s="527" t="s">
        <v>264</v>
      </c>
      <c r="B6" s="527"/>
      <c r="C6" s="492" t="s">
        <v>499</v>
      </c>
      <c r="D6" s="492"/>
      <c r="E6" s="492"/>
      <c r="F6" s="492"/>
      <c r="G6" s="492"/>
      <c r="H6" s="492"/>
      <c r="I6" s="492"/>
      <c r="J6" s="492"/>
      <c r="K6" s="492"/>
      <c r="L6" s="492"/>
      <c r="M6" s="492"/>
      <c r="N6" s="492"/>
      <c r="O6" s="492"/>
      <c r="P6" s="492"/>
      <c r="Q6" s="492"/>
      <c r="R6" s="492"/>
      <c r="S6" s="492"/>
      <c r="T6" s="492"/>
      <c r="U6" s="492"/>
      <c r="V6" s="492"/>
    </row>
    <row r="7" spans="1:278" ht="14.25" thickTop="1" thickBot="1">
      <c r="A7" s="511" t="s">
        <v>265</v>
      </c>
      <c r="B7" s="511"/>
      <c r="C7" s="511"/>
      <c r="D7" s="512" t="s">
        <v>306</v>
      </c>
      <c r="E7" s="513"/>
      <c r="F7" s="513"/>
      <c r="G7" s="513"/>
      <c r="H7" s="513"/>
      <c r="I7" s="513"/>
      <c r="J7" s="513"/>
      <c r="K7" s="513"/>
      <c r="L7" s="513"/>
      <c r="M7" s="513"/>
      <c r="N7" s="513"/>
      <c r="O7" s="513"/>
      <c r="P7" s="513"/>
      <c r="Q7" s="513"/>
      <c r="R7" s="514"/>
      <c r="S7" s="225"/>
      <c r="T7" s="511" t="s">
        <v>307</v>
      </c>
      <c r="U7" s="511"/>
      <c r="V7" s="511"/>
    </row>
    <row r="8" spans="1:278" ht="37.5" customHeight="1" thickTop="1" thickBot="1">
      <c r="A8" s="515" t="s">
        <v>270</v>
      </c>
      <c r="B8" s="511" t="s">
        <v>308</v>
      </c>
      <c r="C8" s="517" t="s">
        <v>266</v>
      </c>
      <c r="D8" s="519" t="s">
        <v>309</v>
      </c>
      <c r="E8" s="521" t="s">
        <v>235</v>
      </c>
      <c r="F8" s="522" t="s">
        <v>473</v>
      </c>
      <c r="G8" s="523"/>
      <c r="H8" s="523"/>
      <c r="I8" s="523"/>
      <c r="J8" s="523"/>
      <c r="K8" s="524"/>
      <c r="L8" s="522" t="s">
        <v>310</v>
      </c>
      <c r="M8" s="523"/>
      <c r="N8" s="523"/>
      <c r="O8" s="523"/>
      <c r="P8" s="523"/>
      <c r="Q8" s="523"/>
      <c r="R8" s="523"/>
      <c r="S8" s="524"/>
      <c r="T8" s="205"/>
      <c r="U8" s="206"/>
      <c r="V8" s="207" t="s">
        <v>311</v>
      </c>
    </row>
    <row r="9" spans="1:278" s="126" customFormat="1" ht="96" customHeight="1" thickTop="1" thickBot="1">
      <c r="A9" s="432"/>
      <c r="B9" s="516"/>
      <c r="C9" s="518"/>
      <c r="D9" s="520"/>
      <c r="E9" s="416"/>
      <c r="F9" s="226" t="s">
        <v>237</v>
      </c>
      <c r="G9" s="226" t="s">
        <v>239</v>
      </c>
      <c r="H9" s="226" t="s">
        <v>312</v>
      </c>
      <c r="I9" s="226" t="s">
        <v>241</v>
      </c>
      <c r="J9" s="208" t="s">
        <v>313</v>
      </c>
      <c r="K9" s="226" t="s">
        <v>247</v>
      </c>
      <c r="L9" s="305" t="s">
        <v>314</v>
      </c>
      <c r="M9" s="224" t="s">
        <v>244</v>
      </c>
      <c r="N9" s="226" t="s">
        <v>315</v>
      </c>
      <c r="O9" s="226" t="s">
        <v>316</v>
      </c>
      <c r="P9" s="226" t="s">
        <v>317</v>
      </c>
      <c r="Q9" s="226" t="s">
        <v>318</v>
      </c>
      <c r="R9" s="208" t="s">
        <v>313</v>
      </c>
      <c r="S9" s="226" t="s">
        <v>319</v>
      </c>
      <c r="T9" s="209" t="s">
        <v>249</v>
      </c>
      <c r="U9" s="209" t="s">
        <v>251</v>
      </c>
      <c r="V9" s="210" t="s">
        <v>320</v>
      </c>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2"/>
      <c r="GH9" s="222"/>
      <c r="GI9" s="222"/>
      <c r="GJ9" s="222"/>
      <c r="GK9" s="222"/>
      <c r="GL9" s="222"/>
      <c r="GM9" s="222"/>
      <c r="GN9" s="222"/>
      <c r="GO9" s="222"/>
      <c r="GP9" s="222"/>
      <c r="GQ9" s="222"/>
      <c r="GR9" s="222"/>
      <c r="GS9" s="222"/>
      <c r="GT9" s="222"/>
      <c r="GU9" s="222"/>
      <c r="GV9" s="222"/>
      <c r="GW9" s="222"/>
      <c r="GX9" s="222"/>
      <c r="GY9" s="222"/>
      <c r="GZ9" s="222"/>
      <c r="HA9" s="222"/>
      <c r="HB9" s="222"/>
      <c r="HC9" s="222"/>
      <c r="HD9" s="222"/>
      <c r="HE9" s="222"/>
      <c r="HF9" s="222"/>
      <c r="HG9" s="222"/>
      <c r="HH9" s="222"/>
      <c r="HI9" s="222"/>
      <c r="HJ9" s="222"/>
      <c r="HK9" s="222"/>
      <c r="HL9" s="222"/>
      <c r="HM9" s="222"/>
      <c r="HN9" s="222"/>
      <c r="HO9" s="222"/>
      <c r="HP9" s="222"/>
      <c r="HQ9" s="222"/>
      <c r="HR9" s="222"/>
      <c r="HS9" s="222"/>
      <c r="HT9" s="222"/>
      <c r="HU9" s="222"/>
      <c r="HV9" s="222"/>
      <c r="HW9" s="222"/>
      <c r="HX9" s="222"/>
      <c r="HY9" s="222"/>
      <c r="HZ9" s="222"/>
      <c r="IA9" s="222"/>
      <c r="IB9" s="222"/>
      <c r="IC9" s="222"/>
      <c r="ID9" s="222"/>
      <c r="IE9" s="222"/>
      <c r="IF9" s="222"/>
      <c r="IG9" s="222"/>
      <c r="IH9" s="222"/>
      <c r="II9" s="222"/>
      <c r="IJ9" s="222"/>
      <c r="IK9" s="222"/>
      <c r="IL9" s="222"/>
      <c r="IM9" s="222"/>
      <c r="IN9" s="222"/>
      <c r="IO9" s="222"/>
      <c r="IP9" s="222"/>
      <c r="IQ9" s="222"/>
      <c r="IR9" s="222"/>
      <c r="IS9" s="222"/>
      <c r="IT9" s="222"/>
      <c r="IU9" s="222"/>
      <c r="IV9" s="222"/>
      <c r="IW9" s="222"/>
      <c r="IX9" s="222"/>
      <c r="IY9" s="222"/>
      <c r="IZ9" s="222"/>
      <c r="JA9" s="222"/>
      <c r="JB9" s="222"/>
      <c r="JC9" s="222"/>
      <c r="JD9" s="222"/>
      <c r="JE9" s="222"/>
      <c r="JF9" s="222"/>
      <c r="JG9" s="222"/>
      <c r="JH9" s="222"/>
      <c r="JI9" s="222"/>
      <c r="JJ9" s="222"/>
      <c r="JK9" s="222"/>
      <c r="JL9" s="222"/>
      <c r="JM9" s="222"/>
      <c r="JN9" s="222"/>
      <c r="JO9" s="222"/>
      <c r="JP9" s="222"/>
      <c r="JQ9" s="222"/>
      <c r="JR9" s="222"/>
    </row>
    <row r="10" spans="1:278" s="234" customFormat="1" ht="318" customHeight="1">
      <c r="A10" s="471">
        <f>'5-. Identificación de Riesgos'!A10</f>
        <v>1</v>
      </c>
      <c r="B10" s="471" t="str">
        <f>'5-. Identificación de Riesgos'!B10</f>
        <v xml:space="preserve">El Sistema Integrado de Gestión (SIGCMA) no aporte  al mejoramiento institucional. </v>
      </c>
      <c r="C10" s="264" t="str">
        <f>'5-. Identificación de Riesgos'!D10</f>
        <v>Incumplimiento de los Planes de Acción y Matrices de Riesgos a nivel Seccional.</v>
      </c>
      <c r="D10" s="265">
        <v>1</v>
      </c>
      <c r="E10" s="264" t="s">
        <v>506</v>
      </c>
      <c r="F10" s="275" t="s">
        <v>321</v>
      </c>
      <c r="G10" s="275" t="s">
        <v>321</v>
      </c>
      <c r="H10" s="275" t="s">
        <v>321</v>
      </c>
      <c r="I10" s="275" t="s">
        <v>321</v>
      </c>
      <c r="J10" s="264">
        <f t="shared" ref="J10:J18" si="0">COUNTIF(F10:I10,"SI")/4</f>
        <v>1</v>
      </c>
      <c r="K10" s="493">
        <f>AVERAGE(J10:J19)</f>
        <v>0.77777777777777779</v>
      </c>
      <c r="L10" s="302" t="str">
        <f>'5-. Identificación de Riesgos'!I10</f>
        <v>Afectación de reputacion,imagén,  credibilidad, satisfacción de usuarios y PI</v>
      </c>
      <c r="M10" s="266"/>
      <c r="N10" s="265"/>
      <c r="O10" s="265"/>
      <c r="P10" s="265"/>
      <c r="Q10" s="265"/>
      <c r="R10" s="267">
        <f t="shared" ref="R10:R19" si="1">SUM(COUNTIF(N10,"SI")*25%,COUNTIF(O10,"SI")*40%,COUNTIF(P10,"SI")*25%,COUNTIF(Q10,"SI")*10%)</f>
        <v>0</v>
      </c>
      <c r="S10" s="493">
        <f t="shared" ref="S10" si="2">AVERAGE(R10:R19)</f>
        <v>0</v>
      </c>
      <c r="T10" s="483" t="str">
        <f>CONCATENATE(INDEX('8- Politicas de admiistracion '!$B$6:$F$10,MATCH(ROUND(IF((RIGHT('5-. Identificación de Riesgos'!H10,1)-'6. Valoración Controles'!K10)&lt;1,1,(RIGHT('5-. Identificación de Riesgos'!H10,1)-'6. Valoración Controles'!K10)),0),'8- Politicas de admiistracion '!$F$6:$F$10,0),1)," - ",ROUND(IF((RIGHT('5-. Identificación de Riesgos'!H10,1)-'6. Valoración Controles'!K10)&lt;1,1,(RIGHT('5-. Identificación de Riesgos'!H10,1)-'6. Valoración Controles'!K10)),0))</f>
        <v>Baja - 2</v>
      </c>
      <c r="U10" s="483" t="str">
        <f>CONCATENATE(INDEX('8- Politicas de admiistracion '!$B$17:$F$21,MATCH(ROUND(IF((RIGHT('5-. Identificación de Riesgos'!M10,1)-'6. Valoración Controles'!S10)&lt;1,1,(RIGHT('5-. Identificación de Riesgos'!M10,1)-'6. Valoración Controles'!S10)),0),'8- Politicas de admiistracion '!$F$17:$F$21,0),1)," - ",ROUND(IF((RIGHT('5-. Identificación de Riesgos'!M10,1)-'6. Valoración Controles'!S10)&lt;1,1,(RIGHT('5-. Identificación de Riesgos'!M10,1)-'6. Valoración Controles'!S10)),0))</f>
        <v>Menor - 2</v>
      </c>
      <c r="V10" s="497" t="str">
        <f>CONCATENATE(VLOOKUP((LEFT(T10,LEN(T10)-4)&amp;LEFT(U10,LEN(U10)-4)),'9- Matriz de Calor '!$D$18:$E$42,2,0)," - ",RIGHT(T10,1)*RIGHT(U10,1))</f>
        <v>Moderado - 4</v>
      </c>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33"/>
      <c r="CN10" s="233"/>
      <c r="CO10" s="233"/>
      <c r="CP10" s="233"/>
      <c r="CQ10" s="233"/>
      <c r="CR10" s="233"/>
      <c r="CS10" s="233"/>
      <c r="CT10" s="233"/>
      <c r="CU10" s="233"/>
      <c r="CV10" s="233"/>
      <c r="CW10" s="233"/>
      <c r="CX10" s="233"/>
      <c r="CY10" s="233"/>
      <c r="CZ10" s="233"/>
      <c r="DA10" s="233"/>
      <c r="DB10" s="233"/>
      <c r="DC10" s="233"/>
      <c r="DD10" s="233"/>
      <c r="DE10" s="233"/>
      <c r="DF10" s="233"/>
      <c r="DG10" s="233"/>
      <c r="DH10" s="233"/>
      <c r="DI10" s="233"/>
      <c r="DJ10" s="233"/>
      <c r="DK10" s="233"/>
      <c r="DL10" s="233"/>
      <c r="DM10" s="233"/>
      <c r="DN10" s="233"/>
      <c r="DO10" s="233"/>
      <c r="DP10" s="233"/>
      <c r="DQ10" s="233"/>
      <c r="DR10" s="233"/>
      <c r="DS10" s="233"/>
      <c r="DT10" s="233"/>
      <c r="DU10" s="233"/>
      <c r="DV10" s="233"/>
      <c r="DW10" s="233"/>
      <c r="DX10" s="233"/>
      <c r="DY10" s="233"/>
      <c r="DZ10" s="233"/>
      <c r="EA10" s="233"/>
      <c r="EB10" s="233"/>
      <c r="EC10" s="233"/>
      <c r="ED10" s="233"/>
      <c r="EE10" s="233"/>
      <c r="EF10" s="233"/>
      <c r="EG10" s="233"/>
      <c r="EH10" s="233"/>
      <c r="EI10" s="233"/>
      <c r="EJ10" s="233"/>
      <c r="EK10" s="233"/>
      <c r="EL10" s="233"/>
      <c r="EM10" s="233"/>
      <c r="EN10" s="233"/>
      <c r="EO10" s="233"/>
      <c r="EP10" s="233"/>
      <c r="EQ10" s="233"/>
      <c r="ER10" s="233"/>
      <c r="ES10" s="233"/>
      <c r="ET10" s="233"/>
      <c r="EU10" s="233"/>
      <c r="EV10" s="233"/>
      <c r="EW10" s="233"/>
      <c r="EX10" s="233"/>
      <c r="EY10" s="233"/>
      <c r="EZ10" s="233"/>
      <c r="FA10" s="233"/>
      <c r="FB10" s="233"/>
      <c r="FC10" s="233"/>
      <c r="FD10" s="233"/>
      <c r="FE10" s="233"/>
      <c r="FF10" s="233"/>
      <c r="FG10" s="233"/>
      <c r="FH10" s="233"/>
      <c r="FI10" s="233"/>
      <c r="FJ10" s="233"/>
      <c r="FK10" s="233"/>
      <c r="FL10" s="233"/>
      <c r="FM10" s="233"/>
      <c r="FN10" s="233"/>
      <c r="FO10" s="233"/>
      <c r="FP10" s="233"/>
      <c r="FQ10" s="233"/>
      <c r="FR10" s="233"/>
      <c r="FS10" s="233"/>
      <c r="FT10" s="233"/>
      <c r="FU10" s="233"/>
      <c r="FV10" s="233"/>
      <c r="FW10" s="233"/>
      <c r="FX10" s="233"/>
      <c r="FY10" s="233"/>
      <c r="FZ10" s="233"/>
      <c r="GA10" s="233"/>
      <c r="GB10" s="233"/>
      <c r="GC10" s="233"/>
      <c r="GD10" s="233"/>
      <c r="GE10" s="233"/>
      <c r="GF10" s="233"/>
      <c r="GG10" s="233"/>
      <c r="GH10" s="233"/>
      <c r="GI10" s="233"/>
      <c r="GJ10" s="233"/>
      <c r="GK10" s="233"/>
      <c r="GL10" s="233"/>
      <c r="GM10" s="233"/>
      <c r="GN10" s="233"/>
      <c r="GO10" s="233"/>
      <c r="GP10" s="233"/>
      <c r="GQ10" s="233"/>
      <c r="GR10" s="233"/>
      <c r="GS10" s="233"/>
      <c r="GT10" s="233"/>
      <c r="GU10" s="233"/>
      <c r="GV10" s="233"/>
      <c r="GW10" s="233"/>
      <c r="GX10" s="233"/>
      <c r="GY10" s="233"/>
      <c r="GZ10" s="233"/>
      <c r="HA10" s="233"/>
      <c r="HB10" s="233"/>
      <c r="HC10" s="233"/>
      <c r="HD10" s="233"/>
      <c r="HE10" s="233"/>
      <c r="HF10" s="233"/>
      <c r="HG10" s="233"/>
      <c r="HH10" s="233"/>
      <c r="HI10" s="233"/>
      <c r="HJ10" s="233"/>
      <c r="HK10" s="233"/>
      <c r="HL10" s="233"/>
      <c r="HM10" s="233"/>
      <c r="HN10" s="233"/>
      <c r="HO10" s="233"/>
      <c r="HP10" s="233"/>
      <c r="HQ10" s="233"/>
      <c r="HR10" s="233"/>
      <c r="HS10" s="233"/>
      <c r="HT10" s="233"/>
      <c r="HU10" s="233"/>
      <c r="HV10" s="233"/>
      <c r="HW10" s="233"/>
      <c r="HX10" s="233"/>
      <c r="HY10" s="233"/>
      <c r="HZ10" s="233"/>
      <c r="IA10" s="233"/>
      <c r="IB10" s="233"/>
      <c r="IC10" s="233"/>
      <c r="ID10" s="233"/>
      <c r="IE10" s="233"/>
      <c r="IF10" s="233"/>
      <c r="IG10" s="233"/>
      <c r="IH10" s="233"/>
      <c r="II10" s="233"/>
      <c r="IJ10" s="233"/>
      <c r="IK10" s="233"/>
      <c r="IL10" s="233"/>
      <c r="IM10" s="233"/>
      <c r="IN10" s="233"/>
      <c r="IO10" s="233"/>
      <c r="IP10" s="233"/>
      <c r="IQ10" s="233"/>
      <c r="IR10" s="233"/>
      <c r="IS10" s="233"/>
      <c r="IT10" s="233"/>
      <c r="IU10" s="233"/>
      <c r="IV10" s="233"/>
      <c r="IW10" s="233"/>
      <c r="IX10" s="233"/>
      <c r="IY10" s="233"/>
      <c r="IZ10" s="233"/>
      <c r="JA10" s="233"/>
      <c r="JB10" s="233"/>
      <c r="JC10" s="233"/>
      <c r="JD10" s="233"/>
      <c r="JE10" s="233"/>
      <c r="JF10" s="233"/>
      <c r="JG10" s="233"/>
      <c r="JH10" s="233"/>
      <c r="JI10" s="233"/>
      <c r="JJ10" s="233"/>
      <c r="JK10" s="233"/>
      <c r="JL10" s="233"/>
      <c r="JM10" s="233"/>
      <c r="JN10" s="233"/>
      <c r="JO10" s="233"/>
      <c r="JP10" s="233"/>
      <c r="JQ10" s="233"/>
      <c r="JR10" s="233"/>
    </row>
    <row r="11" spans="1:278" s="234" customFormat="1" ht="45">
      <c r="A11" s="472"/>
      <c r="B11" s="472"/>
      <c r="C11" s="268" t="str">
        <f>'5-. Identificación de Riesgos'!D11</f>
        <v>Metodologias no adecuadas.</v>
      </c>
      <c r="D11" s="244">
        <v>2</v>
      </c>
      <c r="E11" s="268"/>
      <c r="F11" s="276" t="s">
        <v>321</v>
      </c>
      <c r="G11" s="276" t="s">
        <v>321</v>
      </c>
      <c r="H11" s="276" t="s">
        <v>321</v>
      </c>
      <c r="I11" s="276" t="s">
        <v>321</v>
      </c>
      <c r="J11" s="268">
        <f t="shared" si="0"/>
        <v>1</v>
      </c>
      <c r="K11" s="494"/>
      <c r="L11" s="303" t="str">
        <f>'5-. Identificación de Riesgos'!I11</f>
        <v>Incumplimiento de las metas establecidas</v>
      </c>
      <c r="M11" s="269"/>
      <c r="N11" s="244"/>
      <c r="O11" s="244"/>
      <c r="P11" s="244"/>
      <c r="Q11" s="244"/>
      <c r="R11" s="269">
        <f t="shared" si="1"/>
        <v>0</v>
      </c>
      <c r="S11" s="494"/>
      <c r="T11" s="484"/>
      <c r="U11" s="484"/>
      <c r="V11" s="498"/>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3"/>
      <c r="CE11" s="233"/>
      <c r="CF11" s="233"/>
      <c r="CG11" s="233"/>
      <c r="CH11" s="233"/>
      <c r="CI11" s="233"/>
      <c r="CJ11" s="233"/>
      <c r="CK11" s="233"/>
      <c r="CL11" s="233"/>
      <c r="CM11" s="233"/>
      <c r="CN11" s="233"/>
      <c r="CO11" s="233"/>
      <c r="CP11" s="233"/>
      <c r="CQ11" s="233"/>
      <c r="CR11" s="233"/>
      <c r="CS11" s="233"/>
      <c r="CT11" s="233"/>
      <c r="CU11" s="233"/>
      <c r="CV11" s="233"/>
      <c r="CW11" s="233"/>
      <c r="CX11" s="233"/>
      <c r="CY11" s="233"/>
      <c r="CZ11" s="233"/>
      <c r="DA11" s="233"/>
      <c r="DB11" s="233"/>
      <c r="DC11" s="233"/>
      <c r="DD11" s="233"/>
      <c r="DE11" s="233"/>
      <c r="DF11" s="233"/>
      <c r="DG11" s="233"/>
      <c r="DH11" s="233"/>
      <c r="DI11" s="233"/>
      <c r="DJ11" s="233"/>
      <c r="DK11" s="233"/>
      <c r="DL11" s="233"/>
      <c r="DM11" s="233"/>
      <c r="DN11" s="233"/>
      <c r="DO11" s="233"/>
      <c r="DP11" s="233"/>
      <c r="DQ11" s="233"/>
      <c r="DR11" s="233"/>
      <c r="DS11" s="233"/>
      <c r="DT11" s="233"/>
      <c r="DU11" s="233"/>
      <c r="DV11" s="233"/>
      <c r="DW11" s="233"/>
      <c r="DX11" s="233"/>
      <c r="DY11" s="233"/>
      <c r="DZ11" s="233"/>
      <c r="EA11" s="233"/>
      <c r="EB11" s="233"/>
      <c r="EC11" s="233"/>
      <c r="ED11" s="233"/>
      <c r="EE11" s="233"/>
      <c r="EF11" s="233"/>
      <c r="EG11" s="233"/>
      <c r="EH11" s="233"/>
      <c r="EI11" s="233"/>
      <c r="EJ11" s="233"/>
      <c r="EK11" s="233"/>
      <c r="EL11" s="233"/>
      <c r="EM11" s="233"/>
      <c r="EN11" s="233"/>
      <c r="EO11" s="233"/>
      <c r="EP11" s="233"/>
      <c r="EQ11" s="233"/>
      <c r="ER11" s="233"/>
      <c r="ES11" s="233"/>
      <c r="ET11" s="233"/>
      <c r="EU11" s="233"/>
      <c r="EV11" s="233"/>
      <c r="EW11" s="233"/>
      <c r="EX11" s="233"/>
      <c r="EY11" s="233"/>
      <c r="EZ11" s="233"/>
      <c r="FA11" s="233"/>
      <c r="FB11" s="233"/>
      <c r="FC11" s="233"/>
      <c r="FD11" s="233"/>
      <c r="FE11" s="233"/>
      <c r="FF11" s="233"/>
      <c r="FG11" s="233"/>
      <c r="FH11" s="233"/>
      <c r="FI11" s="233"/>
      <c r="FJ11" s="233"/>
      <c r="FK11" s="233"/>
      <c r="FL11" s="233"/>
      <c r="FM11" s="233"/>
      <c r="FN11" s="233"/>
      <c r="FO11" s="233"/>
      <c r="FP11" s="233"/>
      <c r="FQ11" s="233"/>
      <c r="FR11" s="233"/>
      <c r="FS11" s="233"/>
      <c r="FT11" s="233"/>
      <c r="FU11" s="233"/>
      <c r="FV11" s="233"/>
      <c r="FW11" s="233"/>
      <c r="FX11" s="233"/>
      <c r="FY11" s="233"/>
      <c r="FZ11" s="233"/>
      <c r="GA11" s="233"/>
      <c r="GB11" s="233"/>
      <c r="GC11" s="233"/>
      <c r="GD11" s="233"/>
      <c r="GE11" s="233"/>
      <c r="GF11" s="233"/>
      <c r="GG11" s="233"/>
      <c r="GH11" s="233"/>
      <c r="GI11" s="233"/>
      <c r="GJ11" s="233"/>
      <c r="GK11" s="233"/>
      <c r="GL11" s="233"/>
      <c r="GM11" s="233"/>
      <c r="GN11" s="233"/>
      <c r="GO11" s="233"/>
      <c r="GP11" s="233"/>
      <c r="GQ11" s="233"/>
      <c r="GR11" s="233"/>
      <c r="GS11" s="233"/>
      <c r="GT11" s="233"/>
      <c r="GU11" s="233"/>
      <c r="GV11" s="233"/>
      <c r="GW11" s="233"/>
      <c r="GX11" s="233"/>
      <c r="GY11" s="233"/>
      <c r="GZ11" s="233"/>
      <c r="HA11" s="233"/>
      <c r="HB11" s="233"/>
      <c r="HC11" s="233"/>
      <c r="HD11" s="233"/>
      <c r="HE11" s="233"/>
      <c r="HF11" s="233"/>
      <c r="HG11" s="233"/>
      <c r="HH11" s="233"/>
      <c r="HI11" s="233"/>
      <c r="HJ11" s="233"/>
      <c r="HK11" s="233"/>
      <c r="HL11" s="233"/>
      <c r="HM11" s="233"/>
      <c r="HN11" s="233"/>
      <c r="HO11" s="233"/>
      <c r="HP11" s="233"/>
      <c r="HQ11" s="233"/>
      <c r="HR11" s="233"/>
      <c r="HS11" s="233"/>
      <c r="HT11" s="233"/>
      <c r="HU11" s="233"/>
      <c r="HV11" s="233"/>
      <c r="HW11" s="233"/>
      <c r="HX11" s="233"/>
      <c r="HY11" s="233"/>
      <c r="HZ11" s="233"/>
      <c r="IA11" s="233"/>
      <c r="IB11" s="233"/>
      <c r="IC11" s="233"/>
      <c r="ID11" s="233"/>
      <c r="IE11" s="233"/>
      <c r="IF11" s="233"/>
      <c r="IG11" s="233"/>
      <c r="IH11" s="233"/>
      <c r="II11" s="233"/>
      <c r="IJ11" s="233"/>
      <c r="IK11" s="233"/>
      <c r="IL11" s="233"/>
      <c r="IM11" s="233"/>
      <c r="IN11" s="233"/>
      <c r="IO11" s="233"/>
      <c r="IP11" s="233"/>
      <c r="IQ11" s="233"/>
      <c r="IR11" s="233"/>
      <c r="IS11" s="233"/>
      <c r="IT11" s="233"/>
      <c r="IU11" s="233"/>
      <c r="IV11" s="233"/>
      <c r="IW11" s="233"/>
      <c r="IX11" s="233"/>
      <c r="IY11" s="233"/>
      <c r="IZ11" s="233"/>
      <c r="JA11" s="233"/>
      <c r="JB11" s="233"/>
      <c r="JC11" s="233"/>
      <c r="JD11" s="233"/>
      <c r="JE11" s="233"/>
      <c r="JF11" s="233"/>
      <c r="JG11" s="233"/>
      <c r="JH11" s="233"/>
      <c r="JI11" s="233"/>
      <c r="JJ11" s="233"/>
      <c r="JK11" s="233"/>
      <c r="JL11" s="233"/>
      <c r="JM11" s="233"/>
      <c r="JN11" s="233"/>
      <c r="JO11" s="233"/>
      <c r="JP11" s="233"/>
      <c r="JQ11" s="233"/>
      <c r="JR11" s="233"/>
    </row>
    <row r="12" spans="1:278" s="234" customFormat="1" ht="15">
      <c r="A12" s="472"/>
      <c r="B12" s="472"/>
      <c r="C12" s="268" t="str">
        <f>'5-. Identificación de Riesgos'!D12</f>
        <v>Falta de seguimiento y control</v>
      </c>
      <c r="D12" s="244">
        <v>3</v>
      </c>
      <c r="E12" s="268"/>
      <c r="F12" s="276" t="s">
        <v>321</v>
      </c>
      <c r="G12" s="276" t="s">
        <v>321</v>
      </c>
      <c r="H12" s="276" t="s">
        <v>321</v>
      </c>
      <c r="I12" s="276" t="s">
        <v>321</v>
      </c>
      <c r="J12" s="268">
        <f t="shared" si="0"/>
        <v>1</v>
      </c>
      <c r="K12" s="494"/>
      <c r="L12" s="303">
        <f>'5-. Identificación de Riesgos'!I12</f>
        <v>0</v>
      </c>
      <c r="M12" s="269"/>
      <c r="N12" s="244"/>
      <c r="O12" s="244"/>
      <c r="P12" s="244"/>
      <c r="Q12" s="244"/>
      <c r="R12" s="269">
        <f t="shared" si="1"/>
        <v>0</v>
      </c>
      <c r="S12" s="494"/>
      <c r="T12" s="484"/>
      <c r="U12" s="484"/>
      <c r="V12" s="498"/>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3"/>
      <c r="CB12" s="233"/>
      <c r="CC12" s="233"/>
      <c r="CD12" s="233"/>
      <c r="CE12" s="233"/>
      <c r="CF12" s="233"/>
      <c r="CG12" s="233"/>
      <c r="CH12" s="233"/>
      <c r="CI12" s="233"/>
      <c r="CJ12" s="233"/>
      <c r="CK12" s="233"/>
      <c r="CL12" s="233"/>
      <c r="CM12" s="233"/>
      <c r="CN12" s="233"/>
      <c r="CO12" s="233"/>
      <c r="CP12" s="233"/>
      <c r="CQ12" s="233"/>
      <c r="CR12" s="233"/>
      <c r="CS12" s="233"/>
      <c r="CT12" s="233"/>
      <c r="CU12" s="233"/>
      <c r="CV12" s="233"/>
      <c r="CW12" s="233"/>
      <c r="CX12" s="233"/>
      <c r="CY12" s="233"/>
      <c r="CZ12" s="233"/>
      <c r="DA12" s="233"/>
      <c r="DB12" s="233"/>
      <c r="DC12" s="233"/>
      <c r="DD12" s="233"/>
      <c r="DE12" s="233"/>
      <c r="DF12" s="233"/>
      <c r="DG12" s="233"/>
      <c r="DH12" s="233"/>
      <c r="DI12" s="233"/>
      <c r="DJ12" s="233"/>
      <c r="DK12" s="233"/>
      <c r="DL12" s="233"/>
      <c r="DM12" s="233"/>
      <c r="DN12" s="233"/>
      <c r="DO12" s="233"/>
      <c r="DP12" s="233"/>
      <c r="DQ12" s="233"/>
      <c r="DR12" s="233"/>
      <c r="DS12" s="233"/>
      <c r="DT12" s="233"/>
      <c r="DU12" s="233"/>
      <c r="DV12" s="233"/>
      <c r="DW12" s="233"/>
      <c r="DX12" s="233"/>
      <c r="DY12" s="233"/>
      <c r="DZ12" s="233"/>
      <c r="EA12" s="233"/>
      <c r="EB12" s="233"/>
      <c r="EC12" s="233"/>
      <c r="ED12" s="233"/>
      <c r="EE12" s="233"/>
      <c r="EF12" s="233"/>
      <c r="EG12" s="233"/>
      <c r="EH12" s="233"/>
      <c r="EI12" s="233"/>
      <c r="EJ12" s="233"/>
      <c r="EK12" s="233"/>
      <c r="EL12" s="233"/>
      <c r="EM12" s="233"/>
      <c r="EN12" s="233"/>
      <c r="EO12" s="233"/>
      <c r="EP12" s="233"/>
      <c r="EQ12" s="233"/>
      <c r="ER12" s="233"/>
      <c r="ES12" s="233"/>
      <c r="ET12" s="233"/>
      <c r="EU12" s="233"/>
      <c r="EV12" s="233"/>
      <c r="EW12" s="233"/>
      <c r="EX12" s="233"/>
      <c r="EY12" s="233"/>
      <c r="EZ12" s="233"/>
      <c r="FA12" s="233"/>
      <c r="FB12" s="233"/>
      <c r="FC12" s="233"/>
      <c r="FD12" s="233"/>
      <c r="FE12" s="233"/>
      <c r="FF12" s="233"/>
      <c r="FG12" s="233"/>
      <c r="FH12" s="233"/>
      <c r="FI12" s="233"/>
      <c r="FJ12" s="233"/>
      <c r="FK12" s="233"/>
      <c r="FL12" s="233"/>
      <c r="FM12" s="233"/>
      <c r="FN12" s="233"/>
      <c r="FO12" s="233"/>
      <c r="FP12" s="233"/>
      <c r="FQ12" s="233"/>
      <c r="FR12" s="233"/>
      <c r="FS12" s="233"/>
      <c r="FT12" s="233"/>
      <c r="FU12" s="233"/>
      <c r="FV12" s="233"/>
      <c r="FW12" s="233"/>
      <c r="FX12" s="233"/>
      <c r="FY12" s="233"/>
      <c r="FZ12" s="233"/>
      <c r="GA12" s="233"/>
      <c r="GB12" s="233"/>
      <c r="GC12" s="233"/>
      <c r="GD12" s="233"/>
      <c r="GE12" s="233"/>
      <c r="GF12" s="233"/>
      <c r="GG12" s="233"/>
      <c r="GH12" s="233"/>
      <c r="GI12" s="233"/>
      <c r="GJ12" s="233"/>
      <c r="GK12" s="233"/>
      <c r="GL12" s="233"/>
      <c r="GM12" s="233"/>
      <c r="GN12" s="233"/>
      <c r="GO12" s="233"/>
      <c r="GP12" s="233"/>
      <c r="GQ12" s="233"/>
      <c r="GR12" s="233"/>
      <c r="GS12" s="233"/>
      <c r="GT12" s="233"/>
      <c r="GU12" s="233"/>
      <c r="GV12" s="233"/>
      <c r="GW12" s="233"/>
      <c r="GX12" s="233"/>
      <c r="GY12" s="233"/>
      <c r="GZ12" s="233"/>
      <c r="HA12" s="233"/>
      <c r="HB12" s="233"/>
      <c r="HC12" s="233"/>
      <c r="HD12" s="233"/>
      <c r="HE12" s="233"/>
      <c r="HF12" s="233"/>
      <c r="HG12" s="233"/>
      <c r="HH12" s="233"/>
      <c r="HI12" s="233"/>
      <c r="HJ12" s="233"/>
      <c r="HK12" s="233"/>
      <c r="HL12" s="233"/>
      <c r="HM12" s="233"/>
      <c r="HN12" s="233"/>
      <c r="HO12" s="233"/>
      <c r="HP12" s="233"/>
      <c r="HQ12" s="233"/>
      <c r="HR12" s="233"/>
      <c r="HS12" s="233"/>
      <c r="HT12" s="233"/>
      <c r="HU12" s="233"/>
      <c r="HV12" s="233"/>
      <c r="HW12" s="233"/>
      <c r="HX12" s="233"/>
      <c r="HY12" s="233"/>
      <c r="HZ12" s="233"/>
      <c r="IA12" s="233"/>
      <c r="IB12" s="233"/>
      <c r="IC12" s="233"/>
      <c r="ID12" s="233"/>
      <c r="IE12" s="233"/>
      <c r="IF12" s="233"/>
      <c r="IG12" s="233"/>
      <c r="IH12" s="233"/>
      <c r="II12" s="233"/>
      <c r="IJ12" s="233"/>
      <c r="IK12" s="233"/>
      <c r="IL12" s="233"/>
      <c r="IM12" s="233"/>
      <c r="IN12" s="233"/>
      <c r="IO12" s="233"/>
      <c r="IP12" s="233"/>
      <c r="IQ12" s="233"/>
      <c r="IR12" s="233"/>
      <c r="IS12" s="233"/>
      <c r="IT12" s="233"/>
      <c r="IU12" s="233"/>
      <c r="IV12" s="233"/>
      <c r="IW12" s="233"/>
      <c r="IX12" s="233"/>
      <c r="IY12" s="233"/>
      <c r="IZ12" s="233"/>
      <c r="JA12" s="233"/>
      <c r="JB12" s="233"/>
      <c r="JC12" s="233"/>
      <c r="JD12" s="233"/>
      <c r="JE12" s="233"/>
      <c r="JF12" s="233"/>
      <c r="JG12" s="233"/>
      <c r="JH12" s="233"/>
      <c r="JI12" s="233"/>
      <c r="JJ12" s="233"/>
      <c r="JK12" s="233"/>
      <c r="JL12" s="233"/>
      <c r="JM12" s="233"/>
      <c r="JN12" s="233"/>
      <c r="JO12" s="233"/>
      <c r="JP12" s="233"/>
      <c r="JQ12" s="233"/>
      <c r="JR12" s="233"/>
    </row>
    <row r="13" spans="1:278" s="234" customFormat="1" ht="15">
      <c r="A13" s="472"/>
      <c r="B13" s="472"/>
      <c r="C13" s="268" t="str">
        <f>'5-. Identificación de Riesgos'!D13</f>
        <v>Insuficiencia de personal.</v>
      </c>
      <c r="D13" s="244">
        <v>4</v>
      </c>
      <c r="E13" s="268"/>
      <c r="F13" s="276" t="s">
        <v>321</v>
      </c>
      <c r="G13" s="276" t="s">
        <v>321</v>
      </c>
      <c r="H13" s="276" t="s">
        <v>321</v>
      </c>
      <c r="I13" s="276" t="s">
        <v>321</v>
      </c>
      <c r="J13" s="268">
        <f t="shared" si="0"/>
        <v>1</v>
      </c>
      <c r="K13" s="494"/>
      <c r="L13" s="303">
        <f>'5-. Identificación de Riesgos'!I13</f>
        <v>0</v>
      </c>
      <c r="M13" s="269"/>
      <c r="N13" s="244"/>
      <c r="O13" s="244"/>
      <c r="P13" s="244"/>
      <c r="Q13" s="244"/>
      <c r="R13" s="269">
        <f t="shared" si="1"/>
        <v>0</v>
      </c>
      <c r="S13" s="494"/>
      <c r="T13" s="484"/>
      <c r="U13" s="484"/>
      <c r="V13" s="498"/>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33"/>
      <c r="CN13" s="233"/>
      <c r="CO13" s="233"/>
      <c r="CP13" s="233"/>
      <c r="CQ13" s="233"/>
      <c r="CR13" s="233"/>
      <c r="CS13" s="233"/>
      <c r="CT13" s="233"/>
      <c r="CU13" s="233"/>
      <c r="CV13" s="233"/>
      <c r="CW13" s="233"/>
      <c r="CX13" s="233"/>
      <c r="CY13" s="233"/>
      <c r="CZ13" s="233"/>
      <c r="DA13" s="233"/>
      <c r="DB13" s="233"/>
      <c r="DC13" s="233"/>
      <c r="DD13" s="233"/>
      <c r="DE13" s="233"/>
      <c r="DF13" s="233"/>
      <c r="DG13" s="233"/>
      <c r="DH13" s="233"/>
      <c r="DI13" s="233"/>
      <c r="DJ13" s="233"/>
      <c r="DK13" s="233"/>
      <c r="DL13" s="233"/>
      <c r="DM13" s="233"/>
      <c r="DN13" s="233"/>
      <c r="DO13" s="233"/>
      <c r="DP13" s="233"/>
      <c r="DQ13" s="233"/>
      <c r="DR13" s="233"/>
      <c r="DS13" s="233"/>
      <c r="DT13" s="233"/>
      <c r="DU13" s="233"/>
      <c r="DV13" s="233"/>
      <c r="DW13" s="233"/>
      <c r="DX13" s="233"/>
      <c r="DY13" s="233"/>
      <c r="DZ13" s="233"/>
      <c r="EA13" s="233"/>
      <c r="EB13" s="233"/>
      <c r="EC13" s="233"/>
      <c r="ED13" s="233"/>
      <c r="EE13" s="233"/>
      <c r="EF13" s="233"/>
      <c r="EG13" s="233"/>
      <c r="EH13" s="233"/>
      <c r="EI13" s="233"/>
      <c r="EJ13" s="233"/>
      <c r="EK13" s="233"/>
      <c r="EL13" s="233"/>
      <c r="EM13" s="233"/>
      <c r="EN13" s="233"/>
      <c r="EO13" s="233"/>
      <c r="EP13" s="233"/>
      <c r="EQ13" s="233"/>
      <c r="ER13" s="233"/>
      <c r="ES13" s="233"/>
      <c r="ET13" s="233"/>
      <c r="EU13" s="233"/>
      <c r="EV13" s="233"/>
      <c r="EW13" s="233"/>
      <c r="EX13" s="233"/>
      <c r="EY13" s="233"/>
      <c r="EZ13" s="233"/>
      <c r="FA13" s="233"/>
      <c r="FB13" s="233"/>
      <c r="FC13" s="233"/>
      <c r="FD13" s="233"/>
      <c r="FE13" s="233"/>
      <c r="FF13" s="233"/>
      <c r="FG13" s="233"/>
      <c r="FH13" s="233"/>
      <c r="FI13" s="233"/>
      <c r="FJ13" s="233"/>
      <c r="FK13" s="233"/>
      <c r="FL13" s="233"/>
      <c r="FM13" s="233"/>
      <c r="FN13" s="233"/>
      <c r="FO13" s="233"/>
      <c r="FP13" s="233"/>
      <c r="FQ13" s="233"/>
      <c r="FR13" s="233"/>
      <c r="FS13" s="233"/>
      <c r="FT13" s="233"/>
      <c r="FU13" s="233"/>
      <c r="FV13" s="233"/>
      <c r="FW13" s="233"/>
      <c r="FX13" s="233"/>
      <c r="FY13" s="233"/>
      <c r="FZ13" s="233"/>
      <c r="GA13" s="233"/>
      <c r="GB13" s="233"/>
      <c r="GC13" s="233"/>
      <c r="GD13" s="233"/>
      <c r="GE13" s="233"/>
      <c r="GF13" s="233"/>
      <c r="GG13" s="233"/>
      <c r="GH13" s="233"/>
      <c r="GI13" s="233"/>
      <c r="GJ13" s="233"/>
      <c r="GK13" s="233"/>
      <c r="GL13" s="233"/>
      <c r="GM13" s="233"/>
      <c r="GN13" s="233"/>
      <c r="GO13" s="233"/>
      <c r="GP13" s="233"/>
      <c r="GQ13" s="233"/>
      <c r="GR13" s="233"/>
      <c r="GS13" s="233"/>
      <c r="GT13" s="233"/>
      <c r="GU13" s="233"/>
      <c r="GV13" s="233"/>
      <c r="GW13" s="233"/>
      <c r="GX13" s="233"/>
      <c r="GY13" s="233"/>
      <c r="GZ13" s="233"/>
      <c r="HA13" s="233"/>
      <c r="HB13" s="233"/>
      <c r="HC13" s="233"/>
      <c r="HD13" s="233"/>
      <c r="HE13" s="233"/>
      <c r="HF13" s="233"/>
      <c r="HG13" s="233"/>
      <c r="HH13" s="233"/>
      <c r="HI13" s="233"/>
      <c r="HJ13" s="233"/>
      <c r="HK13" s="233"/>
      <c r="HL13" s="233"/>
      <c r="HM13" s="233"/>
      <c r="HN13" s="233"/>
      <c r="HO13" s="233"/>
      <c r="HP13" s="233"/>
      <c r="HQ13" s="233"/>
      <c r="HR13" s="233"/>
      <c r="HS13" s="233"/>
      <c r="HT13" s="233"/>
      <c r="HU13" s="233"/>
      <c r="HV13" s="233"/>
      <c r="HW13" s="233"/>
      <c r="HX13" s="233"/>
      <c r="HY13" s="233"/>
      <c r="HZ13" s="233"/>
      <c r="IA13" s="233"/>
      <c r="IB13" s="233"/>
      <c r="IC13" s="233"/>
      <c r="ID13" s="233"/>
      <c r="IE13" s="233"/>
      <c r="IF13" s="233"/>
      <c r="IG13" s="233"/>
      <c r="IH13" s="233"/>
      <c r="II13" s="233"/>
      <c r="IJ13" s="233"/>
      <c r="IK13" s="233"/>
      <c r="IL13" s="233"/>
      <c r="IM13" s="233"/>
      <c r="IN13" s="233"/>
      <c r="IO13" s="233"/>
      <c r="IP13" s="233"/>
      <c r="IQ13" s="233"/>
      <c r="IR13" s="233"/>
      <c r="IS13" s="233"/>
      <c r="IT13" s="233"/>
      <c r="IU13" s="233"/>
      <c r="IV13" s="233"/>
      <c r="IW13" s="233"/>
      <c r="IX13" s="233"/>
      <c r="IY13" s="233"/>
      <c r="IZ13" s="233"/>
      <c r="JA13" s="233"/>
      <c r="JB13" s="233"/>
      <c r="JC13" s="233"/>
      <c r="JD13" s="233"/>
      <c r="JE13" s="233"/>
      <c r="JF13" s="233"/>
      <c r="JG13" s="233"/>
      <c r="JH13" s="233"/>
      <c r="JI13" s="233"/>
      <c r="JJ13" s="233"/>
      <c r="JK13" s="233"/>
      <c r="JL13" s="233"/>
      <c r="JM13" s="233"/>
      <c r="JN13" s="233"/>
      <c r="JO13" s="233"/>
      <c r="JP13" s="233"/>
      <c r="JQ13" s="233"/>
      <c r="JR13" s="233"/>
    </row>
    <row r="14" spans="1:278" s="234" customFormat="1" ht="30">
      <c r="A14" s="472"/>
      <c r="B14" s="472"/>
      <c r="C14" s="241" t="str">
        <f>'5-. Identificación de Riesgos'!D14</f>
        <v>Debilidades en la  divulgación de los lineamientos del SIGCMA.</v>
      </c>
      <c r="D14" s="244">
        <v>5</v>
      </c>
      <c r="E14" s="241"/>
      <c r="F14" s="244" t="s">
        <v>321</v>
      </c>
      <c r="G14" s="244" t="s">
        <v>321</v>
      </c>
      <c r="H14" s="244" t="s">
        <v>321</v>
      </c>
      <c r="I14" s="244" t="s">
        <v>321</v>
      </c>
      <c r="J14" s="268">
        <f t="shared" si="0"/>
        <v>1</v>
      </c>
      <c r="K14" s="494"/>
      <c r="L14" s="303">
        <f>'5-. Identificación de Riesgos'!I14</f>
        <v>0</v>
      </c>
      <c r="M14" s="269"/>
      <c r="N14" s="244"/>
      <c r="O14" s="244"/>
      <c r="P14" s="244"/>
      <c r="Q14" s="244"/>
      <c r="R14" s="269">
        <f t="shared" si="1"/>
        <v>0</v>
      </c>
      <c r="S14" s="494"/>
      <c r="T14" s="484"/>
      <c r="U14" s="484"/>
      <c r="V14" s="498"/>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233"/>
      <c r="BZ14" s="233"/>
      <c r="CA14" s="233"/>
      <c r="CB14" s="233"/>
      <c r="CC14" s="233"/>
      <c r="CD14" s="233"/>
      <c r="CE14" s="233"/>
      <c r="CF14" s="233"/>
      <c r="CG14" s="233"/>
      <c r="CH14" s="233"/>
      <c r="CI14" s="233"/>
      <c r="CJ14" s="233"/>
      <c r="CK14" s="233"/>
      <c r="CL14" s="233"/>
      <c r="CM14" s="233"/>
      <c r="CN14" s="233"/>
      <c r="CO14" s="233"/>
      <c r="CP14" s="233"/>
      <c r="CQ14" s="233"/>
      <c r="CR14" s="233"/>
      <c r="CS14" s="233"/>
      <c r="CT14" s="233"/>
      <c r="CU14" s="233"/>
      <c r="CV14" s="233"/>
      <c r="CW14" s="233"/>
      <c r="CX14" s="233"/>
      <c r="CY14" s="233"/>
      <c r="CZ14" s="233"/>
      <c r="DA14" s="233"/>
      <c r="DB14" s="233"/>
      <c r="DC14" s="233"/>
      <c r="DD14" s="233"/>
      <c r="DE14" s="233"/>
      <c r="DF14" s="233"/>
      <c r="DG14" s="233"/>
      <c r="DH14" s="233"/>
      <c r="DI14" s="233"/>
      <c r="DJ14" s="233"/>
      <c r="DK14" s="233"/>
      <c r="DL14" s="233"/>
      <c r="DM14" s="233"/>
      <c r="DN14" s="233"/>
      <c r="DO14" s="233"/>
      <c r="DP14" s="233"/>
      <c r="DQ14" s="233"/>
      <c r="DR14" s="233"/>
      <c r="DS14" s="233"/>
      <c r="DT14" s="233"/>
      <c r="DU14" s="233"/>
      <c r="DV14" s="233"/>
      <c r="DW14" s="233"/>
      <c r="DX14" s="233"/>
      <c r="DY14" s="233"/>
      <c r="DZ14" s="233"/>
      <c r="EA14" s="233"/>
      <c r="EB14" s="233"/>
      <c r="EC14" s="233"/>
      <c r="ED14" s="233"/>
      <c r="EE14" s="233"/>
      <c r="EF14" s="233"/>
      <c r="EG14" s="233"/>
      <c r="EH14" s="233"/>
      <c r="EI14" s="233"/>
      <c r="EJ14" s="233"/>
      <c r="EK14" s="233"/>
      <c r="EL14" s="233"/>
      <c r="EM14" s="233"/>
      <c r="EN14" s="233"/>
      <c r="EO14" s="233"/>
      <c r="EP14" s="233"/>
      <c r="EQ14" s="233"/>
      <c r="ER14" s="233"/>
      <c r="ES14" s="233"/>
      <c r="ET14" s="233"/>
      <c r="EU14" s="233"/>
      <c r="EV14" s="233"/>
      <c r="EW14" s="233"/>
      <c r="EX14" s="233"/>
      <c r="EY14" s="233"/>
      <c r="EZ14" s="233"/>
      <c r="FA14" s="233"/>
      <c r="FB14" s="233"/>
      <c r="FC14" s="233"/>
      <c r="FD14" s="233"/>
      <c r="FE14" s="233"/>
      <c r="FF14" s="233"/>
      <c r="FG14" s="233"/>
      <c r="FH14" s="233"/>
      <c r="FI14" s="233"/>
      <c r="FJ14" s="233"/>
      <c r="FK14" s="233"/>
      <c r="FL14" s="233"/>
      <c r="FM14" s="233"/>
      <c r="FN14" s="233"/>
      <c r="FO14" s="233"/>
      <c r="FP14" s="233"/>
      <c r="FQ14" s="233"/>
      <c r="FR14" s="233"/>
      <c r="FS14" s="233"/>
      <c r="FT14" s="233"/>
      <c r="FU14" s="233"/>
      <c r="FV14" s="233"/>
      <c r="FW14" s="233"/>
      <c r="FX14" s="233"/>
      <c r="FY14" s="233"/>
      <c r="FZ14" s="233"/>
      <c r="GA14" s="233"/>
      <c r="GB14" s="233"/>
      <c r="GC14" s="233"/>
      <c r="GD14" s="233"/>
      <c r="GE14" s="233"/>
      <c r="GF14" s="233"/>
      <c r="GG14" s="233"/>
      <c r="GH14" s="233"/>
      <c r="GI14" s="233"/>
      <c r="GJ14" s="233"/>
      <c r="GK14" s="233"/>
      <c r="GL14" s="233"/>
      <c r="GM14" s="233"/>
      <c r="GN14" s="233"/>
      <c r="GO14" s="233"/>
      <c r="GP14" s="233"/>
      <c r="GQ14" s="233"/>
      <c r="GR14" s="233"/>
      <c r="GS14" s="233"/>
      <c r="GT14" s="233"/>
      <c r="GU14" s="233"/>
      <c r="GV14" s="233"/>
      <c r="GW14" s="233"/>
      <c r="GX14" s="233"/>
      <c r="GY14" s="233"/>
      <c r="GZ14" s="233"/>
      <c r="HA14" s="233"/>
      <c r="HB14" s="233"/>
      <c r="HC14" s="233"/>
      <c r="HD14" s="233"/>
      <c r="HE14" s="233"/>
      <c r="HF14" s="233"/>
      <c r="HG14" s="233"/>
      <c r="HH14" s="233"/>
      <c r="HI14" s="233"/>
      <c r="HJ14" s="233"/>
      <c r="HK14" s="233"/>
      <c r="HL14" s="233"/>
      <c r="HM14" s="233"/>
      <c r="HN14" s="233"/>
      <c r="HO14" s="233"/>
      <c r="HP14" s="233"/>
      <c r="HQ14" s="233"/>
      <c r="HR14" s="233"/>
      <c r="HS14" s="233"/>
      <c r="HT14" s="233"/>
      <c r="HU14" s="233"/>
      <c r="HV14" s="233"/>
      <c r="HW14" s="233"/>
      <c r="HX14" s="233"/>
      <c r="HY14" s="233"/>
      <c r="HZ14" s="233"/>
      <c r="IA14" s="233"/>
      <c r="IB14" s="233"/>
      <c r="IC14" s="233"/>
      <c r="ID14" s="233"/>
      <c r="IE14" s="233"/>
      <c r="IF14" s="233"/>
      <c r="IG14" s="233"/>
      <c r="IH14" s="233"/>
      <c r="II14" s="233"/>
      <c r="IJ14" s="233"/>
      <c r="IK14" s="233"/>
      <c r="IL14" s="233"/>
      <c r="IM14" s="233"/>
      <c r="IN14" s="233"/>
      <c r="IO14" s="233"/>
      <c r="IP14" s="233"/>
      <c r="IQ14" s="233"/>
      <c r="IR14" s="233"/>
      <c r="IS14" s="233"/>
      <c r="IT14" s="233"/>
      <c r="IU14" s="233"/>
      <c r="IV14" s="233"/>
      <c r="IW14" s="233"/>
      <c r="IX14" s="233"/>
      <c r="IY14" s="233"/>
      <c r="IZ14" s="233"/>
      <c r="JA14" s="233"/>
      <c r="JB14" s="233"/>
      <c r="JC14" s="233"/>
      <c r="JD14" s="233"/>
      <c r="JE14" s="233"/>
      <c r="JF14" s="233"/>
      <c r="JG14" s="233"/>
      <c r="JH14" s="233"/>
      <c r="JI14" s="233"/>
      <c r="JJ14" s="233"/>
      <c r="JK14" s="233"/>
      <c r="JL14" s="233"/>
      <c r="JM14" s="233"/>
      <c r="JN14" s="233"/>
      <c r="JO14" s="233"/>
      <c r="JP14" s="233"/>
      <c r="JQ14" s="233"/>
      <c r="JR14" s="233"/>
    </row>
    <row r="15" spans="1:278" s="234" customFormat="1" ht="30">
      <c r="A15" s="472"/>
      <c r="B15" s="472"/>
      <c r="C15" s="268" t="str">
        <f>'5-. Identificación de Riesgos'!D15</f>
        <v>Fallas de conectividad y perdida de la información digital.</v>
      </c>
      <c r="D15" s="244">
        <v>1</v>
      </c>
      <c r="E15" s="268"/>
      <c r="F15" s="276" t="s">
        <v>321</v>
      </c>
      <c r="G15" s="276" t="s">
        <v>321</v>
      </c>
      <c r="H15" s="276" t="s">
        <v>321</v>
      </c>
      <c r="I15" s="276" t="s">
        <v>321</v>
      </c>
      <c r="J15" s="268">
        <f t="shared" si="0"/>
        <v>1</v>
      </c>
      <c r="K15" s="494"/>
      <c r="L15" s="303">
        <f>'5-. Identificación de Riesgos'!I15</f>
        <v>0</v>
      </c>
      <c r="M15" s="269"/>
      <c r="N15" s="244"/>
      <c r="O15" s="244"/>
      <c r="P15" s="244"/>
      <c r="Q15" s="244"/>
      <c r="R15" s="269">
        <f t="shared" si="1"/>
        <v>0</v>
      </c>
      <c r="S15" s="494"/>
      <c r="T15" s="484"/>
      <c r="U15" s="484"/>
      <c r="V15" s="498"/>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3"/>
      <c r="BT15" s="233"/>
      <c r="BU15" s="233"/>
      <c r="BV15" s="233"/>
      <c r="BW15" s="233"/>
      <c r="BX15" s="233"/>
      <c r="BY15" s="233"/>
      <c r="BZ15" s="233"/>
      <c r="CA15" s="233"/>
      <c r="CB15" s="233"/>
      <c r="CC15" s="233"/>
      <c r="CD15" s="233"/>
      <c r="CE15" s="233"/>
      <c r="CF15" s="233"/>
      <c r="CG15" s="233"/>
      <c r="CH15" s="233"/>
      <c r="CI15" s="233"/>
      <c r="CJ15" s="233"/>
      <c r="CK15" s="233"/>
      <c r="CL15" s="233"/>
      <c r="CM15" s="233"/>
      <c r="CN15" s="233"/>
      <c r="CO15" s="233"/>
      <c r="CP15" s="233"/>
      <c r="CQ15" s="233"/>
      <c r="CR15" s="233"/>
      <c r="CS15" s="233"/>
      <c r="CT15" s="233"/>
      <c r="CU15" s="233"/>
      <c r="CV15" s="233"/>
      <c r="CW15" s="233"/>
      <c r="CX15" s="233"/>
      <c r="CY15" s="233"/>
      <c r="CZ15" s="233"/>
      <c r="DA15" s="233"/>
      <c r="DB15" s="233"/>
      <c r="DC15" s="233"/>
      <c r="DD15" s="233"/>
      <c r="DE15" s="233"/>
      <c r="DF15" s="233"/>
      <c r="DG15" s="233"/>
      <c r="DH15" s="233"/>
      <c r="DI15" s="233"/>
      <c r="DJ15" s="233"/>
      <c r="DK15" s="233"/>
      <c r="DL15" s="233"/>
      <c r="DM15" s="233"/>
      <c r="DN15" s="233"/>
      <c r="DO15" s="233"/>
      <c r="DP15" s="233"/>
      <c r="DQ15" s="233"/>
      <c r="DR15" s="233"/>
      <c r="DS15" s="233"/>
      <c r="DT15" s="233"/>
      <c r="DU15" s="233"/>
      <c r="DV15" s="233"/>
      <c r="DW15" s="233"/>
      <c r="DX15" s="233"/>
      <c r="DY15" s="233"/>
      <c r="DZ15" s="233"/>
      <c r="EA15" s="233"/>
      <c r="EB15" s="233"/>
      <c r="EC15" s="233"/>
      <c r="ED15" s="233"/>
      <c r="EE15" s="233"/>
      <c r="EF15" s="233"/>
      <c r="EG15" s="233"/>
      <c r="EH15" s="233"/>
      <c r="EI15" s="233"/>
      <c r="EJ15" s="233"/>
      <c r="EK15" s="233"/>
      <c r="EL15" s="233"/>
      <c r="EM15" s="233"/>
      <c r="EN15" s="233"/>
      <c r="EO15" s="233"/>
      <c r="EP15" s="233"/>
      <c r="EQ15" s="233"/>
      <c r="ER15" s="233"/>
      <c r="ES15" s="233"/>
      <c r="ET15" s="233"/>
      <c r="EU15" s="233"/>
      <c r="EV15" s="233"/>
      <c r="EW15" s="233"/>
      <c r="EX15" s="233"/>
      <c r="EY15" s="233"/>
      <c r="EZ15" s="233"/>
      <c r="FA15" s="233"/>
      <c r="FB15" s="233"/>
      <c r="FC15" s="233"/>
      <c r="FD15" s="233"/>
      <c r="FE15" s="233"/>
      <c r="FF15" s="233"/>
      <c r="FG15" s="233"/>
      <c r="FH15" s="233"/>
      <c r="FI15" s="233"/>
      <c r="FJ15" s="233"/>
      <c r="FK15" s="233"/>
      <c r="FL15" s="233"/>
      <c r="FM15" s="233"/>
      <c r="FN15" s="233"/>
      <c r="FO15" s="233"/>
      <c r="FP15" s="233"/>
      <c r="FQ15" s="233"/>
      <c r="FR15" s="233"/>
      <c r="FS15" s="233"/>
      <c r="FT15" s="233"/>
      <c r="FU15" s="233"/>
      <c r="FV15" s="233"/>
      <c r="FW15" s="233"/>
      <c r="FX15" s="233"/>
      <c r="FY15" s="233"/>
      <c r="FZ15" s="233"/>
      <c r="GA15" s="233"/>
      <c r="GB15" s="233"/>
      <c r="GC15" s="233"/>
      <c r="GD15" s="233"/>
      <c r="GE15" s="233"/>
      <c r="GF15" s="233"/>
      <c r="GG15" s="233"/>
      <c r="GH15" s="233"/>
      <c r="GI15" s="233"/>
      <c r="GJ15" s="233"/>
      <c r="GK15" s="233"/>
      <c r="GL15" s="233"/>
      <c r="GM15" s="233"/>
      <c r="GN15" s="233"/>
      <c r="GO15" s="233"/>
      <c r="GP15" s="233"/>
      <c r="GQ15" s="233"/>
      <c r="GR15" s="233"/>
      <c r="GS15" s="233"/>
      <c r="GT15" s="233"/>
      <c r="GU15" s="233"/>
      <c r="GV15" s="233"/>
      <c r="GW15" s="233"/>
      <c r="GX15" s="233"/>
      <c r="GY15" s="233"/>
      <c r="GZ15" s="233"/>
      <c r="HA15" s="233"/>
      <c r="HB15" s="233"/>
      <c r="HC15" s="233"/>
      <c r="HD15" s="233"/>
      <c r="HE15" s="233"/>
      <c r="HF15" s="233"/>
      <c r="HG15" s="233"/>
      <c r="HH15" s="233"/>
      <c r="HI15" s="233"/>
      <c r="HJ15" s="233"/>
      <c r="HK15" s="233"/>
      <c r="HL15" s="233"/>
      <c r="HM15" s="233"/>
      <c r="HN15" s="233"/>
      <c r="HO15" s="233"/>
      <c r="HP15" s="233"/>
      <c r="HQ15" s="233"/>
      <c r="HR15" s="233"/>
      <c r="HS15" s="233"/>
      <c r="HT15" s="233"/>
      <c r="HU15" s="233"/>
      <c r="HV15" s="233"/>
      <c r="HW15" s="233"/>
      <c r="HX15" s="233"/>
      <c r="HY15" s="233"/>
      <c r="HZ15" s="233"/>
      <c r="IA15" s="233"/>
      <c r="IB15" s="233"/>
      <c r="IC15" s="233"/>
      <c r="ID15" s="233"/>
      <c r="IE15" s="233"/>
      <c r="IF15" s="233"/>
      <c r="IG15" s="233"/>
      <c r="IH15" s="233"/>
      <c r="II15" s="233"/>
      <c r="IJ15" s="233"/>
      <c r="IK15" s="233"/>
      <c r="IL15" s="233"/>
      <c r="IM15" s="233"/>
      <c r="IN15" s="233"/>
      <c r="IO15" s="233"/>
      <c r="IP15" s="233"/>
      <c r="IQ15" s="233"/>
      <c r="IR15" s="233"/>
      <c r="IS15" s="233"/>
      <c r="IT15" s="233"/>
      <c r="IU15" s="233"/>
      <c r="IV15" s="233"/>
      <c r="IW15" s="233"/>
      <c r="IX15" s="233"/>
      <c r="IY15" s="233"/>
      <c r="IZ15" s="233"/>
      <c r="JA15" s="233"/>
      <c r="JB15" s="233"/>
      <c r="JC15" s="233"/>
      <c r="JD15" s="233"/>
      <c r="JE15" s="233"/>
      <c r="JF15" s="233"/>
      <c r="JG15" s="233"/>
      <c r="JH15" s="233"/>
      <c r="JI15" s="233"/>
      <c r="JJ15" s="233"/>
      <c r="JK15" s="233"/>
      <c r="JL15" s="233"/>
      <c r="JM15" s="233"/>
      <c r="JN15" s="233"/>
      <c r="JO15" s="233"/>
      <c r="JP15" s="233"/>
      <c r="JQ15" s="233"/>
      <c r="JR15" s="233"/>
    </row>
    <row r="16" spans="1:278" s="234" customFormat="1" ht="30.75" thickBot="1">
      <c r="A16" s="472"/>
      <c r="B16" s="472"/>
      <c r="C16" s="268" t="str">
        <f>'5-. Identificación de Riesgos'!D16</f>
        <v>Deficiencia en actividades en pro del medio ambiente.</v>
      </c>
      <c r="D16" s="244">
        <v>2</v>
      </c>
      <c r="E16" s="268"/>
      <c r="F16" s="276" t="s">
        <v>321</v>
      </c>
      <c r="G16" s="276" t="s">
        <v>321</v>
      </c>
      <c r="H16" s="276" t="s">
        <v>321</v>
      </c>
      <c r="I16" s="276" t="s">
        <v>321</v>
      </c>
      <c r="J16" s="268">
        <f t="shared" si="0"/>
        <v>1</v>
      </c>
      <c r="K16" s="494"/>
      <c r="L16" s="303">
        <f>'5-. Identificación de Riesgos'!I16</f>
        <v>0</v>
      </c>
      <c r="M16" s="269"/>
      <c r="N16" s="244"/>
      <c r="O16" s="244"/>
      <c r="P16" s="244"/>
      <c r="Q16" s="244"/>
      <c r="R16" s="269">
        <f t="shared" si="1"/>
        <v>0</v>
      </c>
      <c r="S16" s="494"/>
      <c r="T16" s="484"/>
      <c r="U16" s="484"/>
      <c r="V16" s="498"/>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c r="BW16" s="233"/>
      <c r="BX16" s="233"/>
      <c r="BY16" s="233"/>
      <c r="BZ16" s="233"/>
      <c r="CA16" s="233"/>
      <c r="CB16" s="233"/>
      <c r="CC16" s="233"/>
      <c r="CD16" s="233"/>
      <c r="CE16" s="233"/>
      <c r="CF16" s="233"/>
      <c r="CG16" s="233"/>
      <c r="CH16" s="233"/>
      <c r="CI16" s="233"/>
      <c r="CJ16" s="233"/>
      <c r="CK16" s="233"/>
      <c r="CL16" s="233"/>
      <c r="CM16" s="233"/>
      <c r="CN16" s="233"/>
      <c r="CO16" s="233"/>
      <c r="CP16" s="233"/>
      <c r="CQ16" s="233"/>
      <c r="CR16" s="233"/>
      <c r="CS16" s="233"/>
      <c r="CT16" s="233"/>
      <c r="CU16" s="233"/>
      <c r="CV16" s="233"/>
      <c r="CW16" s="233"/>
      <c r="CX16" s="233"/>
      <c r="CY16" s="233"/>
      <c r="CZ16" s="233"/>
      <c r="DA16" s="233"/>
      <c r="DB16" s="233"/>
      <c r="DC16" s="233"/>
      <c r="DD16" s="233"/>
      <c r="DE16" s="233"/>
      <c r="DF16" s="233"/>
      <c r="DG16" s="233"/>
      <c r="DH16" s="233"/>
      <c r="DI16" s="233"/>
      <c r="DJ16" s="233"/>
      <c r="DK16" s="233"/>
      <c r="DL16" s="233"/>
      <c r="DM16" s="233"/>
      <c r="DN16" s="233"/>
      <c r="DO16" s="233"/>
      <c r="DP16" s="233"/>
      <c r="DQ16" s="233"/>
      <c r="DR16" s="233"/>
      <c r="DS16" s="233"/>
      <c r="DT16" s="233"/>
      <c r="DU16" s="233"/>
      <c r="DV16" s="233"/>
      <c r="DW16" s="233"/>
      <c r="DX16" s="233"/>
      <c r="DY16" s="233"/>
      <c r="DZ16" s="233"/>
      <c r="EA16" s="233"/>
      <c r="EB16" s="233"/>
      <c r="EC16" s="233"/>
      <c r="ED16" s="233"/>
      <c r="EE16" s="233"/>
      <c r="EF16" s="233"/>
      <c r="EG16" s="233"/>
      <c r="EH16" s="233"/>
      <c r="EI16" s="233"/>
      <c r="EJ16" s="233"/>
      <c r="EK16" s="233"/>
      <c r="EL16" s="233"/>
      <c r="EM16" s="233"/>
      <c r="EN16" s="233"/>
      <c r="EO16" s="233"/>
      <c r="EP16" s="233"/>
      <c r="EQ16" s="233"/>
      <c r="ER16" s="233"/>
      <c r="ES16" s="233"/>
      <c r="ET16" s="233"/>
      <c r="EU16" s="233"/>
      <c r="EV16" s="233"/>
      <c r="EW16" s="233"/>
      <c r="EX16" s="233"/>
      <c r="EY16" s="233"/>
      <c r="EZ16" s="233"/>
      <c r="FA16" s="233"/>
      <c r="FB16" s="233"/>
      <c r="FC16" s="233"/>
      <c r="FD16" s="233"/>
      <c r="FE16" s="233"/>
      <c r="FF16" s="233"/>
      <c r="FG16" s="233"/>
      <c r="FH16" s="233"/>
      <c r="FI16" s="233"/>
      <c r="FJ16" s="233"/>
      <c r="FK16" s="233"/>
      <c r="FL16" s="233"/>
      <c r="FM16" s="233"/>
      <c r="FN16" s="233"/>
      <c r="FO16" s="233"/>
      <c r="FP16" s="233"/>
      <c r="FQ16" s="233"/>
      <c r="FR16" s="233"/>
      <c r="FS16" s="233"/>
      <c r="FT16" s="233"/>
      <c r="FU16" s="233"/>
      <c r="FV16" s="233"/>
      <c r="FW16" s="233"/>
      <c r="FX16" s="233"/>
      <c r="FY16" s="233"/>
      <c r="FZ16" s="233"/>
      <c r="GA16" s="233"/>
      <c r="GB16" s="233"/>
      <c r="GC16" s="233"/>
      <c r="GD16" s="233"/>
      <c r="GE16" s="233"/>
      <c r="GF16" s="233"/>
      <c r="GG16" s="233"/>
      <c r="GH16" s="233"/>
      <c r="GI16" s="233"/>
      <c r="GJ16" s="233"/>
      <c r="GK16" s="233"/>
      <c r="GL16" s="233"/>
      <c r="GM16" s="233"/>
      <c r="GN16" s="233"/>
      <c r="GO16" s="233"/>
      <c r="GP16" s="233"/>
      <c r="GQ16" s="233"/>
      <c r="GR16" s="233"/>
      <c r="GS16" s="233"/>
      <c r="GT16" s="233"/>
      <c r="GU16" s="233"/>
      <c r="GV16" s="233"/>
      <c r="GW16" s="233"/>
      <c r="GX16" s="233"/>
      <c r="GY16" s="233"/>
      <c r="GZ16" s="233"/>
      <c r="HA16" s="233"/>
      <c r="HB16" s="233"/>
      <c r="HC16" s="233"/>
      <c r="HD16" s="233"/>
      <c r="HE16" s="233"/>
      <c r="HF16" s="233"/>
      <c r="HG16" s="233"/>
      <c r="HH16" s="233"/>
      <c r="HI16" s="233"/>
      <c r="HJ16" s="233"/>
      <c r="HK16" s="233"/>
      <c r="HL16" s="233"/>
      <c r="HM16" s="233"/>
      <c r="HN16" s="233"/>
      <c r="HO16" s="233"/>
      <c r="HP16" s="233"/>
      <c r="HQ16" s="233"/>
      <c r="HR16" s="233"/>
      <c r="HS16" s="233"/>
      <c r="HT16" s="233"/>
      <c r="HU16" s="233"/>
      <c r="HV16" s="233"/>
      <c r="HW16" s="233"/>
      <c r="HX16" s="233"/>
      <c r="HY16" s="233"/>
      <c r="HZ16" s="233"/>
      <c r="IA16" s="233"/>
      <c r="IB16" s="233"/>
      <c r="IC16" s="233"/>
      <c r="ID16" s="233"/>
      <c r="IE16" s="233"/>
      <c r="IF16" s="233"/>
      <c r="IG16" s="233"/>
      <c r="IH16" s="233"/>
      <c r="II16" s="233"/>
      <c r="IJ16" s="233"/>
      <c r="IK16" s="233"/>
      <c r="IL16" s="233"/>
      <c r="IM16" s="233"/>
      <c r="IN16" s="233"/>
      <c r="IO16" s="233"/>
      <c r="IP16" s="233"/>
      <c r="IQ16" s="233"/>
      <c r="IR16" s="233"/>
      <c r="IS16" s="233"/>
      <c r="IT16" s="233"/>
      <c r="IU16" s="233"/>
      <c r="IV16" s="233"/>
      <c r="IW16" s="233"/>
      <c r="IX16" s="233"/>
      <c r="IY16" s="233"/>
      <c r="IZ16" s="233"/>
      <c r="JA16" s="233"/>
      <c r="JB16" s="233"/>
      <c r="JC16" s="233"/>
      <c r="JD16" s="233"/>
      <c r="JE16" s="233"/>
      <c r="JF16" s="233"/>
      <c r="JG16" s="233"/>
      <c r="JH16" s="233"/>
      <c r="JI16" s="233"/>
      <c r="JJ16" s="233"/>
      <c r="JK16" s="233"/>
      <c r="JL16" s="233"/>
      <c r="JM16" s="233"/>
      <c r="JN16" s="233"/>
      <c r="JO16" s="233"/>
      <c r="JP16" s="233"/>
      <c r="JQ16" s="233"/>
      <c r="JR16" s="233"/>
    </row>
    <row r="17" spans="1:278" s="234" customFormat="1" ht="15.75" hidden="1" thickBot="1">
      <c r="A17" s="472"/>
      <c r="B17" s="472"/>
      <c r="C17" s="268">
        <f>'5-. Identificación de Riesgos'!D17</f>
        <v>0</v>
      </c>
      <c r="D17" s="244">
        <v>3</v>
      </c>
      <c r="E17" s="268"/>
      <c r="F17" s="276"/>
      <c r="G17" s="276"/>
      <c r="H17" s="276"/>
      <c r="I17" s="276"/>
      <c r="J17" s="268">
        <f t="shared" si="0"/>
        <v>0</v>
      </c>
      <c r="K17" s="494"/>
      <c r="L17" s="303">
        <f>'5-. Identificación de Riesgos'!I17</f>
        <v>0</v>
      </c>
      <c r="M17" s="269"/>
      <c r="N17" s="244"/>
      <c r="O17" s="244"/>
      <c r="P17" s="244"/>
      <c r="Q17" s="244"/>
      <c r="R17" s="269">
        <f t="shared" si="1"/>
        <v>0</v>
      </c>
      <c r="S17" s="494"/>
      <c r="T17" s="484"/>
      <c r="U17" s="484"/>
      <c r="V17" s="498"/>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3"/>
      <c r="BK17" s="233"/>
      <c r="BL17" s="233"/>
      <c r="BM17" s="233"/>
      <c r="BN17" s="233"/>
      <c r="BO17" s="233"/>
      <c r="BP17" s="233"/>
      <c r="BQ17" s="233"/>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c r="CW17" s="233"/>
      <c r="CX17" s="233"/>
      <c r="CY17" s="233"/>
      <c r="CZ17" s="233"/>
      <c r="DA17" s="233"/>
      <c r="DB17" s="233"/>
      <c r="DC17" s="233"/>
      <c r="DD17" s="233"/>
      <c r="DE17" s="233"/>
      <c r="DF17" s="233"/>
      <c r="DG17" s="233"/>
      <c r="DH17" s="233"/>
      <c r="DI17" s="233"/>
      <c r="DJ17" s="233"/>
      <c r="DK17" s="233"/>
      <c r="DL17" s="233"/>
      <c r="DM17" s="233"/>
      <c r="DN17" s="233"/>
      <c r="DO17" s="233"/>
      <c r="DP17" s="233"/>
      <c r="DQ17" s="233"/>
      <c r="DR17" s="233"/>
      <c r="DS17" s="233"/>
      <c r="DT17" s="233"/>
      <c r="DU17" s="233"/>
      <c r="DV17" s="233"/>
      <c r="DW17" s="233"/>
      <c r="DX17" s="233"/>
      <c r="DY17" s="233"/>
      <c r="DZ17" s="233"/>
      <c r="EA17" s="233"/>
      <c r="EB17" s="233"/>
      <c r="EC17" s="233"/>
      <c r="ED17" s="233"/>
      <c r="EE17" s="233"/>
      <c r="EF17" s="233"/>
      <c r="EG17" s="233"/>
      <c r="EH17" s="233"/>
      <c r="EI17" s="233"/>
      <c r="EJ17" s="233"/>
      <c r="EK17" s="233"/>
      <c r="EL17" s="233"/>
      <c r="EM17" s="233"/>
      <c r="EN17" s="233"/>
      <c r="EO17" s="233"/>
      <c r="EP17" s="233"/>
      <c r="EQ17" s="233"/>
      <c r="ER17" s="233"/>
      <c r="ES17" s="233"/>
      <c r="ET17" s="233"/>
      <c r="EU17" s="233"/>
      <c r="EV17" s="233"/>
      <c r="EW17" s="233"/>
      <c r="EX17" s="233"/>
      <c r="EY17" s="233"/>
      <c r="EZ17" s="233"/>
      <c r="FA17" s="233"/>
      <c r="FB17" s="233"/>
      <c r="FC17" s="233"/>
      <c r="FD17" s="233"/>
      <c r="FE17" s="233"/>
      <c r="FF17" s="233"/>
      <c r="FG17" s="233"/>
      <c r="FH17" s="233"/>
      <c r="FI17" s="233"/>
      <c r="FJ17" s="233"/>
      <c r="FK17" s="233"/>
      <c r="FL17" s="233"/>
      <c r="FM17" s="233"/>
      <c r="FN17" s="233"/>
      <c r="FO17" s="233"/>
      <c r="FP17" s="233"/>
      <c r="FQ17" s="233"/>
      <c r="FR17" s="233"/>
      <c r="FS17" s="233"/>
      <c r="FT17" s="233"/>
      <c r="FU17" s="233"/>
      <c r="FV17" s="233"/>
      <c r="FW17" s="233"/>
      <c r="FX17" s="233"/>
      <c r="FY17" s="233"/>
      <c r="FZ17" s="233"/>
      <c r="GA17" s="233"/>
      <c r="GB17" s="233"/>
      <c r="GC17" s="233"/>
      <c r="GD17" s="233"/>
      <c r="GE17" s="233"/>
      <c r="GF17" s="233"/>
      <c r="GG17" s="233"/>
      <c r="GH17" s="233"/>
      <c r="GI17" s="233"/>
      <c r="GJ17" s="233"/>
      <c r="GK17" s="233"/>
      <c r="GL17" s="233"/>
      <c r="GM17" s="233"/>
      <c r="GN17" s="233"/>
      <c r="GO17" s="233"/>
      <c r="GP17" s="233"/>
      <c r="GQ17" s="233"/>
      <c r="GR17" s="233"/>
      <c r="GS17" s="233"/>
      <c r="GT17" s="233"/>
      <c r="GU17" s="233"/>
      <c r="GV17" s="233"/>
      <c r="GW17" s="233"/>
      <c r="GX17" s="233"/>
      <c r="GY17" s="233"/>
      <c r="GZ17" s="233"/>
      <c r="HA17" s="233"/>
      <c r="HB17" s="233"/>
      <c r="HC17" s="233"/>
      <c r="HD17" s="233"/>
      <c r="HE17" s="233"/>
      <c r="HF17" s="233"/>
      <c r="HG17" s="233"/>
      <c r="HH17" s="233"/>
      <c r="HI17" s="233"/>
      <c r="HJ17" s="233"/>
      <c r="HK17" s="233"/>
      <c r="HL17" s="233"/>
      <c r="HM17" s="233"/>
      <c r="HN17" s="233"/>
      <c r="HO17" s="233"/>
      <c r="HP17" s="233"/>
      <c r="HQ17" s="233"/>
      <c r="HR17" s="233"/>
      <c r="HS17" s="233"/>
      <c r="HT17" s="233"/>
      <c r="HU17" s="233"/>
      <c r="HV17" s="233"/>
      <c r="HW17" s="233"/>
      <c r="HX17" s="233"/>
      <c r="HY17" s="233"/>
      <c r="HZ17" s="233"/>
      <c r="IA17" s="233"/>
      <c r="IB17" s="233"/>
      <c r="IC17" s="233"/>
      <c r="ID17" s="233"/>
      <c r="IE17" s="233"/>
      <c r="IF17" s="233"/>
      <c r="IG17" s="233"/>
      <c r="IH17" s="233"/>
      <c r="II17" s="233"/>
      <c r="IJ17" s="233"/>
      <c r="IK17" s="233"/>
      <c r="IL17" s="233"/>
      <c r="IM17" s="233"/>
      <c r="IN17" s="233"/>
      <c r="IO17" s="233"/>
      <c r="IP17" s="233"/>
      <c r="IQ17" s="233"/>
      <c r="IR17" s="233"/>
      <c r="IS17" s="233"/>
      <c r="IT17" s="233"/>
      <c r="IU17" s="233"/>
      <c r="IV17" s="233"/>
      <c r="IW17" s="233"/>
      <c r="IX17" s="233"/>
      <c r="IY17" s="233"/>
      <c r="IZ17" s="233"/>
      <c r="JA17" s="233"/>
      <c r="JB17" s="233"/>
      <c r="JC17" s="233"/>
      <c r="JD17" s="233"/>
      <c r="JE17" s="233"/>
      <c r="JF17" s="233"/>
      <c r="JG17" s="233"/>
      <c r="JH17" s="233"/>
      <c r="JI17" s="233"/>
      <c r="JJ17" s="233"/>
      <c r="JK17" s="233"/>
      <c r="JL17" s="233"/>
      <c r="JM17" s="233"/>
      <c r="JN17" s="233"/>
      <c r="JO17" s="233"/>
      <c r="JP17" s="233"/>
      <c r="JQ17" s="233"/>
      <c r="JR17" s="233"/>
    </row>
    <row r="18" spans="1:278" s="234" customFormat="1" ht="15" hidden="1">
      <c r="A18" s="472"/>
      <c r="B18" s="472"/>
      <c r="C18" s="268">
        <f>'5-. Identificación de Riesgos'!D18</f>
        <v>0</v>
      </c>
      <c r="D18" s="244">
        <v>4</v>
      </c>
      <c r="E18" s="268"/>
      <c r="F18" s="276"/>
      <c r="G18" s="276"/>
      <c r="H18" s="276"/>
      <c r="I18" s="276"/>
      <c r="J18" s="268">
        <f t="shared" si="0"/>
        <v>0</v>
      </c>
      <c r="K18" s="494"/>
      <c r="L18" s="303">
        <f>'5-. Identificación de Riesgos'!I18</f>
        <v>0</v>
      </c>
      <c r="M18" s="269"/>
      <c r="N18" s="244"/>
      <c r="O18" s="244"/>
      <c r="P18" s="244"/>
      <c r="Q18" s="244"/>
      <c r="R18" s="269">
        <f t="shared" si="1"/>
        <v>0</v>
      </c>
      <c r="S18" s="494"/>
      <c r="T18" s="484"/>
      <c r="U18" s="484"/>
      <c r="V18" s="498"/>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33"/>
      <c r="BS18" s="233"/>
      <c r="BT18" s="233"/>
      <c r="BU18" s="233"/>
      <c r="BV18" s="233"/>
      <c r="BW18" s="233"/>
      <c r="BX18" s="233"/>
      <c r="BY18" s="233"/>
      <c r="BZ18" s="233"/>
      <c r="CA18" s="233"/>
      <c r="CB18" s="233"/>
      <c r="CC18" s="233"/>
      <c r="CD18" s="233"/>
      <c r="CE18" s="233"/>
      <c r="CF18" s="233"/>
      <c r="CG18" s="233"/>
      <c r="CH18" s="233"/>
      <c r="CI18" s="233"/>
      <c r="CJ18" s="233"/>
      <c r="CK18" s="233"/>
      <c r="CL18" s="233"/>
      <c r="CM18" s="233"/>
      <c r="CN18" s="233"/>
      <c r="CO18" s="233"/>
      <c r="CP18" s="233"/>
      <c r="CQ18" s="233"/>
      <c r="CR18" s="233"/>
      <c r="CS18" s="233"/>
      <c r="CT18" s="233"/>
      <c r="CU18" s="233"/>
      <c r="CV18" s="233"/>
      <c r="CW18" s="233"/>
      <c r="CX18" s="233"/>
      <c r="CY18" s="233"/>
      <c r="CZ18" s="233"/>
      <c r="DA18" s="233"/>
      <c r="DB18" s="233"/>
      <c r="DC18" s="233"/>
      <c r="DD18" s="233"/>
      <c r="DE18" s="233"/>
      <c r="DF18" s="233"/>
      <c r="DG18" s="233"/>
      <c r="DH18" s="233"/>
      <c r="DI18" s="233"/>
      <c r="DJ18" s="233"/>
      <c r="DK18" s="233"/>
      <c r="DL18" s="233"/>
      <c r="DM18" s="233"/>
      <c r="DN18" s="233"/>
      <c r="DO18" s="233"/>
      <c r="DP18" s="233"/>
      <c r="DQ18" s="233"/>
      <c r="DR18" s="233"/>
      <c r="DS18" s="233"/>
      <c r="DT18" s="233"/>
      <c r="DU18" s="233"/>
      <c r="DV18" s="233"/>
      <c r="DW18" s="233"/>
      <c r="DX18" s="233"/>
      <c r="DY18" s="233"/>
      <c r="DZ18" s="233"/>
      <c r="EA18" s="233"/>
      <c r="EB18" s="233"/>
      <c r="EC18" s="233"/>
      <c r="ED18" s="233"/>
      <c r="EE18" s="233"/>
      <c r="EF18" s="233"/>
      <c r="EG18" s="233"/>
      <c r="EH18" s="233"/>
      <c r="EI18" s="233"/>
      <c r="EJ18" s="233"/>
      <c r="EK18" s="233"/>
      <c r="EL18" s="233"/>
      <c r="EM18" s="233"/>
      <c r="EN18" s="233"/>
      <c r="EO18" s="233"/>
      <c r="EP18" s="233"/>
      <c r="EQ18" s="233"/>
      <c r="ER18" s="233"/>
      <c r="ES18" s="233"/>
      <c r="ET18" s="233"/>
      <c r="EU18" s="233"/>
      <c r="EV18" s="233"/>
      <c r="EW18" s="233"/>
      <c r="EX18" s="233"/>
      <c r="EY18" s="233"/>
      <c r="EZ18" s="233"/>
      <c r="FA18" s="233"/>
      <c r="FB18" s="233"/>
      <c r="FC18" s="233"/>
      <c r="FD18" s="233"/>
      <c r="FE18" s="233"/>
      <c r="FF18" s="233"/>
      <c r="FG18" s="233"/>
      <c r="FH18" s="233"/>
      <c r="FI18" s="233"/>
      <c r="FJ18" s="233"/>
      <c r="FK18" s="233"/>
      <c r="FL18" s="233"/>
      <c r="FM18" s="233"/>
      <c r="FN18" s="233"/>
      <c r="FO18" s="233"/>
      <c r="FP18" s="233"/>
      <c r="FQ18" s="233"/>
      <c r="FR18" s="233"/>
      <c r="FS18" s="233"/>
      <c r="FT18" s="233"/>
      <c r="FU18" s="233"/>
      <c r="FV18" s="233"/>
      <c r="FW18" s="233"/>
      <c r="FX18" s="233"/>
      <c r="FY18" s="233"/>
      <c r="FZ18" s="233"/>
      <c r="GA18" s="233"/>
      <c r="GB18" s="233"/>
      <c r="GC18" s="233"/>
      <c r="GD18" s="233"/>
      <c r="GE18" s="233"/>
      <c r="GF18" s="233"/>
      <c r="GG18" s="233"/>
      <c r="GH18" s="233"/>
      <c r="GI18" s="233"/>
      <c r="GJ18" s="233"/>
      <c r="GK18" s="233"/>
      <c r="GL18" s="233"/>
      <c r="GM18" s="233"/>
      <c r="GN18" s="233"/>
      <c r="GO18" s="233"/>
      <c r="GP18" s="233"/>
      <c r="GQ18" s="233"/>
      <c r="GR18" s="233"/>
      <c r="GS18" s="233"/>
      <c r="GT18" s="233"/>
      <c r="GU18" s="233"/>
      <c r="GV18" s="233"/>
      <c r="GW18" s="233"/>
      <c r="GX18" s="233"/>
      <c r="GY18" s="233"/>
      <c r="GZ18" s="233"/>
      <c r="HA18" s="233"/>
      <c r="HB18" s="233"/>
      <c r="HC18" s="233"/>
      <c r="HD18" s="233"/>
      <c r="HE18" s="233"/>
      <c r="HF18" s="233"/>
      <c r="HG18" s="233"/>
      <c r="HH18" s="233"/>
      <c r="HI18" s="233"/>
      <c r="HJ18" s="233"/>
      <c r="HK18" s="233"/>
      <c r="HL18" s="233"/>
      <c r="HM18" s="233"/>
      <c r="HN18" s="233"/>
      <c r="HO18" s="233"/>
      <c r="HP18" s="233"/>
      <c r="HQ18" s="233"/>
      <c r="HR18" s="233"/>
      <c r="HS18" s="233"/>
      <c r="HT18" s="233"/>
      <c r="HU18" s="233"/>
      <c r="HV18" s="233"/>
      <c r="HW18" s="233"/>
      <c r="HX18" s="233"/>
      <c r="HY18" s="233"/>
      <c r="HZ18" s="233"/>
      <c r="IA18" s="233"/>
      <c r="IB18" s="233"/>
      <c r="IC18" s="233"/>
      <c r="ID18" s="233"/>
      <c r="IE18" s="233"/>
      <c r="IF18" s="233"/>
      <c r="IG18" s="233"/>
      <c r="IH18" s="233"/>
      <c r="II18" s="233"/>
      <c r="IJ18" s="233"/>
      <c r="IK18" s="233"/>
      <c r="IL18" s="233"/>
      <c r="IM18" s="233"/>
      <c r="IN18" s="233"/>
      <c r="IO18" s="233"/>
      <c r="IP18" s="233"/>
      <c r="IQ18" s="233"/>
      <c r="IR18" s="233"/>
      <c r="IS18" s="233"/>
      <c r="IT18" s="233"/>
      <c r="IU18" s="233"/>
      <c r="IV18" s="233"/>
      <c r="IW18" s="233"/>
      <c r="IX18" s="233"/>
      <c r="IY18" s="233"/>
      <c r="IZ18" s="233"/>
      <c r="JA18" s="233"/>
      <c r="JB18" s="233"/>
      <c r="JC18" s="233"/>
      <c r="JD18" s="233"/>
      <c r="JE18" s="233"/>
      <c r="JF18" s="233"/>
      <c r="JG18" s="233"/>
      <c r="JH18" s="233"/>
      <c r="JI18" s="233"/>
      <c r="JJ18" s="233"/>
      <c r="JK18" s="233"/>
      <c r="JL18" s="233"/>
      <c r="JM18" s="233"/>
      <c r="JN18" s="233"/>
      <c r="JO18" s="233"/>
      <c r="JP18" s="233"/>
      <c r="JQ18" s="233"/>
      <c r="JR18" s="233"/>
    </row>
    <row r="19" spans="1:278" s="234" customFormat="1" ht="15.75" hidden="1" thickBot="1">
      <c r="A19" s="473"/>
      <c r="B19" s="473"/>
      <c r="C19" s="270">
        <f>'5-. Identificación de Riesgos'!D19</f>
        <v>0</v>
      </c>
      <c r="D19" s="271">
        <v>5</v>
      </c>
      <c r="E19" s="270"/>
      <c r="F19" s="277"/>
      <c r="G19" s="277"/>
      <c r="H19" s="277"/>
      <c r="I19" s="277"/>
      <c r="J19" s="268"/>
      <c r="K19" s="495"/>
      <c r="L19" s="304">
        <f>'5-. Identificación de Riesgos'!I19</f>
        <v>0</v>
      </c>
      <c r="M19" s="272"/>
      <c r="N19" s="271"/>
      <c r="O19" s="271"/>
      <c r="P19" s="271"/>
      <c r="Q19" s="271"/>
      <c r="R19" s="272">
        <f t="shared" si="1"/>
        <v>0</v>
      </c>
      <c r="S19" s="495"/>
      <c r="T19" s="496"/>
      <c r="U19" s="496"/>
      <c r="V19" s="499"/>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c r="BK19" s="233"/>
      <c r="BL19" s="233"/>
      <c r="BM19" s="233"/>
      <c r="BN19" s="233"/>
      <c r="BO19" s="233"/>
      <c r="BP19" s="233"/>
      <c r="BQ19" s="233"/>
      <c r="BR19" s="233"/>
      <c r="BS19" s="233"/>
      <c r="BT19" s="233"/>
      <c r="BU19" s="233"/>
      <c r="BV19" s="233"/>
      <c r="BW19" s="233"/>
      <c r="BX19" s="233"/>
      <c r="BY19" s="233"/>
      <c r="BZ19" s="233"/>
      <c r="CA19" s="233"/>
      <c r="CB19" s="233"/>
      <c r="CC19" s="233"/>
      <c r="CD19" s="233"/>
      <c r="CE19" s="233"/>
      <c r="CF19" s="233"/>
      <c r="CG19" s="233"/>
      <c r="CH19" s="233"/>
      <c r="CI19" s="233"/>
      <c r="CJ19" s="233"/>
      <c r="CK19" s="233"/>
      <c r="CL19" s="233"/>
      <c r="CM19" s="233"/>
      <c r="CN19" s="233"/>
      <c r="CO19" s="233"/>
      <c r="CP19" s="233"/>
      <c r="CQ19" s="233"/>
      <c r="CR19" s="233"/>
      <c r="CS19" s="233"/>
      <c r="CT19" s="233"/>
      <c r="CU19" s="233"/>
      <c r="CV19" s="233"/>
      <c r="CW19" s="233"/>
      <c r="CX19" s="233"/>
      <c r="CY19" s="233"/>
      <c r="CZ19" s="233"/>
      <c r="DA19" s="233"/>
      <c r="DB19" s="233"/>
      <c r="DC19" s="233"/>
      <c r="DD19" s="233"/>
      <c r="DE19" s="233"/>
      <c r="DF19" s="233"/>
      <c r="DG19" s="233"/>
      <c r="DH19" s="233"/>
      <c r="DI19" s="233"/>
      <c r="DJ19" s="233"/>
      <c r="DK19" s="233"/>
      <c r="DL19" s="233"/>
      <c r="DM19" s="233"/>
      <c r="DN19" s="233"/>
      <c r="DO19" s="233"/>
      <c r="DP19" s="233"/>
      <c r="DQ19" s="233"/>
      <c r="DR19" s="233"/>
      <c r="DS19" s="233"/>
      <c r="DT19" s="233"/>
      <c r="DU19" s="233"/>
      <c r="DV19" s="233"/>
      <c r="DW19" s="233"/>
      <c r="DX19" s="233"/>
      <c r="DY19" s="233"/>
      <c r="DZ19" s="233"/>
      <c r="EA19" s="233"/>
      <c r="EB19" s="233"/>
      <c r="EC19" s="233"/>
      <c r="ED19" s="233"/>
      <c r="EE19" s="233"/>
      <c r="EF19" s="233"/>
      <c r="EG19" s="233"/>
      <c r="EH19" s="233"/>
      <c r="EI19" s="233"/>
      <c r="EJ19" s="233"/>
      <c r="EK19" s="233"/>
      <c r="EL19" s="233"/>
      <c r="EM19" s="233"/>
      <c r="EN19" s="233"/>
      <c r="EO19" s="233"/>
      <c r="EP19" s="233"/>
      <c r="EQ19" s="233"/>
      <c r="ER19" s="233"/>
      <c r="ES19" s="233"/>
      <c r="ET19" s="233"/>
      <c r="EU19" s="233"/>
      <c r="EV19" s="233"/>
      <c r="EW19" s="233"/>
      <c r="EX19" s="233"/>
      <c r="EY19" s="233"/>
      <c r="EZ19" s="233"/>
      <c r="FA19" s="233"/>
      <c r="FB19" s="233"/>
      <c r="FC19" s="233"/>
      <c r="FD19" s="233"/>
      <c r="FE19" s="233"/>
      <c r="FF19" s="233"/>
      <c r="FG19" s="233"/>
      <c r="FH19" s="233"/>
      <c r="FI19" s="233"/>
      <c r="FJ19" s="233"/>
      <c r="FK19" s="233"/>
      <c r="FL19" s="233"/>
      <c r="FM19" s="233"/>
      <c r="FN19" s="233"/>
      <c r="FO19" s="233"/>
      <c r="FP19" s="233"/>
      <c r="FQ19" s="233"/>
      <c r="FR19" s="233"/>
      <c r="FS19" s="233"/>
      <c r="FT19" s="233"/>
      <c r="FU19" s="233"/>
      <c r="FV19" s="233"/>
      <c r="FW19" s="233"/>
      <c r="FX19" s="233"/>
      <c r="FY19" s="233"/>
      <c r="FZ19" s="233"/>
      <c r="GA19" s="233"/>
      <c r="GB19" s="233"/>
      <c r="GC19" s="233"/>
      <c r="GD19" s="233"/>
      <c r="GE19" s="233"/>
      <c r="GF19" s="233"/>
      <c r="GG19" s="233"/>
      <c r="GH19" s="233"/>
      <c r="GI19" s="233"/>
      <c r="GJ19" s="233"/>
      <c r="GK19" s="233"/>
      <c r="GL19" s="233"/>
      <c r="GM19" s="233"/>
      <c r="GN19" s="233"/>
      <c r="GO19" s="233"/>
      <c r="GP19" s="233"/>
      <c r="GQ19" s="233"/>
      <c r="GR19" s="233"/>
      <c r="GS19" s="233"/>
      <c r="GT19" s="233"/>
      <c r="GU19" s="233"/>
      <c r="GV19" s="233"/>
      <c r="GW19" s="233"/>
      <c r="GX19" s="233"/>
      <c r="GY19" s="233"/>
      <c r="GZ19" s="233"/>
      <c r="HA19" s="233"/>
      <c r="HB19" s="233"/>
      <c r="HC19" s="233"/>
      <c r="HD19" s="233"/>
      <c r="HE19" s="233"/>
      <c r="HF19" s="233"/>
      <c r="HG19" s="233"/>
      <c r="HH19" s="233"/>
      <c r="HI19" s="233"/>
      <c r="HJ19" s="233"/>
      <c r="HK19" s="233"/>
      <c r="HL19" s="233"/>
      <c r="HM19" s="233"/>
      <c r="HN19" s="233"/>
      <c r="HO19" s="233"/>
      <c r="HP19" s="233"/>
      <c r="HQ19" s="233"/>
      <c r="HR19" s="233"/>
      <c r="HS19" s="233"/>
      <c r="HT19" s="233"/>
      <c r="HU19" s="233"/>
      <c r="HV19" s="233"/>
      <c r="HW19" s="233"/>
      <c r="HX19" s="233"/>
      <c r="HY19" s="233"/>
      <c r="HZ19" s="233"/>
      <c r="IA19" s="233"/>
      <c r="IB19" s="233"/>
      <c r="IC19" s="233"/>
      <c r="ID19" s="233"/>
      <c r="IE19" s="233"/>
      <c r="IF19" s="233"/>
      <c r="IG19" s="233"/>
      <c r="IH19" s="233"/>
      <c r="II19" s="233"/>
      <c r="IJ19" s="233"/>
      <c r="IK19" s="233"/>
      <c r="IL19" s="233"/>
      <c r="IM19" s="233"/>
      <c r="IN19" s="233"/>
      <c r="IO19" s="233"/>
      <c r="IP19" s="233"/>
      <c r="IQ19" s="233"/>
      <c r="IR19" s="233"/>
      <c r="IS19" s="233"/>
      <c r="IT19" s="233"/>
      <c r="IU19" s="233"/>
      <c r="IV19" s="233"/>
      <c r="IW19" s="233"/>
      <c r="IX19" s="233"/>
      <c r="IY19" s="233"/>
      <c r="IZ19" s="233"/>
      <c r="JA19" s="233"/>
      <c r="JB19" s="233"/>
      <c r="JC19" s="233"/>
      <c r="JD19" s="233"/>
      <c r="JE19" s="233"/>
      <c r="JF19" s="233"/>
      <c r="JG19" s="233"/>
      <c r="JH19" s="233"/>
      <c r="JI19" s="233"/>
      <c r="JJ19" s="233"/>
      <c r="JK19" s="233"/>
      <c r="JL19" s="233"/>
      <c r="JM19" s="233"/>
      <c r="JN19" s="233"/>
      <c r="JO19" s="233"/>
      <c r="JP19" s="233"/>
      <c r="JQ19" s="233"/>
      <c r="JR19" s="233"/>
    </row>
    <row r="20" spans="1:278" s="234" customFormat="1" ht="269.25" customHeight="1">
      <c r="A20" s="454">
        <f>'5-. Identificación de Riesgos'!A20</f>
        <v>2</v>
      </c>
      <c r="B20" s="454" t="str">
        <f>'5-. Identificación de Riesgos'!B20</f>
        <v>Las auditorias internas del SIGCMA  no contribuyan al mejoramiento del sistema integrado.</v>
      </c>
      <c r="C20" s="264" t="str">
        <f>'5-. Identificación de Riesgos'!D20</f>
        <v>Debilidad en el seguimiento de  los hallazgos</v>
      </c>
      <c r="D20" s="265">
        <v>1</v>
      </c>
      <c r="E20" s="264" t="s">
        <v>501</v>
      </c>
      <c r="F20" s="275" t="s">
        <v>321</v>
      </c>
      <c r="G20" s="275" t="s">
        <v>321</v>
      </c>
      <c r="H20" s="275" t="s">
        <v>321</v>
      </c>
      <c r="I20" s="275" t="s">
        <v>321</v>
      </c>
      <c r="J20" s="264">
        <f>COUNTIF(F20:I20,"SI")/4</f>
        <v>1</v>
      </c>
      <c r="K20" s="493">
        <f>AVERAGE(J20:J24)</f>
        <v>0.4</v>
      </c>
      <c r="L20" s="302" t="str">
        <f>'5-. Identificación de Riesgos'!I20</f>
        <v>Afectación de reputacion,imagén,  credibilidad, satisfacción de usuarios y PI</v>
      </c>
      <c r="M20" s="273"/>
      <c r="N20" s="265"/>
      <c r="O20" s="265"/>
      <c r="P20" s="265"/>
      <c r="Q20" s="265"/>
      <c r="R20" s="267">
        <f>SUM(COUNTIF(N20,"SI")*25%,COUNTIF(O20,"SI")*40%,COUNTIF(P20,"SI")*25%,COUNTIF(Q20,"SI")*10%)</f>
        <v>0</v>
      </c>
      <c r="S20" s="493">
        <f>AVERAGE(R20:R29)</f>
        <v>0</v>
      </c>
      <c r="T20" s="483" t="str">
        <f>CONCATENATE(INDEX('8- Politicas de admiistracion '!$B$6:$F$10,MATCH(ROUND(IF((RIGHT('5-. Identificación de Riesgos'!H20,1)-'6. Valoración Controles'!K20)&lt;1,1,(RIGHT('5-. Identificación de Riesgos'!H20,1)-'6. Valoración Controles'!K20)),0),'8- Politicas de admiistracion '!$F$6:$F$10,0),1)," - ",ROUND(IF((RIGHT('5-. Identificación de Riesgos'!H20,1)-'6. Valoración Controles'!K20)&lt;1,1,(RIGHT('5-. Identificación de Riesgos'!H20,1)-'6. Valoración Controles'!K20)),0))</f>
        <v>Muy Baja - 1</v>
      </c>
      <c r="U20" s="419" t="str">
        <f>CONCATENATE(INDEX('8- Politicas de admiistracion '!$B$17:$F$21,MATCH(ROUND(IF((RIGHT('5-. Identificación de Riesgos'!M20,1)-'6. Valoración Controles'!S20)&lt;1,1,(RIGHT('5-. Identificación de Riesgos'!M20,1)-'6. Valoración Controles'!S20)),0),'8- Politicas de admiistracion '!$F$17:$F$21,0),1)," - ",ROUND(IF((RIGHT('5-. Identificación de Riesgos'!M20,1)-'6. Valoración Controles'!S20)&lt;1,1,(RIGHT('5-. Identificación de Riesgos'!M20,1)-'6. Valoración Controles'!S20)),0))</f>
        <v>Moderado - 3</v>
      </c>
      <c r="V20" s="449" t="str">
        <f>CONCATENATE(VLOOKUP((LEFT(T20,LEN(T20)-4)&amp;LEFT(U20,LEN(U20)-4)),'9- Matriz de Calor '!$D$18:$E$42,2,0)," - ",RIGHT(T20,1)*RIGHT(U20,1))</f>
        <v>Moderado - 3</v>
      </c>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233"/>
      <c r="BW20" s="233"/>
      <c r="BX20" s="233"/>
      <c r="BY20" s="233"/>
      <c r="BZ20" s="233"/>
      <c r="CA20" s="233"/>
      <c r="CB20" s="233"/>
      <c r="CC20" s="233"/>
      <c r="CD20" s="233"/>
      <c r="CE20" s="233"/>
      <c r="CF20" s="233"/>
      <c r="CG20" s="233"/>
      <c r="CH20" s="233"/>
      <c r="CI20" s="233"/>
      <c r="CJ20" s="233"/>
      <c r="CK20" s="233"/>
      <c r="CL20" s="233"/>
      <c r="CM20" s="233"/>
      <c r="CN20" s="233"/>
      <c r="CO20" s="233"/>
      <c r="CP20" s="233"/>
      <c r="CQ20" s="233"/>
      <c r="CR20" s="233"/>
      <c r="CS20" s="233"/>
      <c r="CT20" s="233"/>
      <c r="CU20" s="233"/>
      <c r="CV20" s="233"/>
      <c r="CW20" s="233"/>
      <c r="CX20" s="233"/>
      <c r="CY20" s="233"/>
      <c r="CZ20" s="233"/>
      <c r="DA20" s="233"/>
      <c r="DB20" s="233"/>
      <c r="DC20" s="233"/>
      <c r="DD20" s="233"/>
      <c r="DE20" s="233"/>
      <c r="DF20" s="233"/>
      <c r="DG20" s="233"/>
      <c r="DH20" s="233"/>
      <c r="DI20" s="233"/>
      <c r="DJ20" s="233"/>
      <c r="DK20" s="233"/>
      <c r="DL20" s="233"/>
      <c r="DM20" s="233"/>
      <c r="DN20" s="233"/>
      <c r="DO20" s="233"/>
      <c r="DP20" s="233"/>
      <c r="DQ20" s="233"/>
      <c r="DR20" s="233"/>
      <c r="DS20" s="233"/>
      <c r="DT20" s="233"/>
      <c r="DU20" s="233"/>
      <c r="DV20" s="233"/>
      <c r="DW20" s="233"/>
      <c r="DX20" s="233"/>
      <c r="DY20" s="233"/>
      <c r="DZ20" s="233"/>
      <c r="EA20" s="233"/>
      <c r="EB20" s="233"/>
      <c r="EC20" s="233"/>
      <c r="ED20" s="233"/>
      <c r="EE20" s="233"/>
      <c r="EF20" s="233"/>
      <c r="EG20" s="233"/>
      <c r="EH20" s="233"/>
      <c r="EI20" s="233"/>
      <c r="EJ20" s="233"/>
      <c r="EK20" s="233"/>
      <c r="EL20" s="233"/>
      <c r="EM20" s="233"/>
      <c r="EN20" s="233"/>
      <c r="EO20" s="233"/>
      <c r="EP20" s="233"/>
      <c r="EQ20" s="233"/>
      <c r="ER20" s="233"/>
      <c r="ES20" s="233"/>
      <c r="ET20" s="233"/>
      <c r="EU20" s="233"/>
      <c r="EV20" s="233"/>
      <c r="EW20" s="233"/>
      <c r="EX20" s="233"/>
      <c r="EY20" s="233"/>
      <c r="EZ20" s="233"/>
      <c r="FA20" s="233"/>
      <c r="FB20" s="233"/>
      <c r="FC20" s="233"/>
      <c r="FD20" s="233"/>
      <c r="FE20" s="233"/>
      <c r="FF20" s="233"/>
      <c r="FG20" s="233"/>
      <c r="FH20" s="233"/>
      <c r="FI20" s="233"/>
      <c r="FJ20" s="233"/>
      <c r="FK20" s="233"/>
      <c r="FL20" s="233"/>
      <c r="FM20" s="233"/>
      <c r="FN20" s="233"/>
      <c r="FO20" s="233"/>
      <c r="FP20" s="233"/>
      <c r="FQ20" s="233"/>
      <c r="FR20" s="233"/>
      <c r="FS20" s="233"/>
      <c r="FT20" s="233"/>
      <c r="FU20" s="233"/>
      <c r="FV20" s="233"/>
      <c r="FW20" s="233"/>
      <c r="FX20" s="233"/>
      <c r="FY20" s="233"/>
      <c r="FZ20" s="233"/>
      <c r="GA20" s="233"/>
      <c r="GB20" s="233"/>
      <c r="GC20" s="233"/>
      <c r="GD20" s="233"/>
      <c r="GE20" s="233"/>
      <c r="GF20" s="233"/>
      <c r="GG20" s="233"/>
      <c r="GH20" s="233"/>
      <c r="GI20" s="233"/>
      <c r="GJ20" s="233"/>
      <c r="GK20" s="233"/>
      <c r="GL20" s="233"/>
      <c r="GM20" s="233"/>
      <c r="GN20" s="233"/>
      <c r="GO20" s="233"/>
      <c r="GP20" s="233"/>
      <c r="GQ20" s="233"/>
      <c r="GR20" s="233"/>
      <c r="GS20" s="233"/>
      <c r="GT20" s="233"/>
      <c r="GU20" s="233"/>
      <c r="GV20" s="233"/>
      <c r="GW20" s="233"/>
      <c r="GX20" s="233"/>
      <c r="GY20" s="233"/>
      <c r="GZ20" s="233"/>
      <c r="HA20" s="233"/>
      <c r="HB20" s="233"/>
      <c r="HC20" s="233"/>
      <c r="HD20" s="233"/>
      <c r="HE20" s="233"/>
      <c r="HF20" s="233"/>
      <c r="HG20" s="233"/>
      <c r="HH20" s="233"/>
      <c r="HI20" s="233"/>
      <c r="HJ20" s="233"/>
      <c r="HK20" s="233"/>
      <c r="HL20" s="233"/>
      <c r="HM20" s="233"/>
      <c r="HN20" s="233"/>
      <c r="HO20" s="233"/>
      <c r="HP20" s="233"/>
      <c r="HQ20" s="233"/>
      <c r="HR20" s="233"/>
      <c r="HS20" s="233"/>
      <c r="HT20" s="233"/>
      <c r="HU20" s="233"/>
      <c r="HV20" s="233"/>
      <c r="HW20" s="233"/>
      <c r="HX20" s="233"/>
      <c r="HY20" s="233"/>
      <c r="HZ20" s="233"/>
      <c r="IA20" s="233"/>
      <c r="IB20" s="233"/>
      <c r="IC20" s="233"/>
      <c r="ID20" s="233"/>
      <c r="IE20" s="233"/>
      <c r="IF20" s="233"/>
      <c r="IG20" s="233"/>
      <c r="IH20" s="233"/>
      <c r="II20" s="233"/>
      <c r="IJ20" s="233"/>
      <c r="IK20" s="233"/>
      <c r="IL20" s="233"/>
      <c r="IM20" s="233"/>
      <c r="IN20" s="233"/>
      <c r="IO20" s="233"/>
      <c r="IP20" s="233"/>
      <c r="IQ20" s="233"/>
      <c r="IR20" s="233"/>
      <c r="IS20" s="233"/>
      <c r="IT20" s="233"/>
      <c r="IU20" s="233"/>
      <c r="IV20" s="233"/>
      <c r="IW20" s="233"/>
      <c r="IX20" s="233"/>
      <c r="IY20" s="233"/>
      <c r="IZ20" s="233"/>
      <c r="JA20" s="233"/>
      <c r="JB20" s="233"/>
      <c r="JC20" s="233"/>
      <c r="JD20" s="233"/>
      <c r="JE20" s="233"/>
      <c r="JF20" s="233"/>
      <c r="JG20" s="233"/>
      <c r="JH20" s="233"/>
      <c r="JI20" s="233"/>
      <c r="JJ20" s="233"/>
      <c r="JK20" s="233"/>
      <c r="JL20" s="233"/>
      <c r="JM20" s="233"/>
      <c r="JN20" s="233"/>
      <c r="JO20" s="233"/>
      <c r="JP20" s="233"/>
      <c r="JQ20" s="233"/>
      <c r="JR20" s="233"/>
    </row>
    <row r="21" spans="1:278" s="234" customFormat="1" ht="35.25" customHeight="1" thickBot="1">
      <c r="A21" s="455"/>
      <c r="B21" s="455"/>
      <c r="C21" s="268" t="str">
        <f>'5-. Identificación de Riesgos'!D21</f>
        <v xml:space="preserve">No participación activa de los auditados </v>
      </c>
      <c r="D21" s="244">
        <v>2</v>
      </c>
      <c r="E21" s="268"/>
      <c r="F21" s="276" t="s">
        <v>321</v>
      </c>
      <c r="G21" s="276" t="s">
        <v>321</v>
      </c>
      <c r="H21" s="276" t="s">
        <v>321</v>
      </c>
      <c r="I21" s="276" t="s">
        <v>321</v>
      </c>
      <c r="J21" s="268">
        <f t="shared" ref="J21:J39" si="3">COUNTIF(F21:I21,"SI")/4</f>
        <v>1</v>
      </c>
      <c r="K21" s="494"/>
      <c r="L21" s="303">
        <f>'5-. Identificación de Riesgos'!I21</f>
        <v>0</v>
      </c>
      <c r="M21" s="274"/>
      <c r="N21" s="244"/>
      <c r="O21" s="244"/>
      <c r="P21" s="244"/>
      <c r="Q21" s="244"/>
      <c r="R21" s="269">
        <f t="shared" ref="R21:R39" si="4">SUM(COUNTIF(N21,"SI")*25%,COUNTIF(O21,"SI")*40%,COUNTIF(P21,"SI")*25%,COUNTIF(Q21,"SI")*10%)</f>
        <v>0</v>
      </c>
      <c r="S21" s="494"/>
      <c r="T21" s="484"/>
      <c r="U21" s="420"/>
      <c r="V21" s="450"/>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c r="BV21" s="233"/>
      <c r="BW21" s="233"/>
      <c r="BX21" s="233"/>
      <c r="BY21" s="233"/>
      <c r="BZ21" s="233"/>
      <c r="CA21" s="233"/>
      <c r="CB21" s="233"/>
      <c r="CC21" s="233"/>
      <c r="CD21" s="233"/>
      <c r="CE21" s="233"/>
      <c r="CF21" s="233"/>
      <c r="CG21" s="233"/>
      <c r="CH21" s="233"/>
      <c r="CI21" s="233"/>
      <c r="CJ21" s="233"/>
      <c r="CK21" s="233"/>
      <c r="CL21" s="233"/>
      <c r="CM21" s="233"/>
      <c r="CN21" s="233"/>
      <c r="CO21" s="233"/>
      <c r="CP21" s="233"/>
      <c r="CQ21" s="233"/>
      <c r="CR21" s="233"/>
      <c r="CS21" s="233"/>
      <c r="CT21" s="233"/>
      <c r="CU21" s="233"/>
      <c r="CV21" s="233"/>
      <c r="CW21" s="233"/>
      <c r="CX21" s="233"/>
      <c r="CY21" s="233"/>
      <c r="CZ21" s="233"/>
      <c r="DA21" s="233"/>
      <c r="DB21" s="233"/>
      <c r="DC21" s="233"/>
      <c r="DD21" s="233"/>
      <c r="DE21" s="233"/>
      <c r="DF21" s="233"/>
      <c r="DG21" s="233"/>
      <c r="DH21" s="233"/>
      <c r="DI21" s="233"/>
      <c r="DJ21" s="233"/>
      <c r="DK21" s="233"/>
      <c r="DL21" s="233"/>
      <c r="DM21" s="233"/>
      <c r="DN21" s="233"/>
      <c r="DO21" s="233"/>
      <c r="DP21" s="233"/>
      <c r="DQ21" s="233"/>
      <c r="DR21" s="233"/>
      <c r="DS21" s="233"/>
      <c r="DT21" s="233"/>
      <c r="DU21" s="233"/>
      <c r="DV21" s="233"/>
      <c r="DW21" s="233"/>
      <c r="DX21" s="233"/>
      <c r="DY21" s="233"/>
      <c r="DZ21" s="233"/>
      <c r="EA21" s="233"/>
      <c r="EB21" s="233"/>
      <c r="EC21" s="233"/>
      <c r="ED21" s="233"/>
      <c r="EE21" s="233"/>
      <c r="EF21" s="233"/>
      <c r="EG21" s="233"/>
      <c r="EH21" s="233"/>
      <c r="EI21" s="233"/>
      <c r="EJ21" s="233"/>
      <c r="EK21" s="233"/>
      <c r="EL21" s="233"/>
      <c r="EM21" s="233"/>
      <c r="EN21" s="233"/>
      <c r="EO21" s="233"/>
      <c r="EP21" s="233"/>
      <c r="EQ21" s="233"/>
      <c r="ER21" s="233"/>
      <c r="ES21" s="233"/>
      <c r="ET21" s="233"/>
      <c r="EU21" s="233"/>
      <c r="EV21" s="233"/>
      <c r="EW21" s="233"/>
      <c r="EX21" s="233"/>
      <c r="EY21" s="233"/>
      <c r="EZ21" s="233"/>
      <c r="FA21" s="233"/>
      <c r="FB21" s="233"/>
      <c r="FC21" s="233"/>
      <c r="FD21" s="233"/>
      <c r="FE21" s="233"/>
      <c r="FF21" s="233"/>
      <c r="FG21" s="233"/>
      <c r="FH21" s="233"/>
      <c r="FI21" s="233"/>
      <c r="FJ21" s="233"/>
      <c r="FK21" s="233"/>
      <c r="FL21" s="233"/>
      <c r="FM21" s="233"/>
      <c r="FN21" s="233"/>
      <c r="FO21" s="233"/>
      <c r="FP21" s="233"/>
      <c r="FQ21" s="233"/>
      <c r="FR21" s="233"/>
      <c r="FS21" s="233"/>
      <c r="FT21" s="233"/>
      <c r="FU21" s="233"/>
      <c r="FV21" s="233"/>
      <c r="FW21" s="233"/>
      <c r="FX21" s="233"/>
      <c r="FY21" s="233"/>
      <c r="FZ21" s="233"/>
      <c r="GA21" s="233"/>
      <c r="GB21" s="233"/>
      <c r="GC21" s="233"/>
      <c r="GD21" s="233"/>
      <c r="GE21" s="233"/>
      <c r="GF21" s="233"/>
      <c r="GG21" s="233"/>
      <c r="GH21" s="233"/>
      <c r="GI21" s="233"/>
      <c r="GJ21" s="233"/>
      <c r="GK21" s="233"/>
      <c r="GL21" s="233"/>
      <c r="GM21" s="233"/>
      <c r="GN21" s="233"/>
      <c r="GO21" s="233"/>
      <c r="GP21" s="233"/>
      <c r="GQ21" s="233"/>
      <c r="GR21" s="233"/>
      <c r="GS21" s="233"/>
      <c r="GT21" s="233"/>
      <c r="GU21" s="233"/>
      <c r="GV21" s="233"/>
      <c r="GW21" s="233"/>
      <c r="GX21" s="233"/>
      <c r="GY21" s="233"/>
      <c r="GZ21" s="233"/>
      <c r="HA21" s="233"/>
      <c r="HB21" s="233"/>
      <c r="HC21" s="233"/>
      <c r="HD21" s="233"/>
      <c r="HE21" s="233"/>
      <c r="HF21" s="233"/>
      <c r="HG21" s="233"/>
      <c r="HH21" s="233"/>
      <c r="HI21" s="233"/>
      <c r="HJ21" s="233"/>
      <c r="HK21" s="233"/>
      <c r="HL21" s="233"/>
      <c r="HM21" s="233"/>
      <c r="HN21" s="233"/>
      <c r="HO21" s="233"/>
      <c r="HP21" s="233"/>
      <c r="HQ21" s="233"/>
      <c r="HR21" s="233"/>
      <c r="HS21" s="233"/>
      <c r="HT21" s="233"/>
      <c r="HU21" s="233"/>
      <c r="HV21" s="233"/>
      <c r="HW21" s="233"/>
      <c r="HX21" s="233"/>
      <c r="HY21" s="233"/>
      <c r="HZ21" s="233"/>
      <c r="IA21" s="233"/>
      <c r="IB21" s="233"/>
      <c r="IC21" s="233"/>
      <c r="ID21" s="233"/>
      <c r="IE21" s="233"/>
      <c r="IF21" s="233"/>
      <c r="IG21" s="233"/>
      <c r="IH21" s="233"/>
      <c r="II21" s="233"/>
      <c r="IJ21" s="233"/>
      <c r="IK21" s="233"/>
      <c r="IL21" s="233"/>
      <c r="IM21" s="233"/>
      <c r="IN21" s="233"/>
      <c r="IO21" s="233"/>
      <c r="IP21" s="233"/>
      <c r="IQ21" s="233"/>
      <c r="IR21" s="233"/>
      <c r="IS21" s="233"/>
      <c r="IT21" s="233"/>
      <c r="IU21" s="233"/>
      <c r="IV21" s="233"/>
      <c r="IW21" s="233"/>
      <c r="IX21" s="233"/>
      <c r="IY21" s="233"/>
      <c r="IZ21" s="233"/>
      <c r="JA21" s="233"/>
      <c r="JB21" s="233"/>
      <c r="JC21" s="233"/>
      <c r="JD21" s="233"/>
      <c r="JE21" s="233"/>
      <c r="JF21" s="233"/>
      <c r="JG21" s="233"/>
      <c r="JH21" s="233"/>
      <c r="JI21" s="233"/>
      <c r="JJ21" s="233"/>
      <c r="JK21" s="233"/>
      <c r="JL21" s="233"/>
      <c r="JM21" s="233"/>
      <c r="JN21" s="233"/>
      <c r="JO21" s="233"/>
      <c r="JP21" s="233"/>
      <c r="JQ21" s="233"/>
      <c r="JR21" s="233"/>
    </row>
    <row r="22" spans="1:278" s="234" customFormat="1" ht="36.75" hidden="1" customHeight="1" thickBot="1">
      <c r="A22" s="455"/>
      <c r="B22" s="455"/>
      <c r="C22" s="268">
        <f>'5-. Identificación de Riesgos'!D22</f>
        <v>0</v>
      </c>
      <c r="D22" s="244">
        <v>3</v>
      </c>
      <c r="E22" s="268"/>
      <c r="F22" s="276"/>
      <c r="G22" s="276"/>
      <c r="H22" s="276"/>
      <c r="I22" s="276"/>
      <c r="J22" s="268">
        <f t="shared" si="3"/>
        <v>0</v>
      </c>
      <c r="K22" s="494"/>
      <c r="L22" s="303">
        <f>'5-. Identificación de Riesgos'!I22</f>
        <v>0</v>
      </c>
      <c r="M22" s="274"/>
      <c r="N22" s="244"/>
      <c r="O22" s="244"/>
      <c r="P22" s="244"/>
      <c r="Q22" s="244"/>
      <c r="R22" s="269">
        <f t="shared" si="4"/>
        <v>0</v>
      </c>
      <c r="S22" s="494"/>
      <c r="T22" s="484"/>
      <c r="U22" s="420"/>
      <c r="V22" s="450"/>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233"/>
      <c r="BV22" s="233"/>
      <c r="BW22" s="233"/>
      <c r="BX22" s="233"/>
      <c r="BY22" s="233"/>
      <c r="BZ22" s="233"/>
      <c r="CA22" s="233"/>
      <c r="CB22" s="233"/>
      <c r="CC22" s="233"/>
      <c r="CD22" s="233"/>
      <c r="CE22" s="233"/>
      <c r="CF22" s="233"/>
      <c r="CG22" s="233"/>
      <c r="CH22" s="233"/>
      <c r="CI22" s="233"/>
      <c r="CJ22" s="233"/>
      <c r="CK22" s="233"/>
      <c r="CL22" s="233"/>
      <c r="CM22" s="233"/>
      <c r="CN22" s="233"/>
      <c r="CO22" s="233"/>
      <c r="CP22" s="233"/>
      <c r="CQ22" s="233"/>
      <c r="CR22" s="233"/>
      <c r="CS22" s="233"/>
      <c r="CT22" s="233"/>
      <c r="CU22" s="233"/>
      <c r="CV22" s="233"/>
      <c r="CW22" s="233"/>
      <c r="CX22" s="233"/>
      <c r="CY22" s="233"/>
      <c r="CZ22" s="233"/>
      <c r="DA22" s="233"/>
      <c r="DB22" s="233"/>
      <c r="DC22" s="233"/>
      <c r="DD22" s="233"/>
      <c r="DE22" s="233"/>
      <c r="DF22" s="233"/>
      <c r="DG22" s="233"/>
      <c r="DH22" s="233"/>
      <c r="DI22" s="233"/>
      <c r="DJ22" s="233"/>
      <c r="DK22" s="233"/>
      <c r="DL22" s="233"/>
      <c r="DM22" s="233"/>
      <c r="DN22" s="233"/>
      <c r="DO22" s="233"/>
      <c r="DP22" s="233"/>
      <c r="DQ22" s="233"/>
      <c r="DR22" s="233"/>
      <c r="DS22" s="233"/>
      <c r="DT22" s="233"/>
      <c r="DU22" s="233"/>
      <c r="DV22" s="233"/>
      <c r="DW22" s="233"/>
      <c r="DX22" s="233"/>
      <c r="DY22" s="233"/>
      <c r="DZ22" s="233"/>
      <c r="EA22" s="233"/>
      <c r="EB22" s="233"/>
      <c r="EC22" s="233"/>
      <c r="ED22" s="233"/>
      <c r="EE22" s="233"/>
      <c r="EF22" s="233"/>
      <c r="EG22" s="233"/>
      <c r="EH22" s="233"/>
      <c r="EI22" s="233"/>
      <c r="EJ22" s="233"/>
      <c r="EK22" s="233"/>
      <c r="EL22" s="233"/>
      <c r="EM22" s="233"/>
      <c r="EN22" s="233"/>
      <c r="EO22" s="233"/>
      <c r="EP22" s="233"/>
      <c r="EQ22" s="233"/>
      <c r="ER22" s="233"/>
      <c r="ES22" s="233"/>
      <c r="ET22" s="233"/>
      <c r="EU22" s="233"/>
      <c r="EV22" s="233"/>
      <c r="EW22" s="233"/>
      <c r="EX22" s="233"/>
      <c r="EY22" s="233"/>
      <c r="EZ22" s="233"/>
      <c r="FA22" s="233"/>
      <c r="FB22" s="233"/>
      <c r="FC22" s="233"/>
      <c r="FD22" s="233"/>
      <c r="FE22" s="233"/>
      <c r="FF22" s="233"/>
      <c r="FG22" s="233"/>
      <c r="FH22" s="233"/>
      <c r="FI22" s="233"/>
      <c r="FJ22" s="233"/>
      <c r="FK22" s="233"/>
      <c r="FL22" s="233"/>
      <c r="FM22" s="233"/>
      <c r="FN22" s="233"/>
      <c r="FO22" s="233"/>
      <c r="FP22" s="233"/>
      <c r="FQ22" s="233"/>
      <c r="FR22" s="233"/>
      <c r="FS22" s="233"/>
      <c r="FT22" s="233"/>
      <c r="FU22" s="233"/>
      <c r="FV22" s="233"/>
      <c r="FW22" s="233"/>
      <c r="FX22" s="233"/>
      <c r="FY22" s="233"/>
      <c r="FZ22" s="233"/>
      <c r="GA22" s="233"/>
      <c r="GB22" s="233"/>
      <c r="GC22" s="233"/>
      <c r="GD22" s="233"/>
      <c r="GE22" s="233"/>
      <c r="GF22" s="233"/>
      <c r="GG22" s="233"/>
      <c r="GH22" s="233"/>
      <c r="GI22" s="233"/>
      <c r="GJ22" s="233"/>
      <c r="GK22" s="233"/>
      <c r="GL22" s="233"/>
      <c r="GM22" s="233"/>
      <c r="GN22" s="233"/>
      <c r="GO22" s="233"/>
      <c r="GP22" s="233"/>
      <c r="GQ22" s="233"/>
      <c r="GR22" s="233"/>
      <c r="GS22" s="233"/>
      <c r="GT22" s="233"/>
      <c r="GU22" s="233"/>
      <c r="GV22" s="233"/>
      <c r="GW22" s="233"/>
      <c r="GX22" s="233"/>
      <c r="GY22" s="233"/>
      <c r="GZ22" s="233"/>
      <c r="HA22" s="233"/>
      <c r="HB22" s="233"/>
      <c r="HC22" s="233"/>
      <c r="HD22" s="233"/>
      <c r="HE22" s="233"/>
      <c r="HF22" s="233"/>
      <c r="HG22" s="233"/>
      <c r="HH22" s="233"/>
      <c r="HI22" s="233"/>
      <c r="HJ22" s="233"/>
      <c r="HK22" s="233"/>
      <c r="HL22" s="233"/>
      <c r="HM22" s="233"/>
      <c r="HN22" s="233"/>
      <c r="HO22" s="233"/>
      <c r="HP22" s="233"/>
      <c r="HQ22" s="233"/>
      <c r="HR22" s="233"/>
      <c r="HS22" s="233"/>
      <c r="HT22" s="233"/>
      <c r="HU22" s="233"/>
      <c r="HV22" s="233"/>
      <c r="HW22" s="233"/>
      <c r="HX22" s="233"/>
      <c r="HY22" s="233"/>
      <c r="HZ22" s="233"/>
      <c r="IA22" s="233"/>
      <c r="IB22" s="233"/>
      <c r="IC22" s="233"/>
      <c r="ID22" s="233"/>
      <c r="IE22" s="233"/>
      <c r="IF22" s="233"/>
      <c r="IG22" s="233"/>
      <c r="IH22" s="233"/>
      <c r="II22" s="233"/>
      <c r="IJ22" s="233"/>
      <c r="IK22" s="233"/>
      <c r="IL22" s="233"/>
      <c r="IM22" s="233"/>
      <c r="IN22" s="233"/>
      <c r="IO22" s="233"/>
      <c r="IP22" s="233"/>
      <c r="IQ22" s="233"/>
      <c r="IR22" s="233"/>
      <c r="IS22" s="233"/>
      <c r="IT22" s="233"/>
      <c r="IU22" s="233"/>
      <c r="IV22" s="233"/>
      <c r="IW22" s="233"/>
      <c r="IX22" s="233"/>
      <c r="IY22" s="233"/>
      <c r="IZ22" s="233"/>
      <c r="JA22" s="233"/>
      <c r="JB22" s="233"/>
      <c r="JC22" s="233"/>
      <c r="JD22" s="233"/>
      <c r="JE22" s="233"/>
      <c r="JF22" s="233"/>
      <c r="JG22" s="233"/>
      <c r="JH22" s="233"/>
      <c r="JI22" s="233"/>
      <c r="JJ22" s="233"/>
      <c r="JK22" s="233"/>
      <c r="JL22" s="233"/>
      <c r="JM22" s="233"/>
      <c r="JN22" s="233"/>
      <c r="JO22" s="233"/>
      <c r="JP22" s="233"/>
      <c r="JQ22" s="233"/>
      <c r="JR22" s="233"/>
    </row>
    <row r="23" spans="1:278" s="234" customFormat="1" ht="17.25" hidden="1" customHeight="1">
      <c r="A23" s="455"/>
      <c r="B23" s="455"/>
      <c r="C23" s="268">
        <f>'5-. Identificación de Riesgos'!D23</f>
        <v>0</v>
      </c>
      <c r="D23" s="244">
        <v>4</v>
      </c>
      <c r="E23" s="268"/>
      <c r="F23" s="276"/>
      <c r="G23" s="276"/>
      <c r="H23" s="276"/>
      <c r="I23" s="276"/>
      <c r="J23" s="268">
        <f t="shared" si="3"/>
        <v>0</v>
      </c>
      <c r="K23" s="494"/>
      <c r="L23" s="303">
        <f>'5-. Identificación de Riesgos'!I23</f>
        <v>0</v>
      </c>
      <c r="M23" s="274"/>
      <c r="N23" s="244"/>
      <c r="O23" s="244"/>
      <c r="P23" s="244"/>
      <c r="Q23" s="244"/>
      <c r="R23" s="269">
        <f t="shared" si="4"/>
        <v>0</v>
      </c>
      <c r="S23" s="494"/>
      <c r="T23" s="484"/>
      <c r="U23" s="420"/>
      <c r="V23" s="450"/>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33"/>
      <c r="CC23" s="233"/>
      <c r="CD23" s="233"/>
      <c r="CE23" s="233"/>
      <c r="CF23" s="233"/>
      <c r="CG23" s="233"/>
      <c r="CH23" s="233"/>
      <c r="CI23" s="233"/>
      <c r="CJ23" s="233"/>
      <c r="CK23" s="233"/>
      <c r="CL23" s="233"/>
      <c r="CM23" s="233"/>
      <c r="CN23" s="233"/>
      <c r="CO23" s="233"/>
      <c r="CP23" s="233"/>
      <c r="CQ23" s="233"/>
      <c r="CR23" s="233"/>
      <c r="CS23" s="233"/>
      <c r="CT23" s="233"/>
      <c r="CU23" s="233"/>
      <c r="CV23" s="233"/>
      <c r="CW23" s="233"/>
      <c r="CX23" s="233"/>
      <c r="CY23" s="233"/>
      <c r="CZ23" s="233"/>
      <c r="DA23" s="233"/>
      <c r="DB23" s="233"/>
      <c r="DC23" s="233"/>
      <c r="DD23" s="233"/>
      <c r="DE23" s="233"/>
      <c r="DF23" s="233"/>
      <c r="DG23" s="233"/>
      <c r="DH23" s="233"/>
      <c r="DI23" s="233"/>
      <c r="DJ23" s="233"/>
      <c r="DK23" s="233"/>
      <c r="DL23" s="233"/>
      <c r="DM23" s="233"/>
      <c r="DN23" s="233"/>
      <c r="DO23" s="233"/>
      <c r="DP23" s="233"/>
      <c r="DQ23" s="233"/>
      <c r="DR23" s="233"/>
      <c r="DS23" s="233"/>
      <c r="DT23" s="233"/>
      <c r="DU23" s="233"/>
      <c r="DV23" s="233"/>
      <c r="DW23" s="233"/>
      <c r="DX23" s="233"/>
      <c r="DY23" s="233"/>
      <c r="DZ23" s="233"/>
      <c r="EA23" s="233"/>
      <c r="EB23" s="233"/>
      <c r="EC23" s="233"/>
      <c r="ED23" s="233"/>
      <c r="EE23" s="233"/>
      <c r="EF23" s="233"/>
      <c r="EG23" s="233"/>
      <c r="EH23" s="233"/>
      <c r="EI23" s="233"/>
      <c r="EJ23" s="233"/>
      <c r="EK23" s="233"/>
      <c r="EL23" s="233"/>
      <c r="EM23" s="233"/>
      <c r="EN23" s="233"/>
      <c r="EO23" s="233"/>
      <c r="EP23" s="233"/>
      <c r="EQ23" s="233"/>
      <c r="ER23" s="233"/>
      <c r="ES23" s="233"/>
      <c r="ET23" s="233"/>
      <c r="EU23" s="233"/>
      <c r="EV23" s="233"/>
      <c r="EW23" s="233"/>
      <c r="EX23" s="233"/>
      <c r="EY23" s="233"/>
      <c r="EZ23" s="233"/>
      <c r="FA23" s="233"/>
      <c r="FB23" s="233"/>
      <c r="FC23" s="233"/>
      <c r="FD23" s="233"/>
      <c r="FE23" s="233"/>
      <c r="FF23" s="233"/>
      <c r="FG23" s="233"/>
      <c r="FH23" s="233"/>
      <c r="FI23" s="233"/>
      <c r="FJ23" s="233"/>
      <c r="FK23" s="233"/>
      <c r="FL23" s="233"/>
      <c r="FM23" s="233"/>
      <c r="FN23" s="233"/>
      <c r="FO23" s="233"/>
      <c r="FP23" s="233"/>
      <c r="FQ23" s="233"/>
      <c r="FR23" s="233"/>
      <c r="FS23" s="233"/>
      <c r="FT23" s="233"/>
      <c r="FU23" s="233"/>
      <c r="FV23" s="233"/>
      <c r="FW23" s="233"/>
      <c r="FX23" s="233"/>
      <c r="FY23" s="233"/>
      <c r="FZ23" s="233"/>
      <c r="GA23" s="233"/>
      <c r="GB23" s="233"/>
      <c r="GC23" s="233"/>
      <c r="GD23" s="233"/>
      <c r="GE23" s="233"/>
      <c r="GF23" s="233"/>
      <c r="GG23" s="233"/>
      <c r="GH23" s="233"/>
      <c r="GI23" s="233"/>
      <c r="GJ23" s="233"/>
      <c r="GK23" s="233"/>
      <c r="GL23" s="233"/>
      <c r="GM23" s="233"/>
      <c r="GN23" s="233"/>
      <c r="GO23" s="233"/>
      <c r="GP23" s="233"/>
      <c r="GQ23" s="233"/>
      <c r="GR23" s="233"/>
      <c r="GS23" s="233"/>
      <c r="GT23" s="233"/>
      <c r="GU23" s="233"/>
      <c r="GV23" s="233"/>
      <c r="GW23" s="233"/>
      <c r="GX23" s="233"/>
      <c r="GY23" s="233"/>
      <c r="GZ23" s="233"/>
      <c r="HA23" s="233"/>
      <c r="HB23" s="233"/>
      <c r="HC23" s="233"/>
      <c r="HD23" s="233"/>
      <c r="HE23" s="233"/>
      <c r="HF23" s="233"/>
      <c r="HG23" s="233"/>
      <c r="HH23" s="233"/>
      <c r="HI23" s="233"/>
      <c r="HJ23" s="233"/>
      <c r="HK23" s="233"/>
      <c r="HL23" s="233"/>
      <c r="HM23" s="233"/>
      <c r="HN23" s="233"/>
      <c r="HO23" s="233"/>
      <c r="HP23" s="233"/>
      <c r="HQ23" s="233"/>
      <c r="HR23" s="233"/>
      <c r="HS23" s="233"/>
      <c r="HT23" s="233"/>
      <c r="HU23" s="233"/>
      <c r="HV23" s="233"/>
      <c r="HW23" s="233"/>
      <c r="HX23" s="233"/>
      <c r="HY23" s="233"/>
      <c r="HZ23" s="233"/>
      <c r="IA23" s="233"/>
      <c r="IB23" s="233"/>
      <c r="IC23" s="233"/>
      <c r="ID23" s="233"/>
      <c r="IE23" s="233"/>
      <c r="IF23" s="233"/>
      <c r="IG23" s="233"/>
      <c r="IH23" s="233"/>
      <c r="II23" s="233"/>
      <c r="IJ23" s="233"/>
      <c r="IK23" s="233"/>
      <c r="IL23" s="233"/>
      <c r="IM23" s="233"/>
      <c r="IN23" s="233"/>
      <c r="IO23" s="233"/>
      <c r="IP23" s="233"/>
      <c r="IQ23" s="233"/>
      <c r="IR23" s="233"/>
      <c r="IS23" s="233"/>
      <c r="IT23" s="233"/>
      <c r="IU23" s="233"/>
      <c r="IV23" s="233"/>
      <c r="IW23" s="233"/>
      <c r="IX23" s="233"/>
      <c r="IY23" s="233"/>
      <c r="IZ23" s="233"/>
      <c r="JA23" s="233"/>
      <c r="JB23" s="233"/>
      <c r="JC23" s="233"/>
      <c r="JD23" s="233"/>
      <c r="JE23" s="233"/>
      <c r="JF23" s="233"/>
      <c r="JG23" s="233"/>
      <c r="JH23" s="233"/>
      <c r="JI23" s="233"/>
      <c r="JJ23" s="233"/>
      <c r="JK23" s="233"/>
      <c r="JL23" s="233"/>
      <c r="JM23" s="233"/>
      <c r="JN23" s="233"/>
      <c r="JO23" s="233"/>
      <c r="JP23" s="233"/>
      <c r="JQ23" s="233"/>
      <c r="JR23" s="233"/>
    </row>
    <row r="24" spans="1:278" s="234" customFormat="1" ht="17.25" hidden="1" customHeight="1">
      <c r="A24" s="455"/>
      <c r="B24" s="455"/>
      <c r="C24" s="237">
        <f>'5-. Identificación de Riesgos'!D24</f>
        <v>0</v>
      </c>
      <c r="D24" s="244"/>
      <c r="E24" s="241"/>
      <c r="F24" s="244"/>
      <c r="G24" s="244"/>
      <c r="H24" s="244"/>
      <c r="I24" s="244"/>
      <c r="J24" s="241">
        <f t="shared" si="3"/>
        <v>0</v>
      </c>
      <c r="K24" s="494"/>
      <c r="L24" s="303">
        <f>'5-. Identificación de Riesgos'!I24</f>
        <v>0</v>
      </c>
      <c r="M24" s="274"/>
      <c r="N24" s="244"/>
      <c r="O24" s="244"/>
      <c r="P24" s="244"/>
      <c r="Q24" s="244"/>
      <c r="R24" s="269">
        <f t="shared" si="4"/>
        <v>0</v>
      </c>
      <c r="S24" s="494"/>
      <c r="T24" s="484"/>
      <c r="U24" s="420"/>
      <c r="V24" s="450"/>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c r="DE24" s="233"/>
      <c r="DF24" s="233"/>
      <c r="DG24" s="233"/>
      <c r="DH24" s="233"/>
      <c r="DI24" s="233"/>
      <c r="DJ24" s="233"/>
      <c r="DK24" s="233"/>
      <c r="DL24" s="233"/>
      <c r="DM24" s="233"/>
      <c r="DN24" s="233"/>
      <c r="DO24" s="233"/>
      <c r="DP24" s="233"/>
      <c r="DQ24" s="233"/>
      <c r="DR24" s="233"/>
      <c r="DS24" s="233"/>
      <c r="DT24" s="233"/>
      <c r="DU24" s="233"/>
      <c r="DV24" s="233"/>
      <c r="DW24" s="233"/>
      <c r="DX24" s="233"/>
      <c r="DY24" s="233"/>
      <c r="DZ24" s="233"/>
      <c r="EA24" s="233"/>
      <c r="EB24" s="233"/>
      <c r="EC24" s="233"/>
      <c r="ED24" s="233"/>
      <c r="EE24" s="233"/>
      <c r="EF24" s="233"/>
      <c r="EG24" s="233"/>
      <c r="EH24" s="233"/>
      <c r="EI24" s="233"/>
      <c r="EJ24" s="233"/>
      <c r="EK24" s="233"/>
      <c r="EL24" s="233"/>
      <c r="EM24" s="233"/>
      <c r="EN24" s="233"/>
      <c r="EO24" s="233"/>
      <c r="EP24" s="233"/>
      <c r="EQ24" s="233"/>
      <c r="ER24" s="233"/>
      <c r="ES24" s="233"/>
      <c r="ET24" s="233"/>
      <c r="EU24" s="233"/>
      <c r="EV24" s="233"/>
      <c r="EW24" s="233"/>
      <c r="EX24" s="233"/>
      <c r="EY24" s="233"/>
      <c r="EZ24" s="233"/>
      <c r="FA24" s="233"/>
      <c r="FB24" s="233"/>
      <c r="FC24" s="233"/>
      <c r="FD24" s="233"/>
      <c r="FE24" s="233"/>
      <c r="FF24" s="233"/>
      <c r="FG24" s="233"/>
      <c r="FH24" s="233"/>
      <c r="FI24" s="233"/>
      <c r="FJ24" s="233"/>
      <c r="FK24" s="233"/>
      <c r="FL24" s="233"/>
      <c r="FM24" s="233"/>
      <c r="FN24" s="233"/>
      <c r="FO24" s="233"/>
      <c r="FP24" s="233"/>
      <c r="FQ24" s="233"/>
      <c r="FR24" s="233"/>
      <c r="FS24" s="233"/>
      <c r="FT24" s="233"/>
      <c r="FU24" s="233"/>
      <c r="FV24" s="233"/>
      <c r="FW24" s="233"/>
      <c r="FX24" s="233"/>
      <c r="FY24" s="233"/>
      <c r="FZ24" s="233"/>
      <c r="GA24" s="233"/>
      <c r="GB24" s="233"/>
      <c r="GC24" s="233"/>
      <c r="GD24" s="233"/>
      <c r="GE24" s="233"/>
      <c r="GF24" s="233"/>
      <c r="GG24" s="233"/>
      <c r="GH24" s="233"/>
      <c r="GI24" s="233"/>
      <c r="GJ24" s="233"/>
      <c r="GK24" s="233"/>
      <c r="GL24" s="233"/>
      <c r="GM24" s="233"/>
      <c r="GN24" s="233"/>
      <c r="GO24" s="233"/>
      <c r="GP24" s="233"/>
      <c r="GQ24" s="233"/>
      <c r="GR24" s="233"/>
      <c r="GS24" s="233"/>
      <c r="GT24" s="233"/>
      <c r="GU24" s="233"/>
      <c r="GV24" s="233"/>
      <c r="GW24" s="233"/>
      <c r="GX24" s="233"/>
      <c r="GY24" s="233"/>
      <c r="GZ24" s="233"/>
      <c r="HA24" s="233"/>
      <c r="HB24" s="233"/>
      <c r="HC24" s="233"/>
      <c r="HD24" s="233"/>
      <c r="HE24" s="233"/>
      <c r="HF24" s="233"/>
      <c r="HG24" s="233"/>
      <c r="HH24" s="233"/>
      <c r="HI24" s="233"/>
      <c r="HJ24" s="233"/>
      <c r="HK24" s="233"/>
      <c r="HL24" s="233"/>
      <c r="HM24" s="233"/>
      <c r="HN24" s="233"/>
      <c r="HO24" s="233"/>
      <c r="HP24" s="233"/>
      <c r="HQ24" s="233"/>
      <c r="HR24" s="233"/>
      <c r="HS24" s="233"/>
      <c r="HT24" s="233"/>
      <c r="HU24" s="233"/>
      <c r="HV24" s="233"/>
      <c r="HW24" s="233"/>
      <c r="HX24" s="233"/>
      <c r="HY24" s="233"/>
      <c r="HZ24" s="233"/>
      <c r="IA24" s="233"/>
      <c r="IB24" s="233"/>
      <c r="IC24" s="233"/>
      <c r="ID24" s="233"/>
      <c r="IE24" s="233"/>
      <c r="IF24" s="233"/>
      <c r="IG24" s="233"/>
      <c r="IH24" s="233"/>
      <c r="II24" s="233"/>
      <c r="IJ24" s="233"/>
      <c r="IK24" s="233"/>
      <c r="IL24" s="233"/>
      <c r="IM24" s="233"/>
      <c r="IN24" s="233"/>
      <c r="IO24" s="233"/>
      <c r="IP24" s="233"/>
      <c r="IQ24" s="233"/>
      <c r="IR24" s="233"/>
      <c r="IS24" s="233"/>
      <c r="IT24" s="233"/>
      <c r="IU24" s="233"/>
      <c r="IV24" s="233"/>
      <c r="IW24" s="233"/>
      <c r="IX24" s="233"/>
      <c r="IY24" s="233"/>
      <c r="IZ24" s="233"/>
      <c r="JA24" s="233"/>
      <c r="JB24" s="233"/>
      <c r="JC24" s="233"/>
      <c r="JD24" s="233"/>
      <c r="JE24" s="233"/>
      <c r="JF24" s="233"/>
      <c r="JG24" s="233"/>
      <c r="JH24" s="233"/>
      <c r="JI24" s="233"/>
      <c r="JJ24" s="233"/>
      <c r="JK24" s="233"/>
      <c r="JL24" s="233"/>
      <c r="JM24" s="233"/>
      <c r="JN24" s="233"/>
      <c r="JO24" s="233"/>
      <c r="JP24" s="233"/>
      <c r="JQ24" s="233"/>
      <c r="JR24" s="233"/>
    </row>
    <row r="25" spans="1:278" s="234" customFormat="1" ht="25.15" hidden="1" customHeight="1">
      <c r="A25" s="455"/>
      <c r="B25" s="455"/>
      <c r="C25" s="268">
        <f>'5-. Identificación de Riesgos'!D25</f>
        <v>0</v>
      </c>
      <c r="D25" s="244"/>
      <c r="E25" s="268"/>
      <c r="F25" s="276"/>
      <c r="G25" s="276"/>
      <c r="H25" s="276"/>
      <c r="I25" s="276"/>
      <c r="J25" s="268">
        <f t="shared" si="3"/>
        <v>0</v>
      </c>
      <c r="K25" s="494"/>
      <c r="L25" s="303">
        <f>'5-. Identificación de Riesgos'!I25</f>
        <v>0</v>
      </c>
      <c r="M25" s="269"/>
      <c r="N25" s="244"/>
      <c r="O25" s="244"/>
      <c r="P25" s="244"/>
      <c r="Q25" s="244"/>
      <c r="R25" s="269">
        <f t="shared" si="4"/>
        <v>0</v>
      </c>
      <c r="S25" s="494"/>
      <c r="T25" s="484"/>
      <c r="U25" s="420"/>
      <c r="V25" s="450"/>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c r="DE25" s="233"/>
      <c r="DF25" s="233"/>
      <c r="DG25" s="233"/>
      <c r="DH25" s="233"/>
      <c r="DI25" s="233"/>
      <c r="DJ25" s="233"/>
      <c r="DK25" s="233"/>
      <c r="DL25" s="233"/>
      <c r="DM25" s="233"/>
      <c r="DN25" s="233"/>
      <c r="DO25" s="233"/>
      <c r="DP25" s="233"/>
      <c r="DQ25" s="233"/>
      <c r="DR25" s="233"/>
      <c r="DS25" s="233"/>
      <c r="DT25" s="233"/>
      <c r="DU25" s="233"/>
      <c r="DV25" s="233"/>
      <c r="DW25" s="233"/>
      <c r="DX25" s="233"/>
      <c r="DY25" s="233"/>
      <c r="DZ25" s="233"/>
      <c r="EA25" s="233"/>
      <c r="EB25" s="233"/>
      <c r="EC25" s="233"/>
      <c r="ED25" s="233"/>
      <c r="EE25" s="233"/>
      <c r="EF25" s="233"/>
      <c r="EG25" s="233"/>
      <c r="EH25" s="233"/>
      <c r="EI25" s="233"/>
      <c r="EJ25" s="233"/>
      <c r="EK25" s="233"/>
      <c r="EL25" s="233"/>
      <c r="EM25" s="233"/>
      <c r="EN25" s="233"/>
      <c r="EO25" s="233"/>
      <c r="EP25" s="233"/>
      <c r="EQ25" s="233"/>
      <c r="ER25" s="233"/>
      <c r="ES25" s="233"/>
      <c r="ET25" s="233"/>
      <c r="EU25" s="233"/>
      <c r="EV25" s="233"/>
      <c r="EW25" s="233"/>
      <c r="EX25" s="233"/>
      <c r="EY25" s="233"/>
      <c r="EZ25" s="233"/>
      <c r="FA25" s="233"/>
      <c r="FB25" s="233"/>
      <c r="FC25" s="233"/>
      <c r="FD25" s="233"/>
      <c r="FE25" s="233"/>
      <c r="FF25" s="233"/>
      <c r="FG25" s="233"/>
      <c r="FH25" s="233"/>
      <c r="FI25" s="233"/>
      <c r="FJ25" s="233"/>
      <c r="FK25" s="233"/>
      <c r="FL25" s="233"/>
      <c r="FM25" s="233"/>
      <c r="FN25" s="233"/>
      <c r="FO25" s="233"/>
      <c r="FP25" s="233"/>
      <c r="FQ25" s="233"/>
      <c r="FR25" s="233"/>
      <c r="FS25" s="233"/>
      <c r="FT25" s="233"/>
      <c r="FU25" s="233"/>
      <c r="FV25" s="233"/>
      <c r="FW25" s="233"/>
      <c r="FX25" s="233"/>
      <c r="FY25" s="233"/>
      <c r="FZ25" s="233"/>
      <c r="GA25" s="233"/>
      <c r="GB25" s="233"/>
      <c r="GC25" s="233"/>
      <c r="GD25" s="233"/>
      <c r="GE25" s="233"/>
      <c r="GF25" s="233"/>
      <c r="GG25" s="233"/>
      <c r="GH25" s="233"/>
      <c r="GI25" s="233"/>
      <c r="GJ25" s="233"/>
      <c r="GK25" s="233"/>
      <c r="GL25" s="233"/>
      <c r="GM25" s="233"/>
      <c r="GN25" s="233"/>
      <c r="GO25" s="233"/>
      <c r="GP25" s="233"/>
      <c r="GQ25" s="233"/>
      <c r="GR25" s="233"/>
      <c r="GS25" s="233"/>
      <c r="GT25" s="233"/>
      <c r="GU25" s="233"/>
      <c r="GV25" s="233"/>
      <c r="GW25" s="233"/>
      <c r="GX25" s="233"/>
      <c r="GY25" s="233"/>
      <c r="GZ25" s="233"/>
      <c r="HA25" s="233"/>
      <c r="HB25" s="233"/>
      <c r="HC25" s="233"/>
      <c r="HD25" s="233"/>
      <c r="HE25" s="233"/>
      <c r="HF25" s="233"/>
      <c r="HG25" s="233"/>
      <c r="HH25" s="233"/>
      <c r="HI25" s="233"/>
      <c r="HJ25" s="233"/>
      <c r="HK25" s="233"/>
      <c r="HL25" s="233"/>
      <c r="HM25" s="233"/>
      <c r="HN25" s="233"/>
      <c r="HO25" s="233"/>
      <c r="HP25" s="233"/>
      <c r="HQ25" s="233"/>
      <c r="HR25" s="233"/>
      <c r="HS25" s="233"/>
      <c r="HT25" s="233"/>
      <c r="HU25" s="233"/>
      <c r="HV25" s="233"/>
      <c r="HW25" s="233"/>
      <c r="HX25" s="233"/>
      <c r="HY25" s="233"/>
      <c r="HZ25" s="233"/>
      <c r="IA25" s="233"/>
      <c r="IB25" s="233"/>
      <c r="IC25" s="233"/>
      <c r="ID25" s="233"/>
      <c r="IE25" s="233"/>
      <c r="IF25" s="233"/>
      <c r="IG25" s="233"/>
      <c r="IH25" s="233"/>
      <c r="II25" s="233"/>
      <c r="IJ25" s="233"/>
      <c r="IK25" s="233"/>
      <c r="IL25" s="233"/>
      <c r="IM25" s="233"/>
      <c r="IN25" s="233"/>
      <c r="IO25" s="233"/>
      <c r="IP25" s="233"/>
      <c r="IQ25" s="233"/>
      <c r="IR25" s="233"/>
      <c r="IS25" s="233"/>
      <c r="IT25" s="233"/>
      <c r="IU25" s="233"/>
      <c r="IV25" s="233"/>
      <c r="IW25" s="233"/>
      <c r="IX25" s="233"/>
      <c r="IY25" s="233"/>
      <c r="IZ25" s="233"/>
      <c r="JA25" s="233"/>
      <c r="JB25" s="233"/>
      <c r="JC25" s="233"/>
      <c r="JD25" s="233"/>
      <c r="JE25" s="233"/>
      <c r="JF25" s="233"/>
      <c r="JG25" s="233"/>
      <c r="JH25" s="233"/>
      <c r="JI25" s="233"/>
      <c r="JJ25" s="233"/>
      <c r="JK25" s="233"/>
      <c r="JL25" s="233"/>
      <c r="JM25" s="233"/>
      <c r="JN25" s="233"/>
      <c r="JO25" s="233"/>
      <c r="JP25" s="233"/>
      <c r="JQ25" s="233"/>
      <c r="JR25" s="233"/>
    </row>
    <row r="26" spans="1:278" s="234" customFormat="1" ht="25.15" hidden="1" customHeight="1">
      <c r="A26" s="455"/>
      <c r="B26" s="455"/>
      <c r="C26" s="268">
        <f>'5-. Identificación de Riesgos'!D26</f>
        <v>0</v>
      </c>
      <c r="D26" s="244"/>
      <c r="E26" s="268"/>
      <c r="F26" s="276"/>
      <c r="G26" s="276"/>
      <c r="H26" s="276"/>
      <c r="I26" s="276"/>
      <c r="J26" s="268">
        <f t="shared" si="3"/>
        <v>0</v>
      </c>
      <c r="K26" s="494"/>
      <c r="L26" s="303">
        <f>'5-. Identificación de Riesgos'!I26</f>
        <v>0</v>
      </c>
      <c r="M26" s="269"/>
      <c r="N26" s="244"/>
      <c r="O26" s="244"/>
      <c r="P26" s="244"/>
      <c r="Q26" s="244"/>
      <c r="R26" s="269">
        <f t="shared" si="4"/>
        <v>0</v>
      </c>
      <c r="S26" s="494"/>
      <c r="T26" s="484"/>
      <c r="U26" s="420"/>
      <c r="V26" s="450"/>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c r="BQ26" s="233"/>
      <c r="BR26" s="233"/>
      <c r="BS26" s="233"/>
      <c r="BT26" s="233"/>
      <c r="BU26" s="233"/>
      <c r="BV26" s="233"/>
      <c r="BW26" s="233"/>
      <c r="BX26" s="233"/>
      <c r="BY26" s="233"/>
      <c r="BZ26" s="233"/>
      <c r="CA26" s="233"/>
      <c r="CB26" s="233"/>
      <c r="CC26" s="233"/>
      <c r="CD26" s="233"/>
      <c r="CE26" s="233"/>
      <c r="CF26" s="233"/>
      <c r="CG26" s="233"/>
      <c r="CH26" s="233"/>
      <c r="CI26" s="233"/>
      <c r="CJ26" s="233"/>
      <c r="CK26" s="233"/>
      <c r="CL26" s="233"/>
      <c r="CM26" s="233"/>
      <c r="CN26" s="233"/>
      <c r="CO26" s="233"/>
      <c r="CP26" s="233"/>
      <c r="CQ26" s="233"/>
      <c r="CR26" s="233"/>
      <c r="CS26" s="233"/>
      <c r="CT26" s="233"/>
      <c r="CU26" s="233"/>
      <c r="CV26" s="233"/>
      <c r="CW26" s="233"/>
      <c r="CX26" s="233"/>
      <c r="CY26" s="233"/>
      <c r="CZ26" s="233"/>
      <c r="DA26" s="233"/>
      <c r="DB26" s="233"/>
      <c r="DC26" s="233"/>
      <c r="DD26" s="233"/>
      <c r="DE26" s="233"/>
      <c r="DF26" s="233"/>
      <c r="DG26" s="233"/>
      <c r="DH26" s="233"/>
      <c r="DI26" s="233"/>
      <c r="DJ26" s="233"/>
      <c r="DK26" s="233"/>
      <c r="DL26" s="233"/>
      <c r="DM26" s="233"/>
      <c r="DN26" s="233"/>
      <c r="DO26" s="233"/>
      <c r="DP26" s="233"/>
      <c r="DQ26" s="233"/>
      <c r="DR26" s="233"/>
      <c r="DS26" s="233"/>
      <c r="DT26" s="233"/>
      <c r="DU26" s="233"/>
      <c r="DV26" s="233"/>
      <c r="DW26" s="233"/>
      <c r="DX26" s="233"/>
      <c r="DY26" s="233"/>
      <c r="DZ26" s="233"/>
      <c r="EA26" s="233"/>
      <c r="EB26" s="233"/>
      <c r="EC26" s="233"/>
      <c r="ED26" s="233"/>
      <c r="EE26" s="233"/>
      <c r="EF26" s="233"/>
      <c r="EG26" s="233"/>
      <c r="EH26" s="233"/>
      <c r="EI26" s="233"/>
      <c r="EJ26" s="233"/>
      <c r="EK26" s="233"/>
      <c r="EL26" s="233"/>
      <c r="EM26" s="233"/>
      <c r="EN26" s="233"/>
      <c r="EO26" s="233"/>
      <c r="EP26" s="233"/>
      <c r="EQ26" s="233"/>
      <c r="ER26" s="233"/>
      <c r="ES26" s="233"/>
      <c r="ET26" s="233"/>
      <c r="EU26" s="233"/>
      <c r="EV26" s="233"/>
      <c r="EW26" s="233"/>
      <c r="EX26" s="233"/>
      <c r="EY26" s="233"/>
      <c r="EZ26" s="233"/>
      <c r="FA26" s="233"/>
      <c r="FB26" s="233"/>
      <c r="FC26" s="233"/>
      <c r="FD26" s="233"/>
      <c r="FE26" s="233"/>
      <c r="FF26" s="233"/>
      <c r="FG26" s="233"/>
      <c r="FH26" s="233"/>
      <c r="FI26" s="233"/>
      <c r="FJ26" s="233"/>
      <c r="FK26" s="233"/>
      <c r="FL26" s="233"/>
      <c r="FM26" s="233"/>
      <c r="FN26" s="233"/>
      <c r="FO26" s="233"/>
      <c r="FP26" s="233"/>
      <c r="FQ26" s="233"/>
      <c r="FR26" s="233"/>
      <c r="FS26" s="233"/>
      <c r="FT26" s="233"/>
      <c r="FU26" s="233"/>
      <c r="FV26" s="233"/>
      <c r="FW26" s="233"/>
      <c r="FX26" s="233"/>
      <c r="FY26" s="233"/>
      <c r="FZ26" s="233"/>
      <c r="GA26" s="233"/>
      <c r="GB26" s="233"/>
      <c r="GC26" s="233"/>
      <c r="GD26" s="233"/>
      <c r="GE26" s="233"/>
      <c r="GF26" s="233"/>
      <c r="GG26" s="233"/>
      <c r="GH26" s="233"/>
      <c r="GI26" s="233"/>
      <c r="GJ26" s="233"/>
      <c r="GK26" s="233"/>
      <c r="GL26" s="233"/>
      <c r="GM26" s="233"/>
      <c r="GN26" s="233"/>
      <c r="GO26" s="233"/>
      <c r="GP26" s="233"/>
      <c r="GQ26" s="233"/>
      <c r="GR26" s="233"/>
      <c r="GS26" s="233"/>
      <c r="GT26" s="233"/>
      <c r="GU26" s="233"/>
      <c r="GV26" s="233"/>
      <c r="GW26" s="233"/>
      <c r="GX26" s="233"/>
      <c r="GY26" s="233"/>
      <c r="GZ26" s="233"/>
      <c r="HA26" s="233"/>
      <c r="HB26" s="233"/>
      <c r="HC26" s="233"/>
      <c r="HD26" s="233"/>
      <c r="HE26" s="233"/>
      <c r="HF26" s="233"/>
      <c r="HG26" s="233"/>
      <c r="HH26" s="233"/>
      <c r="HI26" s="233"/>
      <c r="HJ26" s="233"/>
      <c r="HK26" s="233"/>
      <c r="HL26" s="233"/>
      <c r="HM26" s="233"/>
      <c r="HN26" s="233"/>
      <c r="HO26" s="233"/>
      <c r="HP26" s="233"/>
      <c r="HQ26" s="233"/>
      <c r="HR26" s="233"/>
      <c r="HS26" s="233"/>
      <c r="HT26" s="233"/>
      <c r="HU26" s="233"/>
      <c r="HV26" s="233"/>
      <c r="HW26" s="233"/>
      <c r="HX26" s="233"/>
      <c r="HY26" s="233"/>
      <c r="HZ26" s="233"/>
      <c r="IA26" s="233"/>
      <c r="IB26" s="233"/>
      <c r="IC26" s="233"/>
      <c r="ID26" s="233"/>
      <c r="IE26" s="233"/>
      <c r="IF26" s="233"/>
      <c r="IG26" s="233"/>
      <c r="IH26" s="233"/>
      <c r="II26" s="233"/>
      <c r="IJ26" s="233"/>
      <c r="IK26" s="233"/>
      <c r="IL26" s="233"/>
      <c r="IM26" s="233"/>
      <c r="IN26" s="233"/>
      <c r="IO26" s="233"/>
      <c r="IP26" s="233"/>
      <c r="IQ26" s="233"/>
      <c r="IR26" s="233"/>
      <c r="IS26" s="233"/>
      <c r="IT26" s="233"/>
      <c r="IU26" s="233"/>
      <c r="IV26" s="233"/>
      <c r="IW26" s="233"/>
      <c r="IX26" s="233"/>
      <c r="IY26" s="233"/>
      <c r="IZ26" s="233"/>
      <c r="JA26" s="233"/>
      <c r="JB26" s="233"/>
      <c r="JC26" s="233"/>
      <c r="JD26" s="233"/>
      <c r="JE26" s="233"/>
      <c r="JF26" s="233"/>
      <c r="JG26" s="233"/>
      <c r="JH26" s="233"/>
      <c r="JI26" s="233"/>
      <c r="JJ26" s="233"/>
      <c r="JK26" s="233"/>
      <c r="JL26" s="233"/>
      <c r="JM26" s="233"/>
      <c r="JN26" s="233"/>
      <c r="JO26" s="233"/>
      <c r="JP26" s="233"/>
      <c r="JQ26" s="233"/>
      <c r="JR26" s="233"/>
    </row>
    <row r="27" spans="1:278" s="234" customFormat="1" ht="25.15" hidden="1" customHeight="1">
      <c r="A27" s="455"/>
      <c r="B27" s="455"/>
      <c r="C27" s="268">
        <f>'5-. Identificación de Riesgos'!D27</f>
        <v>0</v>
      </c>
      <c r="D27" s="244"/>
      <c r="E27" s="268"/>
      <c r="F27" s="276"/>
      <c r="G27" s="276"/>
      <c r="H27" s="276"/>
      <c r="I27" s="276"/>
      <c r="J27" s="268">
        <f t="shared" si="3"/>
        <v>0</v>
      </c>
      <c r="K27" s="494"/>
      <c r="L27" s="303">
        <f>'5-. Identificación de Riesgos'!I27</f>
        <v>0</v>
      </c>
      <c r="M27" s="269"/>
      <c r="N27" s="244"/>
      <c r="O27" s="244"/>
      <c r="P27" s="244"/>
      <c r="Q27" s="244"/>
      <c r="R27" s="269">
        <f t="shared" si="4"/>
        <v>0</v>
      </c>
      <c r="S27" s="494"/>
      <c r="T27" s="484"/>
      <c r="U27" s="420"/>
      <c r="V27" s="450"/>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3"/>
      <c r="CG27" s="233"/>
      <c r="CH27" s="233"/>
      <c r="CI27" s="233"/>
      <c r="CJ27" s="233"/>
      <c r="CK27" s="233"/>
      <c r="CL27" s="233"/>
      <c r="CM27" s="233"/>
      <c r="CN27" s="233"/>
      <c r="CO27" s="233"/>
      <c r="CP27" s="233"/>
      <c r="CQ27" s="233"/>
      <c r="CR27" s="233"/>
      <c r="CS27" s="233"/>
      <c r="CT27" s="233"/>
      <c r="CU27" s="233"/>
      <c r="CV27" s="233"/>
      <c r="CW27" s="233"/>
      <c r="CX27" s="233"/>
      <c r="CY27" s="233"/>
      <c r="CZ27" s="233"/>
      <c r="DA27" s="233"/>
      <c r="DB27" s="233"/>
      <c r="DC27" s="233"/>
      <c r="DD27" s="233"/>
      <c r="DE27" s="233"/>
      <c r="DF27" s="233"/>
      <c r="DG27" s="233"/>
      <c r="DH27" s="233"/>
      <c r="DI27" s="233"/>
      <c r="DJ27" s="233"/>
      <c r="DK27" s="233"/>
      <c r="DL27" s="233"/>
      <c r="DM27" s="233"/>
      <c r="DN27" s="233"/>
      <c r="DO27" s="233"/>
      <c r="DP27" s="233"/>
      <c r="DQ27" s="233"/>
      <c r="DR27" s="233"/>
      <c r="DS27" s="233"/>
      <c r="DT27" s="233"/>
      <c r="DU27" s="233"/>
      <c r="DV27" s="233"/>
      <c r="DW27" s="233"/>
      <c r="DX27" s="233"/>
      <c r="DY27" s="233"/>
      <c r="DZ27" s="233"/>
      <c r="EA27" s="233"/>
      <c r="EB27" s="233"/>
      <c r="EC27" s="233"/>
      <c r="ED27" s="233"/>
      <c r="EE27" s="233"/>
      <c r="EF27" s="233"/>
      <c r="EG27" s="233"/>
      <c r="EH27" s="233"/>
      <c r="EI27" s="233"/>
      <c r="EJ27" s="233"/>
      <c r="EK27" s="233"/>
      <c r="EL27" s="233"/>
      <c r="EM27" s="233"/>
      <c r="EN27" s="233"/>
      <c r="EO27" s="233"/>
      <c r="EP27" s="233"/>
      <c r="EQ27" s="233"/>
      <c r="ER27" s="233"/>
      <c r="ES27" s="233"/>
      <c r="ET27" s="233"/>
      <c r="EU27" s="233"/>
      <c r="EV27" s="233"/>
      <c r="EW27" s="233"/>
      <c r="EX27" s="233"/>
      <c r="EY27" s="233"/>
      <c r="EZ27" s="233"/>
      <c r="FA27" s="233"/>
      <c r="FB27" s="233"/>
      <c r="FC27" s="233"/>
      <c r="FD27" s="233"/>
      <c r="FE27" s="233"/>
      <c r="FF27" s="233"/>
      <c r="FG27" s="233"/>
      <c r="FH27" s="233"/>
      <c r="FI27" s="233"/>
      <c r="FJ27" s="233"/>
      <c r="FK27" s="233"/>
      <c r="FL27" s="233"/>
      <c r="FM27" s="233"/>
      <c r="FN27" s="233"/>
      <c r="FO27" s="233"/>
      <c r="FP27" s="233"/>
      <c r="FQ27" s="233"/>
      <c r="FR27" s="233"/>
      <c r="FS27" s="233"/>
      <c r="FT27" s="233"/>
      <c r="FU27" s="233"/>
      <c r="FV27" s="233"/>
      <c r="FW27" s="233"/>
      <c r="FX27" s="233"/>
      <c r="FY27" s="233"/>
      <c r="FZ27" s="233"/>
      <c r="GA27" s="233"/>
      <c r="GB27" s="233"/>
      <c r="GC27" s="233"/>
      <c r="GD27" s="233"/>
      <c r="GE27" s="233"/>
      <c r="GF27" s="233"/>
      <c r="GG27" s="233"/>
      <c r="GH27" s="233"/>
      <c r="GI27" s="233"/>
      <c r="GJ27" s="233"/>
      <c r="GK27" s="233"/>
      <c r="GL27" s="233"/>
      <c r="GM27" s="233"/>
      <c r="GN27" s="233"/>
      <c r="GO27" s="233"/>
      <c r="GP27" s="233"/>
      <c r="GQ27" s="233"/>
      <c r="GR27" s="233"/>
      <c r="GS27" s="233"/>
      <c r="GT27" s="233"/>
      <c r="GU27" s="233"/>
      <c r="GV27" s="233"/>
      <c r="GW27" s="233"/>
      <c r="GX27" s="233"/>
      <c r="GY27" s="233"/>
      <c r="GZ27" s="233"/>
      <c r="HA27" s="233"/>
      <c r="HB27" s="233"/>
      <c r="HC27" s="233"/>
      <c r="HD27" s="233"/>
      <c r="HE27" s="233"/>
      <c r="HF27" s="233"/>
      <c r="HG27" s="233"/>
      <c r="HH27" s="233"/>
      <c r="HI27" s="233"/>
      <c r="HJ27" s="233"/>
      <c r="HK27" s="233"/>
      <c r="HL27" s="233"/>
      <c r="HM27" s="233"/>
      <c r="HN27" s="233"/>
      <c r="HO27" s="233"/>
      <c r="HP27" s="233"/>
      <c r="HQ27" s="233"/>
      <c r="HR27" s="233"/>
      <c r="HS27" s="233"/>
      <c r="HT27" s="233"/>
      <c r="HU27" s="233"/>
      <c r="HV27" s="233"/>
      <c r="HW27" s="233"/>
      <c r="HX27" s="233"/>
      <c r="HY27" s="233"/>
      <c r="HZ27" s="233"/>
      <c r="IA27" s="233"/>
      <c r="IB27" s="233"/>
      <c r="IC27" s="233"/>
      <c r="ID27" s="233"/>
      <c r="IE27" s="233"/>
      <c r="IF27" s="233"/>
      <c r="IG27" s="233"/>
      <c r="IH27" s="233"/>
      <c r="II27" s="233"/>
      <c r="IJ27" s="233"/>
      <c r="IK27" s="233"/>
      <c r="IL27" s="233"/>
      <c r="IM27" s="233"/>
      <c r="IN27" s="233"/>
      <c r="IO27" s="233"/>
      <c r="IP27" s="233"/>
      <c r="IQ27" s="233"/>
      <c r="IR27" s="233"/>
      <c r="IS27" s="233"/>
      <c r="IT27" s="233"/>
      <c r="IU27" s="233"/>
      <c r="IV27" s="233"/>
      <c r="IW27" s="233"/>
      <c r="IX27" s="233"/>
      <c r="IY27" s="233"/>
      <c r="IZ27" s="233"/>
      <c r="JA27" s="233"/>
      <c r="JB27" s="233"/>
      <c r="JC27" s="233"/>
      <c r="JD27" s="233"/>
      <c r="JE27" s="233"/>
      <c r="JF27" s="233"/>
      <c r="JG27" s="233"/>
      <c r="JH27" s="233"/>
      <c r="JI27" s="233"/>
      <c r="JJ27" s="233"/>
      <c r="JK27" s="233"/>
      <c r="JL27" s="233"/>
      <c r="JM27" s="233"/>
      <c r="JN27" s="233"/>
      <c r="JO27" s="233"/>
      <c r="JP27" s="233"/>
      <c r="JQ27" s="233"/>
      <c r="JR27" s="233"/>
    </row>
    <row r="28" spans="1:278" s="234" customFormat="1" ht="36" hidden="1" customHeight="1">
      <c r="A28" s="455"/>
      <c r="B28" s="455"/>
      <c r="C28" s="268">
        <f>'5-. Identificación de Riesgos'!D28</f>
        <v>0</v>
      </c>
      <c r="D28" s="244"/>
      <c r="E28" s="268"/>
      <c r="F28" s="276"/>
      <c r="G28" s="276"/>
      <c r="H28" s="276"/>
      <c r="I28" s="276"/>
      <c r="J28" s="268">
        <f t="shared" si="3"/>
        <v>0</v>
      </c>
      <c r="K28" s="494"/>
      <c r="L28" s="303">
        <f>'5-. Identificación de Riesgos'!I28</f>
        <v>0</v>
      </c>
      <c r="M28" s="269"/>
      <c r="N28" s="244"/>
      <c r="O28" s="244"/>
      <c r="P28" s="244"/>
      <c r="Q28" s="244"/>
      <c r="R28" s="269">
        <f t="shared" si="4"/>
        <v>0</v>
      </c>
      <c r="S28" s="494"/>
      <c r="T28" s="484"/>
      <c r="U28" s="420"/>
      <c r="V28" s="450"/>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33"/>
      <c r="CC28" s="233"/>
      <c r="CD28" s="233"/>
      <c r="CE28" s="233"/>
      <c r="CF28" s="233"/>
      <c r="CG28" s="233"/>
      <c r="CH28" s="233"/>
      <c r="CI28" s="233"/>
      <c r="CJ28" s="233"/>
      <c r="CK28" s="233"/>
      <c r="CL28" s="233"/>
      <c r="CM28" s="233"/>
      <c r="CN28" s="233"/>
      <c r="CO28" s="233"/>
      <c r="CP28" s="233"/>
      <c r="CQ28" s="233"/>
      <c r="CR28" s="233"/>
      <c r="CS28" s="233"/>
      <c r="CT28" s="233"/>
      <c r="CU28" s="233"/>
      <c r="CV28" s="233"/>
      <c r="CW28" s="233"/>
      <c r="CX28" s="233"/>
      <c r="CY28" s="233"/>
      <c r="CZ28" s="233"/>
      <c r="DA28" s="233"/>
      <c r="DB28" s="233"/>
      <c r="DC28" s="233"/>
      <c r="DD28" s="233"/>
      <c r="DE28" s="233"/>
      <c r="DF28" s="233"/>
      <c r="DG28" s="233"/>
      <c r="DH28" s="233"/>
      <c r="DI28" s="233"/>
      <c r="DJ28" s="233"/>
      <c r="DK28" s="233"/>
      <c r="DL28" s="233"/>
      <c r="DM28" s="233"/>
      <c r="DN28" s="233"/>
      <c r="DO28" s="233"/>
      <c r="DP28" s="233"/>
      <c r="DQ28" s="233"/>
      <c r="DR28" s="233"/>
      <c r="DS28" s="233"/>
      <c r="DT28" s="233"/>
      <c r="DU28" s="233"/>
      <c r="DV28" s="233"/>
      <c r="DW28" s="233"/>
      <c r="DX28" s="233"/>
      <c r="DY28" s="233"/>
      <c r="DZ28" s="233"/>
      <c r="EA28" s="233"/>
      <c r="EB28" s="233"/>
      <c r="EC28" s="233"/>
      <c r="ED28" s="233"/>
      <c r="EE28" s="233"/>
      <c r="EF28" s="233"/>
      <c r="EG28" s="233"/>
      <c r="EH28" s="233"/>
      <c r="EI28" s="233"/>
      <c r="EJ28" s="233"/>
      <c r="EK28" s="233"/>
      <c r="EL28" s="233"/>
      <c r="EM28" s="233"/>
      <c r="EN28" s="233"/>
      <c r="EO28" s="233"/>
      <c r="EP28" s="233"/>
      <c r="EQ28" s="233"/>
      <c r="ER28" s="233"/>
      <c r="ES28" s="233"/>
      <c r="ET28" s="233"/>
      <c r="EU28" s="233"/>
      <c r="EV28" s="233"/>
      <c r="EW28" s="233"/>
      <c r="EX28" s="233"/>
      <c r="EY28" s="233"/>
      <c r="EZ28" s="233"/>
      <c r="FA28" s="233"/>
      <c r="FB28" s="233"/>
      <c r="FC28" s="233"/>
      <c r="FD28" s="233"/>
      <c r="FE28" s="233"/>
      <c r="FF28" s="233"/>
      <c r="FG28" s="233"/>
      <c r="FH28" s="233"/>
      <c r="FI28" s="233"/>
      <c r="FJ28" s="233"/>
      <c r="FK28" s="233"/>
      <c r="FL28" s="233"/>
      <c r="FM28" s="233"/>
      <c r="FN28" s="233"/>
      <c r="FO28" s="233"/>
      <c r="FP28" s="233"/>
      <c r="FQ28" s="233"/>
      <c r="FR28" s="233"/>
      <c r="FS28" s="233"/>
      <c r="FT28" s="233"/>
      <c r="FU28" s="233"/>
      <c r="FV28" s="233"/>
      <c r="FW28" s="233"/>
      <c r="FX28" s="233"/>
      <c r="FY28" s="233"/>
      <c r="FZ28" s="233"/>
      <c r="GA28" s="233"/>
      <c r="GB28" s="233"/>
      <c r="GC28" s="233"/>
      <c r="GD28" s="233"/>
      <c r="GE28" s="233"/>
      <c r="GF28" s="233"/>
      <c r="GG28" s="233"/>
      <c r="GH28" s="233"/>
      <c r="GI28" s="233"/>
      <c r="GJ28" s="233"/>
      <c r="GK28" s="233"/>
      <c r="GL28" s="233"/>
      <c r="GM28" s="233"/>
      <c r="GN28" s="233"/>
      <c r="GO28" s="233"/>
      <c r="GP28" s="233"/>
      <c r="GQ28" s="233"/>
      <c r="GR28" s="233"/>
      <c r="GS28" s="233"/>
      <c r="GT28" s="233"/>
      <c r="GU28" s="233"/>
      <c r="GV28" s="233"/>
      <c r="GW28" s="233"/>
      <c r="GX28" s="233"/>
      <c r="GY28" s="233"/>
      <c r="GZ28" s="233"/>
      <c r="HA28" s="233"/>
      <c r="HB28" s="233"/>
      <c r="HC28" s="233"/>
      <c r="HD28" s="233"/>
      <c r="HE28" s="233"/>
      <c r="HF28" s="233"/>
      <c r="HG28" s="233"/>
      <c r="HH28" s="233"/>
      <c r="HI28" s="233"/>
      <c r="HJ28" s="233"/>
      <c r="HK28" s="233"/>
      <c r="HL28" s="233"/>
      <c r="HM28" s="233"/>
      <c r="HN28" s="233"/>
      <c r="HO28" s="233"/>
      <c r="HP28" s="233"/>
      <c r="HQ28" s="233"/>
      <c r="HR28" s="233"/>
      <c r="HS28" s="233"/>
      <c r="HT28" s="233"/>
      <c r="HU28" s="233"/>
      <c r="HV28" s="233"/>
      <c r="HW28" s="233"/>
      <c r="HX28" s="233"/>
      <c r="HY28" s="233"/>
      <c r="HZ28" s="233"/>
      <c r="IA28" s="233"/>
      <c r="IB28" s="233"/>
      <c r="IC28" s="233"/>
      <c r="ID28" s="233"/>
      <c r="IE28" s="233"/>
      <c r="IF28" s="233"/>
      <c r="IG28" s="233"/>
      <c r="IH28" s="233"/>
      <c r="II28" s="233"/>
      <c r="IJ28" s="233"/>
      <c r="IK28" s="233"/>
      <c r="IL28" s="233"/>
      <c r="IM28" s="233"/>
      <c r="IN28" s="233"/>
      <c r="IO28" s="233"/>
      <c r="IP28" s="233"/>
      <c r="IQ28" s="233"/>
      <c r="IR28" s="233"/>
      <c r="IS28" s="233"/>
      <c r="IT28" s="233"/>
      <c r="IU28" s="233"/>
      <c r="IV28" s="233"/>
      <c r="IW28" s="233"/>
      <c r="IX28" s="233"/>
      <c r="IY28" s="233"/>
      <c r="IZ28" s="233"/>
      <c r="JA28" s="233"/>
      <c r="JB28" s="233"/>
      <c r="JC28" s="233"/>
      <c r="JD28" s="233"/>
      <c r="JE28" s="233"/>
      <c r="JF28" s="233"/>
      <c r="JG28" s="233"/>
      <c r="JH28" s="233"/>
      <c r="JI28" s="233"/>
      <c r="JJ28" s="233"/>
      <c r="JK28" s="233"/>
      <c r="JL28" s="233"/>
      <c r="JM28" s="233"/>
      <c r="JN28" s="233"/>
      <c r="JO28" s="233"/>
      <c r="JP28" s="233"/>
      <c r="JQ28" s="233"/>
      <c r="JR28" s="233"/>
    </row>
    <row r="29" spans="1:278" s="234" customFormat="1" ht="18" hidden="1" customHeight="1" thickBot="1">
      <c r="A29" s="456"/>
      <c r="B29" s="456"/>
      <c r="C29" s="270">
        <f>'5-. Identificación de Riesgos'!D29</f>
        <v>0</v>
      </c>
      <c r="D29" s="271">
        <v>5</v>
      </c>
      <c r="E29" s="270"/>
      <c r="F29" s="277"/>
      <c r="G29" s="277"/>
      <c r="H29" s="277"/>
      <c r="I29" s="277"/>
      <c r="J29" s="270">
        <f t="shared" si="3"/>
        <v>0</v>
      </c>
      <c r="K29" s="495"/>
      <c r="L29" s="304">
        <f>'5-. Identificación de Riesgos'!I29</f>
        <v>0</v>
      </c>
      <c r="M29" s="272"/>
      <c r="N29" s="271"/>
      <c r="O29" s="271"/>
      <c r="P29" s="271"/>
      <c r="Q29" s="271"/>
      <c r="R29" s="272">
        <f t="shared" si="4"/>
        <v>0</v>
      </c>
      <c r="S29" s="495"/>
      <c r="T29" s="496"/>
      <c r="U29" s="421"/>
      <c r="V29" s="451"/>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233"/>
      <c r="CS29" s="233"/>
      <c r="CT29" s="233"/>
      <c r="CU29" s="233"/>
      <c r="CV29" s="233"/>
      <c r="CW29" s="233"/>
      <c r="CX29" s="233"/>
      <c r="CY29" s="233"/>
      <c r="CZ29" s="233"/>
      <c r="DA29" s="233"/>
      <c r="DB29" s="233"/>
      <c r="DC29" s="233"/>
      <c r="DD29" s="233"/>
      <c r="DE29" s="233"/>
      <c r="DF29" s="233"/>
      <c r="DG29" s="233"/>
      <c r="DH29" s="233"/>
      <c r="DI29" s="233"/>
      <c r="DJ29" s="233"/>
      <c r="DK29" s="233"/>
      <c r="DL29" s="233"/>
      <c r="DM29" s="233"/>
      <c r="DN29" s="233"/>
      <c r="DO29" s="233"/>
      <c r="DP29" s="233"/>
      <c r="DQ29" s="233"/>
      <c r="DR29" s="233"/>
      <c r="DS29" s="233"/>
      <c r="DT29" s="233"/>
      <c r="DU29" s="233"/>
      <c r="DV29" s="233"/>
      <c r="DW29" s="233"/>
      <c r="DX29" s="233"/>
      <c r="DY29" s="233"/>
      <c r="DZ29" s="233"/>
      <c r="EA29" s="233"/>
      <c r="EB29" s="233"/>
      <c r="EC29" s="233"/>
      <c r="ED29" s="233"/>
      <c r="EE29" s="233"/>
      <c r="EF29" s="233"/>
      <c r="EG29" s="233"/>
      <c r="EH29" s="233"/>
      <c r="EI29" s="233"/>
      <c r="EJ29" s="233"/>
      <c r="EK29" s="233"/>
      <c r="EL29" s="233"/>
      <c r="EM29" s="233"/>
      <c r="EN29" s="233"/>
      <c r="EO29" s="233"/>
      <c r="EP29" s="233"/>
      <c r="EQ29" s="233"/>
      <c r="ER29" s="233"/>
      <c r="ES29" s="233"/>
      <c r="ET29" s="233"/>
      <c r="EU29" s="233"/>
      <c r="EV29" s="233"/>
      <c r="EW29" s="233"/>
      <c r="EX29" s="233"/>
      <c r="EY29" s="233"/>
      <c r="EZ29" s="233"/>
      <c r="FA29" s="233"/>
      <c r="FB29" s="233"/>
      <c r="FC29" s="233"/>
      <c r="FD29" s="233"/>
      <c r="FE29" s="233"/>
      <c r="FF29" s="233"/>
      <c r="FG29" s="233"/>
      <c r="FH29" s="233"/>
      <c r="FI29" s="233"/>
      <c r="FJ29" s="233"/>
      <c r="FK29" s="233"/>
      <c r="FL29" s="233"/>
      <c r="FM29" s="233"/>
      <c r="FN29" s="233"/>
      <c r="FO29" s="233"/>
      <c r="FP29" s="233"/>
      <c r="FQ29" s="233"/>
      <c r="FR29" s="233"/>
      <c r="FS29" s="233"/>
      <c r="FT29" s="233"/>
      <c r="FU29" s="233"/>
      <c r="FV29" s="233"/>
      <c r="FW29" s="233"/>
      <c r="FX29" s="233"/>
      <c r="FY29" s="233"/>
      <c r="FZ29" s="233"/>
      <c r="GA29" s="233"/>
      <c r="GB29" s="233"/>
      <c r="GC29" s="233"/>
      <c r="GD29" s="233"/>
      <c r="GE29" s="233"/>
      <c r="GF29" s="233"/>
      <c r="GG29" s="233"/>
      <c r="GH29" s="233"/>
      <c r="GI29" s="233"/>
      <c r="GJ29" s="233"/>
      <c r="GK29" s="233"/>
      <c r="GL29" s="233"/>
      <c r="GM29" s="233"/>
      <c r="GN29" s="233"/>
      <c r="GO29" s="233"/>
      <c r="GP29" s="233"/>
      <c r="GQ29" s="233"/>
      <c r="GR29" s="233"/>
      <c r="GS29" s="233"/>
      <c r="GT29" s="233"/>
      <c r="GU29" s="233"/>
      <c r="GV29" s="233"/>
      <c r="GW29" s="233"/>
      <c r="GX29" s="233"/>
      <c r="GY29" s="233"/>
      <c r="GZ29" s="233"/>
      <c r="HA29" s="233"/>
      <c r="HB29" s="233"/>
      <c r="HC29" s="233"/>
      <c r="HD29" s="233"/>
      <c r="HE29" s="233"/>
      <c r="HF29" s="233"/>
      <c r="HG29" s="233"/>
      <c r="HH29" s="233"/>
      <c r="HI29" s="233"/>
      <c r="HJ29" s="233"/>
      <c r="HK29" s="233"/>
      <c r="HL29" s="233"/>
      <c r="HM29" s="233"/>
      <c r="HN29" s="233"/>
      <c r="HO29" s="233"/>
      <c r="HP29" s="233"/>
      <c r="HQ29" s="233"/>
      <c r="HR29" s="233"/>
      <c r="HS29" s="233"/>
      <c r="HT29" s="233"/>
      <c r="HU29" s="233"/>
      <c r="HV29" s="233"/>
      <c r="HW29" s="233"/>
      <c r="HX29" s="233"/>
      <c r="HY29" s="233"/>
      <c r="HZ29" s="233"/>
      <c r="IA29" s="233"/>
      <c r="IB29" s="233"/>
      <c r="IC29" s="233"/>
      <c r="ID29" s="233"/>
      <c r="IE29" s="233"/>
      <c r="IF29" s="233"/>
      <c r="IG29" s="233"/>
      <c r="IH29" s="233"/>
      <c r="II29" s="233"/>
      <c r="IJ29" s="233"/>
      <c r="IK29" s="233"/>
      <c r="IL29" s="233"/>
      <c r="IM29" s="233"/>
      <c r="IN29" s="233"/>
      <c r="IO29" s="233"/>
      <c r="IP29" s="233"/>
      <c r="IQ29" s="233"/>
      <c r="IR29" s="233"/>
      <c r="IS29" s="233"/>
      <c r="IT29" s="233"/>
      <c r="IU29" s="233"/>
      <c r="IV29" s="233"/>
      <c r="IW29" s="233"/>
      <c r="IX29" s="233"/>
      <c r="IY29" s="233"/>
      <c r="IZ29" s="233"/>
      <c r="JA29" s="233"/>
      <c r="JB29" s="233"/>
      <c r="JC29" s="233"/>
      <c r="JD29" s="233"/>
      <c r="JE29" s="233"/>
      <c r="JF29" s="233"/>
      <c r="JG29" s="233"/>
      <c r="JH29" s="233"/>
      <c r="JI29" s="233"/>
      <c r="JJ29" s="233"/>
      <c r="JK29" s="233"/>
      <c r="JL29" s="233"/>
      <c r="JM29" s="233"/>
      <c r="JN29" s="233"/>
      <c r="JO29" s="233"/>
      <c r="JP29" s="233"/>
      <c r="JQ29" s="233"/>
      <c r="JR29" s="233"/>
    </row>
    <row r="30" spans="1:278" s="234" customFormat="1" ht="240.75" customHeight="1" thickBot="1">
      <c r="A30" s="471">
        <f>'5-. Identificación de Riesgos'!A30</f>
        <v>3</v>
      </c>
      <c r="B30" s="471" t="str">
        <f>'5-. Identificación de Riesgos'!B30</f>
        <v xml:space="preserve">Desactualización u  obsolecencia de los documentos del sistema </v>
      </c>
      <c r="C30" s="264" t="str">
        <f>'5-. Identificación de Riesgos'!D30</f>
        <v>Desconocimiento de la vigencia del documento y  ubicación de los documentos en el micrositio</v>
      </c>
      <c r="D30" s="265">
        <v>1</v>
      </c>
      <c r="E30" s="264" t="s">
        <v>502</v>
      </c>
      <c r="F30" s="275" t="s">
        <v>321</v>
      </c>
      <c r="G30" s="275" t="s">
        <v>321</v>
      </c>
      <c r="H30" s="275" t="s">
        <v>321</v>
      </c>
      <c r="I30" s="275" t="s">
        <v>321</v>
      </c>
      <c r="J30" s="264">
        <f t="shared" si="3"/>
        <v>1</v>
      </c>
      <c r="K30" s="493">
        <f>AVERAGE(J30:J32)</f>
        <v>0.33333333333333331</v>
      </c>
      <c r="L30" s="302" t="str">
        <f>'5-. Identificación de Riesgos'!I30</f>
        <v>Afectación de reputacion,imagén,  credibilidad, satisfacción de usuarios y PI</v>
      </c>
      <c r="M30" s="267"/>
      <c r="N30" s="265"/>
      <c r="O30" s="265"/>
      <c r="P30" s="265"/>
      <c r="Q30" s="265"/>
      <c r="R30" s="267">
        <f t="shared" si="4"/>
        <v>0</v>
      </c>
      <c r="S30" s="493">
        <f t="shared" ref="S30" si="5">AVERAGE(R30:R39)</f>
        <v>0</v>
      </c>
      <c r="T30" s="483" t="str">
        <f>CONCATENATE(INDEX('8- Politicas de admiistracion '!$B$6:$F$10,MATCH(ROUND(IF((RIGHT('5-. Identificación de Riesgos'!H30,1)-'6. Valoración Controles'!K30)&lt;1,1,(RIGHT('5-. Identificación de Riesgos'!H30,1)-'6. Valoración Controles'!K30)),0),'8- Politicas de admiistracion '!$F$6:$F$10,0),1)," - ",ROUND(IF((RIGHT('5-. Identificación de Riesgos'!H30,1)-'6. Valoración Controles'!K30)&lt;1,1,(RIGHT('5-. Identificación de Riesgos'!H30,1)-'6. Valoración Controles'!K30)),0))</f>
        <v>Media - 3</v>
      </c>
      <c r="U30" s="483" t="str">
        <f>CONCATENATE(INDEX('8- Politicas de admiistracion '!$B$17:$F$21,MATCH(ROUND(IF((RIGHT('5-. Identificación de Riesgos'!M30,1)-'6. Valoración Controles'!S30)&lt;1,1,(RIGHT('5-. Identificación de Riesgos'!M30,1)-'6. Valoración Controles'!S30)),0),'8- Politicas de admiistracion '!$F$17:$F$21,0),1)," - ",ROUND(IF((RIGHT('5-. Identificación de Riesgos'!M30,1)-'6. Valoración Controles'!S30)&lt;1,1,(RIGHT('5-. Identificación de Riesgos'!M30,1)-'6. Valoración Controles'!S30)),0))</f>
        <v>Moderado - 3</v>
      </c>
      <c r="V30" s="497" t="str">
        <f>CONCATENATE(VLOOKUP((LEFT(T30,LEN(T30)-4)&amp;LEFT(U30,LEN(U30)-4)),'9- Matriz de Calor '!$D$18:$E$42,2,0)," - ",RIGHT(T30,1)*RIGHT(U30,1))</f>
        <v>Moderado - 9</v>
      </c>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3"/>
      <c r="CS30" s="233"/>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33"/>
      <c r="DW30" s="233"/>
      <c r="DX30" s="233"/>
      <c r="DY30" s="233"/>
      <c r="DZ30" s="233"/>
      <c r="EA30" s="233"/>
      <c r="EB30" s="233"/>
      <c r="EC30" s="233"/>
      <c r="ED30" s="233"/>
      <c r="EE30" s="233"/>
      <c r="EF30" s="233"/>
      <c r="EG30" s="233"/>
      <c r="EH30" s="233"/>
      <c r="EI30" s="233"/>
      <c r="EJ30" s="233"/>
      <c r="EK30" s="233"/>
      <c r="EL30" s="233"/>
      <c r="EM30" s="233"/>
      <c r="EN30" s="233"/>
      <c r="EO30" s="233"/>
      <c r="EP30" s="233"/>
      <c r="EQ30" s="233"/>
      <c r="ER30" s="233"/>
      <c r="ES30" s="233"/>
      <c r="ET30" s="233"/>
      <c r="EU30" s="233"/>
      <c r="EV30" s="233"/>
      <c r="EW30" s="233"/>
      <c r="EX30" s="233"/>
      <c r="EY30" s="233"/>
      <c r="EZ30" s="233"/>
      <c r="FA30" s="233"/>
      <c r="FB30" s="233"/>
      <c r="FC30" s="233"/>
      <c r="FD30" s="233"/>
      <c r="FE30" s="233"/>
      <c r="FF30" s="233"/>
      <c r="FG30" s="233"/>
      <c r="FH30" s="233"/>
      <c r="FI30" s="233"/>
      <c r="FJ30" s="233"/>
      <c r="FK30" s="233"/>
      <c r="FL30" s="233"/>
      <c r="FM30" s="233"/>
      <c r="FN30" s="233"/>
      <c r="FO30" s="233"/>
      <c r="FP30" s="233"/>
      <c r="FQ30" s="233"/>
      <c r="FR30" s="233"/>
      <c r="FS30" s="233"/>
      <c r="FT30" s="233"/>
      <c r="FU30" s="233"/>
      <c r="FV30" s="233"/>
      <c r="FW30" s="233"/>
      <c r="FX30" s="233"/>
      <c r="FY30" s="233"/>
      <c r="FZ30" s="233"/>
      <c r="GA30" s="233"/>
      <c r="GB30" s="233"/>
      <c r="GC30" s="233"/>
      <c r="GD30" s="233"/>
      <c r="GE30" s="233"/>
      <c r="GF30" s="233"/>
      <c r="GG30" s="233"/>
      <c r="GH30" s="233"/>
      <c r="GI30" s="233"/>
      <c r="GJ30" s="233"/>
      <c r="GK30" s="233"/>
      <c r="GL30" s="233"/>
      <c r="GM30" s="233"/>
      <c r="GN30" s="233"/>
      <c r="GO30" s="233"/>
      <c r="GP30" s="233"/>
      <c r="GQ30" s="233"/>
      <c r="GR30" s="233"/>
      <c r="GS30" s="233"/>
      <c r="GT30" s="233"/>
      <c r="GU30" s="233"/>
      <c r="GV30" s="233"/>
      <c r="GW30" s="233"/>
      <c r="GX30" s="233"/>
      <c r="GY30" s="233"/>
      <c r="GZ30" s="233"/>
      <c r="HA30" s="233"/>
      <c r="HB30" s="233"/>
      <c r="HC30" s="233"/>
      <c r="HD30" s="233"/>
      <c r="HE30" s="233"/>
      <c r="HF30" s="233"/>
      <c r="HG30" s="233"/>
      <c r="HH30" s="233"/>
      <c r="HI30" s="233"/>
      <c r="HJ30" s="233"/>
      <c r="HK30" s="233"/>
      <c r="HL30" s="233"/>
      <c r="HM30" s="233"/>
      <c r="HN30" s="233"/>
      <c r="HO30" s="233"/>
      <c r="HP30" s="233"/>
      <c r="HQ30" s="233"/>
      <c r="HR30" s="233"/>
      <c r="HS30" s="233"/>
      <c r="HT30" s="233"/>
      <c r="HU30" s="233"/>
      <c r="HV30" s="233"/>
      <c r="HW30" s="233"/>
      <c r="HX30" s="233"/>
      <c r="HY30" s="233"/>
      <c r="HZ30" s="233"/>
      <c r="IA30" s="233"/>
      <c r="IB30" s="233"/>
      <c r="IC30" s="233"/>
      <c r="ID30" s="233"/>
      <c r="IE30" s="233"/>
      <c r="IF30" s="233"/>
      <c r="IG30" s="233"/>
      <c r="IH30" s="233"/>
      <c r="II30" s="233"/>
      <c r="IJ30" s="233"/>
      <c r="IK30" s="233"/>
      <c r="IL30" s="233"/>
      <c r="IM30" s="233"/>
      <c r="IN30" s="233"/>
      <c r="IO30" s="233"/>
      <c r="IP30" s="233"/>
      <c r="IQ30" s="233"/>
      <c r="IR30" s="233"/>
      <c r="IS30" s="233"/>
      <c r="IT30" s="233"/>
      <c r="IU30" s="233"/>
      <c r="IV30" s="233"/>
      <c r="IW30" s="233"/>
      <c r="IX30" s="233"/>
      <c r="IY30" s="233"/>
      <c r="IZ30" s="233"/>
      <c r="JA30" s="233"/>
      <c r="JB30" s="233"/>
      <c r="JC30" s="233"/>
      <c r="JD30" s="233"/>
      <c r="JE30" s="233"/>
      <c r="JF30" s="233"/>
      <c r="JG30" s="233"/>
      <c r="JH30" s="233"/>
      <c r="JI30" s="233"/>
      <c r="JJ30" s="233"/>
      <c r="JK30" s="233"/>
      <c r="JL30" s="233"/>
      <c r="JM30" s="233"/>
      <c r="JN30" s="233"/>
      <c r="JO30" s="233"/>
      <c r="JP30" s="233"/>
      <c r="JQ30" s="233"/>
      <c r="JR30" s="233"/>
    </row>
    <row r="31" spans="1:278" s="234" customFormat="1" ht="17.25" hidden="1" customHeight="1">
      <c r="A31" s="472"/>
      <c r="B31" s="472"/>
      <c r="C31" s="268">
        <f>'5-. Identificación de Riesgos'!D31</f>
        <v>0</v>
      </c>
      <c r="D31" s="244">
        <v>2</v>
      </c>
      <c r="E31" s="268"/>
      <c r="F31" s="276"/>
      <c r="G31" s="276"/>
      <c r="H31" s="276"/>
      <c r="I31" s="276"/>
      <c r="J31" s="268">
        <f t="shared" si="3"/>
        <v>0</v>
      </c>
      <c r="K31" s="494"/>
      <c r="L31" s="303">
        <f>'5-. Identificación de Riesgos'!I31</f>
        <v>0</v>
      </c>
      <c r="M31" s="269"/>
      <c r="N31" s="244"/>
      <c r="O31" s="244"/>
      <c r="P31" s="244"/>
      <c r="Q31" s="244"/>
      <c r="R31" s="269">
        <f t="shared" si="4"/>
        <v>0</v>
      </c>
      <c r="S31" s="494"/>
      <c r="T31" s="484"/>
      <c r="U31" s="484"/>
      <c r="V31" s="498"/>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3"/>
      <c r="CS31" s="233"/>
      <c r="CT31" s="233"/>
      <c r="CU31" s="233"/>
      <c r="CV31" s="233"/>
      <c r="CW31" s="233"/>
      <c r="CX31" s="233"/>
      <c r="CY31" s="233"/>
      <c r="CZ31" s="233"/>
      <c r="DA31" s="233"/>
      <c r="DB31" s="233"/>
      <c r="DC31" s="233"/>
      <c r="DD31" s="233"/>
      <c r="DE31" s="233"/>
      <c r="DF31" s="233"/>
      <c r="DG31" s="233"/>
      <c r="DH31" s="233"/>
      <c r="DI31" s="233"/>
      <c r="DJ31" s="233"/>
      <c r="DK31" s="233"/>
      <c r="DL31" s="233"/>
      <c r="DM31" s="233"/>
      <c r="DN31" s="233"/>
      <c r="DO31" s="233"/>
      <c r="DP31" s="233"/>
      <c r="DQ31" s="233"/>
      <c r="DR31" s="233"/>
      <c r="DS31" s="233"/>
      <c r="DT31" s="233"/>
      <c r="DU31" s="233"/>
      <c r="DV31" s="233"/>
      <c r="DW31" s="233"/>
      <c r="DX31" s="233"/>
      <c r="DY31" s="233"/>
      <c r="DZ31" s="233"/>
      <c r="EA31" s="233"/>
      <c r="EB31" s="233"/>
      <c r="EC31" s="233"/>
      <c r="ED31" s="233"/>
      <c r="EE31" s="233"/>
      <c r="EF31" s="233"/>
      <c r="EG31" s="233"/>
      <c r="EH31" s="233"/>
      <c r="EI31" s="233"/>
      <c r="EJ31" s="233"/>
      <c r="EK31" s="233"/>
      <c r="EL31" s="233"/>
      <c r="EM31" s="233"/>
      <c r="EN31" s="233"/>
      <c r="EO31" s="233"/>
      <c r="EP31" s="233"/>
      <c r="EQ31" s="233"/>
      <c r="ER31" s="233"/>
      <c r="ES31" s="233"/>
      <c r="ET31" s="233"/>
      <c r="EU31" s="233"/>
      <c r="EV31" s="233"/>
      <c r="EW31" s="233"/>
      <c r="EX31" s="233"/>
      <c r="EY31" s="233"/>
      <c r="EZ31" s="233"/>
      <c r="FA31" s="233"/>
      <c r="FB31" s="233"/>
      <c r="FC31" s="233"/>
      <c r="FD31" s="233"/>
      <c r="FE31" s="233"/>
      <c r="FF31" s="233"/>
      <c r="FG31" s="233"/>
      <c r="FH31" s="233"/>
      <c r="FI31" s="233"/>
      <c r="FJ31" s="233"/>
      <c r="FK31" s="233"/>
      <c r="FL31" s="233"/>
      <c r="FM31" s="233"/>
      <c r="FN31" s="233"/>
      <c r="FO31" s="233"/>
      <c r="FP31" s="233"/>
      <c r="FQ31" s="233"/>
      <c r="FR31" s="233"/>
      <c r="FS31" s="233"/>
      <c r="FT31" s="233"/>
      <c r="FU31" s="233"/>
      <c r="FV31" s="233"/>
      <c r="FW31" s="233"/>
      <c r="FX31" s="233"/>
      <c r="FY31" s="233"/>
      <c r="FZ31" s="233"/>
      <c r="GA31" s="233"/>
      <c r="GB31" s="233"/>
      <c r="GC31" s="233"/>
      <c r="GD31" s="233"/>
      <c r="GE31" s="233"/>
      <c r="GF31" s="233"/>
      <c r="GG31" s="233"/>
      <c r="GH31" s="233"/>
      <c r="GI31" s="233"/>
      <c r="GJ31" s="233"/>
      <c r="GK31" s="233"/>
      <c r="GL31" s="233"/>
      <c r="GM31" s="233"/>
      <c r="GN31" s="233"/>
      <c r="GO31" s="233"/>
      <c r="GP31" s="233"/>
      <c r="GQ31" s="233"/>
      <c r="GR31" s="233"/>
      <c r="GS31" s="233"/>
      <c r="GT31" s="233"/>
      <c r="GU31" s="233"/>
      <c r="GV31" s="233"/>
      <c r="GW31" s="233"/>
      <c r="GX31" s="233"/>
      <c r="GY31" s="233"/>
      <c r="GZ31" s="233"/>
      <c r="HA31" s="233"/>
      <c r="HB31" s="233"/>
      <c r="HC31" s="233"/>
      <c r="HD31" s="233"/>
      <c r="HE31" s="233"/>
      <c r="HF31" s="233"/>
      <c r="HG31" s="233"/>
      <c r="HH31" s="233"/>
      <c r="HI31" s="233"/>
      <c r="HJ31" s="233"/>
      <c r="HK31" s="233"/>
      <c r="HL31" s="233"/>
      <c r="HM31" s="233"/>
      <c r="HN31" s="233"/>
      <c r="HO31" s="233"/>
      <c r="HP31" s="233"/>
      <c r="HQ31" s="233"/>
      <c r="HR31" s="233"/>
      <c r="HS31" s="233"/>
      <c r="HT31" s="233"/>
      <c r="HU31" s="233"/>
      <c r="HV31" s="233"/>
      <c r="HW31" s="233"/>
      <c r="HX31" s="233"/>
      <c r="HY31" s="233"/>
      <c r="HZ31" s="233"/>
      <c r="IA31" s="233"/>
      <c r="IB31" s="233"/>
      <c r="IC31" s="233"/>
      <c r="ID31" s="233"/>
      <c r="IE31" s="233"/>
      <c r="IF31" s="233"/>
      <c r="IG31" s="233"/>
      <c r="IH31" s="233"/>
      <c r="II31" s="233"/>
      <c r="IJ31" s="233"/>
      <c r="IK31" s="233"/>
      <c r="IL31" s="233"/>
      <c r="IM31" s="233"/>
      <c r="IN31" s="233"/>
      <c r="IO31" s="233"/>
      <c r="IP31" s="233"/>
      <c r="IQ31" s="233"/>
      <c r="IR31" s="233"/>
      <c r="IS31" s="233"/>
      <c r="IT31" s="233"/>
      <c r="IU31" s="233"/>
      <c r="IV31" s="233"/>
      <c r="IW31" s="233"/>
      <c r="IX31" s="233"/>
      <c r="IY31" s="233"/>
      <c r="IZ31" s="233"/>
      <c r="JA31" s="233"/>
      <c r="JB31" s="233"/>
      <c r="JC31" s="233"/>
      <c r="JD31" s="233"/>
      <c r="JE31" s="233"/>
      <c r="JF31" s="233"/>
      <c r="JG31" s="233"/>
      <c r="JH31" s="233"/>
      <c r="JI31" s="233"/>
      <c r="JJ31" s="233"/>
      <c r="JK31" s="233"/>
      <c r="JL31" s="233"/>
      <c r="JM31" s="233"/>
      <c r="JN31" s="233"/>
      <c r="JO31" s="233"/>
      <c r="JP31" s="233"/>
      <c r="JQ31" s="233"/>
      <c r="JR31" s="233"/>
    </row>
    <row r="32" spans="1:278" s="234" customFormat="1" ht="23.25" hidden="1" customHeight="1">
      <c r="A32" s="472"/>
      <c r="B32" s="472"/>
      <c r="C32" s="268">
        <f>'5-. Identificación de Riesgos'!D32</f>
        <v>0</v>
      </c>
      <c r="D32" s="244">
        <v>3</v>
      </c>
      <c r="E32" s="268"/>
      <c r="F32" s="276"/>
      <c r="G32" s="276"/>
      <c r="H32" s="276"/>
      <c r="I32" s="276"/>
      <c r="J32" s="268">
        <f t="shared" si="3"/>
        <v>0</v>
      </c>
      <c r="K32" s="494"/>
      <c r="L32" s="303">
        <f>'5-. Identificación de Riesgos'!I32</f>
        <v>0</v>
      </c>
      <c r="M32" s="269"/>
      <c r="N32" s="244"/>
      <c r="O32" s="244"/>
      <c r="P32" s="244"/>
      <c r="Q32" s="244"/>
      <c r="R32" s="269">
        <f t="shared" si="4"/>
        <v>0</v>
      </c>
      <c r="S32" s="494"/>
      <c r="T32" s="484"/>
      <c r="U32" s="484"/>
      <c r="V32" s="498"/>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3"/>
      <c r="CS32" s="233"/>
      <c r="CT32" s="233"/>
      <c r="CU32" s="233"/>
      <c r="CV32" s="233"/>
      <c r="CW32" s="233"/>
      <c r="CX32" s="233"/>
      <c r="CY32" s="233"/>
      <c r="CZ32" s="233"/>
      <c r="DA32" s="233"/>
      <c r="DB32" s="233"/>
      <c r="DC32" s="233"/>
      <c r="DD32" s="233"/>
      <c r="DE32" s="233"/>
      <c r="DF32" s="233"/>
      <c r="DG32" s="233"/>
      <c r="DH32" s="233"/>
      <c r="DI32" s="233"/>
      <c r="DJ32" s="233"/>
      <c r="DK32" s="233"/>
      <c r="DL32" s="233"/>
      <c r="DM32" s="233"/>
      <c r="DN32" s="233"/>
      <c r="DO32" s="233"/>
      <c r="DP32" s="233"/>
      <c r="DQ32" s="233"/>
      <c r="DR32" s="233"/>
      <c r="DS32" s="233"/>
      <c r="DT32" s="233"/>
      <c r="DU32" s="233"/>
      <c r="DV32" s="233"/>
      <c r="DW32" s="233"/>
      <c r="DX32" s="233"/>
      <c r="DY32" s="233"/>
      <c r="DZ32" s="233"/>
      <c r="EA32" s="233"/>
      <c r="EB32" s="233"/>
      <c r="EC32" s="233"/>
      <c r="ED32" s="233"/>
      <c r="EE32" s="233"/>
      <c r="EF32" s="233"/>
      <c r="EG32" s="233"/>
      <c r="EH32" s="233"/>
      <c r="EI32" s="233"/>
      <c r="EJ32" s="233"/>
      <c r="EK32" s="233"/>
      <c r="EL32" s="233"/>
      <c r="EM32" s="233"/>
      <c r="EN32" s="233"/>
      <c r="EO32" s="233"/>
      <c r="EP32" s="233"/>
      <c r="EQ32" s="233"/>
      <c r="ER32" s="233"/>
      <c r="ES32" s="233"/>
      <c r="ET32" s="233"/>
      <c r="EU32" s="233"/>
      <c r="EV32" s="233"/>
      <c r="EW32" s="233"/>
      <c r="EX32" s="233"/>
      <c r="EY32" s="233"/>
      <c r="EZ32" s="233"/>
      <c r="FA32" s="233"/>
      <c r="FB32" s="233"/>
      <c r="FC32" s="233"/>
      <c r="FD32" s="233"/>
      <c r="FE32" s="233"/>
      <c r="FF32" s="233"/>
      <c r="FG32" s="233"/>
      <c r="FH32" s="233"/>
      <c r="FI32" s="233"/>
      <c r="FJ32" s="233"/>
      <c r="FK32" s="233"/>
      <c r="FL32" s="233"/>
      <c r="FM32" s="233"/>
      <c r="FN32" s="233"/>
      <c r="FO32" s="233"/>
      <c r="FP32" s="233"/>
      <c r="FQ32" s="233"/>
      <c r="FR32" s="233"/>
      <c r="FS32" s="233"/>
      <c r="FT32" s="233"/>
      <c r="FU32" s="233"/>
      <c r="FV32" s="233"/>
      <c r="FW32" s="233"/>
      <c r="FX32" s="233"/>
      <c r="FY32" s="233"/>
      <c r="FZ32" s="233"/>
      <c r="GA32" s="233"/>
      <c r="GB32" s="233"/>
      <c r="GC32" s="233"/>
      <c r="GD32" s="233"/>
      <c r="GE32" s="233"/>
      <c r="GF32" s="233"/>
      <c r="GG32" s="233"/>
      <c r="GH32" s="233"/>
      <c r="GI32" s="233"/>
      <c r="GJ32" s="233"/>
      <c r="GK32" s="233"/>
      <c r="GL32" s="233"/>
      <c r="GM32" s="233"/>
      <c r="GN32" s="233"/>
      <c r="GO32" s="233"/>
      <c r="GP32" s="233"/>
      <c r="GQ32" s="233"/>
      <c r="GR32" s="233"/>
      <c r="GS32" s="233"/>
      <c r="GT32" s="233"/>
      <c r="GU32" s="233"/>
      <c r="GV32" s="233"/>
      <c r="GW32" s="233"/>
      <c r="GX32" s="233"/>
      <c r="GY32" s="233"/>
      <c r="GZ32" s="233"/>
      <c r="HA32" s="233"/>
      <c r="HB32" s="233"/>
      <c r="HC32" s="233"/>
      <c r="HD32" s="233"/>
      <c r="HE32" s="233"/>
      <c r="HF32" s="233"/>
      <c r="HG32" s="233"/>
      <c r="HH32" s="233"/>
      <c r="HI32" s="233"/>
      <c r="HJ32" s="233"/>
      <c r="HK32" s="233"/>
      <c r="HL32" s="233"/>
      <c r="HM32" s="233"/>
      <c r="HN32" s="233"/>
      <c r="HO32" s="233"/>
      <c r="HP32" s="233"/>
      <c r="HQ32" s="233"/>
      <c r="HR32" s="233"/>
      <c r="HS32" s="233"/>
      <c r="HT32" s="233"/>
      <c r="HU32" s="233"/>
      <c r="HV32" s="233"/>
      <c r="HW32" s="233"/>
      <c r="HX32" s="233"/>
      <c r="HY32" s="233"/>
      <c r="HZ32" s="233"/>
      <c r="IA32" s="233"/>
      <c r="IB32" s="233"/>
      <c r="IC32" s="233"/>
      <c r="ID32" s="233"/>
      <c r="IE32" s="233"/>
      <c r="IF32" s="233"/>
      <c r="IG32" s="233"/>
      <c r="IH32" s="233"/>
      <c r="II32" s="233"/>
      <c r="IJ32" s="233"/>
      <c r="IK32" s="233"/>
      <c r="IL32" s="233"/>
      <c r="IM32" s="233"/>
      <c r="IN32" s="233"/>
      <c r="IO32" s="233"/>
      <c r="IP32" s="233"/>
      <c r="IQ32" s="233"/>
      <c r="IR32" s="233"/>
      <c r="IS32" s="233"/>
      <c r="IT32" s="233"/>
      <c r="IU32" s="233"/>
      <c r="IV32" s="233"/>
      <c r="IW32" s="233"/>
      <c r="IX32" s="233"/>
      <c r="IY32" s="233"/>
      <c r="IZ32" s="233"/>
      <c r="JA32" s="233"/>
      <c r="JB32" s="233"/>
      <c r="JC32" s="233"/>
      <c r="JD32" s="233"/>
      <c r="JE32" s="233"/>
      <c r="JF32" s="233"/>
      <c r="JG32" s="233"/>
      <c r="JH32" s="233"/>
      <c r="JI32" s="233"/>
      <c r="JJ32" s="233"/>
      <c r="JK32" s="233"/>
      <c r="JL32" s="233"/>
      <c r="JM32" s="233"/>
      <c r="JN32" s="233"/>
      <c r="JO32" s="233"/>
      <c r="JP32" s="233"/>
      <c r="JQ32" s="233"/>
      <c r="JR32" s="233"/>
    </row>
    <row r="33" spans="1:278" s="234" customFormat="1" ht="25.15" hidden="1" customHeight="1">
      <c r="A33" s="472"/>
      <c r="B33" s="472"/>
      <c r="C33" s="268">
        <f>'5-. Identificación de Riesgos'!D33</f>
        <v>0</v>
      </c>
      <c r="D33" s="244">
        <v>4</v>
      </c>
      <c r="E33" s="268"/>
      <c r="F33" s="276"/>
      <c r="G33" s="276"/>
      <c r="H33" s="276"/>
      <c r="I33" s="276"/>
      <c r="J33" s="268">
        <f t="shared" si="3"/>
        <v>0</v>
      </c>
      <c r="K33" s="494"/>
      <c r="L33" s="303">
        <f>'5-. Identificación de Riesgos'!I33</f>
        <v>0</v>
      </c>
      <c r="M33" s="269"/>
      <c r="N33" s="244"/>
      <c r="O33" s="244"/>
      <c r="P33" s="244"/>
      <c r="Q33" s="244"/>
      <c r="R33" s="269">
        <f t="shared" si="4"/>
        <v>0</v>
      </c>
      <c r="S33" s="494"/>
      <c r="T33" s="484"/>
      <c r="U33" s="484"/>
      <c r="V33" s="498"/>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3"/>
      <c r="CS33" s="233"/>
      <c r="CT33" s="233"/>
      <c r="CU33" s="233"/>
      <c r="CV33" s="233"/>
      <c r="CW33" s="233"/>
      <c r="CX33" s="233"/>
      <c r="CY33" s="233"/>
      <c r="CZ33" s="233"/>
      <c r="DA33" s="233"/>
      <c r="DB33" s="233"/>
      <c r="DC33" s="233"/>
      <c r="DD33" s="233"/>
      <c r="DE33" s="233"/>
      <c r="DF33" s="233"/>
      <c r="DG33" s="233"/>
      <c r="DH33" s="233"/>
      <c r="DI33" s="233"/>
      <c r="DJ33" s="233"/>
      <c r="DK33" s="233"/>
      <c r="DL33" s="233"/>
      <c r="DM33" s="233"/>
      <c r="DN33" s="233"/>
      <c r="DO33" s="233"/>
      <c r="DP33" s="233"/>
      <c r="DQ33" s="233"/>
      <c r="DR33" s="233"/>
      <c r="DS33" s="233"/>
      <c r="DT33" s="233"/>
      <c r="DU33" s="233"/>
      <c r="DV33" s="233"/>
      <c r="DW33" s="233"/>
      <c r="DX33" s="233"/>
      <c r="DY33" s="233"/>
      <c r="DZ33" s="233"/>
      <c r="EA33" s="233"/>
      <c r="EB33" s="233"/>
      <c r="EC33" s="233"/>
      <c r="ED33" s="233"/>
      <c r="EE33" s="233"/>
      <c r="EF33" s="233"/>
      <c r="EG33" s="233"/>
      <c r="EH33" s="233"/>
      <c r="EI33" s="233"/>
      <c r="EJ33" s="233"/>
      <c r="EK33" s="233"/>
      <c r="EL33" s="233"/>
      <c r="EM33" s="233"/>
      <c r="EN33" s="233"/>
      <c r="EO33" s="233"/>
      <c r="EP33" s="233"/>
      <c r="EQ33" s="233"/>
      <c r="ER33" s="233"/>
      <c r="ES33" s="233"/>
      <c r="ET33" s="233"/>
      <c r="EU33" s="233"/>
      <c r="EV33" s="233"/>
      <c r="EW33" s="233"/>
      <c r="EX33" s="233"/>
      <c r="EY33" s="233"/>
      <c r="EZ33" s="233"/>
      <c r="FA33" s="233"/>
      <c r="FB33" s="233"/>
      <c r="FC33" s="233"/>
      <c r="FD33" s="233"/>
      <c r="FE33" s="233"/>
      <c r="FF33" s="233"/>
      <c r="FG33" s="233"/>
      <c r="FH33" s="233"/>
      <c r="FI33" s="233"/>
      <c r="FJ33" s="233"/>
      <c r="FK33" s="233"/>
      <c r="FL33" s="233"/>
      <c r="FM33" s="233"/>
      <c r="FN33" s="233"/>
      <c r="FO33" s="233"/>
      <c r="FP33" s="233"/>
      <c r="FQ33" s="233"/>
      <c r="FR33" s="233"/>
      <c r="FS33" s="233"/>
      <c r="FT33" s="233"/>
      <c r="FU33" s="233"/>
      <c r="FV33" s="233"/>
      <c r="FW33" s="233"/>
      <c r="FX33" s="233"/>
      <c r="FY33" s="233"/>
      <c r="FZ33" s="233"/>
      <c r="GA33" s="233"/>
      <c r="GB33" s="233"/>
      <c r="GC33" s="233"/>
      <c r="GD33" s="233"/>
      <c r="GE33" s="233"/>
      <c r="GF33" s="233"/>
      <c r="GG33" s="233"/>
      <c r="GH33" s="233"/>
      <c r="GI33" s="233"/>
      <c r="GJ33" s="233"/>
      <c r="GK33" s="233"/>
      <c r="GL33" s="233"/>
      <c r="GM33" s="233"/>
      <c r="GN33" s="233"/>
      <c r="GO33" s="233"/>
      <c r="GP33" s="233"/>
      <c r="GQ33" s="233"/>
      <c r="GR33" s="233"/>
      <c r="GS33" s="233"/>
      <c r="GT33" s="233"/>
      <c r="GU33" s="233"/>
      <c r="GV33" s="233"/>
      <c r="GW33" s="233"/>
      <c r="GX33" s="233"/>
      <c r="GY33" s="233"/>
      <c r="GZ33" s="233"/>
      <c r="HA33" s="233"/>
      <c r="HB33" s="233"/>
      <c r="HC33" s="233"/>
      <c r="HD33" s="233"/>
      <c r="HE33" s="233"/>
      <c r="HF33" s="233"/>
      <c r="HG33" s="233"/>
      <c r="HH33" s="233"/>
      <c r="HI33" s="233"/>
      <c r="HJ33" s="233"/>
      <c r="HK33" s="233"/>
      <c r="HL33" s="233"/>
      <c r="HM33" s="233"/>
      <c r="HN33" s="233"/>
      <c r="HO33" s="233"/>
      <c r="HP33" s="233"/>
      <c r="HQ33" s="233"/>
      <c r="HR33" s="233"/>
      <c r="HS33" s="233"/>
      <c r="HT33" s="233"/>
      <c r="HU33" s="233"/>
      <c r="HV33" s="233"/>
      <c r="HW33" s="233"/>
      <c r="HX33" s="233"/>
      <c r="HY33" s="233"/>
      <c r="HZ33" s="233"/>
      <c r="IA33" s="233"/>
      <c r="IB33" s="233"/>
      <c r="IC33" s="233"/>
      <c r="ID33" s="233"/>
      <c r="IE33" s="233"/>
      <c r="IF33" s="233"/>
      <c r="IG33" s="233"/>
      <c r="IH33" s="233"/>
      <c r="II33" s="233"/>
      <c r="IJ33" s="233"/>
      <c r="IK33" s="233"/>
      <c r="IL33" s="233"/>
      <c r="IM33" s="233"/>
      <c r="IN33" s="233"/>
      <c r="IO33" s="233"/>
      <c r="IP33" s="233"/>
      <c r="IQ33" s="233"/>
      <c r="IR33" s="233"/>
      <c r="IS33" s="233"/>
      <c r="IT33" s="233"/>
      <c r="IU33" s="233"/>
      <c r="IV33" s="233"/>
      <c r="IW33" s="233"/>
      <c r="IX33" s="233"/>
      <c r="IY33" s="233"/>
      <c r="IZ33" s="233"/>
      <c r="JA33" s="233"/>
      <c r="JB33" s="233"/>
      <c r="JC33" s="233"/>
      <c r="JD33" s="233"/>
      <c r="JE33" s="233"/>
      <c r="JF33" s="233"/>
      <c r="JG33" s="233"/>
      <c r="JH33" s="233"/>
      <c r="JI33" s="233"/>
      <c r="JJ33" s="233"/>
      <c r="JK33" s="233"/>
      <c r="JL33" s="233"/>
      <c r="JM33" s="233"/>
      <c r="JN33" s="233"/>
      <c r="JO33" s="233"/>
      <c r="JP33" s="233"/>
      <c r="JQ33" s="233"/>
      <c r="JR33" s="233"/>
    </row>
    <row r="34" spans="1:278" s="234" customFormat="1" ht="25.15" hidden="1" customHeight="1">
      <c r="A34" s="472"/>
      <c r="B34" s="472"/>
      <c r="C34" s="241">
        <f>'5-. Identificación de Riesgos'!D34</f>
        <v>0</v>
      </c>
      <c r="D34" s="244">
        <v>5</v>
      </c>
      <c r="E34" s="241"/>
      <c r="F34" s="244"/>
      <c r="G34" s="244"/>
      <c r="H34" s="244"/>
      <c r="I34" s="244"/>
      <c r="J34" s="241">
        <f t="shared" si="3"/>
        <v>0</v>
      </c>
      <c r="K34" s="494"/>
      <c r="L34" s="303">
        <f>'5-. Identificación de Riesgos'!I34</f>
        <v>0</v>
      </c>
      <c r="M34" s="269"/>
      <c r="N34" s="244"/>
      <c r="O34" s="244"/>
      <c r="P34" s="244"/>
      <c r="Q34" s="244"/>
      <c r="R34" s="269">
        <f t="shared" si="4"/>
        <v>0</v>
      </c>
      <c r="S34" s="494"/>
      <c r="T34" s="484"/>
      <c r="U34" s="484"/>
      <c r="V34" s="498"/>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c r="CL34" s="233"/>
      <c r="CM34" s="233"/>
      <c r="CN34" s="233"/>
      <c r="CO34" s="233"/>
      <c r="CP34" s="233"/>
      <c r="CQ34" s="233"/>
      <c r="CR34" s="233"/>
      <c r="CS34" s="233"/>
      <c r="CT34" s="233"/>
      <c r="CU34" s="233"/>
      <c r="CV34" s="233"/>
      <c r="CW34" s="233"/>
      <c r="CX34" s="233"/>
      <c r="CY34" s="233"/>
      <c r="CZ34" s="233"/>
      <c r="DA34" s="233"/>
      <c r="DB34" s="233"/>
      <c r="DC34" s="233"/>
      <c r="DD34" s="233"/>
      <c r="DE34" s="233"/>
      <c r="DF34" s="233"/>
      <c r="DG34" s="233"/>
      <c r="DH34" s="233"/>
      <c r="DI34" s="233"/>
      <c r="DJ34" s="233"/>
      <c r="DK34" s="233"/>
      <c r="DL34" s="233"/>
      <c r="DM34" s="233"/>
      <c r="DN34" s="233"/>
      <c r="DO34" s="233"/>
      <c r="DP34" s="233"/>
      <c r="DQ34" s="233"/>
      <c r="DR34" s="233"/>
      <c r="DS34" s="233"/>
      <c r="DT34" s="233"/>
      <c r="DU34" s="233"/>
      <c r="DV34" s="233"/>
      <c r="DW34" s="233"/>
      <c r="DX34" s="233"/>
      <c r="DY34" s="233"/>
      <c r="DZ34" s="233"/>
      <c r="EA34" s="233"/>
      <c r="EB34" s="233"/>
      <c r="EC34" s="233"/>
      <c r="ED34" s="233"/>
      <c r="EE34" s="233"/>
      <c r="EF34" s="233"/>
      <c r="EG34" s="233"/>
      <c r="EH34" s="233"/>
      <c r="EI34" s="233"/>
      <c r="EJ34" s="233"/>
      <c r="EK34" s="233"/>
      <c r="EL34" s="233"/>
      <c r="EM34" s="233"/>
      <c r="EN34" s="233"/>
      <c r="EO34" s="233"/>
      <c r="EP34" s="233"/>
      <c r="EQ34" s="233"/>
      <c r="ER34" s="233"/>
      <c r="ES34" s="233"/>
      <c r="ET34" s="233"/>
      <c r="EU34" s="233"/>
      <c r="EV34" s="233"/>
      <c r="EW34" s="233"/>
      <c r="EX34" s="233"/>
      <c r="EY34" s="233"/>
      <c r="EZ34" s="233"/>
      <c r="FA34" s="233"/>
      <c r="FB34" s="233"/>
      <c r="FC34" s="233"/>
      <c r="FD34" s="233"/>
      <c r="FE34" s="233"/>
      <c r="FF34" s="233"/>
      <c r="FG34" s="233"/>
      <c r="FH34" s="233"/>
      <c r="FI34" s="233"/>
      <c r="FJ34" s="233"/>
      <c r="FK34" s="233"/>
      <c r="FL34" s="233"/>
      <c r="FM34" s="233"/>
      <c r="FN34" s="233"/>
      <c r="FO34" s="233"/>
      <c r="FP34" s="233"/>
      <c r="FQ34" s="233"/>
      <c r="FR34" s="233"/>
      <c r="FS34" s="233"/>
      <c r="FT34" s="233"/>
      <c r="FU34" s="233"/>
      <c r="FV34" s="233"/>
      <c r="FW34" s="233"/>
      <c r="FX34" s="233"/>
      <c r="FY34" s="233"/>
      <c r="FZ34" s="233"/>
      <c r="GA34" s="233"/>
      <c r="GB34" s="233"/>
      <c r="GC34" s="233"/>
      <c r="GD34" s="233"/>
      <c r="GE34" s="233"/>
      <c r="GF34" s="233"/>
      <c r="GG34" s="233"/>
      <c r="GH34" s="233"/>
      <c r="GI34" s="233"/>
      <c r="GJ34" s="233"/>
      <c r="GK34" s="233"/>
      <c r="GL34" s="233"/>
      <c r="GM34" s="233"/>
      <c r="GN34" s="233"/>
      <c r="GO34" s="233"/>
      <c r="GP34" s="233"/>
      <c r="GQ34" s="233"/>
      <c r="GR34" s="233"/>
      <c r="GS34" s="233"/>
      <c r="GT34" s="233"/>
      <c r="GU34" s="233"/>
      <c r="GV34" s="233"/>
      <c r="GW34" s="233"/>
      <c r="GX34" s="233"/>
      <c r="GY34" s="233"/>
      <c r="GZ34" s="233"/>
      <c r="HA34" s="233"/>
      <c r="HB34" s="233"/>
      <c r="HC34" s="233"/>
      <c r="HD34" s="233"/>
      <c r="HE34" s="233"/>
      <c r="HF34" s="233"/>
      <c r="HG34" s="233"/>
      <c r="HH34" s="233"/>
      <c r="HI34" s="233"/>
      <c r="HJ34" s="233"/>
      <c r="HK34" s="233"/>
      <c r="HL34" s="233"/>
      <c r="HM34" s="233"/>
      <c r="HN34" s="233"/>
      <c r="HO34" s="233"/>
      <c r="HP34" s="233"/>
      <c r="HQ34" s="233"/>
      <c r="HR34" s="233"/>
      <c r="HS34" s="233"/>
      <c r="HT34" s="233"/>
      <c r="HU34" s="233"/>
      <c r="HV34" s="233"/>
      <c r="HW34" s="233"/>
      <c r="HX34" s="233"/>
      <c r="HY34" s="233"/>
      <c r="HZ34" s="233"/>
      <c r="IA34" s="233"/>
      <c r="IB34" s="233"/>
      <c r="IC34" s="233"/>
      <c r="ID34" s="233"/>
      <c r="IE34" s="233"/>
      <c r="IF34" s="233"/>
      <c r="IG34" s="233"/>
      <c r="IH34" s="233"/>
      <c r="II34" s="233"/>
      <c r="IJ34" s="233"/>
      <c r="IK34" s="233"/>
      <c r="IL34" s="233"/>
      <c r="IM34" s="233"/>
      <c r="IN34" s="233"/>
      <c r="IO34" s="233"/>
      <c r="IP34" s="233"/>
      <c r="IQ34" s="233"/>
      <c r="IR34" s="233"/>
      <c r="IS34" s="233"/>
      <c r="IT34" s="233"/>
      <c r="IU34" s="233"/>
      <c r="IV34" s="233"/>
      <c r="IW34" s="233"/>
      <c r="IX34" s="233"/>
      <c r="IY34" s="233"/>
      <c r="IZ34" s="233"/>
      <c r="JA34" s="233"/>
      <c r="JB34" s="233"/>
      <c r="JC34" s="233"/>
      <c r="JD34" s="233"/>
      <c r="JE34" s="233"/>
      <c r="JF34" s="233"/>
      <c r="JG34" s="233"/>
      <c r="JH34" s="233"/>
      <c r="JI34" s="233"/>
      <c r="JJ34" s="233"/>
      <c r="JK34" s="233"/>
      <c r="JL34" s="233"/>
      <c r="JM34" s="233"/>
      <c r="JN34" s="233"/>
      <c r="JO34" s="233"/>
      <c r="JP34" s="233"/>
      <c r="JQ34" s="233"/>
      <c r="JR34" s="233"/>
    </row>
    <row r="35" spans="1:278" s="234" customFormat="1" ht="25.15" hidden="1" customHeight="1">
      <c r="A35" s="472"/>
      <c r="B35" s="472"/>
      <c r="C35" s="268">
        <f>'5-. Identificación de Riesgos'!D35</f>
        <v>0</v>
      </c>
      <c r="D35" s="244">
        <v>1</v>
      </c>
      <c r="E35" s="268"/>
      <c r="F35" s="276"/>
      <c r="G35" s="276"/>
      <c r="H35" s="276"/>
      <c r="I35" s="276"/>
      <c r="J35" s="268">
        <f t="shared" si="3"/>
        <v>0</v>
      </c>
      <c r="K35" s="494"/>
      <c r="L35" s="303">
        <f>'5-. Identificación de Riesgos'!I35</f>
        <v>0</v>
      </c>
      <c r="M35" s="269"/>
      <c r="N35" s="244"/>
      <c r="O35" s="244"/>
      <c r="P35" s="244"/>
      <c r="Q35" s="244"/>
      <c r="R35" s="269">
        <f t="shared" si="4"/>
        <v>0</v>
      </c>
      <c r="S35" s="494"/>
      <c r="T35" s="484"/>
      <c r="U35" s="484"/>
      <c r="V35" s="498"/>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3"/>
      <c r="CT35" s="233"/>
      <c r="CU35" s="233"/>
      <c r="CV35" s="233"/>
      <c r="CW35" s="233"/>
      <c r="CX35" s="233"/>
      <c r="CY35" s="233"/>
      <c r="CZ35" s="233"/>
      <c r="DA35" s="233"/>
      <c r="DB35" s="233"/>
      <c r="DC35" s="233"/>
      <c r="DD35" s="233"/>
      <c r="DE35" s="233"/>
      <c r="DF35" s="233"/>
      <c r="DG35" s="233"/>
      <c r="DH35" s="233"/>
      <c r="DI35" s="233"/>
      <c r="DJ35" s="233"/>
      <c r="DK35" s="233"/>
      <c r="DL35" s="233"/>
      <c r="DM35" s="233"/>
      <c r="DN35" s="233"/>
      <c r="DO35" s="233"/>
      <c r="DP35" s="233"/>
      <c r="DQ35" s="233"/>
      <c r="DR35" s="233"/>
      <c r="DS35" s="233"/>
      <c r="DT35" s="233"/>
      <c r="DU35" s="233"/>
      <c r="DV35" s="233"/>
      <c r="DW35" s="233"/>
      <c r="DX35" s="233"/>
      <c r="DY35" s="233"/>
      <c r="DZ35" s="233"/>
      <c r="EA35" s="233"/>
      <c r="EB35" s="233"/>
      <c r="EC35" s="233"/>
      <c r="ED35" s="233"/>
      <c r="EE35" s="233"/>
      <c r="EF35" s="233"/>
      <c r="EG35" s="233"/>
      <c r="EH35" s="233"/>
      <c r="EI35" s="233"/>
      <c r="EJ35" s="233"/>
      <c r="EK35" s="233"/>
      <c r="EL35" s="233"/>
      <c r="EM35" s="233"/>
      <c r="EN35" s="233"/>
      <c r="EO35" s="233"/>
      <c r="EP35" s="233"/>
      <c r="EQ35" s="233"/>
      <c r="ER35" s="233"/>
      <c r="ES35" s="233"/>
      <c r="ET35" s="233"/>
      <c r="EU35" s="233"/>
      <c r="EV35" s="233"/>
      <c r="EW35" s="233"/>
      <c r="EX35" s="233"/>
      <c r="EY35" s="233"/>
      <c r="EZ35" s="233"/>
      <c r="FA35" s="233"/>
      <c r="FB35" s="233"/>
      <c r="FC35" s="233"/>
      <c r="FD35" s="233"/>
      <c r="FE35" s="233"/>
      <c r="FF35" s="233"/>
      <c r="FG35" s="233"/>
      <c r="FH35" s="233"/>
      <c r="FI35" s="233"/>
      <c r="FJ35" s="233"/>
      <c r="FK35" s="233"/>
      <c r="FL35" s="233"/>
      <c r="FM35" s="233"/>
      <c r="FN35" s="233"/>
      <c r="FO35" s="233"/>
      <c r="FP35" s="233"/>
      <c r="FQ35" s="233"/>
      <c r="FR35" s="233"/>
      <c r="FS35" s="233"/>
      <c r="FT35" s="233"/>
      <c r="FU35" s="233"/>
      <c r="FV35" s="233"/>
      <c r="FW35" s="233"/>
      <c r="FX35" s="233"/>
      <c r="FY35" s="233"/>
      <c r="FZ35" s="233"/>
      <c r="GA35" s="233"/>
      <c r="GB35" s="233"/>
      <c r="GC35" s="233"/>
      <c r="GD35" s="233"/>
      <c r="GE35" s="233"/>
      <c r="GF35" s="233"/>
      <c r="GG35" s="233"/>
      <c r="GH35" s="233"/>
      <c r="GI35" s="233"/>
      <c r="GJ35" s="233"/>
      <c r="GK35" s="233"/>
      <c r="GL35" s="233"/>
      <c r="GM35" s="233"/>
      <c r="GN35" s="233"/>
      <c r="GO35" s="233"/>
      <c r="GP35" s="233"/>
      <c r="GQ35" s="233"/>
      <c r="GR35" s="233"/>
      <c r="GS35" s="233"/>
      <c r="GT35" s="233"/>
      <c r="GU35" s="233"/>
      <c r="GV35" s="233"/>
      <c r="GW35" s="233"/>
      <c r="GX35" s="233"/>
      <c r="GY35" s="233"/>
      <c r="GZ35" s="233"/>
      <c r="HA35" s="233"/>
      <c r="HB35" s="233"/>
      <c r="HC35" s="233"/>
      <c r="HD35" s="233"/>
      <c r="HE35" s="233"/>
      <c r="HF35" s="233"/>
      <c r="HG35" s="233"/>
      <c r="HH35" s="233"/>
      <c r="HI35" s="233"/>
      <c r="HJ35" s="233"/>
      <c r="HK35" s="233"/>
      <c r="HL35" s="233"/>
      <c r="HM35" s="233"/>
      <c r="HN35" s="233"/>
      <c r="HO35" s="233"/>
      <c r="HP35" s="233"/>
      <c r="HQ35" s="233"/>
      <c r="HR35" s="233"/>
      <c r="HS35" s="233"/>
      <c r="HT35" s="233"/>
      <c r="HU35" s="233"/>
      <c r="HV35" s="233"/>
      <c r="HW35" s="233"/>
      <c r="HX35" s="233"/>
      <c r="HY35" s="233"/>
      <c r="HZ35" s="233"/>
      <c r="IA35" s="233"/>
      <c r="IB35" s="233"/>
      <c r="IC35" s="233"/>
      <c r="ID35" s="233"/>
      <c r="IE35" s="233"/>
      <c r="IF35" s="233"/>
      <c r="IG35" s="233"/>
      <c r="IH35" s="233"/>
      <c r="II35" s="233"/>
      <c r="IJ35" s="233"/>
      <c r="IK35" s="233"/>
      <c r="IL35" s="233"/>
      <c r="IM35" s="233"/>
      <c r="IN35" s="233"/>
      <c r="IO35" s="233"/>
      <c r="IP35" s="233"/>
      <c r="IQ35" s="233"/>
      <c r="IR35" s="233"/>
      <c r="IS35" s="233"/>
      <c r="IT35" s="233"/>
      <c r="IU35" s="233"/>
      <c r="IV35" s="233"/>
      <c r="IW35" s="233"/>
      <c r="IX35" s="233"/>
      <c r="IY35" s="233"/>
      <c r="IZ35" s="233"/>
      <c r="JA35" s="233"/>
      <c r="JB35" s="233"/>
      <c r="JC35" s="233"/>
      <c r="JD35" s="233"/>
      <c r="JE35" s="233"/>
      <c r="JF35" s="233"/>
      <c r="JG35" s="233"/>
      <c r="JH35" s="233"/>
      <c r="JI35" s="233"/>
      <c r="JJ35" s="233"/>
      <c r="JK35" s="233"/>
      <c r="JL35" s="233"/>
      <c r="JM35" s="233"/>
      <c r="JN35" s="233"/>
      <c r="JO35" s="233"/>
      <c r="JP35" s="233"/>
      <c r="JQ35" s="233"/>
      <c r="JR35" s="233"/>
    </row>
    <row r="36" spans="1:278" s="234" customFormat="1" ht="25.15" hidden="1" customHeight="1">
      <c r="A36" s="472"/>
      <c r="B36" s="472"/>
      <c r="C36" s="268">
        <f>'5-. Identificación de Riesgos'!D36</f>
        <v>0</v>
      </c>
      <c r="D36" s="244">
        <v>2</v>
      </c>
      <c r="E36" s="268"/>
      <c r="F36" s="276"/>
      <c r="G36" s="276"/>
      <c r="H36" s="276"/>
      <c r="I36" s="276"/>
      <c r="J36" s="268">
        <f t="shared" si="3"/>
        <v>0</v>
      </c>
      <c r="K36" s="494"/>
      <c r="L36" s="303">
        <f>'5-. Identificación de Riesgos'!I36</f>
        <v>0</v>
      </c>
      <c r="M36" s="269"/>
      <c r="N36" s="244"/>
      <c r="O36" s="244"/>
      <c r="P36" s="244"/>
      <c r="Q36" s="244"/>
      <c r="R36" s="269">
        <f t="shared" si="4"/>
        <v>0</v>
      </c>
      <c r="S36" s="494"/>
      <c r="T36" s="484"/>
      <c r="U36" s="484"/>
      <c r="V36" s="498"/>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33"/>
      <c r="DW36" s="233"/>
      <c r="DX36" s="233"/>
      <c r="DY36" s="233"/>
      <c r="DZ36" s="233"/>
      <c r="EA36" s="233"/>
      <c r="EB36" s="233"/>
      <c r="EC36" s="233"/>
      <c r="ED36" s="233"/>
      <c r="EE36" s="233"/>
      <c r="EF36" s="233"/>
      <c r="EG36" s="233"/>
      <c r="EH36" s="233"/>
      <c r="EI36" s="233"/>
      <c r="EJ36" s="233"/>
      <c r="EK36" s="233"/>
      <c r="EL36" s="233"/>
      <c r="EM36" s="233"/>
      <c r="EN36" s="233"/>
      <c r="EO36" s="233"/>
      <c r="EP36" s="233"/>
      <c r="EQ36" s="233"/>
      <c r="ER36" s="233"/>
      <c r="ES36" s="233"/>
      <c r="ET36" s="233"/>
      <c r="EU36" s="233"/>
      <c r="EV36" s="233"/>
      <c r="EW36" s="233"/>
      <c r="EX36" s="233"/>
      <c r="EY36" s="233"/>
      <c r="EZ36" s="233"/>
      <c r="FA36" s="233"/>
      <c r="FB36" s="233"/>
      <c r="FC36" s="233"/>
      <c r="FD36" s="233"/>
      <c r="FE36" s="233"/>
      <c r="FF36" s="233"/>
      <c r="FG36" s="233"/>
      <c r="FH36" s="233"/>
      <c r="FI36" s="233"/>
      <c r="FJ36" s="233"/>
      <c r="FK36" s="233"/>
      <c r="FL36" s="233"/>
      <c r="FM36" s="233"/>
      <c r="FN36" s="233"/>
      <c r="FO36" s="233"/>
      <c r="FP36" s="233"/>
      <c r="FQ36" s="233"/>
      <c r="FR36" s="233"/>
      <c r="FS36" s="233"/>
      <c r="FT36" s="233"/>
      <c r="FU36" s="233"/>
      <c r="FV36" s="233"/>
      <c r="FW36" s="233"/>
      <c r="FX36" s="233"/>
      <c r="FY36" s="233"/>
      <c r="FZ36" s="233"/>
      <c r="GA36" s="233"/>
      <c r="GB36" s="233"/>
      <c r="GC36" s="233"/>
      <c r="GD36" s="233"/>
      <c r="GE36" s="233"/>
      <c r="GF36" s="233"/>
      <c r="GG36" s="233"/>
      <c r="GH36" s="233"/>
      <c r="GI36" s="233"/>
      <c r="GJ36" s="233"/>
      <c r="GK36" s="233"/>
      <c r="GL36" s="233"/>
      <c r="GM36" s="233"/>
      <c r="GN36" s="233"/>
      <c r="GO36" s="233"/>
      <c r="GP36" s="233"/>
      <c r="GQ36" s="233"/>
      <c r="GR36" s="233"/>
      <c r="GS36" s="233"/>
      <c r="GT36" s="233"/>
      <c r="GU36" s="233"/>
      <c r="GV36" s="233"/>
      <c r="GW36" s="233"/>
      <c r="GX36" s="233"/>
      <c r="GY36" s="233"/>
      <c r="GZ36" s="233"/>
      <c r="HA36" s="233"/>
      <c r="HB36" s="233"/>
      <c r="HC36" s="233"/>
      <c r="HD36" s="233"/>
      <c r="HE36" s="233"/>
      <c r="HF36" s="233"/>
      <c r="HG36" s="233"/>
      <c r="HH36" s="233"/>
      <c r="HI36" s="233"/>
      <c r="HJ36" s="233"/>
      <c r="HK36" s="233"/>
      <c r="HL36" s="233"/>
      <c r="HM36" s="233"/>
      <c r="HN36" s="233"/>
      <c r="HO36" s="233"/>
      <c r="HP36" s="233"/>
      <c r="HQ36" s="233"/>
      <c r="HR36" s="233"/>
      <c r="HS36" s="233"/>
      <c r="HT36" s="233"/>
      <c r="HU36" s="233"/>
      <c r="HV36" s="233"/>
      <c r="HW36" s="233"/>
      <c r="HX36" s="233"/>
      <c r="HY36" s="233"/>
      <c r="HZ36" s="233"/>
      <c r="IA36" s="233"/>
      <c r="IB36" s="233"/>
      <c r="IC36" s="233"/>
      <c r="ID36" s="233"/>
      <c r="IE36" s="233"/>
      <c r="IF36" s="233"/>
      <c r="IG36" s="233"/>
      <c r="IH36" s="233"/>
      <c r="II36" s="233"/>
      <c r="IJ36" s="233"/>
      <c r="IK36" s="233"/>
      <c r="IL36" s="233"/>
      <c r="IM36" s="233"/>
      <c r="IN36" s="233"/>
      <c r="IO36" s="233"/>
      <c r="IP36" s="233"/>
      <c r="IQ36" s="233"/>
      <c r="IR36" s="233"/>
      <c r="IS36" s="233"/>
      <c r="IT36" s="233"/>
      <c r="IU36" s="233"/>
      <c r="IV36" s="233"/>
      <c r="IW36" s="233"/>
      <c r="IX36" s="233"/>
      <c r="IY36" s="233"/>
      <c r="IZ36" s="233"/>
      <c r="JA36" s="233"/>
      <c r="JB36" s="233"/>
      <c r="JC36" s="233"/>
      <c r="JD36" s="233"/>
      <c r="JE36" s="233"/>
      <c r="JF36" s="233"/>
      <c r="JG36" s="233"/>
      <c r="JH36" s="233"/>
      <c r="JI36" s="233"/>
      <c r="JJ36" s="233"/>
      <c r="JK36" s="233"/>
      <c r="JL36" s="233"/>
      <c r="JM36" s="233"/>
      <c r="JN36" s="233"/>
      <c r="JO36" s="233"/>
      <c r="JP36" s="233"/>
      <c r="JQ36" s="233"/>
      <c r="JR36" s="233"/>
    </row>
    <row r="37" spans="1:278" s="234" customFormat="1" ht="25.15" hidden="1" customHeight="1">
      <c r="A37" s="472"/>
      <c r="B37" s="472"/>
      <c r="C37" s="268">
        <f>'5-. Identificación de Riesgos'!D37</f>
        <v>0</v>
      </c>
      <c r="D37" s="244">
        <v>3</v>
      </c>
      <c r="E37" s="268"/>
      <c r="F37" s="276"/>
      <c r="G37" s="276"/>
      <c r="H37" s="276"/>
      <c r="I37" s="276"/>
      <c r="J37" s="268">
        <f t="shared" si="3"/>
        <v>0</v>
      </c>
      <c r="K37" s="494"/>
      <c r="L37" s="303">
        <f>'5-. Identificación de Riesgos'!I37</f>
        <v>0</v>
      </c>
      <c r="M37" s="269"/>
      <c r="N37" s="244"/>
      <c r="O37" s="244"/>
      <c r="P37" s="244"/>
      <c r="Q37" s="244"/>
      <c r="R37" s="269">
        <f t="shared" si="4"/>
        <v>0</v>
      </c>
      <c r="S37" s="494"/>
      <c r="T37" s="484"/>
      <c r="U37" s="484"/>
      <c r="V37" s="498"/>
      <c r="W37" s="233"/>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33"/>
      <c r="CC37" s="233"/>
      <c r="CD37" s="233"/>
      <c r="CE37" s="233"/>
      <c r="CF37" s="233"/>
      <c r="CG37" s="233"/>
      <c r="CH37" s="233"/>
      <c r="CI37" s="233"/>
      <c r="CJ37" s="233"/>
      <c r="CK37" s="233"/>
      <c r="CL37" s="233"/>
      <c r="CM37" s="233"/>
      <c r="CN37" s="233"/>
      <c r="CO37" s="233"/>
      <c r="CP37" s="233"/>
      <c r="CQ37" s="233"/>
      <c r="CR37" s="233"/>
      <c r="CS37" s="233"/>
      <c r="CT37" s="233"/>
      <c r="CU37" s="233"/>
      <c r="CV37" s="233"/>
      <c r="CW37" s="233"/>
      <c r="CX37" s="233"/>
      <c r="CY37" s="233"/>
      <c r="CZ37" s="233"/>
      <c r="DA37" s="233"/>
      <c r="DB37" s="233"/>
      <c r="DC37" s="233"/>
      <c r="DD37" s="233"/>
      <c r="DE37" s="233"/>
      <c r="DF37" s="233"/>
      <c r="DG37" s="233"/>
      <c r="DH37" s="233"/>
      <c r="DI37" s="233"/>
      <c r="DJ37" s="233"/>
      <c r="DK37" s="233"/>
      <c r="DL37" s="233"/>
      <c r="DM37" s="233"/>
      <c r="DN37" s="233"/>
      <c r="DO37" s="233"/>
      <c r="DP37" s="233"/>
      <c r="DQ37" s="233"/>
      <c r="DR37" s="233"/>
      <c r="DS37" s="233"/>
      <c r="DT37" s="233"/>
      <c r="DU37" s="233"/>
      <c r="DV37" s="233"/>
      <c r="DW37" s="233"/>
      <c r="DX37" s="233"/>
      <c r="DY37" s="233"/>
      <c r="DZ37" s="233"/>
      <c r="EA37" s="233"/>
      <c r="EB37" s="233"/>
      <c r="EC37" s="233"/>
      <c r="ED37" s="233"/>
      <c r="EE37" s="233"/>
      <c r="EF37" s="233"/>
      <c r="EG37" s="233"/>
      <c r="EH37" s="233"/>
      <c r="EI37" s="233"/>
      <c r="EJ37" s="233"/>
      <c r="EK37" s="233"/>
      <c r="EL37" s="233"/>
      <c r="EM37" s="233"/>
      <c r="EN37" s="233"/>
      <c r="EO37" s="233"/>
      <c r="EP37" s="233"/>
      <c r="EQ37" s="233"/>
      <c r="ER37" s="233"/>
      <c r="ES37" s="233"/>
      <c r="ET37" s="233"/>
      <c r="EU37" s="233"/>
      <c r="EV37" s="233"/>
      <c r="EW37" s="233"/>
      <c r="EX37" s="233"/>
      <c r="EY37" s="233"/>
      <c r="EZ37" s="233"/>
      <c r="FA37" s="233"/>
      <c r="FB37" s="233"/>
      <c r="FC37" s="233"/>
      <c r="FD37" s="233"/>
      <c r="FE37" s="233"/>
      <c r="FF37" s="233"/>
      <c r="FG37" s="233"/>
      <c r="FH37" s="233"/>
      <c r="FI37" s="233"/>
      <c r="FJ37" s="233"/>
      <c r="FK37" s="233"/>
      <c r="FL37" s="233"/>
      <c r="FM37" s="233"/>
      <c r="FN37" s="233"/>
      <c r="FO37" s="233"/>
      <c r="FP37" s="233"/>
      <c r="FQ37" s="233"/>
      <c r="FR37" s="233"/>
      <c r="FS37" s="233"/>
      <c r="FT37" s="233"/>
      <c r="FU37" s="233"/>
      <c r="FV37" s="233"/>
      <c r="FW37" s="233"/>
      <c r="FX37" s="233"/>
      <c r="FY37" s="233"/>
      <c r="FZ37" s="233"/>
      <c r="GA37" s="233"/>
      <c r="GB37" s="233"/>
      <c r="GC37" s="233"/>
      <c r="GD37" s="233"/>
      <c r="GE37" s="233"/>
      <c r="GF37" s="233"/>
      <c r="GG37" s="233"/>
      <c r="GH37" s="233"/>
      <c r="GI37" s="233"/>
      <c r="GJ37" s="233"/>
      <c r="GK37" s="233"/>
      <c r="GL37" s="233"/>
      <c r="GM37" s="233"/>
      <c r="GN37" s="233"/>
      <c r="GO37" s="233"/>
      <c r="GP37" s="233"/>
      <c r="GQ37" s="233"/>
      <c r="GR37" s="233"/>
      <c r="GS37" s="233"/>
      <c r="GT37" s="233"/>
      <c r="GU37" s="233"/>
      <c r="GV37" s="233"/>
      <c r="GW37" s="233"/>
      <c r="GX37" s="233"/>
      <c r="GY37" s="233"/>
      <c r="GZ37" s="233"/>
      <c r="HA37" s="233"/>
      <c r="HB37" s="233"/>
      <c r="HC37" s="233"/>
      <c r="HD37" s="233"/>
      <c r="HE37" s="233"/>
      <c r="HF37" s="233"/>
      <c r="HG37" s="233"/>
      <c r="HH37" s="233"/>
      <c r="HI37" s="233"/>
      <c r="HJ37" s="233"/>
      <c r="HK37" s="233"/>
      <c r="HL37" s="233"/>
      <c r="HM37" s="233"/>
      <c r="HN37" s="233"/>
      <c r="HO37" s="233"/>
      <c r="HP37" s="233"/>
      <c r="HQ37" s="233"/>
      <c r="HR37" s="233"/>
      <c r="HS37" s="233"/>
      <c r="HT37" s="233"/>
      <c r="HU37" s="233"/>
      <c r="HV37" s="233"/>
      <c r="HW37" s="233"/>
      <c r="HX37" s="233"/>
      <c r="HY37" s="233"/>
      <c r="HZ37" s="233"/>
      <c r="IA37" s="233"/>
      <c r="IB37" s="233"/>
      <c r="IC37" s="233"/>
      <c r="ID37" s="233"/>
      <c r="IE37" s="233"/>
      <c r="IF37" s="233"/>
      <c r="IG37" s="233"/>
      <c r="IH37" s="233"/>
      <c r="II37" s="233"/>
      <c r="IJ37" s="233"/>
      <c r="IK37" s="233"/>
      <c r="IL37" s="233"/>
      <c r="IM37" s="233"/>
      <c r="IN37" s="233"/>
      <c r="IO37" s="233"/>
      <c r="IP37" s="233"/>
      <c r="IQ37" s="233"/>
      <c r="IR37" s="233"/>
      <c r="IS37" s="233"/>
      <c r="IT37" s="233"/>
      <c r="IU37" s="233"/>
      <c r="IV37" s="233"/>
      <c r="IW37" s="233"/>
      <c r="IX37" s="233"/>
      <c r="IY37" s="233"/>
      <c r="IZ37" s="233"/>
      <c r="JA37" s="233"/>
      <c r="JB37" s="233"/>
      <c r="JC37" s="233"/>
      <c r="JD37" s="233"/>
      <c r="JE37" s="233"/>
      <c r="JF37" s="233"/>
      <c r="JG37" s="233"/>
      <c r="JH37" s="233"/>
      <c r="JI37" s="233"/>
      <c r="JJ37" s="233"/>
      <c r="JK37" s="233"/>
      <c r="JL37" s="233"/>
      <c r="JM37" s="233"/>
      <c r="JN37" s="233"/>
      <c r="JO37" s="233"/>
      <c r="JP37" s="233"/>
      <c r="JQ37" s="233"/>
      <c r="JR37" s="233"/>
    </row>
    <row r="38" spans="1:278" s="234" customFormat="1" ht="25.15" hidden="1" customHeight="1">
      <c r="A38" s="472"/>
      <c r="B38" s="472"/>
      <c r="C38" s="268">
        <f>'5-. Identificación de Riesgos'!D38</f>
        <v>0</v>
      </c>
      <c r="D38" s="244">
        <v>4</v>
      </c>
      <c r="E38" s="268"/>
      <c r="F38" s="276"/>
      <c r="G38" s="276"/>
      <c r="H38" s="276"/>
      <c r="I38" s="276"/>
      <c r="J38" s="268">
        <f t="shared" si="3"/>
        <v>0</v>
      </c>
      <c r="K38" s="494"/>
      <c r="L38" s="303">
        <f>'5-. Identificación de Riesgos'!I38</f>
        <v>0</v>
      </c>
      <c r="M38" s="269"/>
      <c r="N38" s="244"/>
      <c r="O38" s="244"/>
      <c r="P38" s="244"/>
      <c r="Q38" s="244"/>
      <c r="R38" s="269">
        <f t="shared" si="4"/>
        <v>0</v>
      </c>
      <c r="S38" s="494"/>
      <c r="T38" s="484"/>
      <c r="U38" s="484"/>
      <c r="V38" s="498"/>
      <c r="W38" s="233"/>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c r="CC38" s="233"/>
      <c r="CD38" s="233"/>
      <c r="CE38" s="233"/>
      <c r="CF38" s="233"/>
      <c r="CG38" s="233"/>
      <c r="CH38" s="233"/>
      <c r="CI38" s="233"/>
      <c r="CJ38" s="233"/>
      <c r="CK38" s="233"/>
      <c r="CL38" s="233"/>
      <c r="CM38" s="233"/>
      <c r="CN38" s="233"/>
      <c r="CO38" s="233"/>
      <c r="CP38" s="233"/>
      <c r="CQ38" s="233"/>
      <c r="CR38" s="233"/>
      <c r="CS38" s="233"/>
      <c r="CT38" s="233"/>
      <c r="CU38" s="233"/>
      <c r="CV38" s="233"/>
      <c r="CW38" s="233"/>
      <c r="CX38" s="233"/>
      <c r="CY38" s="233"/>
      <c r="CZ38" s="233"/>
      <c r="DA38" s="233"/>
      <c r="DB38" s="233"/>
      <c r="DC38" s="233"/>
      <c r="DD38" s="233"/>
      <c r="DE38" s="233"/>
      <c r="DF38" s="233"/>
      <c r="DG38" s="233"/>
      <c r="DH38" s="233"/>
      <c r="DI38" s="233"/>
      <c r="DJ38" s="233"/>
      <c r="DK38" s="233"/>
      <c r="DL38" s="233"/>
      <c r="DM38" s="233"/>
      <c r="DN38" s="233"/>
      <c r="DO38" s="233"/>
      <c r="DP38" s="233"/>
      <c r="DQ38" s="233"/>
      <c r="DR38" s="233"/>
      <c r="DS38" s="233"/>
      <c r="DT38" s="233"/>
      <c r="DU38" s="233"/>
      <c r="DV38" s="233"/>
      <c r="DW38" s="233"/>
      <c r="DX38" s="233"/>
      <c r="DY38" s="233"/>
      <c r="DZ38" s="233"/>
      <c r="EA38" s="233"/>
      <c r="EB38" s="233"/>
      <c r="EC38" s="233"/>
      <c r="ED38" s="233"/>
      <c r="EE38" s="233"/>
      <c r="EF38" s="233"/>
      <c r="EG38" s="233"/>
      <c r="EH38" s="233"/>
      <c r="EI38" s="233"/>
      <c r="EJ38" s="233"/>
      <c r="EK38" s="233"/>
      <c r="EL38" s="233"/>
      <c r="EM38" s="233"/>
      <c r="EN38" s="233"/>
      <c r="EO38" s="233"/>
      <c r="EP38" s="233"/>
      <c r="EQ38" s="233"/>
      <c r="ER38" s="233"/>
      <c r="ES38" s="233"/>
      <c r="ET38" s="233"/>
      <c r="EU38" s="233"/>
      <c r="EV38" s="233"/>
      <c r="EW38" s="233"/>
      <c r="EX38" s="233"/>
      <c r="EY38" s="233"/>
      <c r="EZ38" s="233"/>
      <c r="FA38" s="233"/>
      <c r="FB38" s="233"/>
      <c r="FC38" s="233"/>
      <c r="FD38" s="233"/>
      <c r="FE38" s="233"/>
      <c r="FF38" s="233"/>
      <c r="FG38" s="233"/>
      <c r="FH38" s="233"/>
      <c r="FI38" s="233"/>
      <c r="FJ38" s="233"/>
      <c r="FK38" s="233"/>
      <c r="FL38" s="233"/>
      <c r="FM38" s="233"/>
      <c r="FN38" s="233"/>
      <c r="FO38" s="233"/>
      <c r="FP38" s="233"/>
      <c r="FQ38" s="233"/>
      <c r="FR38" s="233"/>
      <c r="FS38" s="233"/>
      <c r="FT38" s="233"/>
      <c r="FU38" s="233"/>
      <c r="FV38" s="233"/>
      <c r="FW38" s="233"/>
      <c r="FX38" s="233"/>
      <c r="FY38" s="233"/>
      <c r="FZ38" s="233"/>
      <c r="GA38" s="233"/>
      <c r="GB38" s="233"/>
      <c r="GC38" s="233"/>
      <c r="GD38" s="233"/>
      <c r="GE38" s="233"/>
      <c r="GF38" s="233"/>
      <c r="GG38" s="233"/>
      <c r="GH38" s="233"/>
      <c r="GI38" s="233"/>
      <c r="GJ38" s="233"/>
      <c r="GK38" s="233"/>
      <c r="GL38" s="233"/>
      <c r="GM38" s="233"/>
      <c r="GN38" s="233"/>
      <c r="GO38" s="233"/>
      <c r="GP38" s="233"/>
      <c r="GQ38" s="233"/>
      <c r="GR38" s="233"/>
      <c r="GS38" s="233"/>
      <c r="GT38" s="233"/>
      <c r="GU38" s="233"/>
      <c r="GV38" s="233"/>
      <c r="GW38" s="233"/>
      <c r="GX38" s="233"/>
      <c r="GY38" s="233"/>
      <c r="GZ38" s="233"/>
      <c r="HA38" s="233"/>
      <c r="HB38" s="233"/>
      <c r="HC38" s="233"/>
      <c r="HD38" s="233"/>
      <c r="HE38" s="233"/>
      <c r="HF38" s="233"/>
      <c r="HG38" s="233"/>
      <c r="HH38" s="233"/>
      <c r="HI38" s="233"/>
      <c r="HJ38" s="233"/>
      <c r="HK38" s="233"/>
      <c r="HL38" s="233"/>
      <c r="HM38" s="233"/>
      <c r="HN38" s="233"/>
      <c r="HO38" s="233"/>
      <c r="HP38" s="233"/>
      <c r="HQ38" s="233"/>
      <c r="HR38" s="233"/>
      <c r="HS38" s="233"/>
      <c r="HT38" s="233"/>
      <c r="HU38" s="233"/>
      <c r="HV38" s="233"/>
      <c r="HW38" s="233"/>
      <c r="HX38" s="233"/>
      <c r="HY38" s="233"/>
      <c r="HZ38" s="233"/>
      <c r="IA38" s="233"/>
      <c r="IB38" s="233"/>
      <c r="IC38" s="233"/>
      <c r="ID38" s="233"/>
      <c r="IE38" s="233"/>
      <c r="IF38" s="233"/>
      <c r="IG38" s="233"/>
      <c r="IH38" s="233"/>
      <c r="II38" s="233"/>
      <c r="IJ38" s="233"/>
      <c r="IK38" s="233"/>
      <c r="IL38" s="233"/>
      <c r="IM38" s="233"/>
      <c r="IN38" s="233"/>
      <c r="IO38" s="233"/>
      <c r="IP38" s="233"/>
      <c r="IQ38" s="233"/>
      <c r="IR38" s="233"/>
      <c r="IS38" s="233"/>
      <c r="IT38" s="233"/>
      <c r="IU38" s="233"/>
      <c r="IV38" s="233"/>
      <c r="IW38" s="233"/>
      <c r="IX38" s="233"/>
      <c r="IY38" s="233"/>
      <c r="IZ38" s="233"/>
      <c r="JA38" s="233"/>
      <c r="JB38" s="233"/>
      <c r="JC38" s="233"/>
      <c r="JD38" s="233"/>
      <c r="JE38" s="233"/>
      <c r="JF38" s="233"/>
      <c r="JG38" s="233"/>
      <c r="JH38" s="233"/>
      <c r="JI38" s="233"/>
      <c r="JJ38" s="233"/>
      <c r="JK38" s="233"/>
      <c r="JL38" s="233"/>
      <c r="JM38" s="233"/>
      <c r="JN38" s="233"/>
      <c r="JO38" s="233"/>
      <c r="JP38" s="233"/>
      <c r="JQ38" s="233"/>
      <c r="JR38" s="233"/>
    </row>
    <row r="39" spans="1:278" s="234" customFormat="1" ht="25.15" hidden="1" customHeight="1" thickBot="1">
      <c r="A39" s="473"/>
      <c r="B39" s="473"/>
      <c r="C39" s="270">
        <f>'5-. Identificación de Riesgos'!D39</f>
        <v>0</v>
      </c>
      <c r="D39" s="271">
        <v>5</v>
      </c>
      <c r="E39" s="270"/>
      <c r="F39" s="277"/>
      <c r="G39" s="277"/>
      <c r="H39" s="277"/>
      <c r="I39" s="277"/>
      <c r="J39" s="270">
        <f t="shared" si="3"/>
        <v>0</v>
      </c>
      <c r="K39" s="495"/>
      <c r="L39" s="304">
        <f>'5-. Identificación de Riesgos'!I39</f>
        <v>0</v>
      </c>
      <c r="M39" s="272"/>
      <c r="N39" s="271"/>
      <c r="O39" s="271"/>
      <c r="P39" s="271"/>
      <c r="Q39" s="271"/>
      <c r="R39" s="272">
        <f t="shared" si="4"/>
        <v>0</v>
      </c>
      <c r="S39" s="495"/>
      <c r="T39" s="496"/>
      <c r="U39" s="496"/>
      <c r="V39" s="499"/>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c r="CC39" s="233"/>
      <c r="CD39" s="233"/>
      <c r="CE39" s="233"/>
      <c r="CF39" s="233"/>
      <c r="CG39" s="233"/>
      <c r="CH39" s="233"/>
      <c r="CI39" s="233"/>
      <c r="CJ39" s="233"/>
      <c r="CK39" s="233"/>
      <c r="CL39" s="233"/>
      <c r="CM39" s="233"/>
      <c r="CN39" s="233"/>
      <c r="CO39" s="233"/>
      <c r="CP39" s="233"/>
      <c r="CQ39" s="233"/>
      <c r="CR39" s="233"/>
      <c r="CS39" s="233"/>
      <c r="CT39" s="233"/>
      <c r="CU39" s="233"/>
      <c r="CV39" s="233"/>
      <c r="CW39" s="233"/>
      <c r="CX39" s="233"/>
      <c r="CY39" s="233"/>
      <c r="CZ39" s="233"/>
      <c r="DA39" s="233"/>
      <c r="DB39" s="233"/>
      <c r="DC39" s="233"/>
      <c r="DD39" s="233"/>
      <c r="DE39" s="233"/>
      <c r="DF39" s="233"/>
      <c r="DG39" s="233"/>
      <c r="DH39" s="233"/>
      <c r="DI39" s="233"/>
      <c r="DJ39" s="233"/>
      <c r="DK39" s="233"/>
      <c r="DL39" s="233"/>
      <c r="DM39" s="233"/>
      <c r="DN39" s="233"/>
      <c r="DO39" s="233"/>
      <c r="DP39" s="233"/>
      <c r="DQ39" s="233"/>
      <c r="DR39" s="233"/>
      <c r="DS39" s="233"/>
      <c r="DT39" s="233"/>
      <c r="DU39" s="233"/>
      <c r="DV39" s="233"/>
      <c r="DW39" s="233"/>
      <c r="DX39" s="233"/>
      <c r="DY39" s="233"/>
      <c r="DZ39" s="233"/>
      <c r="EA39" s="233"/>
      <c r="EB39" s="233"/>
      <c r="EC39" s="233"/>
      <c r="ED39" s="233"/>
      <c r="EE39" s="233"/>
      <c r="EF39" s="233"/>
      <c r="EG39" s="233"/>
      <c r="EH39" s="233"/>
      <c r="EI39" s="233"/>
      <c r="EJ39" s="233"/>
      <c r="EK39" s="233"/>
      <c r="EL39" s="233"/>
      <c r="EM39" s="233"/>
      <c r="EN39" s="233"/>
      <c r="EO39" s="233"/>
      <c r="EP39" s="233"/>
      <c r="EQ39" s="233"/>
      <c r="ER39" s="233"/>
      <c r="ES39" s="233"/>
      <c r="ET39" s="233"/>
      <c r="EU39" s="233"/>
      <c r="EV39" s="233"/>
      <c r="EW39" s="233"/>
      <c r="EX39" s="233"/>
      <c r="EY39" s="233"/>
      <c r="EZ39" s="233"/>
      <c r="FA39" s="233"/>
      <c r="FB39" s="233"/>
      <c r="FC39" s="233"/>
      <c r="FD39" s="233"/>
      <c r="FE39" s="233"/>
      <c r="FF39" s="233"/>
      <c r="FG39" s="233"/>
      <c r="FH39" s="233"/>
      <c r="FI39" s="233"/>
      <c r="FJ39" s="233"/>
      <c r="FK39" s="233"/>
      <c r="FL39" s="233"/>
      <c r="FM39" s="233"/>
      <c r="FN39" s="233"/>
      <c r="FO39" s="233"/>
      <c r="FP39" s="233"/>
      <c r="FQ39" s="233"/>
      <c r="FR39" s="233"/>
      <c r="FS39" s="233"/>
      <c r="FT39" s="233"/>
      <c r="FU39" s="233"/>
      <c r="FV39" s="233"/>
      <c r="FW39" s="233"/>
      <c r="FX39" s="233"/>
      <c r="FY39" s="233"/>
      <c r="FZ39" s="233"/>
      <c r="GA39" s="233"/>
      <c r="GB39" s="233"/>
      <c r="GC39" s="233"/>
      <c r="GD39" s="233"/>
      <c r="GE39" s="233"/>
      <c r="GF39" s="233"/>
      <c r="GG39" s="233"/>
      <c r="GH39" s="233"/>
      <c r="GI39" s="233"/>
      <c r="GJ39" s="233"/>
      <c r="GK39" s="233"/>
      <c r="GL39" s="233"/>
      <c r="GM39" s="233"/>
      <c r="GN39" s="233"/>
      <c r="GO39" s="233"/>
      <c r="GP39" s="233"/>
      <c r="GQ39" s="233"/>
      <c r="GR39" s="233"/>
      <c r="GS39" s="233"/>
      <c r="GT39" s="233"/>
      <c r="GU39" s="233"/>
      <c r="GV39" s="233"/>
      <c r="GW39" s="233"/>
      <c r="GX39" s="233"/>
      <c r="GY39" s="233"/>
      <c r="GZ39" s="233"/>
      <c r="HA39" s="233"/>
      <c r="HB39" s="233"/>
      <c r="HC39" s="233"/>
      <c r="HD39" s="233"/>
      <c r="HE39" s="233"/>
      <c r="HF39" s="233"/>
      <c r="HG39" s="233"/>
      <c r="HH39" s="233"/>
      <c r="HI39" s="233"/>
      <c r="HJ39" s="233"/>
      <c r="HK39" s="233"/>
      <c r="HL39" s="233"/>
      <c r="HM39" s="233"/>
      <c r="HN39" s="233"/>
      <c r="HO39" s="233"/>
      <c r="HP39" s="233"/>
      <c r="HQ39" s="233"/>
      <c r="HR39" s="233"/>
      <c r="HS39" s="233"/>
      <c r="HT39" s="233"/>
      <c r="HU39" s="233"/>
      <c r="HV39" s="233"/>
      <c r="HW39" s="233"/>
      <c r="HX39" s="233"/>
      <c r="HY39" s="233"/>
      <c r="HZ39" s="233"/>
      <c r="IA39" s="233"/>
      <c r="IB39" s="233"/>
      <c r="IC39" s="233"/>
      <c r="ID39" s="233"/>
      <c r="IE39" s="233"/>
      <c r="IF39" s="233"/>
      <c r="IG39" s="233"/>
      <c r="IH39" s="233"/>
      <c r="II39" s="233"/>
      <c r="IJ39" s="233"/>
      <c r="IK39" s="233"/>
      <c r="IL39" s="233"/>
      <c r="IM39" s="233"/>
      <c r="IN39" s="233"/>
      <c r="IO39" s="233"/>
      <c r="IP39" s="233"/>
      <c r="IQ39" s="233"/>
      <c r="IR39" s="233"/>
      <c r="IS39" s="233"/>
      <c r="IT39" s="233"/>
      <c r="IU39" s="233"/>
      <c r="IV39" s="233"/>
      <c r="IW39" s="233"/>
      <c r="IX39" s="233"/>
      <c r="IY39" s="233"/>
      <c r="IZ39" s="233"/>
      <c r="JA39" s="233"/>
      <c r="JB39" s="233"/>
      <c r="JC39" s="233"/>
      <c r="JD39" s="233"/>
      <c r="JE39" s="233"/>
      <c r="JF39" s="233"/>
      <c r="JG39" s="233"/>
      <c r="JH39" s="233"/>
      <c r="JI39" s="233"/>
      <c r="JJ39" s="233"/>
      <c r="JK39" s="233"/>
      <c r="JL39" s="233"/>
      <c r="JM39" s="233"/>
      <c r="JN39" s="233"/>
      <c r="JO39" s="233"/>
      <c r="JP39" s="233"/>
      <c r="JQ39" s="233"/>
      <c r="JR39" s="233"/>
    </row>
    <row r="40" spans="1:278" s="234" customFormat="1" ht="57" customHeight="1">
      <c r="A40" s="529">
        <f>'5-. Identificación de Riesgos'!A40</f>
        <v>4</v>
      </c>
      <c r="B40" s="471" t="str">
        <f>'5-. Identificación de Riesgos'!B40</f>
        <v xml:space="preserve">Ofrecer, prometer, entregar, aceptar o solicitar una ventaja indebida para preparar o presentar Informes con datos inexactos, inoportunos y no confiables en el ejercicio de la Auditoría Interna  que permita favorecer intereses personales o de terceros.
</v>
      </c>
      <c r="C40" s="264" t="str">
        <f>'5-. Identificación de Riesgos'!D40</f>
        <v>1. Falta de ética de los servidores públicos (Debilidades en principios y valores)</v>
      </c>
      <c r="D40" s="265">
        <v>1</v>
      </c>
      <c r="E40" s="264" t="s">
        <v>322</v>
      </c>
      <c r="F40" s="275"/>
      <c r="G40" s="275"/>
      <c r="H40" s="275"/>
      <c r="I40" s="275"/>
      <c r="J40" s="264">
        <f>COUNTIF(F40:I40,"SI")/4</f>
        <v>0</v>
      </c>
      <c r="K40" s="493">
        <f>AVERAGE(J40:J49)</f>
        <v>0</v>
      </c>
      <c r="L40" s="302">
        <f>'5-. Identificación de Riesgos'!I40</f>
        <v>0</v>
      </c>
      <c r="M40" s="267"/>
      <c r="N40" s="265"/>
      <c r="O40" s="265"/>
      <c r="P40" s="265"/>
      <c r="Q40" s="265"/>
      <c r="R40" s="269">
        <f>SUM(COUNTIF(N40,"SI")*25%,COUNTIF(O40,"SI")*40%,COUNTIF(P40,"SI")*25%,COUNTIF(Q40,"SI")*10%)</f>
        <v>0</v>
      </c>
      <c r="S40" s="493">
        <f>AVERAGE(R40:R49)</f>
        <v>0</v>
      </c>
      <c r="T40" s="483" t="e">
        <f>CONCATENATE(INDEX('8- Politicas de admiistracion '!$B$6:$F$10,MATCH(ROUND(IF((RIGHT('5-. Identificación de Riesgos'!H40,1)-'6. Valoración Controles'!K40)&lt;1,1,(RIGHT('5-. Identificación de Riesgos'!H40,1)-'6. Valoración Controles'!K40)),0),'8- Politicas de admiistracion '!$F$6:$F$10,0),1)," - ",ROUND(IF((RIGHT('5-. Identificación de Riesgos'!H40,1)-'6. Valoración Controles'!K40)&lt;1,1,(RIGHT('5-. Identificación de Riesgos'!H40,1)-'6. Valoración Controles'!K40)),0))</f>
        <v>#DIV/0!</v>
      </c>
      <c r="U40" s="483" t="e">
        <f>CONCATENATE(INDEX('8- Politicas de admiistracion '!$B$17:$F$21,MATCH(ROUND(IF((RIGHT('5-. Identificación de Riesgos'!M40,1)-'6. Valoración Controles'!S40)&lt;1,1,(RIGHT('5-. Identificación de Riesgos'!M40,1)-'6. Valoración Controles'!S40)),0),'8- Politicas de admiistracion '!$F$17:$F$21,0),1)," - ",ROUND(IF((RIGHT('5-. Identificación de Riesgos'!M40,1)-'6. Valoración Controles'!S40)&lt;1,1,(RIGHT('5-. Identificación de Riesgos'!M40,1)-'6. Valoración Controles'!S40)),0))</f>
        <v>#VALUE!</v>
      </c>
      <c r="V40" s="497" t="e">
        <f>CONCATENATE(VLOOKUP((LEFT(T40,LEN(T40)-4)&amp;LEFT(U40,LEN(U40)-4)),'9- Matriz de Calor '!$D$18:$E$42,2,0)," - ",RIGHT(T40,1)*RIGHT(U40,1))</f>
        <v>#DIV/0!</v>
      </c>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33"/>
      <c r="CC40" s="233"/>
      <c r="CD40" s="233"/>
      <c r="CE40" s="233"/>
      <c r="CF40" s="233"/>
      <c r="CG40" s="233"/>
      <c r="CH40" s="233"/>
      <c r="CI40" s="233"/>
      <c r="CJ40" s="233"/>
      <c r="CK40" s="233"/>
      <c r="CL40" s="233"/>
      <c r="CM40" s="233"/>
      <c r="CN40" s="233"/>
      <c r="CO40" s="233"/>
      <c r="CP40" s="233"/>
      <c r="CQ40" s="233"/>
      <c r="CR40" s="233"/>
      <c r="CS40" s="233"/>
      <c r="CT40" s="233"/>
      <c r="CU40" s="233"/>
      <c r="CV40" s="233"/>
      <c r="CW40" s="233"/>
      <c r="CX40" s="233"/>
      <c r="CY40" s="233"/>
      <c r="CZ40" s="233"/>
      <c r="DA40" s="233"/>
      <c r="DB40" s="233"/>
      <c r="DC40" s="233"/>
      <c r="DD40" s="233"/>
      <c r="DE40" s="233"/>
      <c r="DF40" s="233"/>
      <c r="DG40" s="233"/>
      <c r="DH40" s="233"/>
      <c r="DI40" s="233"/>
      <c r="DJ40" s="233"/>
      <c r="DK40" s="233"/>
      <c r="DL40" s="233"/>
      <c r="DM40" s="233"/>
      <c r="DN40" s="233"/>
      <c r="DO40" s="233"/>
      <c r="DP40" s="233"/>
      <c r="DQ40" s="233"/>
      <c r="DR40" s="233"/>
      <c r="DS40" s="233"/>
      <c r="DT40" s="233"/>
      <c r="DU40" s="233"/>
      <c r="DV40" s="233"/>
      <c r="DW40" s="233"/>
      <c r="DX40" s="233"/>
      <c r="DY40" s="233"/>
      <c r="DZ40" s="233"/>
      <c r="EA40" s="233"/>
      <c r="EB40" s="233"/>
      <c r="EC40" s="233"/>
      <c r="ED40" s="233"/>
      <c r="EE40" s="233"/>
      <c r="EF40" s="233"/>
      <c r="EG40" s="233"/>
      <c r="EH40" s="233"/>
      <c r="EI40" s="233"/>
      <c r="EJ40" s="233"/>
      <c r="EK40" s="233"/>
      <c r="EL40" s="233"/>
      <c r="EM40" s="233"/>
      <c r="EN40" s="233"/>
      <c r="EO40" s="233"/>
      <c r="EP40" s="233"/>
      <c r="EQ40" s="233"/>
      <c r="ER40" s="233"/>
      <c r="ES40" s="233"/>
      <c r="ET40" s="233"/>
      <c r="EU40" s="233"/>
      <c r="EV40" s="233"/>
      <c r="EW40" s="233"/>
      <c r="EX40" s="233"/>
      <c r="EY40" s="233"/>
      <c r="EZ40" s="233"/>
      <c r="FA40" s="233"/>
      <c r="FB40" s="233"/>
      <c r="FC40" s="233"/>
      <c r="FD40" s="233"/>
      <c r="FE40" s="233"/>
      <c r="FF40" s="233"/>
      <c r="FG40" s="233"/>
      <c r="FH40" s="233"/>
      <c r="FI40" s="233"/>
      <c r="FJ40" s="233"/>
      <c r="FK40" s="233"/>
      <c r="FL40" s="233"/>
      <c r="FM40" s="233"/>
      <c r="FN40" s="233"/>
      <c r="FO40" s="233"/>
      <c r="FP40" s="233"/>
      <c r="FQ40" s="233"/>
      <c r="FR40" s="233"/>
      <c r="FS40" s="233"/>
      <c r="FT40" s="233"/>
      <c r="FU40" s="233"/>
      <c r="FV40" s="233"/>
      <c r="FW40" s="233"/>
      <c r="FX40" s="233"/>
      <c r="FY40" s="233"/>
      <c r="FZ40" s="233"/>
      <c r="GA40" s="233"/>
      <c r="GB40" s="233"/>
      <c r="GC40" s="233"/>
      <c r="GD40" s="233"/>
      <c r="GE40" s="233"/>
      <c r="GF40" s="233"/>
      <c r="GG40" s="233"/>
      <c r="GH40" s="233"/>
      <c r="GI40" s="233"/>
      <c r="GJ40" s="233"/>
      <c r="GK40" s="233"/>
      <c r="GL40" s="233"/>
      <c r="GM40" s="233"/>
      <c r="GN40" s="233"/>
      <c r="GO40" s="233"/>
      <c r="GP40" s="233"/>
      <c r="GQ40" s="233"/>
      <c r="GR40" s="233"/>
      <c r="GS40" s="233"/>
      <c r="GT40" s="233"/>
      <c r="GU40" s="233"/>
      <c r="GV40" s="233"/>
      <c r="GW40" s="233"/>
      <c r="GX40" s="233"/>
      <c r="GY40" s="233"/>
      <c r="GZ40" s="233"/>
      <c r="HA40" s="233"/>
      <c r="HB40" s="233"/>
      <c r="HC40" s="233"/>
      <c r="HD40" s="233"/>
      <c r="HE40" s="233"/>
      <c r="HF40" s="233"/>
      <c r="HG40" s="233"/>
      <c r="HH40" s="233"/>
      <c r="HI40" s="233"/>
      <c r="HJ40" s="233"/>
      <c r="HK40" s="233"/>
      <c r="HL40" s="233"/>
      <c r="HM40" s="233"/>
      <c r="HN40" s="233"/>
      <c r="HO40" s="233"/>
      <c r="HP40" s="233"/>
      <c r="HQ40" s="233"/>
      <c r="HR40" s="233"/>
      <c r="HS40" s="233"/>
      <c r="HT40" s="233"/>
      <c r="HU40" s="233"/>
      <c r="HV40" s="233"/>
      <c r="HW40" s="233"/>
      <c r="HX40" s="233"/>
      <c r="HY40" s="233"/>
      <c r="HZ40" s="233"/>
      <c r="IA40" s="233"/>
      <c r="IB40" s="233"/>
      <c r="IC40" s="233"/>
      <c r="ID40" s="233"/>
      <c r="IE40" s="233"/>
      <c r="IF40" s="233"/>
      <c r="IG40" s="233"/>
      <c r="IH40" s="233"/>
      <c r="II40" s="233"/>
      <c r="IJ40" s="233"/>
      <c r="IK40" s="233"/>
      <c r="IL40" s="233"/>
      <c r="IM40" s="233"/>
      <c r="IN40" s="233"/>
      <c r="IO40" s="233"/>
      <c r="IP40" s="233"/>
      <c r="IQ40" s="233"/>
      <c r="IR40" s="233"/>
      <c r="IS40" s="233"/>
      <c r="IT40" s="233"/>
      <c r="IU40" s="233"/>
      <c r="IV40" s="233"/>
      <c r="IW40" s="233"/>
      <c r="IX40" s="233"/>
      <c r="IY40" s="233"/>
      <c r="IZ40" s="233"/>
      <c r="JA40" s="233"/>
      <c r="JB40" s="233"/>
      <c r="JC40" s="233"/>
      <c r="JD40" s="233"/>
      <c r="JE40" s="233"/>
      <c r="JF40" s="233"/>
      <c r="JG40" s="233"/>
      <c r="JH40" s="233"/>
      <c r="JI40" s="233"/>
      <c r="JJ40" s="233"/>
      <c r="JK40" s="233"/>
      <c r="JL40" s="233"/>
      <c r="JM40" s="233"/>
      <c r="JN40" s="233"/>
      <c r="JO40" s="233"/>
      <c r="JP40" s="233"/>
      <c r="JQ40" s="233"/>
      <c r="JR40" s="233"/>
    </row>
    <row r="41" spans="1:278" s="234" customFormat="1" ht="67.5" customHeight="1">
      <c r="A41" s="530"/>
      <c r="B41" s="472"/>
      <c r="C41" s="268" t="str">
        <f>'5-. Identificación de Riesgos'!D41</f>
        <v>2. Falta de ética de terceros interesados  (Debilidades principios y valores)</v>
      </c>
      <c r="D41" s="244">
        <v>2</v>
      </c>
      <c r="E41" s="268" t="s">
        <v>323</v>
      </c>
      <c r="F41" s="276"/>
      <c r="G41" s="276"/>
      <c r="H41" s="276"/>
      <c r="I41" s="276"/>
      <c r="J41" s="268">
        <f t="shared" ref="J41:J49" si="6">COUNTIF(F41:I41,"SI")/4</f>
        <v>0</v>
      </c>
      <c r="K41" s="494"/>
      <c r="L41" s="303">
        <f>'5-. Identificación de Riesgos'!I41</f>
        <v>0</v>
      </c>
      <c r="M41" s="269"/>
      <c r="N41" s="244"/>
      <c r="O41" s="244"/>
      <c r="P41" s="244"/>
      <c r="Q41" s="244"/>
      <c r="R41" s="269"/>
      <c r="S41" s="494"/>
      <c r="T41" s="484"/>
      <c r="U41" s="484"/>
      <c r="V41" s="498"/>
      <c r="W41" s="233"/>
      <c r="X41" s="233"/>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c r="CC41" s="233"/>
      <c r="CD41" s="233"/>
      <c r="CE41" s="233"/>
      <c r="CF41" s="233"/>
      <c r="CG41" s="233"/>
      <c r="CH41" s="233"/>
      <c r="CI41" s="233"/>
      <c r="CJ41" s="233"/>
      <c r="CK41" s="233"/>
      <c r="CL41" s="233"/>
      <c r="CM41" s="233"/>
      <c r="CN41" s="233"/>
      <c r="CO41" s="233"/>
      <c r="CP41" s="233"/>
      <c r="CQ41" s="233"/>
      <c r="CR41" s="233"/>
      <c r="CS41" s="233"/>
      <c r="CT41" s="233"/>
      <c r="CU41" s="233"/>
      <c r="CV41" s="233"/>
      <c r="CW41" s="233"/>
      <c r="CX41" s="233"/>
      <c r="CY41" s="233"/>
      <c r="CZ41" s="233"/>
      <c r="DA41" s="233"/>
      <c r="DB41" s="233"/>
      <c r="DC41" s="233"/>
      <c r="DD41" s="233"/>
      <c r="DE41" s="233"/>
      <c r="DF41" s="233"/>
      <c r="DG41" s="233"/>
      <c r="DH41" s="233"/>
      <c r="DI41" s="233"/>
      <c r="DJ41" s="233"/>
      <c r="DK41" s="233"/>
      <c r="DL41" s="233"/>
      <c r="DM41" s="233"/>
      <c r="DN41" s="233"/>
      <c r="DO41" s="233"/>
      <c r="DP41" s="233"/>
      <c r="DQ41" s="233"/>
      <c r="DR41" s="233"/>
      <c r="DS41" s="233"/>
      <c r="DT41" s="233"/>
      <c r="DU41" s="233"/>
      <c r="DV41" s="233"/>
      <c r="DW41" s="233"/>
      <c r="DX41" s="233"/>
      <c r="DY41" s="233"/>
      <c r="DZ41" s="233"/>
      <c r="EA41" s="233"/>
      <c r="EB41" s="233"/>
      <c r="EC41" s="233"/>
      <c r="ED41" s="233"/>
      <c r="EE41" s="233"/>
      <c r="EF41" s="233"/>
      <c r="EG41" s="233"/>
      <c r="EH41" s="233"/>
      <c r="EI41" s="233"/>
      <c r="EJ41" s="233"/>
      <c r="EK41" s="233"/>
      <c r="EL41" s="233"/>
      <c r="EM41" s="233"/>
      <c r="EN41" s="233"/>
      <c r="EO41" s="233"/>
      <c r="EP41" s="233"/>
      <c r="EQ41" s="233"/>
      <c r="ER41" s="233"/>
      <c r="ES41" s="233"/>
      <c r="ET41" s="233"/>
      <c r="EU41" s="233"/>
      <c r="EV41" s="233"/>
      <c r="EW41" s="233"/>
      <c r="EX41" s="233"/>
      <c r="EY41" s="233"/>
      <c r="EZ41" s="233"/>
      <c r="FA41" s="233"/>
      <c r="FB41" s="233"/>
      <c r="FC41" s="233"/>
      <c r="FD41" s="233"/>
      <c r="FE41" s="233"/>
      <c r="FF41" s="233"/>
      <c r="FG41" s="233"/>
      <c r="FH41" s="233"/>
      <c r="FI41" s="233"/>
      <c r="FJ41" s="233"/>
      <c r="FK41" s="233"/>
      <c r="FL41" s="233"/>
      <c r="FM41" s="233"/>
      <c r="FN41" s="233"/>
      <c r="FO41" s="233"/>
      <c r="FP41" s="233"/>
      <c r="FQ41" s="233"/>
      <c r="FR41" s="233"/>
      <c r="FS41" s="233"/>
      <c r="FT41" s="233"/>
      <c r="FU41" s="233"/>
      <c r="FV41" s="233"/>
      <c r="FW41" s="233"/>
      <c r="FX41" s="233"/>
      <c r="FY41" s="233"/>
      <c r="FZ41" s="233"/>
      <c r="GA41" s="233"/>
      <c r="GB41" s="233"/>
      <c r="GC41" s="233"/>
      <c r="GD41" s="233"/>
      <c r="GE41" s="233"/>
      <c r="GF41" s="233"/>
      <c r="GG41" s="233"/>
      <c r="GH41" s="233"/>
      <c r="GI41" s="233"/>
      <c r="GJ41" s="233"/>
      <c r="GK41" s="233"/>
      <c r="GL41" s="233"/>
      <c r="GM41" s="233"/>
      <c r="GN41" s="233"/>
      <c r="GO41" s="233"/>
      <c r="GP41" s="233"/>
      <c r="GQ41" s="233"/>
      <c r="GR41" s="233"/>
      <c r="GS41" s="233"/>
      <c r="GT41" s="233"/>
      <c r="GU41" s="233"/>
      <c r="GV41" s="233"/>
      <c r="GW41" s="233"/>
      <c r="GX41" s="233"/>
      <c r="GY41" s="233"/>
      <c r="GZ41" s="233"/>
      <c r="HA41" s="233"/>
      <c r="HB41" s="233"/>
      <c r="HC41" s="233"/>
      <c r="HD41" s="233"/>
      <c r="HE41" s="233"/>
      <c r="HF41" s="233"/>
      <c r="HG41" s="233"/>
      <c r="HH41" s="233"/>
      <c r="HI41" s="233"/>
      <c r="HJ41" s="233"/>
      <c r="HK41" s="233"/>
      <c r="HL41" s="233"/>
      <c r="HM41" s="233"/>
      <c r="HN41" s="233"/>
      <c r="HO41" s="233"/>
      <c r="HP41" s="233"/>
      <c r="HQ41" s="233"/>
      <c r="HR41" s="233"/>
      <c r="HS41" s="233"/>
      <c r="HT41" s="233"/>
      <c r="HU41" s="233"/>
      <c r="HV41" s="233"/>
      <c r="HW41" s="233"/>
      <c r="HX41" s="233"/>
      <c r="HY41" s="233"/>
      <c r="HZ41" s="233"/>
      <c r="IA41" s="233"/>
      <c r="IB41" s="233"/>
      <c r="IC41" s="233"/>
      <c r="ID41" s="233"/>
      <c r="IE41" s="233"/>
      <c r="IF41" s="233"/>
      <c r="IG41" s="233"/>
      <c r="IH41" s="233"/>
      <c r="II41" s="233"/>
      <c r="IJ41" s="233"/>
      <c r="IK41" s="233"/>
      <c r="IL41" s="233"/>
      <c r="IM41" s="233"/>
      <c r="IN41" s="233"/>
      <c r="IO41" s="233"/>
      <c r="IP41" s="233"/>
      <c r="IQ41" s="233"/>
      <c r="IR41" s="233"/>
      <c r="IS41" s="233"/>
      <c r="IT41" s="233"/>
      <c r="IU41" s="233"/>
      <c r="IV41" s="233"/>
      <c r="IW41" s="233"/>
      <c r="IX41" s="233"/>
      <c r="IY41" s="233"/>
      <c r="IZ41" s="233"/>
      <c r="JA41" s="233"/>
      <c r="JB41" s="233"/>
      <c r="JC41" s="233"/>
      <c r="JD41" s="233"/>
      <c r="JE41" s="233"/>
      <c r="JF41" s="233"/>
      <c r="JG41" s="233"/>
      <c r="JH41" s="233"/>
      <c r="JI41" s="233"/>
      <c r="JJ41" s="233"/>
      <c r="JK41" s="233"/>
      <c r="JL41" s="233"/>
      <c r="JM41" s="233"/>
      <c r="JN41" s="233"/>
      <c r="JO41" s="233"/>
      <c r="JP41" s="233"/>
      <c r="JQ41" s="233"/>
      <c r="JR41" s="233"/>
    </row>
    <row r="42" spans="1:278" s="234" customFormat="1" ht="57" customHeight="1">
      <c r="A42" s="530"/>
      <c r="B42" s="472"/>
      <c r="C42" s="268" t="str">
        <f>'5-. Identificación de Riesgos'!D42</f>
        <v>3. Debilidades en la aplicación de controles de calidad en los informes de Auditoría.</v>
      </c>
      <c r="D42" s="244">
        <v>3</v>
      </c>
      <c r="E42" s="268" t="s">
        <v>324</v>
      </c>
      <c r="F42" s="276"/>
      <c r="G42" s="276"/>
      <c r="H42" s="276"/>
      <c r="I42" s="276"/>
      <c r="J42" s="268">
        <f t="shared" si="6"/>
        <v>0</v>
      </c>
      <c r="K42" s="494"/>
      <c r="L42" s="303">
        <f>'5-. Identificación de Riesgos'!I42</f>
        <v>0</v>
      </c>
      <c r="M42" s="269"/>
      <c r="N42" s="244"/>
      <c r="O42" s="244"/>
      <c r="P42" s="244"/>
      <c r="Q42" s="244"/>
      <c r="R42" s="269"/>
      <c r="S42" s="494"/>
      <c r="T42" s="484"/>
      <c r="U42" s="484"/>
      <c r="V42" s="498"/>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3"/>
      <c r="CE42" s="233"/>
      <c r="CF42" s="233"/>
      <c r="CG42" s="233"/>
      <c r="CH42" s="233"/>
      <c r="CI42" s="233"/>
      <c r="CJ42" s="233"/>
      <c r="CK42" s="233"/>
      <c r="CL42" s="233"/>
      <c r="CM42" s="233"/>
      <c r="CN42" s="233"/>
      <c r="CO42" s="233"/>
      <c r="CP42" s="233"/>
      <c r="CQ42" s="233"/>
      <c r="CR42" s="233"/>
      <c r="CS42" s="233"/>
      <c r="CT42" s="233"/>
      <c r="CU42" s="233"/>
      <c r="CV42" s="233"/>
      <c r="CW42" s="233"/>
      <c r="CX42" s="233"/>
      <c r="CY42" s="233"/>
      <c r="CZ42" s="233"/>
      <c r="DA42" s="233"/>
      <c r="DB42" s="233"/>
      <c r="DC42" s="233"/>
      <c r="DD42" s="233"/>
      <c r="DE42" s="233"/>
      <c r="DF42" s="233"/>
      <c r="DG42" s="233"/>
      <c r="DH42" s="233"/>
      <c r="DI42" s="233"/>
      <c r="DJ42" s="233"/>
      <c r="DK42" s="233"/>
      <c r="DL42" s="233"/>
      <c r="DM42" s="233"/>
      <c r="DN42" s="233"/>
      <c r="DO42" s="233"/>
      <c r="DP42" s="233"/>
      <c r="DQ42" s="233"/>
      <c r="DR42" s="233"/>
      <c r="DS42" s="233"/>
      <c r="DT42" s="233"/>
      <c r="DU42" s="233"/>
      <c r="DV42" s="233"/>
      <c r="DW42" s="233"/>
      <c r="DX42" s="233"/>
      <c r="DY42" s="233"/>
      <c r="DZ42" s="233"/>
      <c r="EA42" s="233"/>
      <c r="EB42" s="233"/>
      <c r="EC42" s="233"/>
      <c r="ED42" s="233"/>
      <c r="EE42" s="233"/>
      <c r="EF42" s="233"/>
      <c r="EG42" s="233"/>
      <c r="EH42" s="233"/>
      <c r="EI42" s="233"/>
      <c r="EJ42" s="233"/>
      <c r="EK42" s="233"/>
      <c r="EL42" s="233"/>
      <c r="EM42" s="233"/>
      <c r="EN42" s="233"/>
      <c r="EO42" s="233"/>
      <c r="EP42" s="233"/>
      <c r="EQ42" s="233"/>
      <c r="ER42" s="233"/>
      <c r="ES42" s="233"/>
      <c r="ET42" s="233"/>
      <c r="EU42" s="233"/>
      <c r="EV42" s="233"/>
      <c r="EW42" s="233"/>
      <c r="EX42" s="233"/>
      <c r="EY42" s="233"/>
      <c r="EZ42" s="233"/>
      <c r="FA42" s="233"/>
      <c r="FB42" s="233"/>
      <c r="FC42" s="233"/>
      <c r="FD42" s="233"/>
      <c r="FE42" s="233"/>
      <c r="FF42" s="233"/>
      <c r="FG42" s="233"/>
      <c r="FH42" s="233"/>
      <c r="FI42" s="233"/>
      <c r="FJ42" s="233"/>
      <c r="FK42" s="233"/>
      <c r="FL42" s="233"/>
      <c r="FM42" s="233"/>
      <c r="FN42" s="233"/>
      <c r="FO42" s="233"/>
      <c r="FP42" s="233"/>
      <c r="FQ42" s="233"/>
      <c r="FR42" s="233"/>
      <c r="FS42" s="233"/>
      <c r="FT42" s="233"/>
      <c r="FU42" s="233"/>
      <c r="FV42" s="233"/>
      <c r="FW42" s="233"/>
      <c r="FX42" s="233"/>
      <c r="FY42" s="233"/>
      <c r="FZ42" s="233"/>
      <c r="GA42" s="233"/>
      <c r="GB42" s="233"/>
      <c r="GC42" s="233"/>
      <c r="GD42" s="233"/>
      <c r="GE42" s="233"/>
      <c r="GF42" s="233"/>
      <c r="GG42" s="233"/>
      <c r="GH42" s="233"/>
      <c r="GI42" s="233"/>
      <c r="GJ42" s="233"/>
      <c r="GK42" s="233"/>
      <c r="GL42" s="233"/>
      <c r="GM42" s="233"/>
      <c r="GN42" s="233"/>
      <c r="GO42" s="233"/>
      <c r="GP42" s="233"/>
      <c r="GQ42" s="233"/>
      <c r="GR42" s="233"/>
      <c r="GS42" s="233"/>
      <c r="GT42" s="233"/>
      <c r="GU42" s="233"/>
      <c r="GV42" s="233"/>
      <c r="GW42" s="233"/>
      <c r="GX42" s="233"/>
      <c r="GY42" s="233"/>
      <c r="GZ42" s="233"/>
      <c r="HA42" s="233"/>
      <c r="HB42" s="233"/>
      <c r="HC42" s="233"/>
      <c r="HD42" s="233"/>
      <c r="HE42" s="233"/>
      <c r="HF42" s="233"/>
      <c r="HG42" s="233"/>
      <c r="HH42" s="233"/>
      <c r="HI42" s="233"/>
      <c r="HJ42" s="233"/>
      <c r="HK42" s="233"/>
      <c r="HL42" s="233"/>
      <c r="HM42" s="233"/>
      <c r="HN42" s="233"/>
      <c r="HO42" s="233"/>
      <c r="HP42" s="233"/>
      <c r="HQ42" s="233"/>
      <c r="HR42" s="233"/>
      <c r="HS42" s="233"/>
      <c r="HT42" s="233"/>
      <c r="HU42" s="233"/>
      <c r="HV42" s="233"/>
      <c r="HW42" s="233"/>
      <c r="HX42" s="233"/>
      <c r="HY42" s="233"/>
      <c r="HZ42" s="233"/>
      <c r="IA42" s="233"/>
      <c r="IB42" s="233"/>
      <c r="IC42" s="233"/>
      <c r="ID42" s="233"/>
      <c r="IE42" s="233"/>
      <c r="IF42" s="233"/>
      <c r="IG42" s="233"/>
      <c r="IH42" s="233"/>
      <c r="II42" s="233"/>
      <c r="IJ42" s="233"/>
      <c r="IK42" s="233"/>
      <c r="IL42" s="233"/>
      <c r="IM42" s="233"/>
      <c r="IN42" s="233"/>
      <c r="IO42" s="233"/>
      <c r="IP42" s="233"/>
      <c r="IQ42" s="233"/>
      <c r="IR42" s="233"/>
      <c r="IS42" s="233"/>
      <c r="IT42" s="233"/>
      <c r="IU42" s="233"/>
      <c r="IV42" s="233"/>
      <c r="IW42" s="233"/>
      <c r="IX42" s="233"/>
      <c r="IY42" s="233"/>
      <c r="IZ42" s="233"/>
      <c r="JA42" s="233"/>
      <c r="JB42" s="233"/>
      <c r="JC42" s="233"/>
      <c r="JD42" s="233"/>
      <c r="JE42" s="233"/>
      <c r="JF42" s="233"/>
      <c r="JG42" s="233"/>
      <c r="JH42" s="233"/>
      <c r="JI42" s="233"/>
      <c r="JJ42" s="233"/>
      <c r="JK42" s="233"/>
      <c r="JL42" s="233"/>
      <c r="JM42" s="233"/>
      <c r="JN42" s="233"/>
      <c r="JO42" s="233"/>
      <c r="JP42" s="233"/>
      <c r="JQ42" s="233"/>
      <c r="JR42" s="233"/>
    </row>
    <row r="43" spans="1:278" s="234" customFormat="1" ht="75" customHeight="1">
      <c r="A43" s="530"/>
      <c r="B43" s="472"/>
      <c r="C43" s="268" t="str">
        <f>'5-. Identificación de Riesgos'!D43</f>
        <v xml:space="preserve">4. Inaplicación o incumplimiento por parte de los auditores, de los principios y reglas de conducta establecidos en el Código de Ética </v>
      </c>
      <c r="D43" s="244">
        <v>4</v>
      </c>
      <c r="E43" s="268" t="s">
        <v>325</v>
      </c>
      <c r="F43" s="276"/>
      <c r="G43" s="276"/>
      <c r="H43" s="276"/>
      <c r="I43" s="276"/>
      <c r="J43" s="268">
        <f t="shared" si="6"/>
        <v>0</v>
      </c>
      <c r="K43" s="494"/>
      <c r="L43" s="303">
        <f>'5-. Identificación de Riesgos'!I43</f>
        <v>0</v>
      </c>
      <c r="M43" s="269"/>
      <c r="N43" s="244"/>
      <c r="O43" s="244"/>
      <c r="P43" s="244"/>
      <c r="Q43" s="244"/>
      <c r="R43" s="269"/>
      <c r="S43" s="494"/>
      <c r="T43" s="484"/>
      <c r="U43" s="484"/>
      <c r="V43" s="498"/>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233"/>
      <c r="CD43" s="233"/>
      <c r="CE43" s="233"/>
      <c r="CF43" s="233"/>
      <c r="CG43" s="233"/>
      <c r="CH43" s="233"/>
      <c r="CI43" s="233"/>
      <c r="CJ43" s="233"/>
      <c r="CK43" s="233"/>
      <c r="CL43" s="233"/>
      <c r="CM43" s="233"/>
      <c r="CN43" s="233"/>
      <c r="CO43" s="233"/>
      <c r="CP43" s="233"/>
      <c r="CQ43" s="233"/>
      <c r="CR43" s="233"/>
      <c r="CS43" s="233"/>
      <c r="CT43" s="233"/>
      <c r="CU43" s="233"/>
      <c r="CV43" s="233"/>
      <c r="CW43" s="233"/>
      <c r="CX43" s="233"/>
      <c r="CY43" s="233"/>
      <c r="CZ43" s="233"/>
      <c r="DA43" s="233"/>
      <c r="DB43" s="233"/>
      <c r="DC43" s="233"/>
      <c r="DD43" s="233"/>
      <c r="DE43" s="233"/>
      <c r="DF43" s="233"/>
      <c r="DG43" s="233"/>
      <c r="DH43" s="233"/>
      <c r="DI43" s="233"/>
      <c r="DJ43" s="233"/>
      <c r="DK43" s="233"/>
      <c r="DL43" s="233"/>
      <c r="DM43" s="233"/>
      <c r="DN43" s="233"/>
      <c r="DO43" s="233"/>
      <c r="DP43" s="233"/>
      <c r="DQ43" s="233"/>
      <c r="DR43" s="233"/>
      <c r="DS43" s="233"/>
      <c r="DT43" s="233"/>
      <c r="DU43" s="233"/>
      <c r="DV43" s="233"/>
      <c r="DW43" s="233"/>
      <c r="DX43" s="233"/>
      <c r="DY43" s="233"/>
      <c r="DZ43" s="233"/>
      <c r="EA43" s="233"/>
      <c r="EB43" s="233"/>
      <c r="EC43" s="233"/>
      <c r="ED43" s="233"/>
      <c r="EE43" s="233"/>
      <c r="EF43" s="233"/>
      <c r="EG43" s="233"/>
      <c r="EH43" s="233"/>
      <c r="EI43" s="233"/>
      <c r="EJ43" s="233"/>
      <c r="EK43" s="233"/>
      <c r="EL43" s="233"/>
      <c r="EM43" s="233"/>
      <c r="EN43" s="233"/>
      <c r="EO43" s="233"/>
      <c r="EP43" s="233"/>
      <c r="EQ43" s="233"/>
      <c r="ER43" s="233"/>
      <c r="ES43" s="233"/>
      <c r="ET43" s="233"/>
      <c r="EU43" s="233"/>
      <c r="EV43" s="233"/>
      <c r="EW43" s="233"/>
      <c r="EX43" s="233"/>
      <c r="EY43" s="233"/>
      <c r="EZ43" s="233"/>
      <c r="FA43" s="233"/>
      <c r="FB43" s="233"/>
      <c r="FC43" s="233"/>
      <c r="FD43" s="233"/>
      <c r="FE43" s="233"/>
      <c r="FF43" s="233"/>
      <c r="FG43" s="233"/>
      <c r="FH43" s="233"/>
      <c r="FI43" s="233"/>
      <c r="FJ43" s="233"/>
      <c r="FK43" s="233"/>
      <c r="FL43" s="233"/>
      <c r="FM43" s="233"/>
      <c r="FN43" s="233"/>
      <c r="FO43" s="233"/>
      <c r="FP43" s="233"/>
      <c r="FQ43" s="233"/>
      <c r="FR43" s="233"/>
      <c r="FS43" s="233"/>
      <c r="FT43" s="233"/>
      <c r="FU43" s="233"/>
      <c r="FV43" s="233"/>
      <c r="FW43" s="233"/>
      <c r="FX43" s="233"/>
      <c r="FY43" s="233"/>
      <c r="FZ43" s="233"/>
      <c r="GA43" s="233"/>
      <c r="GB43" s="233"/>
      <c r="GC43" s="233"/>
      <c r="GD43" s="233"/>
      <c r="GE43" s="233"/>
      <c r="GF43" s="233"/>
      <c r="GG43" s="233"/>
      <c r="GH43" s="233"/>
      <c r="GI43" s="233"/>
      <c r="GJ43" s="233"/>
      <c r="GK43" s="233"/>
      <c r="GL43" s="233"/>
      <c r="GM43" s="233"/>
      <c r="GN43" s="233"/>
      <c r="GO43" s="233"/>
      <c r="GP43" s="233"/>
      <c r="GQ43" s="233"/>
      <c r="GR43" s="233"/>
      <c r="GS43" s="233"/>
      <c r="GT43" s="233"/>
      <c r="GU43" s="233"/>
      <c r="GV43" s="233"/>
      <c r="GW43" s="233"/>
      <c r="GX43" s="233"/>
      <c r="GY43" s="233"/>
      <c r="GZ43" s="233"/>
      <c r="HA43" s="233"/>
      <c r="HB43" s="233"/>
      <c r="HC43" s="233"/>
      <c r="HD43" s="233"/>
      <c r="HE43" s="233"/>
      <c r="HF43" s="233"/>
      <c r="HG43" s="233"/>
      <c r="HH43" s="233"/>
      <c r="HI43" s="233"/>
      <c r="HJ43" s="233"/>
      <c r="HK43" s="233"/>
      <c r="HL43" s="233"/>
      <c r="HM43" s="233"/>
      <c r="HN43" s="233"/>
      <c r="HO43" s="233"/>
      <c r="HP43" s="233"/>
      <c r="HQ43" s="233"/>
      <c r="HR43" s="233"/>
      <c r="HS43" s="233"/>
      <c r="HT43" s="233"/>
      <c r="HU43" s="233"/>
      <c r="HV43" s="233"/>
      <c r="HW43" s="233"/>
      <c r="HX43" s="233"/>
      <c r="HY43" s="233"/>
      <c r="HZ43" s="233"/>
      <c r="IA43" s="233"/>
      <c r="IB43" s="233"/>
      <c r="IC43" s="233"/>
      <c r="ID43" s="233"/>
      <c r="IE43" s="233"/>
      <c r="IF43" s="233"/>
      <c r="IG43" s="233"/>
      <c r="IH43" s="233"/>
      <c r="II43" s="233"/>
      <c r="IJ43" s="233"/>
      <c r="IK43" s="233"/>
      <c r="IL43" s="233"/>
      <c r="IM43" s="233"/>
      <c r="IN43" s="233"/>
      <c r="IO43" s="233"/>
      <c r="IP43" s="233"/>
      <c r="IQ43" s="233"/>
      <c r="IR43" s="233"/>
      <c r="IS43" s="233"/>
      <c r="IT43" s="233"/>
      <c r="IU43" s="233"/>
      <c r="IV43" s="233"/>
      <c r="IW43" s="233"/>
      <c r="IX43" s="233"/>
      <c r="IY43" s="233"/>
      <c r="IZ43" s="233"/>
      <c r="JA43" s="233"/>
      <c r="JB43" s="233"/>
      <c r="JC43" s="233"/>
      <c r="JD43" s="233"/>
      <c r="JE43" s="233"/>
      <c r="JF43" s="233"/>
      <c r="JG43" s="233"/>
      <c r="JH43" s="233"/>
      <c r="JI43" s="233"/>
      <c r="JJ43" s="233"/>
      <c r="JK43" s="233"/>
      <c r="JL43" s="233"/>
      <c r="JM43" s="233"/>
      <c r="JN43" s="233"/>
      <c r="JO43" s="233"/>
      <c r="JP43" s="233"/>
      <c r="JQ43" s="233"/>
      <c r="JR43" s="233"/>
    </row>
    <row r="44" spans="1:278" s="234" customFormat="1" ht="49.5" customHeight="1">
      <c r="A44" s="530"/>
      <c r="B44" s="472"/>
      <c r="C44" s="241">
        <f>'5-. Identificación de Riesgos'!D44</f>
        <v>0</v>
      </c>
      <c r="D44" s="244"/>
      <c r="E44" s="241"/>
      <c r="F44" s="244"/>
      <c r="G44" s="244"/>
      <c r="H44" s="244"/>
      <c r="I44" s="244"/>
      <c r="J44" s="241">
        <f t="shared" si="6"/>
        <v>0</v>
      </c>
      <c r="K44" s="494"/>
      <c r="L44" s="303">
        <f>'5-. Identificación de Riesgos'!I44</f>
        <v>0</v>
      </c>
      <c r="M44" s="269"/>
      <c r="N44" s="244"/>
      <c r="O44" s="244"/>
      <c r="P44" s="244"/>
      <c r="Q44" s="244"/>
      <c r="R44" s="269"/>
      <c r="S44" s="494"/>
      <c r="T44" s="484"/>
      <c r="U44" s="484"/>
      <c r="V44" s="498"/>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33"/>
      <c r="CI44" s="233"/>
      <c r="CJ44" s="233"/>
      <c r="CK44" s="233"/>
      <c r="CL44" s="233"/>
      <c r="CM44" s="233"/>
      <c r="CN44" s="233"/>
      <c r="CO44" s="233"/>
      <c r="CP44" s="233"/>
      <c r="CQ44" s="233"/>
      <c r="CR44" s="233"/>
      <c r="CS44" s="233"/>
      <c r="CT44" s="233"/>
      <c r="CU44" s="233"/>
      <c r="CV44" s="233"/>
      <c r="CW44" s="233"/>
      <c r="CX44" s="233"/>
      <c r="CY44" s="233"/>
      <c r="CZ44" s="233"/>
      <c r="DA44" s="233"/>
      <c r="DB44" s="233"/>
      <c r="DC44" s="233"/>
      <c r="DD44" s="233"/>
      <c r="DE44" s="233"/>
      <c r="DF44" s="233"/>
      <c r="DG44" s="233"/>
      <c r="DH44" s="233"/>
      <c r="DI44" s="233"/>
      <c r="DJ44" s="233"/>
      <c r="DK44" s="233"/>
      <c r="DL44" s="233"/>
      <c r="DM44" s="233"/>
      <c r="DN44" s="233"/>
      <c r="DO44" s="233"/>
      <c r="DP44" s="233"/>
      <c r="DQ44" s="233"/>
      <c r="DR44" s="233"/>
      <c r="DS44" s="233"/>
      <c r="DT44" s="233"/>
      <c r="DU44" s="233"/>
      <c r="DV44" s="233"/>
      <c r="DW44" s="233"/>
      <c r="DX44" s="233"/>
      <c r="DY44" s="233"/>
      <c r="DZ44" s="233"/>
      <c r="EA44" s="233"/>
      <c r="EB44" s="233"/>
      <c r="EC44" s="233"/>
      <c r="ED44" s="233"/>
      <c r="EE44" s="233"/>
      <c r="EF44" s="233"/>
      <c r="EG44" s="233"/>
      <c r="EH44" s="233"/>
      <c r="EI44" s="233"/>
      <c r="EJ44" s="233"/>
      <c r="EK44" s="233"/>
      <c r="EL44" s="233"/>
      <c r="EM44" s="233"/>
      <c r="EN44" s="233"/>
      <c r="EO44" s="233"/>
      <c r="EP44" s="233"/>
      <c r="EQ44" s="233"/>
      <c r="ER44" s="233"/>
      <c r="ES44" s="233"/>
      <c r="ET44" s="233"/>
      <c r="EU44" s="233"/>
      <c r="EV44" s="233"/>
      <c r="EW44" s="233"/>
      <c r="EX44" s="233"/>
      <c r="EY44" s="233"/>
      <c r="EZ44" s="233"/>
      <c r="FA44" s="233"/>
      <c r="FB44" s="233"/>
      <c r="FC44" s="233"/>
      <c r="FD44" s="233"/>
      <c r="FE44" s="233"/>
      <c r="FF44" s="233"/>
      <c r="FG44" s="233"/>
      <c r="FH44" s="233"/>
      <c r="FI44" s="233"/>
      <c r="FJ44" s="233"/>
      <c r="FK44" s="233"/>
      <c r="FL44" s="233"/>
      <c r="FM44" s="233"/>
      <c r="FN44" s="233"/>
      <c r="FO44" s="233"/>
      <c r="FP44" s="233"/>
      <c r="FQ44" s="233"/>
      <c r="FR44" s="233"/>
      <c r="FS44" s="233"/>
      <c r="FT44" s="233"/>
      <c r="FU44" s="233"/>
      <c r="FV44" s="233"/>
      <c r="FW44" s="233"/>
      <c r="FX44" s="233"/>
      <c r="FY44" s="233"/>
      <c r="FZ44" s="233"/>
      <c r="GA44" s="233"/>
      <c r="GB44" s="233"/>
      <c r="GC44" s="233"/>
      <c r="GD44" s="233"/>
      <c r="GE44" s="233"/>
      <c r="GF44" s="233"/>
      <c r="GG44" s="233"/>
      <c r="GH44" s="233"/>
      <c r="GI44" s="233"/>
      <c r="GJ44" s="233"/>
      <c r="GK44" s="233"/>
      <c r="GL44" s="233"/>
      <c r="GM44" s="233"/>
      <c r="GN44" s="233"/>
      <c r="GO44" s="233"/>
      <c r="GP44" s="233"/>
      <c r="GQ44" s="233"/>
      <c r="GR44" s="233"/>
      <c r="GS44" s="233"/>
      <c r="GT44" s="233"/>
      <c r="GU44" s="233"/>
      <c r="GV44" s="233"/>
      <c r="GW44" s="233"/>
      <c r="GX44" s="233"/>
      <c r="GY44" s="233"/>
      <c r="GZ44" s="233"/>
      <c r="HA44" s="233"/>
      <c r="HB44" s="233"/>
      <c r="HC44" s="233"/>
      <c r="HD44" s="233"/>
      <c r="HE44" s="233"/>
      <c r="HF44" s="233"/>
      <c r="HG44" s="233"/>
      <c r="HH44" s="233"/>
      <c r="HI44" s="233"/>
      <c r="HJ44" s="233"/>
      <c r="HK44" s="233"/>
      <c r="HL44" s="233"/>
      <c r="HM44" s="233"/>
      <c r="HN44" s="233"/>
      <c r="HO44" s="233"/>
      <c r="HP44" s="233"/>
      <c r="HQ44" s="233"/>
      <c r="HR44" s="233"/>
      <c r="HS44" s="233"/>
      <c r="HT44" s="233"/>
      <c r="HU44" s="233"/>
      <c r="HV44" s="233"/>
      <c r="HW44" s="233"/>
      <c r="HX44" s="233"/>
      <c r="HY44" s="233"/>
      <c r="HZ44" s="233"/>
      <c r="IA44" s="233"/>
      <c r="IB44" s="233"/>
      <c r="IC44" s="233"/>
      <c r="ID44" s="233"/>
      <c r="IE44" s="233"/>
      <c r="IF44" s="233"/>
      <c r="IG44" s="233"/>
      <c r="IH44" s="233"/>
      <c r="II44" s="233"/>
      <c r="IJ44" s="233"/>
      <c r="IK44" s="233"/>
      <c r="IL44" s="233"/>
      <c r="IM44" s="233"/>
      <c r="IN44" s="233"/>
      <c r="IO44" s="233"/>
      <c r="IP44" s="233"/>
      <c r="IQ44" s="233"/>
      <c r="IR44" s="233"/>
      <c r="IS44" s="233"/>
      <c r="IT44" s="233"/>
      <c r="IU44" s="233"/>
      <c r="IV44" s="233"/>
      <c r="IW44" s="233"/>
      <c r="IX44" s="233"/>
      <c r="IY44" s="233"/>
      <c r="IZ44" s="233"/>
      <c r="JA44" s="233"/>
      <c r="JB44" s="233"/>
      <c r="JC44" s="233"/>
      <c r="JD44" s="233"/>
      <c r="JE44" s="233"/>
      <c r="JF44" s="233"/>
      <c r="JG44" s="233"/>
      <c r="JH44" s="233"/>
      <c r="JI44" s="233"/>
      <c r="JJ44" s="233"/>
      <c r="JK44" s="233"/>
      <c r="JL44" s="233"/>
      <c r="JM44" s="233"/>
      <c r="JN44" s="233"/>
      <c r="JO44" s="233"/>
      <c r="JP44" s="233"/>
      <c r="JQ44" s="233"/>
      <c r="JR44" s="233"/>
    </row>
    <row r="45" spans="1:278" s="234" customFormat="1" ht="25.15" hidden="1" customHeight="1">
      <c r="A45" s="530"/>
      <c r="B45" s="472"/>
      <c r="C45" s="268">
        <f>'5-. Identificación de Riesgos'!D45</f>
        <v>0</v>
      </c>
      <c r="D45" s="244"/>
      <c r="E45" s="268"/>
      <c r="F45" s="276"/>
      <c r="G45" s="276"/>
      <c r="H45" s="276"/>
      <c r="I45" s="276"/>
      <c r="J45" s="268">
        <f t="shared" si="6"/>
        <v>0</v>
      </c>
      <c r="K45" s="494"/>
      <c r="L45" s="303">
        <f>'5-. Identificación de Riesgos'!I45</f>
        <v>0</v>
      </c>
      <c r="M45" s="269"/>
      <c r="N45" s="244"/>
      <c r="O45" s="244"/>
      <c r="P45" s="244"/>
      <c r="Q45" s="244"/>
      <c r="R45" s="269"/>
      <c r="S45" s="494"/>
      <c r="T45" s="484"/>
      <c r="U45" s="484"/>
      <c r="V45" s="498"/>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233"/>
      <c r="BU45" s="233"/>
      <c r="BV45" s="233"/>
      <c r="BW45" s="233"/>
      <c r="BX45" s="233"/>
      <c r="BY45" s="233"/>
      <c r="BZ45" s="233"/>
      <c r="CA45" s="233"/>
      <c r="CB45" s="233"/>
      <c r="CC45" s="233"/>
      <c r="CD45" s="233"/>
      <c r="CE45" s="233"/>
      <c r="CF45" s="233"/>
      <c r="CG45" s="233"/>
      <c r="CH45" s="233"/>
      <c r="CI45" s="233"/>
      <c r="CJ45" s="233"/>
      <c r="CK45" s="233"/>
      <c r="CL45" s="233"/>
      <c r="CM45" s="233"/>
      <c r="CN45" s="233"/>
      <c r="CO45" s="233"/>
      <c r="CP45" s="233"/>
      <c r="CQ45" s="233"/>
      <c r="CR45" s="233"/>
      <c r="CS45" s="233"/>
      <c r="CT45" s="233"/>
      <c r="CU45" s="233"/>
      <c r="CV45" s="233"/>
      <c r="CW45" s="233"/>
      <c r="CX45" s="233"/>
      <c r="CY45" s="233"/>
      <c r="CZ45" s="233"/>
      <c r="DA45" s="233"/>
      <c r="DB45" s="233"/>
      <c r="DC45" s="233"/>
      <c r="DD45" s="233"/>
      <c r="DE45" s="233"/>
      <c r="DF45" s="233"/>
      <c r="DG45" s="233"/>
      <c r="DH45" s="233"/>
      <c r="DI45" s="233"/>
      <c r="DJ45" s="233"/>
      <c r="DK45" s="233"/>
      <c r="DL45" s="233"/>
      <c r="DM45" s="233"/>
      <c r="DN45" s="233"/>
      <c r="DO45" s="233"/>
      <c r="DP45" s="233"/>
      <c r="DQ45" s="233"/>
      <c r="DR45" s="233"/>
      <c r="DS45" s="233"/>
      <c r="DT45" s="233"/>
      <c r="DU45" s="233"/>
      <c r="DV45" s="233"/>
      <c r="DW45" s="233"/>
      <c r="DX45" s="233"/>
      <c r="DY45" s="233"/>
      <c r="DZ45" s="233"/>
      <c r="EA45" s="233"/>
      <c r="EB45" s="233"/>
      <c r="EC45" s="233"/>
      <c r="ED45" s="233"/>
      <c r="EE45" s="233"/>
      <c r="EF45" s="233"/>
      <c r="EG45" s="233"/>
      <c r="EH45" s="233"/>
      <c r="EI45" s="233"/>
      <c r="EJ45" s="233"/>
      <c r="EK45" s="233"/>
      <c r="EL45" s="233"/>
      <c r="EM45" s="233"/>
      <c r="EN45" s="233"/>
      <c r="EO45" s="233"/>
      <c r="EP45" s="233"/>
      <c r="EQ45" s="233"/>
      <c r="ER45" s="233"/>
      <c r="ES45" s="233"/>
      <c r="ET45" s="233"/>
      <c r="EU45" s="233"/>
      <c r="EV45" s="233"/>
      <c r="EW45" s="233"/>
      <c r="EX45" s="233"/>
      <c r="EY45" s="233"/>
      <c r="EZ45" s="233"/>
      <c r="FA45" s="233"/>
      <c r="FB45" s="233"/>
      <c r="FC45" s="233"/>
      <c r="FD45" s="233"/>
      <c r="FE45" s="233"/>
      <c r="FF45" s="233"/>
      <c r="FG45" s="233"/>
      <c r="FH45" s="233"/>
      <c r="FI45" s="233"/>
      <c r="FJ45" s="233"/>
      <c r="FK45" s="233"/>
      <c r="FL45" s="233"/>
      <c r="FM45" s="233"/>
      <c r="FN45" s="233"/>
      <c r="FO45" s="233"/>
      <c r="FP45" s="233"/>
      <c r="FQ45" s="233"/>
      <c r="FR45" s="233"/>
      <c r="FS45" s="233"/>
      <c r="FT45" s="233"/>
      <c r="FU45" s="233"/>
      <c r="FV45" s="233"/>
      <c r="FW45" s="233"/>
      <c r="FX45" s="233"/>
      <c r="FY45" s="233"/>
      <c r="FZ45" s="233"/>
      <c r="GA45" s="233"/>
      <c r="GB45" s="233"/>
      <c r="GC45" s="233"/>
      <c r="GD45" s="233"/>
      <c r="GE45" s="233"/>
      <c r="GF45" s="233"/>
      <c r="GG45" s="233"/>
      <c r="GH45" s="233"/>
      <c r="GI45" s="233"/>
      <c r="GJ45" s="233"/>
      <c r="GK45" s="233"/>
      <c r="GL45" s="233"/>
      <c r="GM45" s="233"/>
      <c r="GN45" s="233"/>
      <c r="GO45" s="233"/>
      <c r="GP45" s="233"/>
      <c r="GQ45" s="233"/>
      <c r="GR45" s="233"/>
      <c r="GS45" s="233"/>
      <c r="GT45" s="233"/>
      <c r="GU45" s="233"/>
      <c r="GV45" s="233"/>
      <c r="GW45" s="233"/>
      <c r="GX45" s="233"/>
      <c r="GY45" s="233"/>
      <c r="GZ45" s="233"/>
      <c r="HA45" s="233"/>
      <c r="HB45" s="233"/>
      <c r="HC45" s="233"/>
      <c r="HD45" s="233"/>
      <c r="HE45" s="233"/>
      <c r="HF45" s="233"/>
      <c r="HG45" s="233"/>
      <c r="HH45" s="233"/>
      <c r="HI45" s="233"/>
      <c r="HJ45" s="233"/>
      <c r="HK45" s="233"/>
      <c r="HL45" s="233"/>
      <c r="HM45" s="233"/>
      <c r="HN45" s="233"/>
      <c r="HO45" s="233"/>
      <c r="HP45" s="233"/>
      <c r="HQ45" s="233"/>
      <c r="HR45" s="233"/>
      <c r="HS45" s="233"/>
      <c r="HT45" s="233"/>
      <c r="HU45" s="233"/>
      <c r="HV45" s="233"/>
      <c r="HW45" s="233"/>
      <c r="HX45" s="233"/>
      <c r="HY45" s="233"/>
      <c r="HZ45" s="233"/>
      <c r="IA45" s="233"/>
      <c r="IB45" s="233"/>
      <c r="IC45" s="233"/>
      <c r="ID45" s="233"/>
      <c r="IE45" s="233"/>
      <c r="IF45" s="233"/>
      <c r="IG45" s="233"/>
      <c r="IH45" s="233"/>
      <c r="II45" s="233"/>
      <c r="IJ45" s="233"/>
      <c r="IK45" s="233"/>
      <c r="IL45" s="233"/>
      <c r="IM45" s="233"/>
      <c r="IN45" s="233"/>
      <c r="IO45" s="233"/>
      <c r="IP45" s="233"/>
      <c r="IQ45" s="233"/>
      <c r="IR45" s="233"/>
      <c r="IS45" s="233"/>
      <c r="IT45" s="233"/>
      <c r="IU45" s="233"/>
      <c r="IV45" s="233"/>
      <c r="IW45" s="233"/>
      <c r="IX45" s="233"/>
      <c r="IY45" s="233"/>
      <c r="IZ45" s="233"/>
      <c r="JA45" s="233"/>
      <c r="JB45" s="233"/>
      <c r="JC45" s="233"/>
      <c r="JD45" s="233"/>
      <c r="JE45" s="233"/>
      <c r="JF45" s="233"/>
      <c r="JG45" s="233"/>
      <c r="JH45" s="233"/>
      <c r="JI45" s="233"/>
      <c r="JJ45" s="233"/>
      <c r="JK45" s="233"/>
      <c r="JL45" s="233"/>
      <c r="JM45" s="233"/>
      <c r="JN45" s="233"/>
      <c r="JO45" s="233"/>
      <c r="JP45" s="233"/>
      <c r="JQ45" s="233"/>
      <c r="JR45" s="233"/>
    </row>
    <row r="46" spans="1:278" s="234" customFormat="1" ht="25.15" hidden="1" customHeight="1">
      <c r="A46" s="530"/>
      <c r="B46" s="472"/>
      <c r="C46" s="268">
        <f>'5-. Identificación de Riesgos'!D46</f>
        <v>0</v>
      </c>
      <c r="D46" s="244"/>
      <c r="E46" s="268"/>
      <c r="F46" s="276"/>
      <c r="G46" s="276"/>
      <c r="H46" s="276"/>
      <c r="I46" s="276"/>
      <c r="J46" s="268">
        <f t="shared" si="6"/>
        <v>0</v>
      </c>
      <c r="K46" s="494"/>
      <c r="L46" s="303">
        <f>'5-. Identificación de Riesgos'!I46</f>
        <v>0</v>
      </c>
      <c r="M46" s="269"/>
      <c r="N46" s="244"/>
      <c r="O46" s="244"/>
      <c r="P46" s="244"/>
      <c r="Q46" s="244"/>
      <c r="R46" s="269"/>
      <c r="S46" s="494"/>
      <c r="T46" s="484"/>
      <c r="U46" s="484"/>
      <c r="V46" s="498"/>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3"/>
      <c r="CF46" s="233"/>
      <c r="CG46" s="233"/>
      <c r="CH46" s="233"/>
      <c r="CI46" s="233"/>
      <c r="CJ46" s="233"/>
      <c r="CK46" s="233"/>
      <c r="CL46" s="233"/>
      <c r="CM46" s="233"/>
      <c r="CN46" s="233"/>
      <c r="CO46" s="233"/>
      <c r="CP46" s="233"/>
      <c r="CQ46" s="233"/>
      <c r="CR46" s="233"/>
      <c r="CS46" s="233"/>
      <c r="CT46" s="233"/>
      <c r="CU46" s="233"/>
      <c r="CV46" s="233"/>
      <c r="CW46" s="233"/>
      <c r="CX46" s="233"/>
      <c r="CY46" s="233"/>
      <c r="CZ46" s="233"/>
      <c r="DA46" s="233"/>
      <c r="DB46" s="233"/>
      <c r="DC46" s="233"/>
      <c r="DD46" s="233"/>
      <c r="DE46" s="233"/>
      <c r="DF46" s="233"/>
      <c r="DG46" s="233"/>
      <c r="DH46" s="233"/>
      <c r="DI46" s="233"/>
      <c r="DJ46" s="233"/>
      <c r="DK46" s="233"/>
      <c r="DL46" s="233"/>
      <c r="DM46" s="233"/>
      <c r="DN46" s="233"/>
      <c r="DO46" s="233"/>
      <c r="DP46" s="233"/>
      <c r="DQ46" s="233"/>
      <c r="DR46" s="233"/>
      <c r="DS46" s="233"/>
      <c r="DT46" s="233"/>
      <c r="DU46" s="233"/>
      <c r="DV46" s="233"/>
      <c r="DW46" s="233"/>
      <c r="DX46" s="233"/>
      <c r="DY46" s="233"/>
      <c r="DZ46" s="233"/>
      <c r="EA46" s="233"/>
      <c r="EB46" s="233"/>
      <c r="EC46" s="233"/>
      <c r="ED46" s="233"/>
      <c r="EE46" s="233"/>
      <c r="EF46" s="233"/>
      <c r="EG46" s="233"/>
      <c r="EH46" s="233"/>
      <c r="EI46" s="233"/>
      <c r="EJ46" s="233"/>
      <c r="EK46" s="233"/>
      <c r="EL46" s="233"/>
      <c r="EM46" s="233"/>
      <c r="EN46" s="233"/>
      <c r="EO46" s="233"/>
      <c r="EP46" s="233"/>
      <c r="EQ46" s="233"/>
      <c r="ER46" s="233"/>
      <c r="ES46" s="233"/>
      <c r="ET46" s="233"/>
      <c r="EU46" s="233"/>
      <c r="EV46" s="233"/>
      <c r="EW46" s="233"/>
      <c r="EX46" s="233"/>
      <c r="EY46" s="233"/>
      <c r="EZ46" s="233"/>
      <c r="FA46" s="233"/>
      <c r="FB46" s="233"/>
      <c r="FC46" s="233"/>
      <c r="FD46" s="233"/>
      <c r="FE46" s="233"/>
      <c r="FF46" s="233"/>
      <c r="FG46" s="233"/>
      <c r="FH46" s="233"/>
      <c r="FI46" s="233"/>
      <c r="FJ46" s="233"/>
      <c r="FK46" s="233"/>
      <c r="FL46" s="233"/>
      <c r="FM46" s="233"/>
      <c r="FN46" s="233"/>
      <c r="FO46" s="233"/>
      <c r="FP46" s="233"/>
      <c r="FQ46" s="233"/>
      <c r="FR46" s="233"/>
      <c r="FS46" s="233"/>
      <c r="FT46" s="233"/>
      <c r="FU46" s="233"/>
      <c r="FV46" s="233"/>
      <c r="FW46" s="233"/>
      <c r="FX46" s="233"/>
      <c r="FY46" s="233"/>
      <c r="FZ46" s="233"/>
      <c r="GA46" s="233"/>
      <c r="GB46" s="233"/>
      <c r="GC46" s="233"/>
      <c r="GD46" s="233"/>
      <c r="GE46" s="233"/>
      <c r="GF46" s="233"/>
      <c r="GG46" s="233"/>
      <c r="GH46" s="233"/>
      <c r="GI46" s="233"/>
      <c r="GJ46" s="233"/>
      <c r="GK46" s="233"/>
      <c r="GL46" s="233"/>
      <c r="GM46" s="233"/>
      <c r="GN46" s="233"/>
      <c r="GO46" s="233"/>
      <c r="GP46" s="233"/>
      <c r="GQ46" s="233"/>
      <c r="GR46" s="233"/>
      <c r="GS46" s="233"/>
      <c r="GT46" s="233"/>
      <c r="GU46" s="233"/>
      <c r="GV46" s="233"/>
      <c r="GW46" s="233"/>
      <c r="GX46" s="233"/>
      <c r="GY46" s="233"/>
      <c r="GZ46" s="233"/>
      <c r="HA46" s="233"/>
      <c r="HB46" s="233"/>
      <c r="HC46" s="233"/>
      <c r="HD46" s="233"/>
      <c r="HE46" s="233"/>
      <c r="HF46" s="233"/>
      <c r="HG46" s="233"/>
      <c r="HH46" s="233"/>
      <c r="HI46" s="233"/>
      <c r="HJ46" s="233"/>
      <c r="HK46" s="233"/>
      <c r="HL46" s="233"/>
      <c r="HM46" s="233"/>
      <c r="HN46" s="233"/>
      <c r="HO46" s="233"/>
      <c r="HP46" s="233"/>
      <c r="HQ46" s="233"/>
      <c r="HR46" s="233"/>
      <c r="HS46" s="233"/>
      <c r="HT46" s="233"/>
      <c r="HU46" s="233"/>
      <c r="HV46" s="233"/>
      <c r="HW46" s="233"/>
      <c r="HX46" s="233"/>
      <c r="HY46" s="233"/>
      <c r="HZ46" s="233"/>
      <c r="IA46" s="233"/>
      <c r="IB46" s="233"/>
      <c r="IC46" s="233"/>
      <c r="ID46" s="233"/>
      <c r="IE46" s="233"/>
      <c r="IF46" s="233"/>
      <c r="IG46" s="233"/>
      <c r="IH46" s="233"/>
      <c r="II46" s="233"/>
      <c r="IJ46" s="233"/>
      <c r="IK46" s="233"/>
      <c r="IL46" s="233"/>
      <c r="IM46" s="233"/>
      <c r="IN46" s="233"/>
      <c r="IO46" s="233"/>
      <c r="IP46" s="233"/>
      <c r="IQ46" s="233"/>
      <c r="IR46" s="233"/>
      <c r="IS46" s="233"/>
      <c r="IT46" s="233"/>
      <c r="IU46" s="233"/>
      <c r="IV46" s="233"/>
      <c r="IW46" s="233"/>
      <c r="IX46" s="233"/>
      <c r="IY46" s="233"/>
      <c r="IZ46" s="233"/>
      <c r="JA46" s="233"/>
      <c r="JB46" s="233"/>
      <c r="JC46" s="233"/>
      <c r="JD46" s="233"/>
      <c r="JE46" s="233"/>
      <c r="JF46" s="233"/>
      <c r="JG46" s="233"/>
      <c r="JH46" s="233"/>
      <c r="JI46" s="233"/>
      <c r="JJ46" s="233"/>
      <c r="JK46" s="233"/>
      <c r="JL46" s="233"/>
      <c r="JM46" s="233"/>
      <c r="JN46" s="233"/>
      <c r="JO46" s="233"/>
      <c r="JP46" s="233"/>
      <c r="JQ46" s="233"/>
      <c r="JR46" s="233"/>
    </row>
    <row r="47" spans="1:278" s="234" customFormat="1" ht="25.15" hidden="1" customHeight="1">
      <c r="A47" s="530"/>
      <c r="B47" s="472"/>
      <c r="C47" s="268">
        <f>'5-. Identificación de Riesgos'!D47</f>
        <v>0</v>
      </c>
      <c r="D47" s="244"/>
      <c r="E47" s="268"/>
      <c r="F47" s="276"/>
      <c r="G47" s="276"/>
      <c r="H47" s="276"/>
      <c r="I47" s="276"/>
      <c r="J47" s="268">
        <f t="shared" si="6"/>
        <v>0</v>
      </c>
      <c r="K47" s="494"/>
      <c r="L47" s="303">
        <f>'5-. Identificación de Riesgos'!I47</f>
        <v>0</v>
      </c>
      <c r="M47" s="269"/>
      <c r="N47" s="244"/>
      <c r="O47" s="244"/>
      <c r="P47" s="244"/>
      <c r="Q47" s="244"/>
      <c r="R47" s="269"/>
      <c r="S47" s="494"/>
      <c r="T47" s="484"/>
      <c r="U47" s="484"/>
      <c r="V47" s="498"/>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233"/>
      <c r="BU47" s="233"/>
      <c r="BV47" s="233"/>
      <c r="BW47" s="233"/>
      <c r="BX47" s="233"/>
      <c r="BY47" s="233"/>
      <c r="BZ47" s="233"/>
      <c r="CA47" s="233"/>
      <c r="CB47" s="233"/>
      <c r="CC47" s="233"/>
      <c r="CD47" s="233"/>
      <c r="CE47" s="233"/>
      <c r="CF47" s="233"/>
      <c r="CG47" s="233"/>
      <c r="CH47" s="233"/>
      <c r="CI47" s="233"/>
      <c r="CJ47" s="233"/>
      <c r="CK47" s="233"/>
      <c r="CL47" s="233"/>
      <c r="CM47" s="233"/>
      <c r="CN47" s="233"/>
      <c r="CO47" s="233"/>
      <c r="CP47" s="233"/>
      <c r="CQ47" s="233"/>
      <c r="CR47" s="233"/>
      <c r="CS47" s="233"/>
      <c r="CT47" s="233"/>
      <c r="CU47" s="233"/>
      <c r="CV47" s="233"/>
      <c r="CW47" s="233"/>
      <c r="CX47" s="233"/>
      <c r="CY47" s="233"/>
      <c r="CZ47" s="233"/>
      <c r="DA47" s="233"/>
      <c r="DB47" s="233"/>
      <c r="DC47" s="233"/>
      <c r="DD47" s="233"/>
      <c r="DE47" s="233"/>
      <c r="DF47" s="233"/>
      <c r="DG47" s="233"/>
      <c r="DH47" s="233"/>
      <c r="DI47" s="233"/>
      <c r="DJ47" s="233"/>
      <c r="DK47" s="233"/>
      <c r="DL47" s="233"/>
      <c r="DM47" s="233"/>
      <c r="DN47" s="233"/>
      <c r="DO47" s="233"/>
      <c r="DP47" s="233"/>
      <c r="DQ47" s="233"/>
      <c r="DR47" s="233"/>
      <c r="DS47" s="233"/>
      <c r="DT47" s="233"/>
      <c r="DU47" s="233"/>
      <c r="DV47" s="233"/>
      <c r="DW47" s="233"/>
      <c r="DX47" s="233"/>
      <c r="DY47" s="233"/>
      <c r="DZ47" s="233"/>
      <c r="EA47" s="233"/>
      <c r="EB47" s="233"/>
      <c r="EC47" s="233"/>
      <c r="ED47" s="233"/>
      <c r="EE47" s="233"/>
      <c r="EF47" s="233"/>
      <c r="EG47" s="233"/>
      <c r="EH47" s="233"/>
      <c r="EI47" s="233"/>
      <c r="EJ47" s="233"/>
      <c r="EK47" s="233"/>
      <c r="EL47" s="233"/>
      <c r="EM47" s="233"/>
      <c r="EN47" s="233"/>
      <c r="EO47" s="233"/>
      <c r="EP47" s="233"/>
      <c r="EQ47" s="233"/>
      <c r="ER47" s="233"/>
      <c r="ES47" s="233"/>
      <c r="ET47" s="233"/>
      <c r="EU47" s="233"/>
      <c r="EV47" s="233"/>
      <c r="EW47" s="233"/>
      <c r="EX47" s="233"/>
      <c r="EY47" s="233"/>
      <c r="EZ47" s="233"/>
      <c r="FA47" s="233"/>
      <c r="FB47" s="233"/>
      <c r="FC47" s="233"/>
      <c r="FD47" s="233"/>
      <c r="FE47" s="233"/>
      <c r="FF47" s="233"/>
      <c r="FG47" s="233"/>
      <c r="FH47" s="233"/>
      <c r="FI47" s="233"/>
      <c r="FJ47" s="233"/>
      <c r="FK47" s="233"/>
      <c r="FL47" s="233"/>
      <c r="FM47" s="233"/>
      <c r="FN47" s="233"/>
      <c r="FO47" s="233"/>
      <c r="FP47" s="233"/>
      <c r="FQ47" s="233"/>
      <c r="FR47" s="233"/>
      <c r="FS47" s="233"/>
      <c r="FT47" s="233"/>
      <c r="FU47" s="233"/>
      <c r="FV47" s="233"/>
      <c r="FW47" s="233"/>
      <c r="FX47" s="233"/>
      <c r="FY47" s="233"/>
      <c r="FZ47" s="233"/>
      <c r="GA47" s="233"/>
      <c r="GB47" s="233"/>
      <c r="GC47" s="233"/>
      <c r="GD47" s="233"/>
      <c r="GE47" s="233"/>
      <c r="GF47" s="233"/>
      <c r="GG47" s="233"/>
      <c r="GH47" s="233"/>
      <c r="GI47" s="233"/>
      <c r="GJ47" s="233"/>
      <c r="GK47" s="233"/>
      <c r="GL47" s="233"/>
      <c r="GM47" s="233"/>
      <c r="GN47" s="233"/>
      <c r="GO47" s="233"/>
      <c r="GP47" s="233"/>
      <c r="GQ47" s="233"/>
      <c r="GR47" s="233"/>
      <c r="GS47" s="233"/>
      <c r="GT47" s="233"/>
      <c r="GU47" s="233"/>
      <c r="GV47" s="233"/>
      <c r="GW47" s="233"/>
      <c r="GX47" s="233"/>
      <c r="GY47" s="233"/>
      <c r="GZ47" s="233"/>
      <c r="HA47" s="233"/>
      <c r="HB47" s="233"/>
      <c r="HC47" s="233"/>
      <c r="HD47" s="233"/>
      <c r="HE47" s="233"/>
      <c r="HF47" s="233"/>
      <c r="HG47" s="233"/>
      <c r="HH47" s="233"/>
      <c r="HI47" s="233"/>
      <c r="HJ47" s="233"/>
      <c r="HK47" s="233"/>
      <c r="HL47" s="233"/>
      <c r="HM47" s="233"/>
      <c r="HN47" s="233"/>
      <c r="HO47" s="233"/>
      <c r="HP47" s="233"/>
      <c r="HQ47" s="233"/>
      <c r="HR47" s="233"/>
      <c r="HS47" s="233"/>
      <c r="HT47" s="233"/>
      <c r="HU47" s="233"/>
      <c r="HV47" s="233"/>
      <c r="HW47" s="233"/>
      <c r="HX47" s="233"/>
      <c r="HY47" s="233"/>
      <c r="HZ47" s="233"/>
      <c r="IA47" s="233"/>
      <c r="IB47" s="233"/>
      <c r="IC47" s="233"/>
      <c r="ID47" s="233"/>
      <c r="IE47" s="233"/>
      <c r="IF47" s="233"/>
      <c r="IG47" s="233"/>
      <c r="IH47" s="233"/>
      <c r="II47" s="233"/>
      <c r="IJ47" s="233"/>
      <c r="IK47" s="233"/>
      <c r="IL47" s="233"/>
      <c r="IM47" s="233"/>
      <c r="IN47" s="233"/>
      <c r="IO47" s="233"/>
      <c r="IP47" s="233"/>
      <c r="IQ47" s="233"/>
      <c r="IR47" s="233"/>
      <c r="IS47" s="233"/>
      <c r="IT47" s="233"/>
      <c r="IU47" s="233"/>
      <c r="IV47" s="233"/>
      <c r="IW47" s="233"/>
      <c r="IX47" s="233"/>
      <c r="IY47" s="233"/>
      <c r="IZ47" s="233"/>
      <c r="JA47" s="233"/>
      <c r="JB47" s="233"/>
      <c r="JC47" s="233"/>
      <c r="JD47" s="233"/>
      <c r="JE47" s="233"/>
      <c r="JF47" s="233"/>
      <c r="JG47" s="233"/>
      <c r="JH47" s="233"/>
      <c r="JI47" s="233"/>
      <c r="JJ47" s="233"/>
      <c r="JK47" s="233"/>
      <c r="JL47" s="233"/>
      <c r="JM47" s="233"/>
      <c r="JN47" s="233"/>
      <c r="JO47" s="233"/>
      <c r="JP47" s="233"/>
      <c r="JQ47" s="233"/>
      <c r="JR47" s="233"/>
    </row>
    <row r="48" spans="1:278" s="234" customFormat="1" ht="25.15" hidden="1" customHeight="1">
      <c r="A48" s="530"/>
      <c r="B48" s="472"/>
      <c r="C48" s="268">
        <f>'5-. Identificación de Riesgos'!D48</f>
        <v>0</v>
      </c>
      <c r="D48" s="244"/>
      <c r="E48" s="268"/>
      <c r="F48" s="276"/>
      <c r="G48" s="276"/>
      <c r="H48" s="276"/>
      <c r="I48" s="276"/>
      <c r="J48" s="268">
        <f t="shared" si="6"/>
        <v>0</v>
      </c>
      <c r="K48" s="494"/>
      <c r="L48" s="303">
        <f>'5-. Identificación de Riesgos'!I48</f>
        <v>0</v>
      </c>
      <c r="M48" s="269"/>
      <c r="N48" s="244"/>
      <c r="O48" s="244"/>
      <c r="P48" s="244"/>
      <c r="Q48" s="244"/>
      <c r="R48" s="269"/>
      <c r="S48" s="494"/>
      <c r="T48" s="484"/>
      <c r="U48" s="484"/>
      <c r="V48" s="498"/>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233"/>
      <c r="BU48" s="233"/>
      <c r="BV48" s="233"/>
      <c r="BW48" s="233"/>
      <c r="BX48" s="233"/>
      <c r="BY48" s="233"/>
      <c r="BZ48" s="233"/>
      <c r="CA48" s="233"/>
      <c r="CB48" s="233"/>
      <c r="CC48" s="233"/>
      <c r="CD48" s="233"/>
      <c r="CE48" s="233"/>
      <c r="CF48" s="233"/>
      <c r="CG48" s="233"/>
      <c r="CH48" s="233"/>
      <c r="CI48" s="233"/>
      <c r="CJ48" s="233"/>
      <c r="CK48" s="233"/>
      <c r="CL48" s="233"/>
      <c r="CM48" s="233"/>
      <c r="CN48" s="233"/>
      <c r="CO48" s="233"/>
      <c r="CP48" s="233"/>
      <c r="CQ48" s="233"/>
      <c r="CR48" s="233"/>
      <c r="CS48" s="233"/>
      <c r="CT48" s="233"/>
      <c r="CU48" s="233"/>
      <c r="CV48" s="233"/>
      <c r="CW48" s="233"/>
      <c r="CX48" s="233"/>
      <c r="CY48" s="233"/>
      <c r="CZ48" s="233"/>
      <c r="DA48" s="233"/>
      <c r="DB48" s="233"/>
      <c r="DC48" s="233"/>
      <c r="DD48" s="233"/>
      <c r="DE48" s="233"/>
      <c r="DF48" s="233"/>
      <c r="DG48" s="233"/>
      <c r="DH48" s="233"/>
      <c r="DI48" s="233"/>
      <c r="DJ48" s="233"/>
      <c r="DK48" s="233"/>
      <c r="DL48" s="233"/>
      <c r="DM48" s="233"/>
      <c r="DN48" s="233"/>
      <c r="DO48" s="233"/>
      <c r="DP48" s="233"/>
      <c r="DQ48" s="233"/>
      <c r="DR48" s="233"/>
      <c r="DS48" s="233"/>
      <c r="DT48" s="233"/>
      <c r="DU48" s="233"/>
      <c r="DV48" s="233"/>
      <c r="DW48" s="233"/>
      <c r="DX48" s="233"/>
      <c r="DY48" s="233"/>
      <c r="DZ48" s="233"/>
      <c r="EA48" s="233"/>
      <c r="EB48" s="233"/>
      <c r="EC48" s="233"/>
      <c r="ED48" s="233"/>
      <c r="EE48" s="233"/>
      <c r="EF48" s="233"/>
      <c r="EG48" s="233"/>
      <c r="EH48" s="233"/>
      <c r="EI48" s="233"/>
      <c r="EJ48" s="233"/>
      <c r="EK48" s="233"/>
      <c r="EL48" s="233"/>
      <c r="EM48" s="233"/>
      <c r="EN48" s="233"/>
      <c r="EO48" s="233"/>
      <c r="EP48" s="233"/>
      <c r="EQ48" s="233"/>
      <c r="ER48" s="233"/>
      <c r="ES48" s="233"/>
      <c r="ET48" s="233"/>
      <c r="EU48" s="233"/>
      <c r="EV48" s="233"/>
      <c r="EW48" s="233"/>
      <c r="EX48" s="233"/>
      <c r="EY48" s="233"/>
      <c r="EZ48" s="233"/>
      <c r="FA48" s="233"/>
      <c r="FB48" s="233"/>
      <c r="FC48" s="233"/>
      <c r="FD48" s="233"/>
      <c r="FE48" s="233"/>
      <c r="FF48" s="233"/>
      <c r="FG48" s="233"/>
      <c r="FH48" s="233"/>
      <c r="FI48" s="233"/>
      <c r="FJ48" s="233"/>
      <c r="FK48" s="233"/>
      <c r="FL48" s="233"/>
      <c r="FM48" s="233"/>
      <c r="FN48" s="233"/>
      <c r="FO48" s="233"/>
      <c r="FP48" s="233"/>
      <c r="FQ48" s="233"/>
      <c r="FR48" s="233"/>
      <c r="FS48" s="233"/>
      <c r="FT48" s="233"/>
      <c r="FU48" s="233"/>
      <c r="FV48" s="233"/>
      <c r="FW48" s="233"/>
      <c r="FX48" s="233"/>
      <c r="FY48" s="233"/>
      <c r="FZ48" s="233"/>
      <c r="GA48" s="233"/>
      <c r="GB48" s="233"/>
      <c r="GC48" s="233"/>
      <c r="GD48" s="233"/>
      <c r="GE48" s="233"/>
      <c r="GF48" s="233"/>
      <c r="GG48" s="233"/>
      <c r="GH48" s="233"/>
      <c r="GI48" s="233"/>
      <c r="GJ48" s="233"/>
      <c r="GK48" s="233"/>
      <c r="GL48" s="233"/>
      <c r="GM48" s="233"/>
      <c r="GN48" s="233"/>
      <c r="GO48" s="233"/>
      <c r="GP48" s="233"/>
      <c r="GQ48" s="233"/>
      <c r="GR48" s="233"/>
      <c r="GS48" s="233"/>
      <c r="GT48" s="233"/>
      <c r="GU48" s="233"/>
      <c r="GV48" s="233"/>
      <c r="GW48" s="233"/>
      <c r="GX48" s="233"/>
      <c r="GY48" s="233"/>
      <c r="GZ48" s="233"/>
      <c r="HA48" s="233"/>
      <c r="HB48" s="233"/>
      <c r="HC48" s="233"/>
      <c r="HD48" s="233"/>
      <c r="HE48" s="233"/>
      <c r="HF48" s="233"/>
      <c r="HG48" s="233"/>
      <c r="HH48" s="233"/>
      <c r="HI48" s="233"/>
      <c r="HJ48" s="233"/>
      <c r="HK48" s="233"/>
      <c r="HL48" s="233"/>
      <c r="HM48" s="233"/>
      <c r="HN48" s="233"/>
      <c r="HO48" s="233"/>
      <c r="HP48" s="233"/>
      <c r="HQ48" s="233"/>
      <c r="HR48" s="233"/>
      <c r="HS48" s="233"/>
      <c r="HT48" s="233"/>
      <c r="HU48" s="233"/>
      <c r="HV48" s="233"/>
      <c r="HW48" s="233"/>
      <c r="HX48" s="233"/>
      <c r="HY48" s="233"/>
      <c r="HZ48" s="233"/>
      <c r="IA48" s="233"/>
      <c r="IB48" s="233"/>
      <c r="IC48" s="233"/>
      <c r="ID48" s="233"/>
      <c r="IE48" s="233"/>
      <c r="IF48" s="233"/>
      <c r="IG48" s="233"/>
      <c r="IH48" s="233"/>
      <c r="II48" s="233"/>
      <c r="IJ48" s="233"/>
      <c r="IK48" s="233"/>
      <c r="IL48" s="233"/>
      <c r="IM48" s="233"/>
      <c r="IN48" s="233"/>
      <c r="IO48" s="233"/>
      <c r="IP48" s="233"/>
      <c r="IQ48" s="233"/>
      <c r="IR48" s="233"/>
      <c r="IS48" s="233"/>
      <c r="IT48" s="233"/>
      <c r="IU48" s="233"/>
      <c r="IV48" s="233"/>
      <c r="IW48" s="233"/>
      <c r="IX48" s="233"/>
      <c r="IY48" s="233"/>
      <c r="IZ48" s="233"/>
      <c r="JA48" s="233"/>
      <c r="JB48" s="233"/>
      <c r="JC48" s="233"/>
      <c r="JD48" s="233"/>
      <c r="JE48" s="233"/>
      <c r="JF48" s="233"/>
      <c r="JG48" s="233"/>
      <c r="JH48" s="233"/>
      <c r="JI48" s="233"/>
      <c r="JJ48" s="233"/>
      <c r="JK48" s="233"/>
      <c r="JL48" s="233"/>
      <c r="JM48" s="233"/>
      <c r="JN48" s="233"/>
      <c r="JO48" s="233"/>
      <c r="JP48" s="233"/>
      <c r="JQ48" s="233"/>
      <c r="JR48" s="233"/>
    </row>
    <row r="49" spans="1:278" s="234" customFormat="1" ht="25.15" customHeight="1" thickBot="1">
      <c r="A49" s="531"/>
      <c r="B49" s="473"/>
      <c r="C49" s="270">
        <f>'5-. Identificación de Riesgos'!D49</f>
        <v>0</v>
      </c>
      <c r="D49" s="271">
        <v>5</v>
      </c>
      <c r="E49" s="270"/>
      <c r="F49" s="277"/>
      <c r="G49" s="277"/>
      <c r="H49" s="277"/>
      <c r="I49" s="277"/>
      <c r="J49" s="270">
        <f t="shared" si="6"/>
        <v>0</v>
      </c>
      <c r="K49" s="495"/>
      <c r="L49" s="304">
        <f>'5-. Identificación de Riesgos'!I49</f>
        <v>0</v>
      </c>
      <c r="M49" s="272"/>
      <c r="N49" s="271"/>
      <c r="O49" s="271"/>
      <c r="P49" s="271"/>
      <c r="Q49" s="271"/>
      <c r="R49" s="269"/>
      <c r="S49" s="495"/>
      <c r="T49" s="496"/>
      <c r="U49" s="496"/>
      <c r="V49" s="499"/>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233"/>
      <c r="CC49" s="233"/>
      <c r="CD49" s="233"/>
      <c r="CE49" s="233"/>
      <c r="CF49" s="233"/>
      <c r="CG49" s="233"/>
      <c r="CH49" s="233"/>
      <c r="CI49" s="233"/>
      <c r="CJ49" s="233"/>
      <c r="CK49" s="233"/>
      <c r="CL49" s="233"/>
      <c r="CM49" s="233"/>
      <c r="CN49" s="233"/>
      <c r="CO49" s="233"/>
      <c r="CP49" s="233"/>
      <c r="CQ49" s="233"/>
      <c r="CR49" s="233"/>
      <c r="CS49" s="233"/>
      <c r="CT49" s="233"/>
      <c r="CU49" s="233"/>
      <c r="CV49" s="233"/>
      <c r="CW49" s="233"/>
      <c r="CX49" s="233"/>
      <c r="CY49" s="233"/>
      <c r="CZ49" s="233"/>
      <c r="DA49" s="233"/>
      <c r="DB49" s="233"/>
      <c r="DC49" s="233"/>
      <c r="DD49" s="233"/>
      <c r="DE49" s="233"/>
      <c r="DF49" s="233"/>
      <c r="DG49" s="233"/>
      <c r="DH49" s="233"/>
      <c r="DI49" s="233"/>
      <c r="DJ49" s="233"/>
      <c r="DK49" s="233"/>
      <c r="DL49" s="233"/>
      <c r="DM49" s="233"/>
      <c r="DN49" s="233"/>
      <c r="DO49" s="233"/>
      <c r="DP49" s="233"/>
      <c r="DQ49" s="233"/>
      <c r="DR49" s="233"/>
      <c r="DS49" s="233"/>
      <c r="DT49" s="233"/>
      <c r="DU49" s="233"/>
      <c r="DV49" s="233"/>
      <c r="DW49" s="233"/>
      <c r="DX49" s="233"/>
      <c r="DY49" s="233"/>
      <c r="DZ49" s="233"/>
      <c r="EA49" s="233"/>
      <c r="EB49" s="233"/>
      <c r="EC49" s="233"/>
      <c r="ED49" s="233"/>
      <c r="EE49" s="233"/>
      <c r="EF49" s="233"/>
      <c r="EG49" s="233"/>
      <c r="EH49" s="233"/>
      <c r="EI49" s="233"/>
      <c r="EJ49" s="233"/>
      <c r="EK49" s="233"/>
      <c r="EL49" s="233"/>
      <c r="EM49" s="233"/>
      <c r="EN49" s="233"/>
      <c r="EO49" s="233"/>
      <c r="EP49" s="233"/>
      <c r="EQ49" s="233"/>
      <c r="ER49" s="233"/>
      <c r="ES49" s="233"/>
      <c r="ET49" s="233"/>
      <c r="EU49" s="233"/>
      <c r="EV49" s="233"/>
      <c r="EW49" s="233"/>
      <c r="EX49" s="233"/>
      <c r="EY49" s="233"/>
      <c r="EZ49" s="233"/>
      <c r="FA49" s="233"/>
      <c r="FB49" s="233"/>
      <c r="FC49" s="233"/>
      <c r="FD49" s="233"/>
      <c r="FE49" s="233"/>
      <c r="FF49" s="233"/>
      <c r="FG49" s="233"/>
      <c r="FH49" s="233"/>
      <c r="FI49" s="233"/>
      <c r="FJ49" s="233"/>
      <c r="FK49" s="233"/>
      <c r="FL49" s="233"/>
      <c r="FM49" s="233"/>
      <c r="FN49" s="233"/>
      <c r="FO49" s="233"/>
      <c r="FP49" s="233"/>
      <c r="FQ49" s="233"/>
      <c r="FR49" s="233"/>
      <c r="FS49" s="233"/>
      <c r="FT49" s="233"/>
      <c r="FU49" s="233"/>
      <c r="FV49" s="233"/>
      <c r="FW49" s="233"/>
      <c r="FX49" s="233"/>
      <c r="FY49" s="233"/>
      <c r="FZ49" s="233"/>
      <c r="GA49" s="233"/>
      <c r="GB49" s="233"/>
      <c r="GC49" s="233"/>
      <c r="GD49" s="233"/>
      <c r="GE49" s="233"/>
      <c r="GF49" s="233"/>
      <c r="GG49" s="233"/>
      <c r="GH49" s="233"/>
      <c r="GI49" s="233"/>
      <c r="GJ49" s="233"/>
      <c r="GK49" s="233"/>
      <c r="GL49" s="233"/>
      <c r="GM49" s="233"/>
      <c r="GN49" s="233"/>
      <c r="GO49" s="233"/>
      <c r="GP49" s="233"/>
      <c r="GQ49" s="233"/>
      <c r="GR49" s="233"/>
      <c r="GS49" s="233"/>
      <c r="GT49" s="233"/>
      <c r="GU49" s="233"/>
      <c r="GV49" s="233"/>
      <c r="GW49" s="233"/>
      <c r="GX49" s="233"/>
      <c r="GY49" s="233"/>
      <c r="GZ49" s="233"/>
      <c r="HA49" s="233"/>
      <c r="HB49" s="233"/>
      <c r="HC49" s="233"/>
      <c r="HD49" s="233"/>
      <c r="HE49" s="233"/>
      <c r="HF49" s="233"/>
      <c r="HG49" s="233"/>
      <c r="HH49" s="233"/>
      <c r="HI49" s="233"/>
      <c r="HJ49" s="233"/>
      <c r="HK49" s="233"/>
      <c r="HL49" s="233"/>
      <c r="HM49" s="233"/>
      <c r="HN49" s="233"/>
      <c r="HO49" s="233"/>
      <c r="HP49" s="233"/>
      <c r="HQ49" s="233"/>
      <c r="HR49" s="233"/>
      <c r="HS49" s="233"/>
      <c r="HT49" s="233"/>
      <c r="HU49" s="233"/>
      <c r="HV49" s="233"/>
      <c r="HW49" s="233"/>
      <c r="HX49" s="233"/>
      <c r="HY49" s="233"/>
      <c r="HZ49" s="233"/>
      <c r="IA49" s="233"/>
      <c r="IB49" s="233"/>
      <c r="IC49" s="233"/>
      <c r="ID49" s="233"/>
      <c r="IE49" s="233"/>
      <c r="IF49" s="233"/>
      <c r="IG49" s="233"/>
      <c r="IH49" s="233"/>
      <c r="II49" s="233"/>
      <c r="IJ49" s="233"/>
      <c r="IK49" s="233"/>
      <c r="IL49" s="233"/>
      <c r="IM49" s="233"/>
      <c r="IN49" s="233"/>
      <c r="IO49" s="233"/>
      <c r="IP49" s="233"/>
      <c r="IQ49" s="233"/>
      <c r="IR49" s="233"/>
      <c r="IS49" s="233"/>
      <c r="IT49" s="233"/>
      <c r="IU49" s="233"/>
      <c r="IV49" s="233"/>
      <c r="IW49" s="233"/>
      <c r="IX49" s="233"/>
      <c r="IY49" s="233"/>
      <c r="IZ49" s="233"/>
      <c r="JA49" s="233"/>
      <c r="JB49" s="233"/>
      <c r="JC49" s="233"/>
      <c r="JD49" s="233"/>
      <c r="JE49" s="233"/>
      <c r="JF49" s="233"/>
      <c r="JG49" s="233"/>
      <c r="JH49" s="233"/>
      <c r="JI49" s="233"/>
      <c r="JJ49" s="233"/>
      <c r="JK49" s="233"/>
      <c r="JL49" s="233"/>
      <c r="JM49" s="233"/>
      <c r="JN49" s="233"/>
      <c r="JO49" s="233"/>
      <c r="JP49" s="233"/>
      <c r="JQ49" s="233"/>
      <c r="JR49" s="233"/>
    </row>
    <row r="50" spans="1:278" s="234" customFormat="1" ht="75" customHeight="1">
      <c r="A50" s="529">
        <f>'5-. Identificación de Riesgos'!A50</f>
        <v>5</v>
      </c>
      <c r="B50" s="471" t="str">
        <f>'5-. Identificación de Riesgos'!B50</f>
        <v>Ofrecer, prometer, entregar, aceptar o solicitar una ventaja indebida  en la elaboración de toda la documentación de la parte precontractual y especificaciones técnicas en la contratación del SIGCMA</v>
      </c>
      <c r="C50" s="264" t="str">
        <f>'5-. Identificación de Riesgos'!D50</f>
        <v>1. Falta de ética de los servidores públicos (Debilidades en principios y valores)</v>
      </c>
      <c r="D50" s="265">
        <v>1</v>
      </c>
      <c r="E50" s="264" t="s">
        <v>322</v>
      </c>
      <c r="F50" s="275"/>
      <c r="G50" s="275"/>
      <c r="H50" s="275"/>
      <c r="I50" s="275"/>
      <c r="J50" s="264">
        <f t="shared" ref="J50:J59" si="7">COUNTIF(F50:I50,"SI")/4</f>
        <v>0</v>
      </c>
      <c r="K50" s="493">
        <f>AVERAGE(J50:J59)</f>
        <v>0</v>
      </c>
      <c r="L50" s="302">
        <f>'5-. Identificación de Riesgos'!I50</f>
        <v>0</v>
      </c>
      <c r="M50" s="267"/>
      <c r="N50" s="265"/>
      <c r="O50" s="265"/>
      <c r="P50" s="265"/>
      <c r="Q50" s="265"/>
      <c r="R50" s="269">
        <f t="shared" ref="R50" si="8">SUM(COUNTIF(N50,"SI")*25%,COUNTIF(O50,"SI")*40%,COUNTIF(P50,"SI")*25%,COUNTIF(Q50,"SI")*10%)</f>
        <v>0</v>
      </c>
      <c r="S50" s="493">
        <f t="shared" ref="S50" si="9">AVERAGE(R50:R59)</f>
        <v>0</v>
      </c>
      <c r="T50" s="483" t="e">
        <f>CONCATENATE(INDEX('8- Politicas de admiistracion '!$B$6:$F$10,MATCH(ROUND(IF((RIGHT('5-. Identificación de Riesgos'!H50,1)-'6. Valoración Controles'!K50)&lt;1,1,(RIGHT('5-. Identificación de Riesgos'!H50,1)-'6. Valoración Controles'!K50)),0),'8- Politicas de admiistracion '!$F$6:$F$10,0),1)," - ",ROUND(IF((RIGHT('5-. Identificación de Riesgos'!H50,1)-'6. Valoración Controles'!K50)&lt;1,1,(RIGHT('5-. Identificación de Riesgos'!H50,1)-'6. Valoración Controles'!K50)),0))</f>
        <v>#DIV/0!</v>
      </c>
      <c r="U50" s="483" t="e">
        <f>CONCATENATE(INDEX('8- Politicas de admiistracion '!$B$17:$F$21,MATCH(ROUND(IF((RIGHT('5-. Identificación de Riesgos'!M50,1)-'6. Valoración Controles'!S50)&lt;1,1,(RIGHT('5-. Identificación de Riesgos'!M50,1)-'6. Valoración Controles'!S50)),0),'8- Politicas de admiistracion '!$F$17:$F$21,0),1)," - ",ROUND(IF((RIGHT('5-. Identificación de Riesgos'!M50,1)-'6. Valoración Controles'!S50)&lt;1,1,(RIGHT('5-. Identificación de Riesgos'!M50,1)-'6. Valoración Controles'!S50)),0))</f>
        <v>#VALUE!</v>
      </c>
      <c r="V50" s="497" t="e">
        <f>CONCATENATE(VLOOKUP((LEFT(T50,LEN(T50)-4)&amp;LEFT(U50,LEN(U50)-4)),'9- Matriz de Calor '!$D$18:$E$42,2,0)," - ",RIGHT(T50,1)*RIGHT(U50,1))</f>
        <v>#DIV/0!</v>
      </c>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233"/>
      <c r="BU50" s="233"/>
      <c r="BV50" s="233"/>
      <c r="BW50" s="233"/>
      <c r="BX50" s="233"/>
      <c r="BY50" s="233"/>
      <c r="BZ50" s="233"/>
      <c r="CA50" s="233"/>
      <c r="CB50" s="233"/>
      <c r="CC50" s="233"/>
      <c r="CD50" s="233"/>
      <c r="CE50" s="233"/>
      <c r="CF50" s="233"/>
      <c r="CG50" s="233"/>
      <c r="CH50" s="233"/>
      <c r="CI50" s="233"/>
      <c r="CJ50" s="233"/>
      <c r="CK50" s="233"/>
      <c r="CL50" s="233"/>
      <c r="CM50" s="233"/>
      <c r="CN50" s="233"/>
      <c r="CO50" s="233"/>
      <c r="CP50" s="233"/>
      <c r="CQ50" s="233"/>
      <c r="CR50" s="233"/>
      <c r="CS50" s="233"/>
      <c r="CT50" s="233"/>
      <c r="CU50" s="233"/>
      <c r="CV50" s="233"/>
      <c r="CW50" s="233"/>
      <c r="CX50" s="233"/>
      <c r="CY50" s="233"/>
      <c r="CZ50" s="233"/>
      <c r="DA50" s="233"/>
      <c r="DB50" s="233"/>
      <c r="DC50" s="233"/>
      <c r="DD50" s="233"/>
      <c r="DE50" s="233"/>
      <c r="DF50" s="233"/>
      <c r="DG50" s="233"/>
      <c r="DH50" s="233"/>
      <c r="DI50" s="233"/>
      <c r="DJ50" s="233"/>
      <c r="DK50" s="233"/>
      <c r="DL50" s="233"/>
      <c r="DM50" s="233"/>
      <c r="DN50" s="233"/>
      <c r="DO50" s="233"/>
      <c r="DP50" s="233"/>
      <c r="DQ50" s="233"/>
      <c r="DR50" s="233"/>
      <c r="DS50" s="233"/>
      <c r="DT50" s="233"/>
      <c r="DU50" s="233"/>
      <c r="DV50" s="233"/>
      <c r="DW50" s="233"/>
      <c r="DX50" s="233"/>
      <c r="DY50" s="233"/>
      <c r="DZ50" s="233"/>
      <c r="EA50" s="233"/>
      <c r="EB50" s="233"/>
      <c r="EC50" s="233"/>
      <c r="ED50" s="233"/>
      <c r="EE50" s="233"/>
      <c r="EF50" s="233"/>
      <c r="EG50" s="233"/>
      <c r="EH50" s="233"/>
      <c r="EI50" s="233"/>
      <c r="EJ50" s="233"/>
      <c r="EK50" s="233"/>
      <c r="EL50" s="233"/>
      <c r="EM50" s="233"/>
      <c r="EN50" s="233"/>
      <c r="EO50" s="233"/>
      <c r="EP50" s="233"/>
      <c r="EQ50" s="233"/>
      <c r="ER50" s="233"/>
      <c r="ES50" s="233"/>
      <c r="ET50" s="233"/>
      <c r="EU50" s="233"/>
      <c r="EV50" s="233"/>
      <c r="EW50" s="233"/>
      <c r="EX50" s="233"/>
      <c r="EY50" s="233"/>
      <c r="EZ50" s="233"/>
      <c r="FA50" s="233"/>
      <c r="FB50" s="233"/>
      <c r="FC50" s="233"/>
      <c r="FD50" s="233"/>
      <c r="FE50" s="233"/>
      <c r="FF50" s="233"/>
      <c r="FG50" s="233"/>
      <c r="FH50" s="233"/>
      <c r="FI50" s="233"/>
      <c r="FJ50" s="233"/>
      <c r="FK50" s="233"/>
      <c r="FL50" s="233"/>
      <c r="FM50" s="233"/>
      <c r="FN50" s="233"/>
      <c r="FO50" s="233"/>
      <c r="FP50" s="233"/>
      <c r="FQ50" s="233"/>
      <c r="FR50" s="233"/>
      <c r="FS50" s="233"/>
      <c r="FT50" s="233"/>
      <c r="FU50" s="233"/>
      <c r="FV50" s="233"/>
      <c r="FW50" s="233"/>
      <c r="FX50" s="233"/>
      <c r="FY50" s="233"/>
      <c r="FZ50" s="233"/>
      <c r="GA50" s="233"/>
      <c r="GB50" s="233"/>
      <c r="GC50" s="233"/>
      <c r="GD50" s="233"/>
      <c r="GE50" s="233"/>
      <c r="GF50" s="233"/>
      <c r="GG50" s="233"/>
      <c r="GH50" s="233"/>
      <c r="GI50" s="233"/>
      <c r="GJ50" s="233"/>
      <c r="GK50" s="233"/>
      <c r="GL50" s="233"/>
      <c r="GM50" s="233"/>
      <c r="GN50" s="233"/>
      <c r="GO50" s="233"/>
      <c r="GP50" s="233"/>
      <c r="GQ50" s="233"/>
      <c r="GR50" s="233"/>
      <c r="GS50" s="233"/>
      <c r="GT50" s="233"/>
      <c r="GU50" s="233"/>
      <c r="GV50" s="233"/>
      <c r="GW50" s="233"/>
      <c r="GX50" s="233"/>
      <c r="GY50" s="233"/>
      <c r="GZ50" s="233"/>
      <c r="HA50" s="233"/>
      <c r="HB50" s="233"/>
      <c r="HC50" s="233"/>
      <c r="HD50" s="233"/>
      <c r="HE50" s="233"/>
      <c r="HF50" s="233"/>
      <c r="HG50" s="233"/>
      <c r="HH50" s="233"/>
      <c r="HI50" s="233"/>
      <c r="HJ50" s="233"/>
      <c r="HK50" s="233"/>
      <c r="HL50" s="233"/>
      <c r="HM50" s="233"/>
      <c r="HN50" s="233"/>
      <c r="HO50" s="233"/>
      <c r="HP50" s="233"/>
      <c r="HQ50" s="233"/>
      <c r="HR50" s="233"/>
      <c r="HS50" s="233"/>
      <c r="HT50" s="233"/>
      <c r="HU50" s="233"/>
      <c r="HV50" s="233"/>
      <c r="HW50" s="233"/>
      <c r="HX50" s="233"/>
      <c r="HY50" s="233"/>
      <c r="HZ50" s="233"/>
      <c r="IA50" s="233"/>
      <c r="IB50" s="233"/>
      <c r="IC50" s="233"/>
      <c r="ID50" s="233"/>
      <c r="IE50" s="233"/>
      <c r="IF50" s="233"/>
      <c r="IG50" s="233"/>
      <c r="IH50" s="233"/>
      <c r="II50" s="233"/>
      <c r="IJ50" s="233"/>
      <c r="IK50" s="233"/>
      <c r="IL50" s="233"/>
      <c r="IM50" s="233"/>
      <c r="IN50" s="233"/>
      <c r="IO50" s="233"/>
      <c r="IP50" s="233"/>
      <c r="IQ50" s="233"/>
      <c r="IR50" s="233"/>
      <c r="IS50" s="233"/>
      <c r="IT50" s="233"/>
      <c r="IU50" s="233"/>
      <c r="IV50" s="233"/>
      <c r="IW50" s="233"/>
      <c r="IX50" s="233"/>
      <c r="IY50" s="233"/>
      <c r="IZ50" s="233"/>
      <c r="JA50" s="233"/>
      <c r="JB50" s="233"/>
      <c r="JC50" s="233"/>
      <c r="JD50" s="233"/>
      <c r="JE50" s="233"/>
      <c r="JF50" s="233"/>
      <c r="JG50" s="233"/>
      <c r="JH50" s="233"/>
      <c r="JI50" s="233"/>
      <c r="JJ50" s="233"/>
      <c r="JK50" s="233"/>
      <c r="JL50" s="233"/>
      <c r="JM50" s="233"/>
      <c r="JN50" s="233"/>
      <c r="JO50" s="233"/>
      <c r="JP50" s="233"/>
      <c r="JQ50" s="233"/>
      <c r="JR50" s="233"/>
    </row>
    <row r="51" spans="1:278" s="234" customFormat="1" ht="64.5" customHeight="1">
      <c r="A51" s="530"/>
      <c r="B51" s="472"/>
      <c r="C51" s="268" t="str">
        <f>'5-. Identificación de Riesgos'!D51</f>
        <v>2. Falta de ética de terceros interesados  (Debilidades principios y valores)</v>
      </c>
      <c r="D51" s="244">
        <v>2</v>
      </c>
      <c r="E51" s="268" t="s">
        <v>323</v>
      </c>
      <c r="F51" s="276"/>
      <c r="G51" s="276"/>
      <c r="H51" s="276"/>
      <c r="I51" s="276"/>
      <c r="J51" s="268">
        <f t="shared" si="7"/>
        <v>0</v>
      </c>
      <c r="K51" s="494"/>
      <c r="L51" s="303">
        <f>'5-. Identificación de Riesgos'!I51</f>
        <v>0</v>
      </c>
      <c r="M51" s="269"/>
      <c r="N51" s="244"/>
      <c r="O51" s="244"/>
      <c r="P51" s="244"/>
      <c r="Q51" s="244"/>
      <c r="R51" s="269"/>
      <c r="S51" s="494"/>
      <c r="T51" s="484"/>
      <c r="U51" s="484"/>
      <c r="V51" s="498"/>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233"/>
      <c r="BU51" s="233"/>
      <c r="BV51" s="233"/>
      <c r="BW51" s="233"/>
      <c r="BX51" s="233"/>
      <c r="BY51" s="233"/>
      <c r="BZ51" s="233"/>
      <c r="CA51" s="233"/>
      <c r="CB51" s="233"/>
      <c r="CC51" s="233"/>
      <c r="CD51" s="233"/>
      <c r="CE51" s="233"/>
      <c r="CF51" s="233"/>
      <c r="CG51" s="233"/>
      <c r="CH51" s="233"/>
      <c r="CI51" s="233"/>
      <c r="CJ51" s="233"/>
      <c r="CK51" s="233"/>
      <c r="CL51" s="233"/>
      <c r="CM51" s="233"/>
      <c r="CN51" s="233"/>
      <c r="CO51" s="233"/>
      <c r="CP51" s="233"/>
      <c r="CQ51" s="233"/>
      <c r="CR51" s="233"/>
      <c r="CS51" s="233"/>
      <c r="CT51" s="233"/>
      <c r="CU51" s="233"/>
      <c r="CV51" s="233"/>
      <c r="CW51" s="233"/>
      <c r="CX51" s="233"/>
      <c r="CY51" s="233"/>
      <c r="CZ51" s="233"/>
      <c r="DA51" s="233"/>
      <c r="DB51" s="233"/>
      <c r="DC51" s="233"/>
      <c r="DD51" s="233"/>
      <c r="DE51" s="233"/>
      <c r="DF51" s="233"/>
      <c r="DG51" s="233"/>
      <c r="DH51" s="233"/>
      <c r="DI51" s="233"/>
      <c r="DJ51" s="233"/>
      <c r="DK51" s="233"/>
      <c r="DL51" s="233"/>
      <c r="DM51" s="233"/>
      <c r="DN51" s="233"/>
      <c r="DO51" s="233"/>
      <c r="DP51" s="233"/>
      <c r="DQ51" s="233"/>
      <c r="DR51" s="233"/>
      <c r="DS51" s="233"/>
      <c r="DT51" s="233"/>
      <c r="DU51" s="233"/>
      <c r="DV51" s="233"/>
      <c r="DW51" s="233"/>
      <c r="DX51" s="233"/>
      <c r="DY51" s="233"/>
      <c r="DZ51" s="233"/>
      <c r="EA51" s="233"/>
      <c r="EB51" s="233"/>
      <c r="EC51" s="233"/>
      <c r="ED51" s="233"/>
      <c r="EE51" s="233"/>
      <c r="EF51" s="233"/>
      <c r="EG51" s="233"/>
      <c r="EH51" s="233"/>
      <c r="EI51" s="233"/>
      <c r="EJ51" s="233"/>
      <c r="EK51" s="233"/>
      <c r="EL51" s="233"/>
      <c r="EM51" s="233"/>
      <c r="EN51" s="233"/>
      <c r="EO51" s="233"/>
      <c r="EP51" s="233"/>
      <c r="EQ51" s="233"/>
      <c r="ER51" s="233"/>
      <c r="ES51" s="233"/>
      <c r="ET51" s="233"/>
      <c r="EU51" s="233"/>
      <c r="EV51" s="233"/>
      <c r="EW51" s="233"/>
      <c r="EX51" s="233"/>
      <c r="EY51" s="233"/>
      <c r="EZ51" s="233"/>
      <c r="FA51" s="233"/>
      <c r="FB51" s="233"/>
      <c r="FC51" s="233"/>
      <c r="FD51" s="233"/>
      <c r="FE51" s="233"/>
      <c r="FF51" s="233"/>
      <c r="FG51" s="233"/>
      <c r="FH51" s="233"/>
      <c r="FI51" s="233"/>
      <c r="FJ51" s="233"/>
      <c r="FK51" s="233"/>
      <c r="FL51" s="233"/>
      <c r="FM51" s="233"/>
      <c r="FN51" s="233"/>
      <c r="FO51" s="233"/>
      <c r="FP51" s="233"/>
      <c r="FQ51" s="233"/>
      <c r="FR51" s="233"/>
      <c r="FS51" s="233"/>
      <c r="FT51" s="233"/>
      <c r="FU51" s="233"/>
      <c r="FV51" s="233"/>
      <c r="FW51" s="233"/>
      <c r="FX51" s="233"/>
      <c r="FY51" s="233"/>
      <c r="FZ51" s="233"/>
      <c r="GA51" s="233"/>
      <c r="GB51" s="233"/>
      <c r="GC51" s="233"/>
      <c r="GD51" s="233"/>
      <c r="GE51" s="233"/>
      <c r="GF51" s="233"/>
      <c r="GG51" s="233"/>
      <c r="GH51" s="233"/>
      <c r="GI51" s="233"/>
      <c r="GJ51" s="233"/>
      <c r="GK51" s="233"/>
      <c r="GL51" s="233"/>
      <c r="GM51" s="233"/>
      <c r="GN51" s="233"/>
      <c r="GO51" s="233"/>
      <c r="GP51" s="233"/>
      <c r="GQ51" s="233"/>
      <c r="GR51" s="233"/>
      <c r="GS51" s="233"/>
      <c r="GT51" s="233"/>
      <c r="GU51" s="233"/>
      <c r="GV51" s="233"/>
      <c r="GW51" s="233"/>
      <c r="GX51" s="233"/>
      <c r="GY51" s="233"/>
      <c r="GZ51" s="233"/>
      <c r="HA51" s="233"/>
      <c r="HB51" s="233"/>
      <c r="HC51" s="233"/>
      <c r="HD51" s="233"/>
      <c r="HE51" s="233"/>
      <c r="HF51" s="233"/>
      <c r="HG51" s="233"/>
      <c r="HH51" s="233"/>
      <c r="HI51" s="233"/>
      <c r="HJ51" s="233"/>
      <c r="HK51" s="233"/>
      <c r="HL51" s="233"/>
      <c r="HM51" s="233"/>
      <c r="HN51" s="233"/>
      <c r="HO51" s="233"/>
      <c r="HP51" s="233"/>
      <c r="HQ51" s="233"/>
      <c r="HR51" s="233"/>
      <c r="HS51" s="233"/>
      <c r="HT51" s="233"/>
      <c r="HU51" s="233"/>
      <c r="HV51" s="233"/>
      <c r="HW51" s="233"/>
      <c r="HX51" s="233"/>
      <c r="HY51" s="233"/>
      <c r="HZ51" s="233"/>
      <c r="IA51" s="233"/>
      <c r="IB51" s="233"/>
      <c r="IC51" s="233"/>
      <c r="ID51" s="233"/>
      <c r="IE51" s="233"/>
      <c r="IF51" s="233"/>
      <c r="IG51" s="233"/>
      <c r="IH51" s="233"/>
      <c r="II51" s="233"/>
      <c r="IJ51" s="233"/>
      <c r="IK51" s="233"/>
      <c r="IL51" s="233"/>
      <c r="IM51" s="233"/>
      <c r="IN51" s="233"/>
      <c r="IO51" s="233"/>
      <c r="IP51" s="233"/>
      <c r="IQ51" s="233"/>
      <c r="IR51" s="233"/>
      <c r="IS51" s="233"/>
      <c r="IT51" s="233"/>
      <c r="IU51" s="233"/>
      <c r="IV51" s="233"/>
      <c r="IW51" s="233"/>
      <c r="IX51" s="233"/>
      <c r="IY51" s="233"/>
      <c r="IZ51" s="233"/>
      <c r="JA51" s="233"/>
      <c r="JB51" s="233"/>
      <c r="JC51" s="233"/>
      <c r="JD51" s="233"/>
      <c r="JE51" s="233"/>
      <c r="JF51" s="233"/>
      <c r="JG51" s="233"/>
      <c r="JH51" s="233"/>
      <c r="JI51" s="233"/>
      <c r="JJ51" s="233"/>
      <c r="JK51" s="233"/>
      <c r="JL51" s="233"/>
      <c r="JM51" s="233"/>
      <c r="JN51" s="233"/>
      <c r="JO51" s="233"/>
      <c r="JP51" s="233"/>
      <c r="JQ51" s="233"/>
      <c r="JR51" s="233"/>
    </row>
    <row r="52" spans="1:278" s="234" customFormat="1" ht="87" customHeight="1">
      <c r="A52" s="530"/>
      <c r="B52" s="472"/>
      <c r="C52" s="268" t="str">
        <f>'5-. Identificación de Riesgos'!D52</f>
        <v xml:space="preserve">3. Debilidades en los controles de la parte precontractual de la contratación </v>
      </c>
      <c r="D52" s="244">
        <v>3</v>
      </c>
      <c r="E52" s="268" t="s">
        <v>326</v>
      </c>
      <c r="F52" s="276"/>
      <c r="G52" s="276"/>
      <c r="H52" s="276"/>
      <c r="I52" s="276"/>
      <c r="J52" s="268">
        <f t="shared" si="7"/>
        <v>0</v>
      </c>
      <c r="K52" s="494"/>
      <c r="L52" s="303">
        <f>'5-. Identificación de Riesgos'!I52</f>
        <v>0</v>
      </c>
      <c r="M52" s="269"/>
      <c r="N52" s="244"/>
      <c r="O52" s="244"/>
      <c r="P52" s="244"/>
      <c r="Q52" s="244"/>
      <c r="R52" s="269"/>
      <c r="S52" s="494"/>
      <c r="T52" s="484"/>
      <c r="U52" s="484"/>
      <c r="V52" s="498"/>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3"/>
      <c r="BR52" s="233"/>
      <c r="BS52" s="233"/>
      <c r="BT52" s="233"/>
      <c r="BU52" s="233"/>
      <c r="BV52" s="233"/>
      <c r="BW52" s="233"/>
      <c r="BX52" s="233"/>
      <c r="BY52" s="233"/>
      <c r="BZ52" s="233"/>
      <c r="CA52" s="233"/>
      <c r="CB52" s="233"/>
      <c r="CC52" s="233"/>
      <c r="CD52" s="233"/>
      <c r="CE52" s="233"/>
      <c r="CF52" s="233"/>
      <c r="CG52" s="233"/>
      <c r="CH52" s="233"/>
      <c r="CI52" s="233"/>
      <c r="CJ52" s="233"/>
      <c r="CK52" s="233"/>
      <c r="CL52" s="233"/>
      <c r="CM52" s="233"/>
      <c r="CN52" s="233"/>
      <c r="CO52" s="233"/>
      <c r="CP52" s="233"/>
      <c r="CQ52" s="233"/>
      <c r="CR52" s="233"/>
      <c r="CS52" s="233"/>
      <c r="CT52" s="233"/>
      <c r="CU52" s="233"/>
      <c r="CV52" s="233"/>
      <c r="CW52" s="233"/>
      <c r="CX52" s="233"/>
      <c r="CY52" s="233"/>
      <c r="CZ52" s="233"/>
      <c r="DA52" s="233"/>
      <c r="DB52" s="233"/>
      <c r="DC52" s="233"/>
      <c r="DD52" s="233"/>
      <c r="DE52" s="233"/>
      <c r="DF52" s="233"/>
      <c r="DG52" s="233"/>
      <c r="DH52" s="233"/>
      <c r="DI52" s="233"/>
      <c r="DJ52" s="233"/>
      <c r="DK52" s="233"/>
      <c r="DL52" s="233"/>
      <c r="DM52" s="233"/>
      <c r="DN52" s="233"/>
      <c r="DO52" s="233"/>
      <c r="DP52" s="233"/>
      <c r="DQ52" s="233"/>
      <c r="DR52" s="233"/>
      <c r="DS52" s="233"/>
      <c r="DT52" s="233"/>
      <c r="DU52" s="233"/>
      <c r="DV52" s="233"/>
      <c r="DW52" s="233"/>
      <c r="DX52" s="233"/>
      <c r="DY52" s="233"/>
      <c r="DZ52" s="233"/>
      <c r="EA52" s="233"/>
      <c r="EB52" s="233"/>
      <c r="EC52" s="233"/>
      <c r="ED52" s="233"/>
      <c r="EE52" s="233"/>
      <c r="EF52" s="233"/>
      <c r="EG52" s="233"/>
      <c r="EH52" s="233"/>
      <c r="EI52" s="233"/>
      <c r="EJ52" s="233"/>
      <c r="EK52" s="233"/>
      <c r="EL52" s="233"/>
      <c r="EM52" s="233"/>
      <c r="EN52" s="233"/>
      <c r="EO52" s="233"/>
      <c r="EP52" s="233"/>
      <c r="EQ52" s="233"/>
      <c r="ER52" s="233"/>
      <c r="ES52" s="233"/>
      <c r="ET52" s="233"/>
      <c r="EU52" s="233"/>
      <c r="EV52" s="233"/>
      <c r="EW52" s="233"/>
      <c r="EX52" s="233"/>
      <c r="EY52" s="233"/>
      <c r="EZ52" s="233"/>
      <c r="FA52" s="233"/>
      <c r="FB52" s="233"/>
      <c r="FC52" s="233"/>
      <c r="FD52" s="233"/>
      <c r="FE52" s="233"/>
      <c r="FF52" s="233"/>
      <c r="FG52" s="233"/>
      <c r="FH52" s="233"/>
      <c r="FI52" s="233"/>
      <c r="FJ52" s="233"/>
      <c r="FK52" s="233"/>
      <c r="FL52" s="233"/>
      <c r="FM52" s="233"/>
      <c r="FN52" s="233"/>
      <c r="FO52" s="233"/>
      <c r="FP52" s="233"/>
      <c r="FQ52" s="233"/>
      <c r="FR52" s="233"/>
      <c r="FS52" s="233"/>
      <c r="FT52" s="233"/>
      <c r="FU52" s="233"/>
      <c r="FV52" s="233"/>
      <c r="FW52" s="233"/>
      <c r="FX52" s="233"/>
      <c r="FY52" s="233"/>
      <c r="FZ52" s="233"/>
      <c r="GA52" s="233"/>
      <c r="GB52" s="233"/>
      <c r="GC52" s="233"/>
      <c r="GD52" s="233"/>
      <c r="GE52" s="233"/>
      <c r="GF52" s="233"/>
      <c r="GG52" s="233"/>
      <c r="GH52" s="233"/>
      <c r="GI52" s="233"/>
      <c r="GJ52" s="233"/>
      <c r="GK52" s="233"/>
      <c r="GL52" s="233"/>
      <c r="GM52" s="233"/>
      <c r="GN52" s="233"/>
      <c r="GO52" s="233"/>
      <c r="GP52" s="233"/>
      <c r="GQ52" s="233"/>
      <c r="GR52" s="233"/>
      <c r="GS52" s="233"/>
      <c r="GT52" s="233"/>
      <c r="GU52" s="233"/>
      <c r="GV52" s="233"/>
      <c r="GW52" s="233"/>
      <c r="GX52" s="233"/>
      <c r="GY52" s="233"/>
      <c r="GZ52" s="233"/>
      <c r="HA52" s="233"/>
      <c r="HB52" s="233"/>
      <c r="HC52" s="233"/>
      <c r="HD52" s="233"/>
      <c r="HE52" s="233"/>
      <c r="HF52" s="233"/>
      <c r="HG52" s="233"/>
      <c r="HH52" s="233"/>
      <c r="HI52" s="233"/>
      <c r="HJ52" s="233"/>
      <c r="HK52" s="233"/>
      <c r="HL52" s="233"/>
      <c r="HM52" s="233"/>
      <c r="HN52" s="233"/>
      <c r="HO52" s="233"/>
      <c r="HP52" s="233"/>
      <c r="HQ52" s="233"/>
      <c r="HR52" s="233"/>
      <c r="HS52" s="233"/>
      <c r="HT52" s="233"/>
      <c r="HU52" s="233"/>
      <c r="HV52" s="233"/>
      <c r="HW52" s="233"/>
      <c r="HX52" s="233"/>
      <c r="HY52" s="233"/>
      <c r="HZ52" s="233"/>
      <c r="IA52" s="233"/>
      <c r="IB52" s="233"/>
      <c r="IC52" s="233"/>
      <c r="ID52" s="233"/>
      <c r="IE52" s="233"/>
      <c r="IF52" s="233"/>
      <c r="IG52" s="233"/>
      <c r="IH52" s="233"/>
      <c r="II52" s="233"/>
      <c r="IJ52" s="233"/>
      <c r="IK52" s="233"/>
      <c r="IL52" s="233"/>
      <c r="IM52" s="233"/>
      <c r="IN52" s="233"/>
      <c r="IO52" s="233"/>
      <c r="IP52" s="233"/>
      <c r="IQ52" s="233"/>
      <c r="IR52" s="233"/>
      <c r="IS52" s="233"/>
      <c r="IT52" s="233"/>
      <c r="IU52" s="233"/>
      <c r="IV52" s="233"/>
      <c r="IW52" s="233"/>
      <c r="IX52" s="233"/>
      <c r="IY52" s="233"/>
      <c r="IZ52" s="233"/>
      <c r="JA52" s="233"/>
      <c r="JB52" s="233"/>
      <c r="JC52" s="233"/>
      <c r="JD52" s="233"/>
      <c r="JE52" s="233"/>
      <c r="JF52" s="233"/>
      <c r="JG52" s="233"/>
      <c r="JH52" s="233"/>
      <c r="JI52" s="233"/>
      <c r="JJ52" s="233"/>
      <c r="JK52" s="233"/>
      <c r="JL52" s="233"/>
      <c r="JM52" s="233"/>
      <c r="JN52" s="233"/>
      <c r="JO52" s="233"/>
      <c r="JP52" s="233"/>
      <c r="JQ52" s="233"/>
      <c r="JR52" s="233"/>
    </row>
    <row r="53" spans="1:278" s="234" customFormat="1" ht="56.25" customHeight="1">
      <c r="A53" s="530"/>
      <c r="B53" s="472"/>
      <c r="C53" s="268">
        <f>'5-. Identificación de Riesgos'!D53</f>
        <v>0</v>
      </c>
      <c r="D53" s="244">
        <v>4</v>
      </c>
      <c r="E53" s="268" t="s">
        <v>327</v>
      </c>
      <c r="F53" s="276"/>
      <c r="G53" s="276"/>
      <c r="H53" s="276"/>
      <c r="I53" s="276"/>
      <c r="J53" s="268">
        <f t="shared" si="7"/>
        <v>0</v>
      </c>
      <c r="K53" s="494"/>
      <c r="L53" s="303">
        <f>'5-. Identificación de Riesgos'!I53</f>
        <v>0</v>
      </c>
      <c r="M53" s="269"/>
      <c r="N53" s="244"/>
      <c r="O53" s="244"/>
      <c r="P53" s="244"/>
      <c r="Q53" s="244"/>
      <c r="R53" s="269"/>
      <c r="S53" s="494"/>
      <c r="T53" s="484"/>
      <c r="U53" s="484"/>
      <c r="V53" s="498"/>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3"/>
      <c r="BR53" s="233"/>
      <c r="BS53" s="233"/>
      <c r="BT53" s="233"/>
      <c r="BU53" s="233"/>
      <c r="BV53" s="233"/>
      <c r="BW53" s="233"/>
      <c r="BX53" s="233"/>
      <c r="BY53" s="233"/>
      <c r="BZ53" s="233"/>
      <c r="CA53" s="233"/>
      <c r="CB53" s="233"/>
      <c r="CC53" s="233"/>
      <c r="CD53" s="233"/>
      <c r="CE53" s="233"/>
      <c r="CF53" s="233"/>
      <c r="CG53" s="233"/>
      <c r="CH53" s="233"/>
      <c r="CI53" s="233"/>
      <c r="CJ53" s="233"/>
      <c r="CK53" s="233"/>
      <c r="CL53" s="233"/>
      <c r="CM53" s="233"/>
      <c r="CN53" s="233"/>
      <c r="CO53" s="233"/>
      <c r="CP53" s="233"/>
      <c r="CQ53" s="233"/>
      <c r="CR53" s="233"/>
      <c r="CS53" s="233"/>
      <c r="CT53" s="233"/>
      <c r="CU53" s="233"/>
      <c r="CV53" s="233"/>
      <c r="CW53" s="233"/>
      <c r="CX53" s="233"/>
      <c r="CY53" s="233"/>
      <c r="CZ53" s="233"/>
      <c r="DA53" s="233"/>
      <c r="DB53" s="233"/>
      <c r="DC53" s="233"/>
      <c r="DD53" s="233"/>
      <c r="DE53" s="233"/>
      <c r="DF53" s="233"/>
      <c r="DG53" s="233"/>
      <c r="DH53" s="233"/>
      <c r="DI53" s="233"/>
      <c r="DJ53" s="233"/>
      <c r="DK53" s="233"/>
      <c r="DL53" s="233"/>
      <c r="DM53" s="233"/>
      <c r="DN53" s="233"/>
      <c r="DO53" s="233"/>
      <c r="DP53" s="233"/>
      <c r="DQ53" s="233"/>
      <c r="DR53" s="233"/>
      <c r="DS53" s="233"/>
      <c r="DT53" s="233"/>
      <c r="DU53" s="233"/>
      <c r="DV53" s="233"/>
      <c r="DW53" s="233"/>
      <c r="DX53" s="233"/>
      <c r="DY53" s="233"/>
      <c r="DZ53" s="233"/>
      <c r="EA53" s="233"/>
      <c r="EB53" s="233"/>
      <c r="EC53" s="233"/>
      <c r="ED53" s="233"/>
      <c r="EE53" s="233"/>
      <c r="EF53" s="233"/>
      <c r="EG53" s="233"/>
      <c r="EH53" s="233"/>
      <c r="EI53" s="233"/>
      <c r="EJ53" s="233"/>
      <c r="EK53" s="233"/>
      <c r="EL53" s="233"/>
      <c r="EM53" s="233"/>
      <c r="EN53" s="233"/>
      <c r="EO53" s="233"/>
      <c r="EP53" s="233"/>
      <c r="EQ53" s="233"/>
      <c r="ER53" s="233"/>
      <c r="ES53" s="233"/>
      <c r="ET53" s="233"/>
      <c r="EU53" s="233"/>
      <c r="EV53" s="233"/>
      <c r="EW53" s="233"/>
      <c r="EX53" s="233"/>
      <c r="EY53" s="233"/>
      <c r="EZ53" s="233"/>
      <c r="FA53" s="233"/>
      <c r="FB53" s="233"/>
      <c r="FC53" s="233"/>
      <c r="FD53" s="233"/>
      <c r="FE53" s="233"/>
      <c r="FF53" s="233"/>
      <c r="FG53" s="233"/>
      <c r="FH53" s="233"/>
      <c r="FI53" s="233"/>
      <c r="FJ53" s="233"/>
      <c r="FK53" s="233"/>
      <c r="FL53" s="233"/>
      <c r="FM53" s="233"/>
      <c r="FN53" s="233"/>
      <c r="FO53" s="233"/>
      <c r="FP53" s="233"/>
      <c r="FQ53" s="233"/>
      <c r="FR53" s="233"/>
      <c r="FS53" s="233"/>
      <c r="FT53" s="233"/>
      <c r="FU53" s="233"/>
      <c r="FV53" s="233"/>
      <c r="FW53" s="233"/>
      <c r="FX53" s="233"/>
      <c r="FY53" s="233"/>
      <c r="FZ53" s="233"/>
      <c r="GA53" s="233"/>
      <c r="GB53" s="233"/>
      <c r="GC53" s="233"/>
      <c r="GD53" s="233"/>
      <c r="GE53" s="233"/>
      <c r="GF53" s="233"/>
      <c r="GG53" s="233"/>
      <c r="GH53" s="233"/>
      <c r="GI53" s="233"/>
      <c r="GJ53" s="233"/>
      <c r="GK53" s="233"/>
      <c r="GL53" s="233"/>
      <c r="GM53" s="233"/>
      <c r="GN53" s="233"/>
      <c r="GO53" s="233"/>
      <c r="GP53" s="233"/>
      <c r="GQ53" s="233"/>
      <c r="GR53" s="233"/>
      <c r="GS53" s="233"/>
      <c r="GT53" s="233"/>
      <c r="GU53" s="233"/>
      <c r="GV53" s="233"/>
      <c r="GW53" s="233"/>
      <c r="GX53" s="233"/>
      <c r="GY53" s="233"/>
      <c r="GZ53" s="233"/>
      <c r="HA53" s="233"/>
      <c r="HB53" s="233"/>
      <c r="HC53" s="233"/>
      <c r="HD53" s="233"/>
      <c r="HE53" s="233"/>
      <c r="HF53" s="233"/>
      <c r="HG53" s="233"/>
      <c r="HH53" s="233"/>
      <c r="HI53" s="233"/>
      <c r="HJ53" s="233"/>
      <c r="HK53" s="233"/>
      <c r="HL53" s="233"/>
      <c r="HM53" s="233"/>
      <c r="HN53" s="233"/>
      <c r="HO53" s="233"/>
      <c r="HP53" s="233"/>
      <c r="HQ53" s="233"/>
      <c r="HR53" s="233"/>
      <c r="HS53" s="233"/>
      <c r="HT53" s="233"/>
      <c r="HU53" s="233"/>
      <c r="HV53" s="233"/>
      <c r="HW53" s="233"/>
      <c r="HX53" s="233"/>
      <c r="HY53" s="233"/>
      <c r="HZ53" s="233"/>
      <c r="IA53" s="233"/>
      <c r="IB53" s="233"/>
      <c r="IC53" s="233"/>
      <c r="ID53" s="233"/>
      <c r="IE53" s="233"/>
      <c r="IF53" s="233"/>
      <c r="IG53" s="233"/>
      <c r="IH53" s="233"/>
      <c r="II53" s="233"/>
      <c r="IJ53" s="233"/>
      <c r="IK53" s="233"/>
      <c r="IL53" s="233"/>
      <c r="IM53" s="233"/>
      <c r="IN53" s="233"/>
      <c r="IO53" s="233"/>
      <c r="IP53" s="233"/>
      <c r="IQ53" s="233"/>
      <c r="IR53" s="233"/>
      <c r="IS53" s="233"/>
      <c r="IT53" s="233"/>
      <c r="IU53" s="233"/>
      <c r="IV53" s="233"/>
      <c r="IW53" s="233"/>
      <c r="IX53" s="233"/>
      <c r="IY53" s="233"/>
      <c r="IZ53" s="233"/>
      <c r="JA53" s="233"/>
      <c r="JB53" s="233"/>
      <c r="JC53" s="233"/>
      <c r="JD53" s="233"/>
      <c r="JE53" s="233"/>
      <c r="JF53" s="233"/>
      <c r="JG53" s="233"/>
      <c r="JH53" s="233"/>
      <c r="JI53" s="233"/>
      <c r="JJ53" s="233"/>
      <c r="JK53" s="233"/>
      <c r="JL53" s="233"/>
      <c r="JM53" s="233"/>
      <c r="JN53" s="233"/>
      <c r="JO53" s="233"/>
      <c r="JP53" s="233"/>
      <c r="JQ53" s="233"/>
      <c r="JR53" s="233"/>
    </row>
    <row r="54" spans="1:278" s="234" customFormat="1" ht="34.9" hidden="1" customHeight="1">
      <c r="A54" s="530"/>
      <c r="B54" s="472"/>
      <c r="C54" s="241">
        <f>'5-. Identificación de Riesgos'!D54</f>
        <v>0</v>
      </c>
      <c r="D54" s="244">
        <v>5</v>
      </c>
      <c r="E54" s="241"/>
      <c r="F54" s="244"/>
      <c r="G54" s="244"/>
      <c r="H54" s="244"/>
      <c r="I54" s="244"/>
      <c r="J54" s="241">
        <f t="shared" si="7"/>
        <v>0</v>
      </c>
      <c r="K54" s="494"/>
      <c r="L54" s="303">
        <f>'5-. Identificación de Riesgos'!I54</f>
        <v>0</v>
      </c>
      <c r="M54" s="269"/>
      <c r="N54" s="244"/>
      <c r="O54" s="244"/>
      <c r="P54" s="244"/>
      <c r="Q54" s="244"/>
      <c r="R54" s="269"/>
      <c r="S54" s="494"/>
      <c r="T54" s="484"/>
      <c r="U54" s="484"/>
      <c r="V54" s="498"/>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3"/>
      <c r="BM54" s="233"/>
      <c r="BN54" s="233"/>
      <c r="BO54" s="233"/>
      <c r="BP54" s="233"/>
      <c r="BQ54" s="233"/>
      <c r="BR54" s="233"/>
      <c r="BS54" s="233"/>
      <c r="BT54" s="233"/>
      <c r="BU54" s="233"/>
      <c r="BV54" s="233"/>
      <c r="BW54" s="233"/>
      <c r="BX54" s="233"/>
      <c r="BY54" s="233"/>
      <c r="BZ54" s="233"/>
      <c r="CA54" s="233"/>
      <c r="CB54" s="233"/>
      <c r="CC54" s="233"/>
      <c r="CD54" s="233"/>
      <c r="CE54" s="233"/>
      <c r="CF54" s="233"/>
      <c r="CG54" s="233"/>
      <c r="CH54" s="233"/>
      <c r="CI54" s="233"/>
      <c r="CJ54" s="233"/>
      <c r="CK54" s="233"/>
      <c r="CL54" s="233"/>
      <c r="CM54" s="233"/>
      <c r="CN54" s="233"/>
      <c r="CO54" s="233"/>
      <c r="CP54" s="233"/>
      <c r="CQ54" s="233"/>
      <c r="CR54" s="233"/>
      <c r="CS54" s="233"/>
      <c r="CT54" s="233"/>
      <c r="CU54" s="233"/>
      <c r="CV54" s="233"/>
      <c r="CW54" s="233"/>
      <c r="CX54" s="233"/>
      <c r="CY54" s="233"/>
      <c r="CZ54" s="233"/>
      <c r="DA54" s="233"/>
      <c r="DB54" s="233"/>
      <c r="DC54" s="233"/>
      <c r="DD54" s="233"/>
      <c r="DE54" s="233"/>
      <c r="DF54" s="233"/>
      <c r="DG54" s="233"/>
      <c r="DH54" s="233"/>
      <c r="DI54" s="233"/>
      <c r="DJ54" s="233"/>
      <c r="DK54" s="233"/>
      <c r="DL54" s="233"/>
      <c r="DM54" s="233"/>
      <c r="DN54" s="233"/>
      <c r="DO54" s="233"/>
      <c r="DP54" s="233"/>
      <c r="DQ54" s="233"/>
      <c r="DR54" s="233"/>
      <c r="DS54" s="233"/>
      <c r="DT54" s="233"/>
      <c r="DU54" s="233"/>
      <c r="DV54" s="233"/>
      <c r="DW54" s="233"/>
      <c r="DX54" s="233"/>
      <c r="DY54" s="233"/>
      <c r="DZ54" s="233"/>
      <c r="EA54" s="233"/>
      <c r="EB54" s="233"/>
      <c r="EC54" s="233"/>
      <c r="ED54" s="233"/>
      <c r="EE54" s="233"/>
      <c r="EF54" s="233"/>
      <c r="EG54" s="233"/>
      <c r="EH54" s="233"/>
      <c r="EI54" s="233"/>
      <c r="EJ54" s="233"/>
      <c r="EK54" s="233"/>
      <c r="EL54" s="233"/>
      <c r="EM54" s="233"/>
      <c r="EN54" s="233"/>
      <c r="EO54" s="233"/>
      <c r="EP54" s="233"/>
      <c r="EQ54" s="233"/>
      <c r="ER54" s="233"/>
      <c r="ES54" s="233"/>
      <c r="ET54" s="233"/>
      <c r="EU54" s="233"/>
      <c r="EV54" s="233"/>
      <c r="EW54" s="233"/>
      <c r="EX54" s="233"/>
      <c r="EY54" s="233"/>
      <c r="EZ54" s="233"/>
      <c r="FA54" s="233"/>
      <c r="FB54" s="233"/>
      <c r="FC54" s="233"/>
      <c r="FD54" s="233"/>
      <c r="FE54" s="233"/>
      <c r="FF54" s="233"/>
      <c r="FG54" s="233"/>
      <c r="FH54" s="233"/>
      <c r="FI54" s="233"/>
      <c r="FJ54" s="233"/>
      <c r="FK54" s="233"/>
      <c r="FL54" s="233"/>
      <c r="FM54" s="233"/>
      <c r="FN54" s="233"/>
      <c r="FO54" s="233"/>
      <c r="FP54" s="233"/>
      <c r="FQ54" s="233"/>
      <c r="FR54" s="233"/>
      <c r="FS54" s="233"/>
      <c r="FT54" s="233"/>
      <c r="FU54" s="233"/>
      <c r="FV54" s="233"/>
      <c r="FW54" s="233"/>
      <c r="FX54" s="233"/>
      <c r="FY54" s="233"/>
      <c r="FZ54" s="233"/>
      <c r="GA54" s="233"/>
      <c r="GB54" s="233"/>
      <c r="GC54" s="233"/>
      <c r="GD54" s="233"/>
      <c r="GE54" s="233"/>
      <c r="GF54" s="233"/>
      <c r="GG54" s="233"/>
      <c r="GH54" s="233"/>
      <c r="GI54" s="233"/>
      <c r="GJ54" s="233"/>
      <c r="GK54" s="233"/>
      <c r="GL54" s="233"/>
      <c r="GM54" s="233"/>
      <c r="GN54" s="233"/>
      <c r="GO54" s="233"/>
      <c r="GP54" s="233"/>
      <c r="GQ54" s="233"/>
      <c r="GR54" s="233"/>
      <c r="GS54" s="233"/>
      <c r="GT54" s="233"/>
      <c r="GU54" s="233"/>
      <c r="GV54" s="233"/>
      <c r="GW54" s="233"/>
      <c r="GX54" s="233"/>
      <c r="GY54" s="233"/>
      <c r="GZ54" s="233"/>
      <c r="HA54" s="233"/>
      <c r="HB54" s="233"/>
      <c r="HC54" s="233"/>
      <c r="HD54" s="233"/>
      <c r="HE54" s="233"/>
      <c r="HF54" s="233"/>
      <c r="HG54" s="233"/>
      <c r="HH54" s="233"/>
      <c r="HI54" s="233"/>
      <c r="HJ54" s="233"/>
      <c r="HK54" s="233"/>
      <c r="HL54" s="233"/>
      <c r="HM54" s="233"/>
      <c r="HN54" s="233"/>
      <c r="HO54" s="233"/>
      <c r="HP54" s="233"/>
      <c r="HQ54" s="233"/>
      <c r="HR54" s="233"/>
      <c r="HS54" s="233"/>
      <c r="HT54" s="233"/>
      <c r="HU54" s="233"/>
      <c r="HV54" s="233"/>
      <c r="HW54" s="233"/>
      <c r="HX54" s="233"/>
      <c r="HY54" s="233"/>
      <c r="HZ54" s="233"/>
      <c r="IA54" s="233"/>
      <c r="IB54" s="233"/>
      <c r="IC54" s="233"/>
      <c r="ID54" s="233"/>
      <c r="IE54" s="233"/>
      <c r="IF54" s="233"/>
      <c r="IG54" s="233"/>
      <c r="IH54" s="233"/>
      <c r="II54" s="233"/>
      <c r="IJ54" s="233"/>
      <c r="IK54" s="233"/>
      <c r="IL54" s="233"/>
      <c r="IM54" s="233"/>
      <c r="IN54" s="233"/>
      <c r="IO54" s="233"/>
      <c r="IP54" s="233"/>
      <c r="IQ54" s="233"/>
      <c r="IR54" s="233"/>
      <c r="IS54" s="233"/>
      <c r="IT54" s="233"/>
      <c r="IU54" s="233"/>
      <c r="IV54" s="233"/>
      <c r="IW54" s="233"/>
      <c r="IX54" s="233"/>
      <c r="IY54" s="233"/>
      <c r="IZ54" s="233"/>
      <c r="JA54" s="233"/>
      <c r="JB54" s="233"/>
      <c r="JC54" s="233"/>
      <c r="JD54" s="233"/>
      <c r="JE54" s="233"/>
      <c r="JF54" s="233"/>
      <c r="JG54" s="233"/>
      <c r="JH54" s="233"/>
      <c r="JI54" s="233"/>
      <c r="JJ54" s="233"/>
      <c r="JK54" s="233"/>
      <c r="JL54" s="233"/>
      <c r="JM54" s="233"/>
      <c r="JN54" s="233"/>
      <c r="JO54" s="233"/>
      <c r="JP54" s="233"/>
      <c r="JQ54" s="233"/>
      <c r="JR54" s="233"/>
    </row>
    <row r="55" spans="1:278" s="234" customFormat="1" ht="25.15" hidden="1" customHeight="1">
      <c r="A55" s="530"/>
      <c r="B55" s="472"/>
      <c r="C55" s="268">
        <f>'5-. Identificación de Riesgos'!D55</f>
        <v>0</v>
      </c>
      <c r="D55" s="244">
        <v>1</v>
      </c>
      <c r="E55" s="268"/>
      <c r="F55" s="276"/>
      <c r="G55" s="276"/>
      <c r="H55" s="276"/>
      <c r="I55" s="276"/>
      <c r="J55" s="268">
        <f t="shared" si="7"/>
        <v>0</v>
      </c>
      <c r="K55" s="494"/>
      <c r="L55" s="303">
        <f>'5-. Identificación de Riesgos'!I55</f>
        <v>0</v>
      </c>
      <c r="M55" s="269"/>
      <c r="N55" s="244"/>
      <c r="O55" s="244"/>
      <c r="P55" s="244"/>
      <c r="Q55" s="244"/>
      <c r="R55" s="269"/>
      <c r="S55" s="494"/>
      <c r="T55" s="484"/>
      <c r="U55" s="484"/>
      <c r="V55" s="498"/>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3"/>
      <c r="AV55" s="233"/>
      <c r="AW55" s="233"/>
      <c r="AX55" s="233"/>
      <c r="AY55" s="233"/>
      <c r="AZ55" s="233"/>
      <c r="BA55" s="233"/>
      <c r="BB55" s="233"/>
      <c r="BC55" s="233"/>
      <c r="BD55" s="233"/>
      <c r="BE55" s="233"/>
      <c r="BF55" s="233"/>
      <c r="BG55" s="233"/>
      <c r="BH55" s="233"/>
      <c r="BI55" s="233"/>
      <c r="BJ55" s="233"/>
      <c r="BK55" s="233"/>
      <c r="BL55" s="233"/>
      <c r="BM55" s="233"/>
      <c r="BN55" s="233"/>
      <c r="BO55" s="233"/>
      <c r="BP55" s="233"/>
      <c r="BQ55" s="233"/>
      <c r="BR55" s="233"/>
      <c r="BS55" s="233"/>
      <c r="BT55" s="233"/>
      <c r="BU55" s="233"/>
      <c r="BV55" s="233"/>
      <c r="BW55" s="233"/>
      <c r="BX55" s="233"/>
      <c r="BY55" s="233"/>
      <c r="BZ55" s="233"/>
      <c r="CA55" s="233"/>
      <c r="CB55" s="233"/>
      <c r="CC55" s="233"/>
      <c r="CD55" s="233"/>
      <c r="CE55" s="233"/>
      <c r="CF55" s="233"/>
      <c r="CG55" s="233"/>
      <c r="CH55" s="233"/>
      <c r="CI55" s="233"/>
      <c r="CJ55" s="233"/>
      <c r="CK55" s="233"/>
      <c r="CL55" s="233"/>
      <c r="CM55" s="233"/>
      <c r="CN55" s="233"/>
      <c r="CO55" s="233"/>
      <c r="CP55" s="233"/>
      <c r="CQ55" s="233"/>
      <c r="CR55" s="233"/>
      <c r="CS55" s="233"/>
      <c r="CT55" s="233"/>
      <c r="CU55" s="233"/>
      <c r="CV55" s="233"/>
      <c r="CW55" s="233"/>
      <c r="CX55" s="233"/>
      <c r="CY55" s="233"/>
      <c r="CZ55" s="233"/>
      <c r="DA55" s="233"/>
      <c r="DB55" s="233"/>
      <c r="DC55" s="233"/>
      <c r="DD55" s="233"/>
      <c r="DE55" s="233"/>
      <c r="DF55" s="233"/>
      <c r="DG55" s="233"/>
      <c r="DH55" s="233"/>
      <c r="DI55" s="233"/>
      <c r="DJ55" s="233"/>
      <c r="DK55" s="233"/>
      <c r="DL55" s="233"/>
      <c r="DM55" s="233"/>
      <c r="DN55" s="233"/>
      <c r="DO55" s="233"/>
      <c r="DP55" s="233"/>
      <c r="DQ55" s="233"/>
      <c r="DR55" s="233"/>
      <c r="DS55" s="233"/>
      <c r="DT55" s="233"/>
      <c r="DU55" s="233"/>
      <c r="DV55" s="233"/>
      <c r="DW55" s="233"/>
      <c r="DX55" s="233"/>
      <c r="DY55" s="233"/>
      <c r="DZ55" s="233"/>
      <c r="EA55" s="233"/>
      <c r="EB55" s="233"/>
      <c r="EC55" s="233"/>
      <c r="ED55" s="233"/>
      <c r="EE55" s="233"/>
      <c r="EF55" s="233"/>
      <c r="EG55" s="233"/>
      <c r="EH55" s="233"/>
      <c r="EI55" s="233"/>
      <c r="EJ55" s="233"/>
      <c r="EK55" s="233"/>
      <c r="EL55" s="233"/>
      <c r="EM55" s="233"/>
      <c r="EN55" s="233"/>
      <c r="EO55" s="233"/>
      <c r="EP55" s="233"/>
      <c r="EQ55" s="233"/>
      <c r="ER55" s="233"/>
      <c r="ES55" s="233"/>
      <c r="ET55" s="233"/>
      <c r="EU55" s="233"/>
      <c r="EV55" s="233"/>
      <c r="EW55" s="233"/>
      <c r="EX55" s="233"/>
      <c r="EY55" s="233"/>
      <c r="EZ55" s="233"/>
      <c r="FA55" s="233"/>
      <c r="FB55" s="233"/>
      <c r="FC55" s="233"/>
      <c r="FD55" s="233"/>
      <c r="FE55" s="233"/>
      <c r="FF55" s="233"/>
      <c r="FG55" s="233"/>
      <c r="FH55" s="233"/>
      <c r="FI55" s="233"/>
      <c r="FJ55" s="233"/>
      <c r="FK55" s="233"/>
      <c r="FL55" s="233"/>
      <c r="FM55" s="233"/>
      <c r="FN55" s="233"/>
      <c r="FO55" s="233"/>
      <c r="FP55" s="233"/>
      <c r="FQ55" s="233"/>
      <c r="FR55" s="233"/>
      <c r="FS55" s="233"/>
      <c r="FT55" s="233"/>
      <c r="FU55" s="233"/>
      <c r="FV55" s="233"/>
      <c r="FW55" s="233"/>
      <c r="FX55" s="233"/>
      <c r="FY55" s="233"/>
      <c r="FZ55" s="233"/>
      <c r="GA55" s="233"/>
      <c r="GB55" s="233"/>
      <c r="GC55" s="233"/>
      <c r="GD55" s="233"/>
      <c r="GE55" s="233"/>
      <c r="GF55" s="233"/>
      <c r="GG55" s="233"/>
      <c r="GH55" s="233"/>
      <c r="GI55" s="233"/>
      <c r="GJ55" s="233"/>
      <c r="GK55" s="233"/>
      <c r="GL55" s="233"/>
      <c r="GM55" s="233"/>
      <c r="GN55" s="233"/>
      <c r="GO55" s="233"/>
      <c r="GP55" s="233"/>
      <c r="GQ55" s="233"/>
      <c r="GR55" s="233"/>
      <c r="GS55" s="233"/>
      <c r="GT55" s="233"/>
      <c r="GU55" s="233"/>
      <c r="GV55" s="233"/>
      <c r="GW55" s="233"/>
      <c r="GX55" s="233"/>
      <c r="GY55" s="233"/>
      <c r="GZ55" s="233"/>
      <c r="HA55" s="233"/>
      <c r="HB55" s="233"/>
      <c r="HC55" s="233"/>
      <c r="HD55" s="233"/>
      <c r="HE55" s="233"/>
      <c r="HF55" s="233"/>
      <c r="HG55" s="233"/>
      <c r="HH55" s="233"/>
      <c r="HI55" s="233"/>
      <c r="HJ55" s="233"/>
      <c r="HK55" s="233"/>
      <c r="HL55" s="233"/>
      <c r="HM55" s="233"/>
      <c r="HN55" s="233"/>
      <c r="HO55" s="233"/>
      <c r="HP55" s="233"/>
      <c r="HQ55" s="233"/>
      <c r="HR55" s="233"/>
      <c r="HS55" s="233"/>
      <c r="HT55" s="233"/>
      <c r="HU55" s="233"/>
      <c r="HV55" s="233"/>
      <c r="HW55" s="233"/>
      <c r="HX55" s="233"/>
      <c r="HY55" s="233"/>
      <c r="HZ55" s="233"/>
      <c r="IA55" s="233"/>
      <c r="IB55" s="233"/>
      <c r="IC55" s="233"/>
      <c r="ID55" s="233"/>
      <c r="IE55" s="233"/>
      <c r="IF55" s="233"/>
      <c r="IG55" s="233"/>
      <c r="IH55" s="233"/>
      <c r="II55" s="233"/>
      <c r="IJ55" s="233"/>
      <c r="IK55" s="233"/>
      <c r="IL55" s="233"/>
      <c r="IM55" s="233"/>
      <c r="IN55" s="233"/>
      <c r="IO55" s="233"/>
      <c r="IP55" s="233"/>
      <c r="IQ55" s="233"/>
      <c r="IR55" s="233"/>
      <c r="IS55" s="233"/>
      <c r="IT55" s="233"/>
      <c r="IU55" s="233"/>
      <c r="IV55" s="233"/>
      <c r="IW55" s="233"/>
      <c r="IX55" s="233"/>
      <c r="IY55" s="233"/>
      <c r="IZ55" s="233"/>
      <c r="JA55" s="233"/>
      <c r="JB55" s="233"/>
      <c r="JC55" s="233"/>
      <c r="JD55" s="233"/>
      <c r="JE55" s="233"/>
      <c r="JF55" s="233"/>
      <c r="JG55" s="233"/>
      <c r="JH55" s="233"/>
      <c r="JI55" s="233"/>
      <c r="JJ55" s="233"/>
      <c r="JK55" s="233"/>
      <c r="JL55" s="233"/>
      <c r="JM55" s="233"/>
      <c r="JN55" s="233"/>
      <c r="JO55" s="233"/>
      <c r="JP55" s="233"/>
      <c r="JQ55" s="233"/>
      <c r="JR55" s="233"/>
    </row>
    <row r="56" spans="1:278" s="234" customFormat="1" ht="25.15" hidden="1" customHeight="1">
      <c r="A56" s="530"/>
      <c r="B56" s="472"/>
      <c r="C56" s="268">
        <f>'5-. Identificación de Riesgos'!D56</f>
        <v>0</v>
      </c>
      <c r="D56" s="244">
        <v>2</v>
      </c>
      <c r="E56" s="268"/>
      <c r="F56" s="276"/>
      <c r="G56" s="276"/>
      <c r="H56" s="276"/>
      <c r="I56" s="276"/>
      <c r="J56" s="268">
        <f t="shared" si="7"/>
        <v>0</v>
      </c>
      <c r="K56" s="494"/>
      <c r="L56" s="303">
        <f>'5-. Identificación de Riesgos'!I56</f>
        <v>0</v>
      </c>
      <c r="M56" s="269"/>
      <c r="N56" s="244"/>
      <c r="O56" s="244"/>
      <c r="P56" s="244"/>
      <c r="Q56" s="244"/>
      <c r="R56" s="269"/>
      <c r="S56" s="494"/>
      <c r="T56" s="484"/>
      <c r="U56" s="484"/>
      <c r="V56" s="498"/>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3"/>
      <c r="AY56" s="233"/>
      <c r="AZ56" s="233"/>
      <c r="BA56" s="233"/>
      <c r="BB56" s="233"/>
      <c r="BC56" s="233"/>
      <c r="BD56" s="233"/>
      <c r="BE56" s="233"/>
      <c r="BF56" s="233"/>
      <c r="BG56" s="233"/>
      <c r="BH56" s="233"/>
      <c r="BI56" s="233"/>
      <c r="BJ56" s="233"/>
      <c r="BK56" s="233"/>
      <c r="BL56" s="233"/>
      <c r="BM56" s="233"/>
      <c r="BN56" s="233"/>
      <c r="BO56" s="233"/>
      <c r="BP56" s="233"/>
      <c r="BQ56" s="233"/>
      <c r="BR56" s="233"/>
      <c r="BS56" s="233"/>
      <c r="BT56" s="233"/>
      <c r="BU56" s="233"/>
      <c r="BV56" s="233"/>
      <c r="BW56" s="233"/>
      <c r="BX56" s="233"/>
      <c r="BY56" s="233"/>
      <c r="BZ56" s="233"/>
      <c r="CA56" s="233"/>
      <c r="CB56" s="233"/>
      <c r="CC56" s="233"/>
      <c r="CD56" s="233"/>
      <c r="CE56" s="233"/>
      <c r="CF56" s="233"/>
      <c r="CG56" s="233"/>
      <c r="CH56" s="233"/>
      <c r="CI56" s="233"/>
      <c r="CJ56" s="233"/>
      <c r="CK56" s="233"/>
      <c r="CL56" s="233"/>
      <c r="CM56" s="233"/>
      <c r="CN56" s="233"/>
      <c r="CO56" s="233"/>
      <c r="CP56" s="233"/>
      <c r="CQ56" s="233"/>
      <c r="CR56" s="233"/>
      <c r="CS56" s="233"/>
      <c r="CT56" s="233"/>
      <c r="CU56" s="233"/>
      <c r="CV56" s="233"/>
      <c r="CW56" s="233"/>
      <c r="CX56" s="233"/>
      <c r="CY56" s="233"/>
      <c r="CZ56" s="233"/>
      <c r="DA56" s="233"/>
      <c r="DB56" s="233"/>
      <c r="DC56" s="233"/>
      <c r="DD56" s="233"/>
      <c r="DE56" s="233"/>
      <c r="DF56" s="233"/>
      <c r="DG56" s="233"/>
      <c r="DH56" s="233"/>
      <c r="DI56" s="233"/>
      <c r="DJ56" s="233"/>
      <c r="DK56" s="233"/>
      <c r="DL56" s="233"/>
      <c r="DM56" s="233"/>
      <c r="DN56" s="233"/>
      <c r="DO56" s="233"/>
      <c r="DP56" s="233"/>
      <c r="DQ56" s="233"/>
      <c r="DR56" s="233"/>
      <c r="DS56" s="233"/>
      <c r="DT56" s="233"/>
      <c r="DU56" s="233"/>
      <c r="DV56" s="233"/>
      <c r="DW56" s="233"/>
      <c r="DX56" s="233"/>
      <c r="DY56" s="233"/>
      <c r="DZ56" s="233"/>
      <c r="EA56" s="233"/>
      <c r="EB56" s="233"/>
      <c r="EC56" s="233"/>
      <c r="ED56" s="233"/>
      <c r="EE56" s="233"/>
      <c r="EF56" s="233"/>
      <c r="EG56" s="233"/>
      <c r="EH56" s="233"/>
      <c r="EI56" s="233"/>
      <c r="EJ56" s="233"/>
      <c r="EK56" s="233"/>
      <c r="EL56" s="233"/>
      <c r="EM56" s="233"/>
      <c r="EN56" s="233"/>
      <c r="EO56" s="233"/>
      <c r="EP56" s="233"/>
      <c r="EQ56" s="233"/>
      <c r="ER56" s="233"/>
      <c r="ES56" s="233"/>
      <c r="ET56" s="233"/>
      <c r="EU56" s="233"/>
      <c r="EV56" s="233"/>
      <c r="EW56" s="233"/>
      <c r="EX56" s="233"/>
      <c r="EY56" s="233"/>
      <c r="EZ56" s="233"/>
      <c r="FA56" s="233"/>
      <c r="FB56" s="233"/>
      <c r="FC56" s="233"/>
      <c r="FD56" s="233"/>
      <c r="FE56" s="233"/>
      <c r="FF56" s="233"/>
      <c r="FG56" s="233"/>
      <c r="FH56" s="233"/>
      <c r="FI56" s="233"/>
      <c r="FJ56" s="233"/>
      <c r="FK56" s="233"/>
      <c r="FL56" s="233"/>
      <c r="FM56" s="233"/>
      <c r="FN56" s="233"/>
      <c r="FO56" s="233"/>
      <c r="FP56" s="233"/>
      <c r="FQ56" s="233"/>
      <c r="FR56" s="233"/>
      <c r="FS56" s="233"/>
      <c r="FT56" s="233"/>
      <c r="FU56" s="233"/>
      <c r="FV56" s="233"/>
      <c r="FW56" s="233"/>
      <c r="FX56" s="233"/>
      <c r="FY56" s="233"/>
      <c r="FZ56" s="233"/>
      <c r="GA56" s="233"/>
      <c r="GB56" s="233"/>
      <c r="GC56" s="233"/>
      <c r="GD56" s="233"/>
      <c r="GE56" s="233"/>
      <c r="GF56" s="233"/>
      <c r="GG56" s="233"/>
      <c r="GH56" s="233"/>
      <c r="GI56" s="233"/>
      <c r="GJ56" s="233"/>
      <c r="GK56" s="233"/>
      <c r="GL56" s="233"/>
      <c r="GM56" s="233"/>
      <c r="GN56" s="233"/>
      <c r="GO56" s="233"/>
      <c r="GP56" s="233"/>
      <c r="GQ56" s="233"/>
      <c r="GR56" s="233"/>
      <c r="GS56" s="233"/>
      <c r="GT56" s="233"/>
      <c r="GU56" s="233"/>
      <c r="GV56" s="233"/>
      <c r="GW56" s="233"/>
      <c r="GX56" s="233"/>
      <c r="GY56" s="233"/>
      <c r="GZ56" s="233"/>
      <c r="HA56" s="233"/>
      <c r="HB56" s="233"/>
      <c r="HC56" s="233"/>
      <c r="HD56" s="233"/>
      <c r="HE56" s="233"/>
      <c r="HF56" s="233"/>
      <c r="HG56" s="233"/>
      <c r="HH56" s="233"/>
      <c r="HI56" s="233"/>
      <c r="HJ56" s="233"/>
      <c r="HK56" s="233"/>
      <c r="HL56" s="233"/>
      <c r="HM56" s="233"/>
      <c r="HN56" s="233"/>
      <c r="HO56" s="233"/>
      <c r="HP56" s="233"/>
      <c r="HQ56" s="233"/>
      <c r="HR56" s="233"/>
      <c r="HS56" s="233"/>
      <c r="HT56" s="233"/>
      <c r="HU56" s="233"/>
      <c r="HV56" s="233"/>
      <c r="HW56" s="233"/>
      <c r="HX56" s="233"/>
      <c r="HY56" s="233"/>
      <c r="HZ56" s="233"/>
      <c r="IA56" s="233"/>
      <c r="IB56" s="233"/>
      <c r="IC56" s="233"/>
      <c r="ID56" s="233"/>
      <c r="IE56" s="233"/>
      <c r="IF56" s="233"/>
      <c r="IG56" s="233"/>
      <c r="IH56" s="233"/>
      <c r="II56" s="233"/>
      <c r="IJ56" s="233"/>
      <c r="IK56" s="233"/>
      <c r="IL56" s="233"/>
      <c r="IM56" s="233"/>
      <c r="IN56" s="233"/>
      <c r="IO56" s="233"/>
      <c r="IP56" s="233"/>
      <c r="IQ56" s="233"/>
      <c r="IR56" s="233"/>
      <c r="IS56" s="233"/>
      <c r="IT56" s="233"/>
      <c r="IU56" s="233"/>
      <c r="IV56" s="233"/>
      <c r="IW56" s="233"/>
      <c r="IX56" s="233"/>
      <c r="IY56" s="233"/>
      <c r="IZ56" s="233"/>
      <c r="JA56" s="233"/>
      <c r="JB56" s="233"/>
      <c r="JC56" s="233"/>
      <c r="JD56" s="233"/>
      <c r="JE56" s="233"/>
      <c r="JF56" s="233"/>
      <c r="JG56" s="233"/>
      <c r="JH56" s="233"/>
      <c r="JI56" s="233"/>
      <c r="JJ56" s="233"/>
      <c r="JK56" s="233"/>
      <c r="JL56" s="233"/>
      <c r="JM56" s="233"/>
      <c r="JN56" s="233"/>
      <c r="JO56" s="233"/>
      <c r="JP56" s="233"/>
      <c r="JQ56" s="233"/>
      <c r="JR56" s="233"/>
    </row>
    <row r="57" spans="1:278" s="234" customFormat="1" ht="25.15" hidden="1" customHeight="1">
      <c r="A57" s="530"/>
      <c r="B57" s="472"/>
      <c r="C57" s="268">
        <f>'5-. Identificación de Riesgos'!D57</f>
        <v>0</v>
      </c>
      <c r="D57" s="244">
        <v>3</v>
      </c>
      <c r="E57" s="268"/>
      <c r="F57" s="276"/>
      <c r="G57" s="276"/>
      <c r="H57" s="276"/>
      <c r="I57" s="276"/>
      <c r="J57" s="268">
        <f t="shared" si="7"/>
        <v>0</v>
      </c>
      <c r="K57" s="494"/>
      <c r="L57" s="303">
        <f>'5-. Identificación de Riesgos'!I57</f>
        <v>0</v>
      </c>
      <c r="M57" s="269"/>
      <c r="N57" s="244"/>
      <c r="O57" s="244"/>
      <c r="P57" s="244"/>
      <c r="Q57" s="244"/>
      <c r="R57" s="269"/>
      <c r="S57" s="494"/>
      <c r="T57" s="484"/>
      <c r="U57" s="484"/>
      <c r="V57" s="498"/>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33"/>
      <c r="BL57" s="233"/>
      <c r="BM57" s="233"/>
      <c r="BN57" s="233"/>
      <c r="BO57" s="233"/>
      <c r="BP57" s="233"/>
      <c r="BQ57" s="233"/>
      <c r="BR57" s="233"/>
      <c r="BS57" s="233"/>
      <c r="BT57" s="233"/>
      <c r="BU57" s="233"/>
      <c r="BV57" s="233"/>
      <c r="BW57" s="233"/>
      <c r="BX57" s="233"/>
      <c r="BY57" s="233"/>
      <c r="BZ57" s="233"/>
      <c r="CA57" s="233"/>
      <c r="CB57" s="233"/>
      <c r="CC57" s="233"/>
      <c r="CD57" s="233"/>
      <c r="CE57" s="233"/>
      <c r="CF57" s="233"/>
      <c r="CG57" s="233"/>
      <c r="CH57" s="233"/>
      <c r="CI57" s="233"/>
      <c r="CJ57" s="233"/>
      <c r="CK57" s="233"/>
      <c r="CL57" s="233"/>
      <c r="CM57" s="233"/>
      <c r="CN57" s="233"/>
      <c r="CO57" s="233"/>
      <c r="CP57" s="233"/>
      <c r="CQ57" s="233"/>
      <c r="CR57" s="233"/>
      <c r="CS57" s="233"/>
      <c r="CT57" s="233"/>
      <c r="CU57" s="233"/>
      <c r="CV57" s="233"/>
      <c r="CW57" s="233"/>
      <c r="CX57" s="233"/>
      <c r="CY57" s="233"/>
      <c r="CZ57" s="233"/>
      <c r="DA57" s="233"/>
      <c r="DB57" s="233"/>
      <c r="DC57" s="233"/>
      <c r="DD57" s="233"/>
      <c r="DE57" s="233"/>
      <c r="DF57" s="233"/>
      <c r="DG57" s="233"/>
      <c r="DH57" s="233"/>
      <c r="DI57" s="233"/>
      <c r="DJ57" s="233"/>
      <c r="DK57" s="233"/>
      <c r="DL57" s="233"/>
      <c r="DM57" s="233"/>
      <c r="DN57" s="233"/>
      <c r="DO57" s="233"/>
      <c r="DP57" s="233"/>
      <c r="DQ57" s="233"/>
      <c r="DR57" s="233"/>
      <c r="DS57" s="233"/>
      <c r="DT57" s="233"/>
      <c r="DU57" s="233"/>
      <c r="DV57" s="233"/>
      <c r="DW57" s="233"/>
      <c r="DX57" s="233"/>
      <c r="DY57" s="233"/>
      <c r="DZ57" s="233"/>
      <c r="EA57" s="233"/>
      <c r="EB57" s="233"/>
      <c r="EC57" s="233"/>
      <c r="ED57" s="233"/>
      <c r="EE57" s="233"/>
      <c r="EF57" s="233"/>
      <c r="EG57" s="233"/>
      <c r="EH57" s="233"/>
      <c r="EI57" s="233"/>
      <c r="EJ57" s="233"/>
      <c r="EK57" s="233"/>
      <c r="EL57" s="233"/>
      <c r="EM57" s="233"/>
      <c r="EN57" s="233"/>
      <c r="EO57" s="233"/>
      <c r="EP57" s="233"/>
      <c r="EQ57" s="233"/>
      <c r="ER57" s="233"/>
      <c r="ES57" s="233"/>
      <c r="ET57" s="233"/>
      <c r="EU57" s="233"/>
      <c r="EV57" s="233"/>
      <c r="EW57" s="233"/>
      <c r="EX57" s="233"/>
      <c r="EY57" s="233"/>
      <c r="EZ57" s="233"/>
      <c r="FA57" s="233"/>
      <c r="FB57" s="233"/>
      <c r="FC57" s="233"/>
      <c r="FD57" s="233"/>
      <c r="FE57" s="233"/>
      <c r="FF57" s="233"/>
      <c r="FG57" s="233"/>
      <c r="FH57" s="233"/>
      <c r="FI57" s="233"/>
      <c r="FJ57" s="233"/>
      <c r="FK57" s="233"/>
      <c r="FL57" s="233"/>
      <c r="FM57" s="233"/>
      <c r="FN57" s="233"/>
      <c r="FO57" s="233"/>
      <c r="FP57" s="233"/>
      <c r="FQ57" s="233"/>
      <c r="FR57" s="233"/>
      <c r="FS57" s="233"/>
      <c r="FT57" s="233"/>
      <c r="FU57" s="233"/>
      <c r="FV57" s="233"/>
      <c r="FW57" s="233"/>
      <c r="FX57" s="233"/>
      <c r="FY57" s="233"/>
      <c r="FZ57" s="233"/>
      <c r="GA57" s="233"/>
      <c r="GB57" s="233"/>
      <c r="GC57" s="233"/>
      <c r="GD57" s="233"/>
      <c r="GE57" s="233"/>
      <c r="GF57" s="233"/>
      <c r="GG57" s="233"/>
      <c r="GH57" s="233"/>
      <c r="GI57" s="233"/>
      <c r="GJ57" s="233"/>
      <c r="GK57" s="233"/>
      <c r="GL57" s="233"/>
      <c r="GM57" s="233"/>
      <c r="GN57" s="233"/>
      <c r="GO57" s="233"/>
      <c r="GP57" s="233"/>
      <c r="GQ57" s="233"/>
      <c r="GR57" s="233"/>
      <c r="GS57" s="233"/>
      <c r="GT57" s="233"/>
      <c r="GU57" s="233"/>
      <c r="GV57" s="233"/>
      <c r="GW57" s="233"/>
      <c r="GX57" s="233"/>
      <c r="GY57" s="233"/>
      <c r="GZ57" s="233"/>
      <c r="HA57" s="233"/>
      <c r="HB57" s="233"/>
      <c r="HC57" s="233"/>
      <c r="HD57" s="233"/>
      <c r="HE57" s="233"/>
      <c r="HF57" s="233"/>
      <c r="HG57" s="233"/>
      <c r="HH57" s="233"/>
      <c r="HI57" s="233"/>
      <c r="HJ57" s="233"/>
      <c r="HK57" s="233"/>
      <c r="HL57" s="233"/>
      <c r="HM57" s="233"/>
      <c r="HN57" s="233"/>
      <c r="HO57" s="233"/>
      <c r="HP57" s="233"/>
      <c r="HQ57" s="233"/>
      <c r="HR57" s="233"/>
      <c r="HS57" s="233"/>
      <c r="HT57" s="233"/>
      <c r="HU57" s="233"/>
      <c r="HV57" s="233"/>
      <c r="HW57" s="233"/>
      <c r="HX57" s="233"/>
      <c r="HY57" s="233"/>
      <c r="HZ57" s="233"/>
      <c r="IA57" s="233"/>
      <c r="IB57" s="233"/>
      <c r="IC57" s="233"/>
      <c r="ID57" s="233"/>
      <c r="IE57" s="233"/>
      <c r="IF57" s="233"/>
      <c r="IG57" s="233"/>
      <c r="IH57" s="233"/>
      <c r="II57" s="233"/>
      <c r="IJ57" s="233"/>
      <c r="IK57" s="233"/>
      <c r="IL57" s="233"/>
      <c r="IM57" s="233"/>
      <c r="IN57" s="233"/>
      <c r="IO57" s="233"/>
      <c r="IP57" s="233"/>
      <c r="IQ57" s="233"/>
      <c r="IR57" s="233"/>
      <c r="IS57" s="233"/>
      <c r="IT57" s="233"/>
      <c r="IU57" s="233"/>
      <c r="IV57" s="233"/>
      <c r="IW57" s="233"/>
      <c r="IX57" s="233"/>
      <c r="IY57" s="233"/>
      <c r="IZ57" s="233"/>
      <c r="JA57" s="233"/>
      <c r="JB57" s="233"/>
      <c r="JC57" s="233"/>
      <c r="JD57" s="233"/>
      <c r="JE57" s="233"/>
      <c r="JF57" s="233"/>
      <c r="JG57" s="233"/>
      <c r="JH57" s="233"/>
      <c r="JI57" s="233"/>
      <c r="JJ57" s="233"/>
      <c r="JK57" s="233"/>
      <c r="JL57" s="233"/>
      <c r="JM57" s="233"/>
      <c r="JN57" s="233"/>
      <c r="JO57" s="233"/>
      <c r="JP57" s="233"/>
      <c r="JQ57" s="233"/>
      <c r="JR57" s="233"/>
    </row>
    <row r="58" spans="1:278" s="234" customFormat="1" ht="25.15" hidden="1" customHeight="1">
      <c r="A58" s="530"/>
      <c r="B58" s="472"/>
      <c r="C58" s="268">
        <f>'5-. Identificación de Riesgos'!D58</f>
        <v>0</v>
      </c>
      <c r="D58" s="244">
        <v>4</v>
      </c>
      <c r="E58" s="268"/>
      <c r="F58" s="276"/>
      <c r="G58" s="276"/>
      <c r="H58" s="276"/>
      <c r="I58" s="276"/>
      <c r="J58" s="268">
        <f t="shared" si="7"/>
        <v>0</v>
      </c>
      <c r="K58" s="494"/>
      <c r="L58" s="303">
        <f>'5-. Identificación de Riesgos'!I58</f>
        <v>0</v>
      </c>
      <c r="M58" s="269"/>
      <c r="N58" s="244"/>
      <c r="O58" s="244"/>
      <c r="P58" s="244"/>
      <c r="Q58" s="244"/>
      <c r="R58" s="269"/>
      <c r="S58" s="494"/>
      <c r="T58" s="484"/>
      <c r="U58" s="484"/>
      <c r="V58" s="498"/>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3"/>
      <c r="BR58" s="233"/>
      <c r="BS58" s="233"/>
      <c r="BT58" s="233"/>
      <c r="BU58" s="233"/>
      <c r="BV58" s="233"/>
      <c r="BW58" s="233"/>
      <c r="BX58" s="233"/>
      <c r="BY58" s="233"/>
      <c r="BZ58" s="233"/>
      <c r="CA58" s="233"/>
      <c r="CB58" s="233"/>
      <c r="CC58" s="233"/>
      <c r="CD58" s="233"/>
      <c r="CE58" s="233"/>
      <c r="CF58" s="233"/>
      <c r="CG58" s="233"/>
      <c r="CH58" s="233"/>
      <c r="CI58" s="233"/>
      <c r="CJ58" s="233"/>
      <c r="CK58" s="233"/>
      <c r="CL58" s="233"/>
      <c r="CM58" s="233"/>
      <c r="CN58" s="233"/>
      <c r="CO58" s="233"/>
      <c r="CP58" s="233"/>
      <c r="CQ58" s="233"/>
      <c r="CR58" s="233"/>
      <c r="CS58" s="233"/>
      <c r="CT58" s="233"/>
      <c r="CU58" s="233"/>
      <c r="CV58" s="233"/>
      <c r="CW58" s="233"/>
      <c r="CX58" s="233"/>
      <c r="CY58" s="233"/>
      <c r="CZ58" s="233"/>
      <c r="DA58" s="233"/>
      <c r="DB58" s="233"/>
      <c r="DC58" s="233"/>
      <c r="DD58" s="233"/>
      <c r="DE58" s="233"/>
      <c r="DF58" s="233"/>
      <c r="DG58" s="233"/>
      <c r="DH58" s="233"/>
      <c r="DI58" s="233"/>
      <c r="DJ58" s="233"/>
      <c r="DK58" s="233"/>
      <c r="DL58" s="233"/>
      <c r="DM58" s="233"/>
      <c r="DN58" s="233"/>
      <c r="DO58" s="233"/>
      <c r="DP58" s="233"/>
      <c r="DQ58" s="233"/>
      <c r="DR58" s="233"/>
      <c r="DS58" s="233"/>
      <c r="DT58" s="233"/>
      <c r="DU58" s="233"/>
      <c r="DV58" s="233"/>
      <c r="DW58" s="233"/>
      <c r="DX58" s="233"/>
      <c r="DY58" s="233"/>
      <c r="DZ58" s="233"/>
      <c r="EA58" s="233"/>
      <c r="EB58" s="233"/>
      <c r="EC58" s="233"/>
      <c r="ED58" s="233"/>
      <c r="EE58" s="233"/>
      <c r="EF58" s="233"/>
      <c r="EG58" s="233"/>
      <c r="EH58" s="233"/>
      <c r="EI58" s="233"/>
      <c r="EJ58" s="233"/>
      <c r="EK58" s="233"/>
      <c r="EL58" s="233"/>
      <c r="EM58" s="233"/>
      <c r="EN58" s="233"/>
      <c r="EO58" s="233"/>
      <c r="EP58" s="233"/>
      <c r="EQ58" s="233"/>
      <c r="ER58" s="233"/>
      <c r="ES58" s="233"/>
      <c r="ET58" s="233"/>
      <c r="EU58" s="233"/>
      <c r="EV58" s="233"/>
      <c r="EW58" s="233"/>
      <c r="EX58" s="233"/>
      <c r="EY58" s="233"/>
      <c r="EZ58" s="233"/>
      <c r="FA58" s="233"/>
      <c r="FB58" s="233"/>
      <c r="FC58" s="233"/>
      <c r="FD58" s="233"/>
      <c r="FE58" s="233"/>
      <c r="FF58" s="233"/>
      <c r="FG58" s="233"/>
      <c r="FH58" s="233"/>
      <c r="FI58" s="233"/>
      <c r="FJ58" s="233"/>
      <c r="FK58" s="233"/>
      <c r="FL58" s="233"/>
      <c r="FM58" s="233"/>
      <c r="FN58" s="233"/>
      <c r="FO58" s="233"/>
      <c r="FP58" s="233"/>
      <c r="FQ58" s="233"/>
      <c r="FR58" s="233"/>
      <c r="FS58" s="233"/>
      <c r="FT58" s="233"/>
      <c r="FU58" s="233"/>
      <c r="FV58" s="233"/>
      <c r="FW58" s="233"/>
      <c r="FX58" s="233"/>
      <c r="FY58" s="233"/>
      <c r="FZ58" s="233"/>
      <c r="GA58" s="233"/>
      <c r="GB58" s="233"/>
      <c r="GC58" s="233"/>
      <c r="GD58" s="233"/>
      <c r="GE58" s="233"/>
      <c r="GF58" s="233"/>
      <c r="GG58" s="233"/>
      <c r="GH58" s="233"/>
      <c r="GI58" s="233"/>
      <c r="GJ58" s="233"/>
      <c r="GK58" s="233"/>
      <c r="GL58" s="233"/>
      <c r="GM58" s="233"/>
      <c r="GN58" s="233"/>
      <c r="GO58" s="233"/>
      <c r="GP58" s="233"/>
      <c r="GQ58" s="233"/>
      <c r="GR58" s="233"/>
      <c r="GS58" s="233"/>
      <c r="GT58" s="233"/>
      <c r="GU58" s="233"/>
      <c r="GV58" s="233"/>
      <c r="GW58" s="233"/>
      <c r="GX58" s="233"/>
      <c r="GY58" s="233"/>
      <c r="GZ58" s="233"/>
      <c r="HA58" s="233"/>
      <c r="HB58" s="233"/>
      <c r="HC58" s="233"/>
      <c r="HD58" s="233"/>
      <c r="HE58" s="233"/>
      <c r="HF58" s="233"/>
      <c r="HG58" s="233"/>
      <c r="HH58" s="233"/>
      <c r="HI58" s="233"/>
      <c r="HJ58" s="233"/>
      <c r="HK58" s="233"/>
      <c r="HL58" s="233"/>
      <c r="HM58" s="233"/>
      <c r="HN58" s="233"/>
      <c r="HO58" s="233"/>
      <c r="HP58" s="233"/>
      <c r="HQ58" s="233"/>
      <c r="HR58" s="233"/>
      <c r="HS58" s="233"/>
      <c r="HT58" s="233"/>
      <c r="HU58" s="233"/>
      <c r="HV58" s="233"/>
      <c r="HW58" s="233"/>
      <c r="HX58" s="233"/>
      <c r="HY58" s="233"/>
      <c r="HZ58" s="233"/>
      <c r="IA58" s="233"/>
      <c r="IB58" s="233"/>
      <c r="IC58" s="233"/>
      <c r="ID58" s="233"/>
      <c r="IE58" s="233"/>
      <c r="IF58" s="233"/>
      <c r="IG58" s="233"/>
      <c r="IH58" s="233"/>
      <c r="II58" s="233"/>
      <c r="IJ58" s="233"/>
      <c r="IK58" s="233"/>
      <c r="IL58" s="233"/>
      <c r="IM58" s="233"/>
      <c r="IN58" s="233"/>
      <c r="IO58" s="233"/>
      <c r="IP58" s="233"/>
      <c r="IQ58" s="233"/>
      <c r="IR58" s="233"/>
      <c r="IS58" s="233"/>
      <c r="IT58" s="233"/>
      <c r="IU58" s="233"/>
      <c r="IV58" s="233"/>
      <c r="IW58" s="233"/>
      <c r="IX58" s="233"/>
      <c r="IY58" s="233"/>
      <c r="IZ58" s="233"/>
      <c r="JA58" s="233"/>
      <c r="JB58" s="233"/>
      <c r="JC58" s="233"/>
      <c r="JD58" s="233"/>
      <c r="JE58" s="233"/>
      <c r="JF58" s="233"/>
      <c r="JG58" s="233"/>
      <c r="JH58" s="233"/>
      <c r="JI58" s="233"/>
      <c r="JJ58" s="233"/>
      <c r="JK58" s="233"/>
      <c r="JL58" s="233"/>
      <c r="JM58" s="233"/>
      <c r="JN58" s="233"/>
      <c r="JO58" s="233"/>
      <c r="JP58" s="233"/>
      <c r="JQ58" s="233"/>
      <c r="JR58" s="233"/>
    </row>
    <row r="59" spans="1:278" s="234" customFormat="1" ht="15.75" thickBot="1">
      <c r="A59" s="531"/>
      <c r="B59" s="473"/>
      <c r="C59" s="270">
        <f>'5-. Identificación de Riesgos'!D59</f>
        <v>0</v>
      </c>
      <c r="D59" s="271">
        <v>5</v>
      </c>
      <c r="E59" s="270"/>
      <c r="F59" s="277"/>
      <c r="G59" s="277"/>
      <c r="H59" s="277"/>
      <c r="I59" s="277"/>
      <c r="J59" s="270">
        <f t="shared" si="7"/>
        <v>0</v>
      </c>
      <c r="K59" s="495"/>
      <c r="L59" s="304">
        <f>'5-. Identificación de Riesgos'!I59</f>
        <v>0</v>
      </c>
      <c r="M59" s="272"/>
      <c r="N59" s="271"/>
      <c r="O59" s="271"/>
      <c r="P59" s="271"/>
      <c r="Q59" s="271"/>
      <c r="R59" s="269"/>
      <c r="S59" s="495"/>
      <c r="T59" s="496"/>
      <c r="U59" s="496"/>
      <c r="V59" s="499"/>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3"/>
      <c r="BC59" s="233"/>
      <c r="BD59" s="233"/>
      <c r="BE59" s="233"/>
      <c r="BF59" s="233"/>
      <c r="BG59" s="233"/>
      <c r="BH59" s="233"/>
      <c r="BI59" s="233"/>
      <c r="BJ59" s="233"/>
      <c r="BK59" s="233"/>
      <c r="BL59" s="233"/>
      <c r="BM59" s="233"/>
      <c r="BN59" s="233"/>
      <c r="BO59" s="233"/>
      <c r="BP59" s="233"/>
      <c r="BQ59" s="233"/>
      <c r="BR59" s="233"/>
      <c r="BS59" s="233"/>
      <c r="BT59" s="233"/>
      <c r="BU59" s="233"/>
      <c r="BV59" s="233"/>
      <c r="BW59" s="233"/>
      <c r="BX59" s="233"/>
      <c r="BY59" s="233"/>
      <c r="BZ59" s="233"/>
      <c r="CA59" s="233"/>
      <c r="CB59" s="233"/>
      <c r="CC59" s="233"/>
      <c r="CD59" s="233"/>
      <c r="CE59" s="233"/>
      <c r="CF59" s="233"/>
      <c r="CG59" s="233"/>
      <c r="CH59" s="233"/>
      <c r="CI59" s="233"/>
      <c r="CJ59" s="233"/>
      <c r="CK59" s="233"/>
      <c r="CL59" s="233"/>
      <c r="CM59" s="233"/>
      <c r="CN59" s="233"/>
      <c r="CO59" s="233"/>
      <c r="CP59" s="233"/>
      <c r="CQ59" s="233"/>
      <c r="CR59" s="233"/>
      <c r="CS59" s="233"/>
      <c r="CT59" s="233"/>
      <c r="CU59" s="233"/>
      <c r="CV59" s="233"/>
      <c r="CW59" s="233"/>
      <c r="CX59" s="233"/>
      <c r="CY59" s="233"/>
      <c r="CZ59" s="233"/>
      <c r="DA59" s="233"/>
      <c r="DB59" s="233"/>
      <c r="DC59" s="233"/>
      <c r="DD59" s="233"/>
      <c r="DE59" s="233"/>
      <c r="DF59" s="233"/>
      <c r="DG59" s="233"/>
      <c r="DH59" s="233"/>
      <c r="DI59" s="233"/>
      <c r="DJ59" s="233"/>
      <c r="DK59" s="233"/>
      <c r="DL59" s="233"/>
      <c r="DM59" s="233"/>
      <c r="DN59" s="233"/>
      <c r="DO59" s="233"/>
      <c r="DP59" s="233"/>
      <c r="DQ59" s="233"/>
      <c r="DR59" s="233"/>
      <c r="DS59" s="233"/>
      <c r="DT59" s="233"/>
      <c r="DU59" s="233"/>
      <c r="DV59" s="233"/>
      <c r="DW59" s="233"/>
      <c r="DX59" s="233"/>
      <c r="DY59" s="233"/>
      <c r="DZ59" s="233"/>
      <c r="EA59" s="233"/>
      <c r="EB59" s="233"/>
      <c r="EC59" s="233"/>
      <c r="ED59" s="233"/>
      <c r="EE59" s="233"/>
      <c r="EF59" s="233"/>
      <c r="EG59" s="233"/>
      <c r="EH59" s="233"/>
      <c r="EI59" s="233"/>
      <c r="EJ59" s="233"/>
      <c r="EK59" s="233"/>
      <c r="EL59" s="233"/>
      <c r="EM59" s="233"/>
      <c r="EN59" s="233"/>
      <c r="EO59" s="233"/>
      <c r="EP59" s="233"/>
      <c r="EQ59" s="233"/>
      <c r="ER59" s="233"/>
      <c r="ES59" s="233"/>
      <c r="ET59" s="233"/>
      <c r="EU59" s="233"/>
      <c r="EV59" s="233"/>
      <c r="EW59" s="233"/>
      <c r="EX59" s="233"/>
      <c r="EY59" s="233"/>
      <c r="EZ59" s="233"/>
      <c r="FA59" s="233"/>
      <c r="FB59" s="233"/>
      <c r="FC59" s="233"/>
      <c r="FD59" s="233"/>
      <c r="FE59" s="233"/>
      <c r="FF59" s="233"/>
      <c r="FG59" s="233"/>
      <c r="FH59" s="233"/>
      <c r="FI59" s="233"/>
      <c r="FJ59" s="233"/>
      <c r="FK59" s="233"/>
      <c r="FL59" s="233"/>
      <c r="FM59" s="233"/>
      <c r="FN59" s="233"/>
      <c r="FO59" s="233"/>
      <c r="FP59" s="233"/>
      <c r="FQ59" s="233"/>
      <c r="FR59" s="233"/>
      <c r="FS59" s="233"/>
      <c r="FT59" s="233"/>
      <c r="FU59" s="233"/>
      <c r="FV59" s="233"/>
      <c r="FW59" s="233"/>
      <c r="FX59" s="233"/>
      <c r="FY59" s="233"/>
      <c r="FZ59" s="233"/>
      <c r="GA59" s="233"/>
      <c r="GB59" s="233"/>
      <c r="GC59" s="233"/>
      <c r="GD59" s="233"/>
      <c r="GE59" s="233"/>
      <c r="GF59" s="233"/>
      <c r="GG59" s="233"/>
      <c r="GH59" s="233"/>
      <c r="GI59" s="233"/>
      <c r="GJ59" s="233"/>
      <c r="GK59" s="233"/>
      <c r="GL59" s="233"/>
      <c r="GM59" s="233"/>
      <c r="GN59" s="233"/>
      <c r="GO59" s="233"/>
      <c r="GP59" s="233"/>
      <c r="GQ59" s="233"/>
      <c r="GR59" s="233"/>
      <c r="GS59" s="233"/>
      <c r="GT59" s="233"/>
      <c r="GU59" s="233"/>
      <c r="GV59" s="233"/>
      <c r="GW59" s="233"/>
      <c r="GX59" s="233"/>
      <c r="GY59" s="233"/>
      <c r="GZ59" s="233"/>
      <c r="HA59" s="233"/>
      <c r="HB59" s="233"/>
      <c r="HC59" s="233"/>
      <c r="HD59" s="233"/>
      <c r="HE59" s="233"/>
      <c r="HF59" s="233"/>
      <c r="HG59" s="233"/>
      <c r="HH59" s="233"/>
      <c r="HI59" s="233"/>
      <c r="HJ59" s="233"/>
      <c r="HK59" s="233"/>
      <c r="HL59" s="233"/>
      <c r="HM59" s="233"/>
      <c r="HN59" s="233"/>
      <c r="HO59" s="233"/>
      <c r="HP59" s="233"/>
      <c r="HQ59" s="233"/>
      <c r="HR59" s="233"/>
      <c r="HS59" s="233"/>
      <c r="HT59" s="233"/>
      <c r="HU59" s="233"/>
      <c r="HV59" s="233"/>
      <c r="HW59" s="233"/>
      <c r="HX59" s="233"/>
      <c r="HY59" s="233"/>
      <c r="HZ59" s="233"/>
      <c r="IA59" s="233"/>
      <c r="IB59" s="233"/>
      <c r="IC59" s="233"/>
      <c r="ID59" s="233"/>
      <c r="IE59" s="233"/>
      <c r="IF59" s="233"/>
      <c r="IG59" s="233"/>
      <c r="IH59" s="233"/>
      <c r="II59" s="233"/>
      <c r="IJ59" s="233"/>
      <c r="IK59" s="233"/>
      <c r="IL59" s="233"/>
      <c r="IM59" s="233"/>
      <c r="IN59" s="233"/>
      <c r="IO59" s="233"/>
      <c r="IP59" s="233"/>
      <c r="IQ59" s="233"/>
      <c r="IR59" s="233"/>
      <c r="IS59" s="233"/>
      <c r="IT59" s="233"/>
      <c r="IU59" s="233"/>
      <c r="IV59" s="233"/>
      <c r="IW59" s="233"/>
      <c r="IX59" s="233"/>
      <c r="IY59" s="233"/>
      <c r="IZ59" s="233"/>
      <c r="JA59" s="233"/>
      <c r="JB59" s="233"/>
      <c r="JC59" s="233"/>
      <c r="JD59" s="233"/>
      <c r="JE59" s="233"/>
      <c r="JF59" s="233"/>
      <c r="JG59" s="233"/>
      <c r="JH59" s="233"/>
      <c r="JI59" s="233"/>
      <c r="JJ59" s="233"/>
      <c r="JK59" s="233"/>
      <c r="JL59" s="233"/>
      <c r="JM59" s="233"/>
      <c r="JN59" s="233"/>
      <c r="JO59" s="233"/>
      <c r="JP59" s="233"/>
      <c r="JQ59" s="233"/>
      <c r="JR59" s="233"/>
    </row>
  </sheetData>
  <mergeCells count="55">
    <mergeCell ref="U50:U59"/>
    <mergeCell ref="V50:V59"/>
    <mergeCell ref="A50:A59"/>
    <mergeCell ref="B50:B59"/>
    <mergeCell ref="K50:K59"/>
    <mergeCell ref="S50:S59"/>
    <mergeCell ref="A40:A49"/>
    <mergeCell ref="B40:B49"/>
    <mergeCell ref="K40:K49"/>
    <mergeCell ref="S40:S49"/>
    <mergeCell ref="T50:T59"/>
    <mergeCell ref="V30:V39"/>
    <mergeCell ref="T30:T39"/>
    <mergeCell ref="U30:U39"/>
    <mergeCell ref="S30:S39"/>
    <mergeCell ref="T40:T49"/>
    <mergeCell ref="U40:U49"/>
    <mergeCell ref="V40:V49"/>
    <mergeCell ref="A4:B4"/>
    <mergeCell ref="A30:A39"/>
    <mergeCell ref="B30:B39"/>
    <mergeCell ref="K30:K39"/>
    <mergeCell ref="C4:N4"/>
    <mergeCell ref="U10:U19"/>
    <mergeCell ref="V10:V19"/>
    <mergeCell ref="E1:V3"/>
    <mergeCell ref="A1:C3"/>
    <mergeCell ref="T7:V7"/>
    <mergeCell ref="D7:R7"/>
    <mergeCell ref="A8:A9"/>
    <mergeCell ref="B8:B9"/>
    <mergeCell ref="C8:C9"/>
    <mergeCell ref="D8:D9"/>
    <mergeCell ref="E8:E9"/>
    <mergeCell ref="F8:K8"/>
    <mergeCell ref="L8:S8"/>
    <mergeCell ref="A5:B5"/>
    <mergeCell ref="A6:B6"/>
    <mergeCell ref="A7:C7"/>
    <mergeCell ref="R4:V4"/>
    <mergeCell ref="C5:Q5"/>
    <mergeCell ref="R5:V5"/>
    <mergeCell ref="A20:A29"/>
    <mergeCell ref="B20:B29"/>
    <mergeCell ref="C6:V6"/>
    <mergeCell ref="S20:S29"/>
    <mergeCell ref="T20:T29"/>
    <mergeCell ref="U20:U29"/>
    <mergeCell ref="V20:V29"/>
    <mergeCell ref="K20:K29"/>
    <mergeCell ref="A10:A19"/>
    <mergeCell ref="B10:B19"/>
    <mergeCell ref="K10:K19"/>
    <mergeCell ref="S10:S19"/>
    <mergeCell ref="T10:T19"/>
  </mergeCells>
  <conditionalFormatting sqref="T10">
    <cfRule type="containsText" dxfId="550" priority="186" operator="containsText" text="Muy Baja">
      <formula>NOT(ISERROR(SEARCH("Muy Baja",T10)))</formula>
    </cfRule>
    <cfRule type="containsText" dxfId="549" priority="187" operator="containsText" text="Baja">
      <formula>NOT(ISERROR(SEARCH("Baja",T10)))</formula>
    </cfRule>
    <cfRule type="containsText" dxfId="548" priority="188" operator="containsText" text="Muy Alta">
      <formula>NOT(ISERROR(SEARCH("Muy Alta",T10)))</formula>
    </cfRule>
    <cfRule type="containsText" dxfId="547" priority="190" operator="containsText" text="Alta">
      <formula>NOT(ISERROR(SEARCH("Alta",T10)))</formula>
    </cfRule>
    <cfRule type="containsText" dxfId="546" priority="191" operator="containsText" text="Media">
      <formula>NOT(ISERROR(SEARCH("Media",T10)))</formula>
    </cfRule>
    <cfRule type="containsText" dxfId="545" priority="192" operator="containsText" text="Media">
      <formula>NOT(ISERROR(SEARCH("Media",T10)))</formula>
    </cfRule>
    <cfRule type="containsText" dxfId="544" priority="193" operator="containsText" text="Media">
      <formula>NOT(ISERROR(SEARCH("Media",T10)))</formula>
    </cfRule>
    <cfRule type="containsText" dxfId="543" priority="194" operator="containsText" text="Muy Baja">
      <formula>NOT(ISERROR(SEARCH("Muy Baja",T10)))</formula>
    </cfRule>
    <cfRule type="containsText" dxfId="542" priority="195" operator="containsText" text="Baja">
      <formula>NOT(ISERROR(SEARCH("Baja",T10)))</formula>
    </cfRule>
    <cfRule type="containsText" dxfId="541" priority="196" operator="containsText" text="Muy Baja">
      <formula>NOT(ISERROR(SEARCH("Muy Baja",T10)))</formula>
    </cfRule>
    <cfRule type="containsText" dxfId="540" priority="197" operator="containsText" text="Muy Baja">
      <formula>NOT(ISERROR(SEARCH("Muy Baja",T10)))</formula>
    </cfRule>
    <cfRule type="containsText" dxfId="539" priority="198" operator="containsText" text="Muy Baja">
      <formula>NOT(ISERROR(SEARCH("Muy Baja",T10)))</formula>
    </cfRule>
    <cfRule type="containsText" dxfId="538" priority="199" operator="containsText" text="Muy Baja'Tabla probabilidad'!">
      <formula>NOT(ISERROR(SEARCH("Muy Baja'Tabla probabilidad'!",T10)))</formula>
    </cfRule>
    <cfRule type="containsText" dxfId="537" priority="200" operator="containsText" text="Muy bajo">
      <formula>NOT(ISERROR(SEARCH("Muy bajo",T10)))</formula>
    </cfRule>
    <cfRule type="containsText" dxfId="536" priority="201" operator="containsText" text="Alta">
      <formula>NOT(ISERROR(SEARCH("Alta",T10)))</formula>
    </cfRule>
    <cfRule type="containsText" dxfId="535" priority="202" operator="containsText" text="Media">
      <formula>NOT(ISERROR(SEARCH("Media",T10)))</formula>
    </cfRule>
    <cfRule type="containsText" dxfId="534" priority="203" operator="containsText" text="Baja">
      <formula>NOT(ISERROR(SEARCH("Baja",T10)))</formula>
    </cfRule>
    <cfRule type="containsText" dxfId="533" priority="204" operator="containsText" text="Muy baja">
      <formula>NOT(ISERROR(SEARCH("Muy baja",T10)))</formula>
    </cfRule>
    <cfRule type="cellIs" dxfId="532" priority="207" operator="between">
      <formula>1</formula>
      <formula>2</formula>
    </cfRule>
    <cfRule type="cellIs" dxfId="531" priority="208" operator="between">
      <formula>0</formula>
      <formula>2</formula>
    </cfRule>
  </conditionalFormatting>
  <conditionalFormatting sqref="T30">
    <cfRule type="containsText" dxfId="530" priority="548" operator="containsText" text="Muy Baja">
      <formula>NOT(ISERROR(SEARCH("Muy Baja",T30)))</formula>
    </cfRule>
    <cfRule type="containsText" dxfId="529" priority="549" operator="containsText" text="Baja">
      <formula>NOT(ISERROR(SEARCH("Baja",T30)))</formula>
    </cfRule>
    <cfRule type="containsText" dxfId="528" priority="550" operator="containsText" text="Muy Alta">
      <formula>NOT(ISERROR(SEARCH("Muy Alta",T30)))</formula>
    </cfRule>
    <cfRule type="containsText" dxfId="527" priority="552" operator="containsText" text="Alta">
      <formula>NOT(ISERROR(SEARCH("Alta",T30)))</formula>
    </cfRule>
    <cfRule type="containsText" dxfId="526" priority="553" operator="containsText" text="Media">
      <formula>NOT(ISERROR(SEARCH("Media",T30)))</formula>
    </cfRule>
    <cfRule type="containsText" dxfId="525" priority="554" operator="containsText" text="Media">
      <formula>NOT(ISERROR(SEARCH("Media",T30)))</formula>
    </cfRule>
    <cfRule type="containsText" dxfId="524" priority="555" operator="containsText" text="Media">
      <formula>NOT(ISERROR(SEARCH("Media",T30)))</formula>
    </cfRule>
    <cfRule type="containsText" dxfId="523" priority="556" operator="containsText" text="Muy Baja">
      <formula>NOT(ISERROR(SEARCH("Muy Baja",T30)))</formula>
    </cfRule>
    <cfRule type="containsText" dxfId="522" priority="557" operator="containsText" text="Baja">
      <formula>NOT(ISERROR(SEARCH("Baja",T30)))</formula>
    </cfRule>
    <cfRule type="containsText" dxfId="521" priority="558" operator="containsText" text="Muy Baja">
      <formula>NOT(ISERROR(SEARCH("Muy Baja",T30)))</formula>
    </cfRule>
    <cfRule type="containsText" dxfId="520" priority="559" operator="containsText" text="Muy Baja">
      <formula>NOT(ISERROR(SEARCH("Muy Baja",T30)))</formula>
    </cfRule>
    <cfRule type="containsText" dxfId="519" priority="560" operator="containsText" text="Muy Baja">
      <formula>NOT(ISERROR(SEARCH("Muy Baja",T30)))</formula>
    </cfRule>
    <cfRule type="containsText" dxfId="518" priority="561" operator="containsText" text="Muy Baja'Tabla probabilidad'!">
      <formula>NOT(ISERROR(SEARCH("Muy Baja'Tabla probabilidad'!",T30)))</formula>
    </cfRule>
    <cfRule type="containsText" dxfId="517" priority="562" operator="containsText" text="Muy bajo">
      <formula>NOT(ISERROR(SEARCH("Muy bajo",T30)))</formula>
    </cfRule>
    <cfRule type="containsText" dxfId="516" priority="563" operator="containsText" text="Alta">
      <formula>NOT(ISERROR(SEARCH("Alta",T30)))</formula>
    </cfRule>
    <cfRule type="containsText" dxfId="515" priority="564" operator="containsText" text="Media">
      <formula>NOT(ISERROR(SEARCH("Media",T30)))</formula>
    </cfRule>
    <cfRule type="containsText" dxfId="514" priority="565" operator="containsText" text="Baja">
      <formula>NOT(ISERROR(SEARCH("Baja",T30)))</formula>
    </cfRule>
    <cfRule type="containsText" dxfId="513" priority="566" operator="containsText" text="Muy baja">
      <formula>NOT(ISERROR(SEARCH("Muy baja",T30)))</formula>
    </cfRule>
    <cfRule type="cellIs" dxfId="512" priority="569" operator="between">
      <formula>1</formula>
      <formula>2</formula>
    </cfRule>
    <cfRule type="cellIs" dxfId="511" priority="570" operator="between">
      <formula>0</formula>
      <formula>2</formula>
    </cfRule>
  </conditionalFormatting>
  <conditionalFormatting sqref="U10">
    <cfRule type="containsText" dxfId="510" priority="180" operator="containsText" text="Catastrófico">
      <formula>NOT(ISERROR(SEARCH("Catastrófico",U10)))</formula>
    </cfRule>
    <cfRule type="containsText" dxfId="509" priority="181" operator="containsText" text="Mayor">
      <formula>NOT(ISERROR(SEARCH("Mayor",U10)))</formula>
    </cfRule>
    <cfRule type="containsText" dxfId="508" priority="182" operator="containsText" text="Alta">
      <formula>NOT(ISERROR(SEARCH("Alta",U10)))</formula>
    </cfRule>
    <cfRule type="containsText" dxfId="507" priority="183" operator="containsText" text="Moderado">
      <formula>NOT(ISERROR(SEARCH("Moderado",U10)))</formula>
    </cfRule>
    <cfRule type="containsText" dxfId="506" priority="184" operator="containsText" text="Menor">
      <formula>NOT(ISERROR(SEARCH("Menor",U10)))</formula>
    </cfRule>
    <cfRule type="containsText" dxfId="505" priority="185" operator="containsText" text="Leve">
      <formula>NOT(ISERROR(SEARCH("Leve",U10)))</formula>
    </cfRule>
  </conditionalFormatting>
  <conditionalFormatting sqref="U20 U30">
    <cfRule type="containsText" dxfId="504" priority="542" operator="containsText" text="Catastrófico">
      <formula>NOT(ISERROR(SEARCH("Catastrófico",U20)))</formula>
    </cfRule>
    <cfRule type="containsText" dxfId="503" priority="543" operator="containsText" text="Mayor">
      <formula>NOT(ISERROR(SEARCH("Mayor",U20)))</formula>
    </cfRule>
    <cfRule type="containsText" dxfId="502" priority="544" operator="containsText" text="Alta">
      <formula>NOT(ISERROR(SEARCH("Alta",U20)))</formula>
    </cfRule>
    <cfRule type="containsText" dxfId="501" priority="545" operator="containsText" text="Moderado">
      <formula>NOT(ISERROR(SEARCH("Moderado",U20)))</formula>
    </cfRule>
    <cfRule type="containsText" dxfId="500" priority="546" operator="containsText" text="Menor">
      <formula>NOT(ISERROR(SEARCH("Menor",U20)))</formula>
    </cfRule>
    <cfRule type="containsText" dxfId="499" priority="547" operator="containsText" text="Leve">
      <formula>NOT(ISERROR(SEARCH("Leve",U20)))</formula>
    </cfRule>
  </conditionalFormatting>
  <conditionalFormatting sqref="V10">
    <cfRule type="containsText" dxfId="498" priority="176" operator="containsText" text="Extremo">
      <formula>NOT(ISERROR(SEARCH("Extremo",V10)))</formula>
    </cfRule>
    <cfRule type="containsText" dxfId="497" priority="177" operator="containsText" text="Alto">
      <formula>NOT(ISERROR(SEARCH("Alto",V10)))</formula>
    </cfRule>
    <cfRule type="containsText" dxfId="496" priority="178" operator="containsText" text="Bajo">
      <formula>NOT(ISERROR(SEARCH("Bajo",V10)))</formula>
    </cfRule>
    <cfRule type="containsText" dxfId="495" priority="179" operator="containsText" text="Moderado">
      <formula>NOT(ISERROR(SEARCH("Moderado",V10)))</formula>
    </cfRule>
  </conditionalFormatting>
  <conditionalFormatting sqref="V20 V30">
    <cfRule type="containsText" dxfId="494" priority="506" operator="containsText" text="Extremo">
      <formula>NOT(ISERROR(SEARCH("Extremo",V20)))</formula>
    </cfRule>
    <cfRule type="containsText" dxfId="493" priority="507" operator="containsText" text="Alto">
      <formula>NOT(ISERROR(SEARCH("Alto",V20)))</formula>
    </cfRule>
    <cfRule type="containsText" dxfId="492" priority="508" operator="containsText" text="Bajo">
      <formula>NOT(ISERROR(SEARCH("Bajo",V20)))</formula>
    </cfRule>
    <cfRule type="containsText" dxfId="491" priority="509" operator="containsText" text="Moderado">
      <formula>NOT(ISERROR(SEARCH("Moderado",V20)))</formula>
    </cfRule>
  </conditionalFormatting>
  <conditionalFormatting sqref="T40">
    <cfRule type="containsText" dxfId="490" priority="65" operator="containsText" text="Muy Baja">
      <formula>NOT(ISERROR(SEARCH("Muy Baja",T40)))</formula>
    </cfRule>
    <cfRule type="containsText" dxfId="489" priority="66" operator="containsText" text="Baja">
      <formula>NOT(ISERROR(SEARCH("Baja",T40)))</formula>
    </cfRule>
    <cfRule type="containsText" dxfId="488" priority="67" operator="containsText" text="Muy Alta">
      <formula>NOT(ISERROR(SEARCH("Muy Alta",T40)))</formula>
    </cfRule>
    <cfRule type="containsText" dxfId="487" priority="68" operator="containsText" text="Alta">
      <formula>NOT(ISERROR(SEARCH("Alta",T40)))</formula>
    </cfRule>
    <cfRule type="containsText" dxfId="486" priority="69" operator="containsText" text="Media">
      <formula>NOT(ISERROR(SEARCH("Media",T40)))</formula>
    </cfRule>
    <cfRule type="containsText" dxfId="485" priority="70" operator="containsText" text="Media">
      <formula>NOT(ISERROR(SEARCH("Media",T40)))</formula>
    </cfRule>
    <cfRule type="containsText" dxfId="484" priority="71" operator="containsText" text="Media">
      <formula>NOT(ISERROR(SEARCH("Media",T40)))</formula>
    </cfRule>
    <cfRule type="containsText" dxfId="483" priority="72" operator="containsText" text="Muy Baja">
      <formula>NOT(ISERROR(SEARCH("Muy Baja",T40)))</formula>
    </cfRule>
    <cfRule type="containsText" dxfId="482" priority="73" operator="containsText" text="Baja">
      <formula>NOT(ISERROR(SEARCH("Baja",T40)))</formula>
    </cfRule>
    <cfRule type="containsText" dxfId="481" priority="74" operator="containsText" text="Muy Baja">
      <formula>NOT(ISERROR(SEARCH("Muy Baja",T40)))</formula>
    </cfRule>
    <cfRule type="containsText" dxfId="480" priority="75" operator="containsText" text="Muy Baja">
      <formula>NOT(ISERROR(SEARCH("Muy Baja",T40)))</formula>
    </cfRule>
    <cfRule type="containsText" dxfId="479" priority="76" operator="containsText" text="Muy Baja">
      <formula>NOT(ISERROR(SEARCH("Muy Baja",T40)))</formula>
    </cfRule>
    <cfRule type="containsText" dxfId="478" priority="77" operator="containsText" text="Muy Baja'Tabla probabilidad'!">
      <formula>NOT(ISERROR(SEARCH("Muy Baja'Tabla probabilidad'!",T40)))</formula>
    </cfRule>
    <cfRule type="containsText" dxfId="477" priority="78" operator="containsText" text="Muy bajo">
      <formula>NOT(ISERROR(SEARCH("Muy bajo",T40)))</formula>
    </cfRule>
    <cfRule type="containsText" dxfId="476" priority="79" operator="containsText" text="Alta">
      <formula>NOT(ISERROR(SEARCH("Alta",T40)))</formula>
    </cfRule>
    <cfRule type="containsText" dxfId="475" priority="80" operator="containsText" text="Media">
      <formula>NOT(ISERROR(SEARCH("Media",T40)))</formula>
    </cfRule>
    <cfRule type="containsText" dxfId="474" priority="81" operator="containsText" text="Baja">
      <formula>NOT(ISERROR(SEARCH("Baja",T40)))</formula>
    </cfRule>
    <cfRule type="containsText" dxfId="473" priority="82" operator="containsText" text="Muy baja">
      <formula>NOT(ISERROR(SEARCH("Muy baja",T40)))</formula>
    </cfRule>
    <cfRule type="cellIs" dxfId="472" priority="85" operator="between">
      <formula>1</formula>
      <formula>2</formula>
    </cfRule>
    <cfRule type="cellIs" dxfId="471" priority="86" operator="between">
      <formula>0</formula>
      <formula>2</formula>
    </cfRule>
  </conditionalFormatting>
  <conditionalFormatting sqref="U40">
    <cfRule type="containsText" dxfId="470" priority="59" operator="containsText" text="Catastrófico">
      <formula>NOT(ISERROR(SEARCH("Catastrófico",U40)))</formula>
    </cfRule>
    <cfRule type="containsText" dxfId="469" priority="60" operator="containsText" text="Mayor">
      <formula>NOT(ISERROR(SEARCH("Mayor",U40)))</formula>
    </cfRule>
    <cfRule type="containsText" dxfId="468" priority="61" operator="containsText" text="Alta">
      <formula>NOT(ISERROR(SEARCH("Alta",U40)))</formula>
    </cfRule>
    <cfRule type="containsText" dxfId="467" priority="62" operator="containsText" text="Moderado">
      <formula>NOT(ISERROR(SEARCH("Moderado",U40)))</formula>
    </cfRule>
    <cfRule type="containsText" dxfId="466" priority="63" operator="containsText" text="Menor">
      <formula>NOT(ISERROR(SEARCH("Menor",U40)))</formula>
    </cfRule>
    <cfRule type="containsText" dxfId="465" priority="64" operator="containsText" text="Leve">
      <formula>NOT(ISERROR(SEARCH("Leve",U40)))</formula>
    </cfRule>
  </conditionalFormatting>
  <conditionalFormatting sqref="V40">
    <cfRule type="containsText" dxfId="464" priority="55" operator="containsText" text="Extremo">
      <formula>NOT(ISERROR(SEARCH("Extremo",V40)))</formula>
    </cfRule>
    <cfRule type="containsText" dxfId="463" priority="56" operator="containsText" text="Alto">
      <formula>NOT(ISERROR(SEARCH("Alto",V40)))</formula>
    </cfRule>
    <cfRule type="containsText" dxfId="462" priority="57" operator="containsText" text="Bajo">
      <formula>NOT(ISERROR(SEARCH("Bajo",V40)))</formula>
    </cfRule>
    <cfRule type="containsText" dxfId="461" priority="58" operator="containsText" text="Moderado">
      <formula>NOT(ISERROR(SEARCH("Moderado",V40)))</formula>
    </cfRule>
  </conditionalFormatting>
  <conditionalFormatting sqref="T50">
    <cfRule type="containsText" dxfId="460" priority="33" operator="containsText" text="Muy Baja">
      <formula>NOT(ISERROR(SEARCH("Muy Baja",T50)))</formula>
    </cfRule>
    <cfRule type="containsText" dxfId="459" priority="34" operator="containsText" text="Baja">
      <formula>NOT(ISERROR(SEARCH("Baja",T50)))</formula>
    </cfRule>
    <cfRule type="containsText" dxfId="458" priority="35" operator="containsText" text="Muy Alta">
      <formula>NOT(ISERROR(SEARCH("Muy Alta",T50)))</formula>
    </cfRule>
    <cfRule type="containsText" dxfId="457" priority="36" operator="containsText" text="Alta">
      <formula>NOT(ISERROR(SEARCH("Alta",T50)))</formula>
    </cfRule>
    <cfRule type="containsText" dxfId="456" priority="37" operator="containsText" text="Media">
      <formula>NOT(ISERROR(SEARCH("Media",T50)))</formula>
    </cfRule>
    <cfRule type="containsText" dxfId="455" priority="38" operator="containsText" text="Media">
      <formula>NOT(ISERROR(SEARCH("Media",T50)))</formula>
    </cfRule>
    <cfRule type="containsText" dxfId="454" priority="39" operator="containsText" text="Media">
      <formula>NOT(ISERROR(SEARCH("Media",T50)))</formula>
    </cfRule>
    <cfRule type="containsText" dxfId="453" priority="40" operator="containsText" text="Muy Baja">
      <formula>NOT(ISERROR(SEARCH("Muy Baja",T50)))</formula>
    </cfRule>
    <cfRule type="containsText" dxfId="452" priority="41" operator="containsText" text="Baja">
      <formula>NOT(ISERROR(SEARCH("Baja",T50)))</formula>
    </cfRule>
    <cfRule type="containsText" dxfId="451" priority="42" operator="containsText" text="Muy Baja">
      <formula>NOT(ISERROR(SEARCH("Muy Baja",T50)))</formula>
    </cfRule>
    <cfRule type="containsText" dxfId="450" priority="43" operator="containsText" text="Muy Baja">
      <formula>NOT(ISERROR(SEARCH("Muy Baja",T50)))</formula>
    </cfRule>
    <cfRule type="containsText" dxfId="449" priority="44" operator="containsText" text="Muy Baja">
      <formula>NOT(ISERROR(SEARCH("Muy Baja",T50)))</formula>
    </cfRule>
    <cfRule type="containsText" dxfId="448" priority="45" operator="containsText" text="Muy Baja'Tabla probabilidad'!">
      <formula>NOT(ISERROR(SEARCH("Muy Baja'Tabla probabilidad'!",T50)))</formula>
    </cfRule>
    <cfRule type="containsText" dxfId="447" priority="46" operator="containsText" text="Muy bajo">
      <formula>NOT(ISERROR(SEARCH("Muy bajo",T50)))</formula>
    </cfRule>
    <cfRule type="containsText" dxfId="446" priority="47" operator="containsText" text="Alta">
      <formula>NOT(ISERROR(SEARCH("Alta",T50)))</formula>
    </cfRule>
    <cfRule type="containsText" dxfId="445" priority="48" operator="containsText" text="Media">
      <formula>NOT(ISERROR(SEARCH("Media",T50)))</formula>
    </cfRule>
    <cfRule type="containsText" dxfId="444" priority="49" operator="containsText" text="Baja">
      <formula>NOT(ISERROR(SEARCH("Baja",T50)))</formula>
    </cfRule>
    <cfRule type="containsText" dxfId="443" priority="50" operator="containsText" text="Muy baja">
      <formula>NOT(ISERROR(SEARCH("Muy baja",T50)))</formula>
    </cfRule>
    <cfRule type="cellIs" dxfId="442" priority="53" operator="between">
      <formula>1</formula>
      <formula>2</formula>
    </cfRule>
    <cfRule type="cellIs" dxfId="441" priority="54" operator="between">
      <formula>0</formula>
      <formula>2</formula>
    </cfRule>
  </conditionalFormatting>
  <conditionalFormatting sqref="U50">
    <cfRule type="containsText" dxfId="440" priority="27" operator="containsText" text="Catastrófico">
      <formula>NOT(ISERROR(SEARCH("Catastrófico",U50)))</formula>
    </cfRule>
    <cfRule type="containsText" dxfId="439" priority="28" operator="containsText" text="Mayor">
      <formula>NOT(ISERROR(SEARCH("Mayor",U50)))</formula>
    </cfRule>
    <cfRule type="containsText" dxfId="438" priority="29" operator="containsText" text="Alta">
      <formula>NOT(ISERROR(SEARCH("Alta",U50)))</formula>
    </cfRule>
    <cfRule type="containsText" dxfId="437" priority="30" operator="containsText" text="Moderado">
      <formula>NOT(ISERROR(SEARCH("Moderado",U50)))</formula>
    </cfRule>
    <cfRule type="containsText" dxfId="436" priority="31" operator="containsText" text="Menor">
      <formula>NOT(ISERROR(SEARCH("Menor",U50)))</formula>
    </cfRule>
    <cfRule type="containsText" dxfId="435" priority="32" operator="containsText" text="Leve">
      <formula>NOT(ISERROR(SEARCH("Leve",U50)))</formula>
    </cfRule>
  </conditionalFormatting>
  <conditionalFormatting sqref="V50">
    <cfRule type="containsText" dxfId="434" priority="23" operator="containsText" text="Extremo">
      <formula>NOT(ISERROR(SEARCH("Extremo",V50)))</formula>
    </cfRule>
    <cfRule type="containsText" dxfId="433" priority="24" operator="containsText" text="Alto">
      <formula>NOT(ISERROR(SEARCH("Alto",V50)))</formula>
    </cfRule>
    <cfRule type="containsText" dxfId="432" priority="25" operator="containsText" text="Bajo">
      <formula>NOT(ISERROR(SEARCH("Bajo",V50)))</formula>
    </cfRule>
    <cfRule type="containsText" dxfId="431" priority="26" operator="containsText" text="Moderado">
      <formula>NOT(ISERROR(SEARCH("Moderado",V50)))</formula>
    </cfRule>
  </conditionalFormatting>
  <conditionalFormatting sqref="T20">
    <cfRule type="containsText" dxfId="430" priority="1" operator="containsText" text="Muy Baja">
      <formula>NOT(ISERROR(SEARCH("Muy Baja",T20)))</formula>
    </cfRule>
    <cfRule type="containsText" dxfId="429" priority="2" operator="containsText" text="Baja">
      <formula>NOT(ISERROR(SEARCH("Baja",T20)))</formula>
    </cfRule>
    <cfRule type="containsText" dxfId="428" priority="3" operator="containsText" text="Muy Alta">
      <formula>NOT(ISERROR(SEARCH("Muy Alta",T20)))</formula>
    </cfRule>
    <cfRule type="containsText" dxfId="427" priority="4" operator="containsText" text="Alta">
      <formula>NOT(ISERROR(SEARCH("Alta",T20)))</formula>
    </cfRule>
    <cfRule type="containsText" dxfId="426" priority="5" operator="containsText" text="Media">
      <formula>NOT(ISERROR(SEARCH("Media",T20)))</formula>
    </cfRule>
    <cfRule type="containsText" dxfId="425" priority="6" operator="containsText" text="Media">
      <formula>NOT(ISERROR(SEARCH("Media",T20)))</formula>
    </cfRule>
    <cfRule type="containsText" dxfId="424" priority="7" operator="containsText" text="Media">
      <formula>NOT(ISERROR(SEARCH("Media",T20)))</formula>
    </cfRule>
    <cfRule type="containsText" dxfId="423" priority="8" operator="containsText" text="Muy Baja">
      <formula>NOT(ISERROR(SEARCH("Muy Baja",T20)))</formula>
    </cfRule>
    <cfRule type="containsText" dxfId="422" priority="9" operator="containsText" text="Baja">
      <formula>NOT(ISERROR(SEARCH("Baja",T20)))</formula>
    </cfRule>
    <cfRule type="containsText" dxfId="421" priority="10" operator="containsText" text="Muy Baja">
      <formula>NOT(ISERROR(SEARCH("Muy Baja",T20)))</formula>
    </cfRule>
    <cfRule type="containsText" dxfId="420" priority="11" operator="containsText" text="Muy Baja">
      <formula>NOT(ISERROR(SEARCH("Muy Baja",T20)))</formula>
    </cfRule>
    <cfRule type="containsText" dxfId="419" priority="12" operator="containsText" text="Muy Baja">
      <formula>NOT(ISERROR(SEARCH("Muy Baja",T20)))</formula>
    </cfRule>
    <cfRule type="containsText" dxfId="418" priority="13" operator="containsText" text="Muy Baja'Tabla probabilidad'!">
      <formula>NOT(ISERROR(SEARCH("Muy Baja'Tabla probabilidad'!",T20)))</formula>
    </cfRule>
    <cfRule type="containsText" dxfId="417" priority="14" operator="containsText" text="Muy bajo">
      <formula>NOT(ISERROR(SEARCH("Muy bajo",T20)))</formula>
    </cfRule>
    <cfRule type="containsText" dxfId="416" priority="15" operator="containsText" text="Alta">
      <formula>NOT(ISERROR(SEARCH("Alta",T20)))</formula>
    </cfRule>
    <cfRule type="containsText" dxfId="415" priority="16" operator="containsText" text="Media">
      <formula>NOT(ISERROR(SEARCH("Media",T20)))</formula>
    </cfRule>
    <cfRule type="containsText" dxfId="414" priority="17" operator="containsText" text="Baja">
      <formula>NOT(ISERROR(SEARCH("Baja",T20)))</formula>
    </cfRule>
    <cfRule type="containsText" dxfId="413" priority="18" operator="containsText" text="Muy baja">
      <formula>NOT(ISERROR(SEARCH("Muy baja",T20)))</formula>
    </cfRule>
    <cfRule type="cellIs" dxfId="412" priority="21" operator="between">
      <formula>1</formula>
      <formula>2</formula>
    </cfRule>
    <cfRule type="cellIs" dxfId="411" priority="22" operator="between">
      <formula>0</formula>
      <formula>2</formula>
    </cfRule>
  </conditionalFormatting>
  <dataValidations xWindow="833" yWindow="408" count="2">
    <dataValidation allowBlank="1" showInputMessage="1" showErrorMessage="1" prompt="Enunciar cuál es el control" sqref="E35:E38 E10:E11 M20:M24 M10 E15:E18 E13 E40:E41 M40:M44 E53:E58 E43:E51 E20:E33"/>
    <dataValidation type="list" allowBlank="1" showInputMessage="1" showErrorMessage="1" sqref="N10:Q59 F10:I59">
      <formula1>"SI,NO"</formula1>
    </dataValidation>
  </dataValidations>
  <pageMargins left="0.31496062992125984" right="0.31496062992125984" top="1.1417322834645669" bottom="1.1417322834645669" header="0.31496062992125984" footer="0.31496062992125984"/>
  <pageSetup paperSize="8" scale="79" orientation="landscape" r:id="rId1"/>
  <ignoredErrors>
    <ignoredError sqref="C11 C12:C18" unlockedFormula="1"/>
  </ignoredErrors>
  <drawing r:id="rId2"/>
  <extLst>
    <ext xmlns:x14="http://schemas.microsoft.com/office/spreadsheetml/2009/9/main" uri="{78C0D931-6437-407d-A8EE-F0AAD7539E65}">
      <x14:conditionalFormattings>
        <x14:conditionalFormatting xmlns:xm="http://schemas.microsoft.com/office/excel/2006/main">
          <x14:cfRule type="containsText" priority="205" operator="containsText" id="{74DF5541-C60C-46BF-9308-8E45A13DA566}">
            <xm:f>NOT(ISERROR(SEARCH('8- Politicas de admiistracion '!$B$5,T10)))</xm:f>
            <xm:f>'8- Politicas de admiistracion '!$B$5</xm:f>
            <x14:dxf>
              <font>
                <color rgb="FF006100"/>
              </font>
              <fill>
                <patternFill>
                  <bgColor rgb="FFC6EFCE"/>
                </patternFill>
              </fill>
            </x14:dxf>
          </x14:cfRule>
          <x14:cfRule type="containsText" priority="206" operator="containsText" id="{7FA5BA60-8CF1-4682-8533-D363EE9C49B8}">
            <xm:f>NOT(ISERROR(SEARCH('8- Politicas de admiistracion '!$B$5,T10)))</xm:f>
            <xm:f>'8- Politicas de admiistracion '!$B$5</xm:f>
            <x14:dxf>
              <font>
                <color rgb="FF9C0006"/>
              </font>
              <fill>
                <patternFill>
                  <bgColor rgb="FFFFC7CE"/>
                </patternFill>
              </fill>
            </x14:dxf>
          </x14:cfRule>
          <xm:sqref>T10</xm:sqref>
        </x14:conditionalFormatting>
        <x14:conditionalFormatting xmlns:xm="http://schemas.microsoft.com/office/excel/2006/main">
          <x14:cfRule type="containsText" priority="567" operator="containsText" id="{877E8953-578D-45F2-A4D3-A91A39387986}">
            <xm:f>NOT(ISERROR(SEARCH('8- Politicas de admiistracion '!$B$5,T30)))</xm:f>
            <xm:f>'8- Politicas de admiistracion '!$B$5</xm:f>
            <x14:dxf>
              <font>
                <color rgb="FF006100"/>
              </font>
              <fill>
                <patternFill>
                  <bgColor rgb="FFC6EFCE"/>
                </patternFill>
              </fill>
            </x14:dxf>
          </x14:cfRule>
          <x14:cfRule type="containsText" priority="568" operator="containsText" id="{5790250D-E3CC-4EBD-835F-F5F4C0703B76}">
            <xm:f>NOT(ISERROR(SEARCH('8- Politicas de admiistracion '!$B$5,T30)))</xm:f>
            <xm:f>'8- Politicas de admiistracion '!$B$5</xm:f>
            <x14:dxf>
              <font>
                <color rgb="FF9C0006"/>
              </font>
              <fill>
                <patternFill>
                  <bgColor rgb="FFFFC7CE"/>
                </patternFill>
              </fill>
            </x14:dxf>
          </x14:cfRule>
          <xm:sqref>T30</xm:sqref>
        </x14:conditionalFormatting>
        <x14:conditionalFormatting xmlns:xm="http://schemas.microsoft.com/office/excel/2006/main">
          <x14:cfRule type="containsText" priority="83" operator="containsText" id="{5A10DCB1-9F80-4057-91CB-0EC1130B8912}">
            <xm:f>NOT(ISERROR(SEARCH('8- Politicas de admiistracion '!$B$5,T40)))</xm:f>
            <xm:f>'8- Politicas de admiistracion '!$B$5</xm:f>
            <x14:dxf>
              <font>
                <color rgb="FF006100"/>
              </font>
              <fill>
                <patternFill>
                  <bgColor rgb="FFC6EFCE"/>
                </patternFill>
              </fill>
            </x14:dxf>
          </x14:cfRule>
          <x14:cfRule type="containsText" priority="84" operator="containsText" id="{D1585869-E0EE-46CE-8174-8A3835475D35}">
            <xm:f>NOT(ISERROR(SEARCH('8- Politicas de admiistracion '!$B$5,T40)))</xm:f>
            <xm:f>'8- Politicas de admiistracion '!$B$5</xm:f>
            <x14:dxf>
              <font>
                <color rgb="FF9C0006"/>
              </font>
              <fill>
                <patternFill>
                  <bgColor rgb="FFFFC7CE"/>
                </patternFill>
              </fill>
            </x14:dxf>
          </x14:cfRule>
          <xm:sqref>T40</xm:sqref>
        </x14:conditionalFormatting>
        <x14:conditionalFormatting xmlns:xm="http://schemas.microsoft.com/office/excel/2006/main">
          <x14:cfRule type="containsText" priority="51" operator="containsText" id="{3F901E72-AE83-4164-B884-40E9696975E2}">
            <xm:f>NOT(ISERROR(SEARCH('8- Politicas de admiistracion '!$B$5,T50)))</xm:f>
            <xm:f>'8- Politicas de admiistracion '!$B$5</xm:f>
            <x14:dxf>
              <font>
                <color rgb="FF006100"/>
              </font>
              <fill>
                <patternFill>
                  <bgColor rgb="FFC6EFCE"/>
                </patternFill>
              </fill>
            </x14:dxf>
          </x14:cfRule>
          <x14:cfRule type="containsText" priority="52" operator="containsText" id="{CC914A62-043C-4B26-9250-031182EEB2D5}">
            <xm:f>NOT(ISERROR(SEARCH('8- Politicas de admiistracion '!$B$5,T50)))</xm:f>
            <xm:f>'8- Politicas de admiistracion '!$B$5</xm:f>
            <x14:dxf>
              <font>
                <color rgb="FF9C0006"/>
              </font>
              <fill>
                <patternFill>
                  <bgColor rgb="FFFFC7CE"/>
                </patternFill>
              </fill>
            </x14:dxf>
          </x14:cfRule>
          <xm:sqref>T50</xm:sqref>
        </x14:conditionalFormatting>
        <x14:conditionalFormatting xmlns:xm="http://schemas.microsoft.com/office/excel/2006/main">
          <x14:cfRule type="containsText" priority="19" operator="containsText" id="{28D3D658-A301-4B15-A610-E721AF2DEBDF}">
            <xm:f>NOT(ISERROR(SEARCH('8- Politicas de admiistracion '!$B$5,T20)))</xm:f>
            <xm:f>'8- Politicas de admiistracion '!$B$5</xm:f>
            <x14:dxf>
              <font>
                <color rgb="FF006100"/>
              </font>
              <fill>
                <patternFill>
                  <bgColor rgb="FFC6EFCE"/>
                </patternFill>
              </fill>
            </x14:dxf>
          </x14:cfRule>
          <x14:cfRule type="containsText" priority="20" operator="containsText" id="{38831A92-E9FE-4B56-A706-CD9A2E80ED37}">
            <xm:f>NOT(ISERROR(SEARCH('8- Politicas de admiistracion '!$B$5,T20)))</xm:f>
            <xm:f>'8- Politicas de admiistracion '!$B$5</xm:f>
            <x14:dxf>
              <font>
                <color rgb="FF9C0006"/>
              </font>
              <fill>
                <patternFill>
                  <bgColor rgb="FFFFC7CE"/>
                </patternFill>
              </fill>
            </x14:dxf>
          </x14:cfRule>
          <xm:sqref>T20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I59"/>
  <sheetViews>
    <sheetView zoomScale="80" zoomScaleNormal="80" workbookViewId="0">
      <pane xSplit="5" ySplit="9" topLeftCell="F10" activePane="bottomRight" state="frozen"/>
      <selection pane="topRight" activeCell="F1" sqref="F1"/>
      <selection pane="bottomLeft" activeCell="A10" sqref="A10"/>
      <selection pane="bottomRight" activeCell="C6" sqref="C6:Q6"/>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3" customWidth="1"/>
    <col min="10" max="10" width="18.28515625" customWidth="1"/>
    <col min="11" max="11" width="16.7109375" customWidth="1"/>
    <col min="12" max="12" width="16.42578125" style="33" hidden="1" customWidth="1"/>
    <col min="13" max="13" width="16.7109375" customWidth="1"/>
    <col min="14" max="14" width="17.42578125" customWidth="1"/>
    <col min="15" max="15" width="35.7109375" style="16" customWidth="1"/>
    <col min="16" max="16" width="17.42578125" style="16" customWidth="1"/>
    <col min="17" max="17" width="18.7109375" style="16" customWidth="1"/>
    <col min="18" max="269" width="11.42578125" style="16"/>
    <col min="270" max="16384" width="11.42578125" style="21"/>
  </cols>
  <sheetData>
    <row r="1" spans="1:269" s="18" customFormat="1" ht="27.75" customHeight="1">
      <c r="A1" s="543"/>
      <c r="B1" s="543"/>
      <c r="C1" s="543"/>
      <c r="D1" s="543"/>
      <c r="E1" s="543"/>
      <c r="F1" s="539" t="s">
        <v>328</v>
      </c>
      <c r="G1" s="539"/>
      <c r="H1" s="539"/>
      <c r="I1" s="539"/>
      <c r="J1" s="539"/>
      <c r="K1" s="539"/>
      <c r="L1" s="539"/>
      <c r="M1" s="539"/>
      <c r="N1" s="539"/>
      <c r="O1" s="539"/>
      <c r="P1" s="539"/>
      <c r="Q1" s="539"/>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43"/>
      <c r="B2" s="543"/>
      <c r="C2" s="543"/>
      <c r="D2" s="543"/>
      <c r="E2" s="543"/>
      <c r="F2" s="539"/>
      <c r="G2" s="539"/>
      <c r="H2" s="539"/>
      <c r="I2" s="539"/>
      <c r="J2" s="539"/>
      <c r="K2" s="539"/>
      <c r="L2" s="539"/>
      <c r="M2" s="539"/>
      <c r="N2" s="539"/>
      <c r="O2" s="539"/>
      <c r="P2" s="539"/>
      <c r="Q2" s="539"/>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43"/>
      <c r="B3" s="543"/>
      <c r="C3" s="543"/>
      <c r="D3" s="543"/>
      <c r="E3" s="543"/>
      <c r="F3" s="539"/>
      <c r="G3" s="539"/>
      <c r="H3" s="539"/>
      <c r="I3" s="539"/>
      <c r="J3" s="539"/>
      <c r="K3" s="539"/>
      <c r="L3" s="539"/>
      <c r="M3" s="539"/>
      <c r="N3" s="539"/>
      <c r="O3" s="539"/>
      <c r="P3" s="539"/>
      <c r="Q3" s="539"/>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544" t="s">
        <v>260</v>
      </c>
      <c r="B4" s="544"/>
      <c r="C4" s="546" t="s">
        <v>261</v>
      </c>
      <c r="D4" s="547"/>
      <c r="E4" s="547"/>
      <c r="F4" s="547"/>
      <c r="G4" s="547"/>
      <c r="H4" s="547"/>
      <c r="I4" s="547"/>
      <c r="J4" s="547"/>
      <c r="K4" s="547"/>
      <c r="L4" s="547"/>
      <c r="M4" s="547"/>
      <c r="N4" s="547"/>
      <c r="O4" s="547"/>
      <c r="P4" s="547"/>
      <c r="Q4" s="548"/>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38.25" customHeight="1">
      <c r="A5" s="544" t="s">
        <v>262</v>
      </c>
      <c r="B5" s="544"/>
      <c r="C5" s="443" t="s">
        <v>329</v>
      </c>
      <c r="D5" s="444"/>
      <c r="E5" s="444"/>
      <c r="F5" s="444"/>
      <c r="G5" s="444"/>
      <c r="H5" s="444"/>
      <c r="I5" s="444"/>
      <c r="J5" s="444"/>
      <c r="K5" s="444"/>
      <c r="L5" s="444"/>
      <c r="M5" s="444"/>
      <c r="N5" s="444"/>
      <c r="O5" s="444"/>
      <c r="P5" s="444"/>
      <c r="Q5" s="445"/>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16.5" customHeight="1">
      <c r="A6" s="544" t="s">
        <v>264</v>
      </c>
      <c r="B6" s="544"/>
      <c r="C6" s="532" t="s">
        <v>499</v>
      </c>
      <c r="D6" s="533"/>
      <c r="E6" s="533"/>
      <c r="F6" s="533"/>
      <c r="G6" s="533"/>
      <c r="H6" s="533"/>
      <c r="I6" s="533"/>
      <c r="J6" s="533"/>
      <c r="K6" s="533"/>
      <c r="L6" s="533"/>
      <c r="M6" s="533"/>
      <c r="N6" s="533"/>
      <c r="O6" s="533"/>
      <c r="P6" s="533"/>
      <c r="Q6" s="534"/>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7.25" thickBot="1">
      <c r="A7" s="540" t="s">
        <v>330</v>
      </c>
      <c r="B7" s="540"/>
      <c r="C7" s="540"/>
      <c r="D7" s="540"/>
      <c r="E7" s="540"/>
      <c r="F7" s="540" t="s">
        <v>280</v>
      </c>
      <c r="G7" s="540"/>
      <c r="H7" s="540"/>
      <c r="I7" s="72"/>
      <c r="J7" s="541" t="s">
        <v>331</v>
      </c>
      <c r="K7" s="541"/>
      <c r="L7" s="541"/>
      <c r="M7" s="541"/>
      <c r="N7" s="542"/>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45" t="s">
        <v>270</v>
      </c>
      <c r="B8" s="554" t="s">
        <v>308</v>
      </c>
      <c r="C8" s="537" t="s">
        <v>272</v>
      </c>
      <c r="D8" s="555" t="s">
        <v>282</v>
      </c>
      <c r="E8" s="554" t="s">
        <v>266</v>
      </c>
      <c r="F8" s="535" t="s">
        <v>332</v>
      </c>
      <c r="G8" s="535" t="s">
        <v>333</v>
      </c>
      <c r="H8" s="535" t="s">
        <v>334</v>
      </c>
      <c r="I8" s="73"/>
      <c r="J8" s="535" t="s">
        <v>335</v>
      </c>
      <c r="K8" s="535" t="s">
        <v>336</v>
      </c>
      <c r="L8" s="535" t="s">
        <v>337</v>
      </c>
      <c r="M8" s="535" t="s">
        <v>338</v>
      </c>
      <c r="N8" s="535" t="s">
        <v>339</v>
      </c>
      <c r="O8" s="535" t="s">
        <v>340</v>
      </c>
      <c r="P8" s="535" t="s">
        <v>341</v>
      </c>
      <c r="Q8" s="535" t="s">
        <v>342</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545"/>
      <c r="B9" s="554"/>
      <c r="C9" s="538"/>
      <c r="D9" s="542"/>
      <c r="E9" s="554"/>
      <c r="F9" s="536"/>
      <c r="G9" s="536"/>
      <c r="H9" s="536"/>
      <c r="I9" s="74"/>
      <c r="J9" s="536"/>
      <c r="K9" s="536"/>
      <c r="L9" s="536"/>
      <c r="M9" s="536"/>
      <c r="N9" s="536"/>
      <c r="O9" s="536"/>
      <c r="P9" s="536"/>
      <c r="Q9" s="536"/>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thickTop="1">
      <c r="A10" s="551">
        <f>'5-. Identificación de Riesgos'!A10</f>
        <v>1</v>
      </c>
      <c r="B10" s="553" t="str">
        <f>'5-. Identificación de Riesgos'!B10</f>
        <v xml:space="preserve">El Sistema Integrado de Gestión (SIGCMA) no aporte  al mejoramiento institucional. </v>
      </c>
      <c r="C10" s="551" t="str">
        <f>'5-. Identificación de Riesgos'!C10</f>
        <v>Que  la implementación de los sistemas  de gestión no cumpla con sus objetivos al no  contribuir con el mejoramiento institucional y no logre  la eficacia, la eficiencia, la efectividad y  transparencia  de los procesos.</v>
      </c>
      <c r="D10" s="551" t="s">
        <v>288</v>
      </c>
      <c r="E10" s="34" t="e">
        <f>'5-. Identificación de Riesgos'!#REF!</f>
        <v>#REF!</v>
      </c>
      <c r="F10" s="549" t="str">
        <f>'5-. Identificación de Riesgos'!H10</f>
        <v>Media - 3</v>
      </c>
      <c r="G10" s="551" t="str">
        <f>'5-. Identificación de Riesgos'!M10</f>
        <v>Menor - 2</v>
      </c>
      <c r="H10" s="551" t="str">
        <f>'5-. Identificación de Riesgos'!N10</f>
        <v>Moderado - 6</v>
      </c>
      <c r="I10" s="75"/>
      <c r="J10" s="557" t="str">
        <f>'6. Valoración Controles'!T10</f>
        <v>Baja - 2</v>
      </c>
      <c r="K10" s="557" t="str">
        <f>'6. Valoración Controles'!U10</f>
        <v>Menor - 2</v>
      </c>
      <c r="L10" s="559"/>
      <c r="M10" s="553" t="str">
        <f>'6. Valoración Controles'!V10</f>
        <v>Moderado - 4</v>
      </c>
      <c r="N10" s="553" t="s">
        <v>344</v>
      </c>
      <c r="O10" s="40"/>
      <c r="P10" s="40"/>
      <c r="Q10" s="40"/>
    </row>
    <row r="11" spans="1:269" ht="13.5" customHeight="1">
      <c r="A11" s="552"/>
      <c r="B11" s="553"/>
      <c r="C11" s="552"/>
      <c r="D11" s="552"/>
      <c r="E11" s="34" t="e">
        <f>'5-. Identificación de Riesgos'!#REF!</f>
        <v>#REF!</v>
      </c>
      <c r="F11" s="550"/>
      <c r="G11" s="556"/>
      <c r="H11" s="552"/>
      <c r="I11" s="75"/>
      <c r="J11" s="557"/>
      <c r="K11" s="557"/>
      <c r="L11" s="559"/>
      <c r="M11" s="553"/>
      <c r="N11" s="553"/>
      <c r="O11" s="40"/>
      <c r="P11" s="40">
        <v>5</v>
      </c>
      <c r="Q11" s="40"/>
    </row>
    <row r="12" spans="1:269" ht="13.5" customHeight="1">
      <c r="A12" s="552"/>
      <c r="B12" s="553"/>
      <c r="C12" s="552"/>
      <c r="D12" s="552"/>
      <c r="E12" s="34" t="str">
        <f>'5-. Identificación de Riesgos'!D11</f>
        <v>Metodologias no adecuadas.</v>
      </c>
      <c r="F12" s="550"/>
      <c r="G12" s="556"/>
      <c r="H12" s="552"/>
      <c r="I12" s="75"/>
      <c r="J12" s="557"/>
      <c r="K12" s="557"/>
      <c r="L12" s="559"/>
      <c r="M12" s="553"/>
      <c r="N12" s="553"/>
      <c r="O12" s="40"/>
      <c r="P12" s="40"/>
      <c r="Q12" s="40"/>
    </row>
    <row r="13" spans="1:269" ht="13.5" customHeight="1">
      <c r="A13" s="552"/>
      <c r="B13" s="553"/>
      <c r="C13" s="552"/>
      <c r="D13" s="552"/>
      <c r="E13" s="34" t="e">
        <f>'5-. Identificación de Riesgos'!#REF!</f>
        <v>#REF!</v>
      </c>
      <c r="F13" s="550"/>
      <c r="G13" s="556"/>
      <c r="H13" s="552"/>
      <c r="I13" s="75"/>
      <c r="J13" s="557"/>
      <c r="K13" s="557"/>
      <c r="L13" s="559"/>
      <c r="M13" s="553"/>
      <c r="N13" s="553"/>
      <c r="O13" s="40"/>
      <c r="P13" s="40"/>
      <c r="Q13" s="40"/>
    </row>
    <row r="14" spans="1:269" ht="13.5" customHeight="1">
      <c r="A14" s="552"/>
      <c r="B14" s="553"/>
      <c r="C14" s="552"/>
      <c r="D14" s="552"/>
      <c r="E14" s="34" t="e">
        <f>'5-. Identificación de Riesgos'!#REF!</f>
        <v>#REF!</v>
      </c>
      <c r="F14" s="550"/>
      <c r="G14" s="556"/>
      <c r="H14" s="552"/>
      <c r="I14" s="75"/>
      <c r="J14" s="557"/>
      <c r="K14" s="557"/>
      <c r="L14" s="559"/>
      <c r="M14" s="553"/>
      <c r="N14" s="553"/>
      <c r="O14" s="40"/>
      <c r="P14" s="40"/>
      <c r="Q14" s="40"/>
    </row>
    <row r="15" spans="1:269" ht="13.5" customHeight="1">
      <c r="A15" s="552"/>
      <c r="B15" s="553"/>
      <c r="C15" s="552"/>
      <c r="D15" s="552"/>
      <c r="E15" s="34" t="str">
        <f>'5-. Identificación de Riesgos'!D16</f>
        <v>Deficiencia en actividades en pro del medio ambiente.</v>
      </c>
      <c r="F15" s="550"/>
      <c r="G15" s="556"/>
      <c r="H15" s="552"/>
      <c r="I15" s="75"/>
      <c r="J15" s="557"/>
      <c r="K15" s="557"/>
      <c r="L15" s="559"/>
      <c r="M15" s="553"/>
      <c r="N15" s="553"/>
      <c r="O15" s="40"/>
      <c r="P15" s="40"/>
      <c r="Q15" s="40"/>
    </row>
    <row r="16" spans="1:269" ht="13.5" customHeight="1">
      <c r="A16" s="552"/>
      <c r="B16" s="553"/>
      <c r="C16" s="552"/>
      <c r="D16" s="552"/>
      <c r="E16" s="34">
        <f>'5-. Identificación de Riesgos'!D19</f>
        <v>0</v>
      </c>
      <c r="F16" s="550"/>
      <c r="G16" s="556"/>
      <c r="H16" s="552"/>
      <c r="I16" s="75"/>
      <c r="J16" s="557"/>
      <c r="K16" s="557"/>
      <c r="L16" s="559"/>
      <c r="M16" s="553"/>
      <c r="N16" s="553"/>
      <c r="O16" s="40"/>
      <c r="P16" s="40"/>
      <c r="Q16" s="40"/>
    </row>
    <row r="17" spans="1:17" ht="13.5" customHeight="1">
      <c r="A17" s="552"/>
      <c r="B17" s="553"/>
      <c r="C17" s="552"/>
      <c r="D17" s="552"/>
      <c r="E17" s="34" t="e">
        <f>'5-. Identificación de Riesgos'!#REF!</f>
        <v>#REF!</v>
      </c>
      <c r="F17" s="550"/>
      <c r="G17" s="556"/>
      <c r="H17" s="552"/>
      <c r="I17" s="75"/>
      <c r="J17" s="557"/>
      <c r="K17" s="557"/>
      <c r="L17" s="559"/>
      <c r="M17" s="553"/>
      <c r="N17" s="553"/>
      <c r="O17" s="40"/>
      <c r="P17" s="40"/>
      <c r="Q17" s="40"/>
    </row>
    <row r="18" spans="1:17" ht="13.5" customHeight="1">
      <c r="A18" s="552"/>
      <c r="B18" s="553"/>
      <c r="C18" s="552"/>
      <c r="D18" s="552"/>
      <c r="E18" s="34" t="e">
        <f>'5-. Identificación de Riesgos'!#REF!</f>
        <v>#REF!</v>
      </c>
      <c r="F18" s="550"/>
      <c r="G18" s="556"/>
      <c r="H18" s="552"/>
      <c r="I18" s="75"/>
      <c r="J18" s="557"/>
      <c r="K18" s="557"/>
      <c r="L18" s="559"/>
      <c r="M18" s="553"/>
      <c r="N18" s="553"/>
      <c r="O18" s="40"/>
      <c r="P18" s="40"/>
      <c r="Q18" s="40"/>
    </row>
    <row r="19" spans="1:17" ht="13.5" customHeight="1">
      <c r="A19" s="552"/>
      <c r="B19" s="551"/>
      <c r="C19" s="552"/>
      <c r="D19" s="552"/>
      <c r="E19" s="34" t="e">
        <f>'5-. Identificación de Riesgos'!#REF!</f>
        <v>#REF!</v>
      </c>
      <c r="F19" s="550"/>
      <c r="G19" s="556"/>
      <c r="H19" s="552"/>
      <c r="I19" s="76"/>
      <c r="J19" s="558"/>
      <c r="K19" s="558"/>
      <c r="L19" s="560"/>
      <c r="M19" s="551"/>
      <c r="N19" s="551"/>
      <c r="O19" s="40"/>
      <c r="P19" s="40"/>
      <c r="Q19" s="40"/>
    </row>
    <row r="20" spans="1:17" ht="13.5" customHeight="1">
      <c r="A20" s="551">
        <f>'5-. Identificación de Riesgos'!A20</f>
        <v>2</v>
      </c>
      <c r="B20" s="553" t="str">
        <f>'5-. Identificación de Riesgos'!B20</f>
        <v>Las auditorias internas del SIGCMA  no contribuyan al mejoramiento del sistema integrado.</v>
      </c>
      <c r="C20" s="551" t="str">
        <f>'5-. Identificación de Riesgos'!C20</f>
        <v>Cuando  en la preparación y presentación de resultados de de la auditoria interna del SIGCMA se  emiten informes y/o  conceptos inexactos con los requisitos de las normas aplicables, inoportunos, no confiables,  sin utilidad,  sin objetividad..</v>
      </c>
      <c r="D20" s="551" t="s">
        <v>288</v>
      </c>
      <c r="E20" s="34" t="e">
        <f>'5-. Identificación de Riesgos'!#REF!</f>
        <v>#REF!</v>
      </c>
      <c r="F20" s="549" t="str">
        <f>'5-. Identificación de Riesgos'!H20</f>
        <v>Muy Baja - 1</v>
      </c>
      <c r="G20" s="551" t="str">
        <f>'5-. Identificación de Riesgos'!M20</f>
        <v>Moderado - 3</v>
      </c>
      <c r="H20" s="551" t="str">
        <f>'5-. Identificación de Riesgos'!N20</f>
        <v>Moderado - 3</v>
      </c>
      <c r="I20" s="75"/>
      <c r="J20" s="557" t="str">
        <f>'6. Valoración Controles'!T20</f>
        <v>Muy Baja - 1</v>
      </c>
      <c r="K20" s="557" t="str">
        <f>'6. Valoración Controles'!U20</f>
        <v>Moderado - 3</v>
      </c>
      <c r="L20" s="559"/>
      <c r="M20" s="553" t="str">
        <f>'6. Valoración Controles'!V20</f>
        <v>Moderado - 3</v>
      </c>
      <c r="N20" s="553" t="s">
        <v>343</v>
      </c>
      <c r="O20" s="40"/>
      <c r="P20" s="40"/>
      <c r="Q20" s="40"/>
    </row>
    <row r="21" spans="1:17" ht="13.5" customHeight="1">
      <c r="A21" s="552"/>
      <c r="B21" s="553"/>
      <c r="C21" s="552"/>
      <c r="D21" s="552"/>
      <c r="E21" s="34" t="e">
        <f>'5-. Identificación de Riesgos'!#REF!</f>
        <v>#REF!</v>
      </c>
      <c r="F21" s="550"/>
      <c r="G21" s="556"/>
      <c r="H21" s="552"/>
      <c r="I21" s="75"/>
      <c r="J21" s="557"/>
      <c r="K21" s="557"/>
      <c r="L21" s="559"/>
      <c r="M21" s="553"/>
      <c r="N21" s="553"/>
      <c r="O21" s="40"/>
      <c r="P21" s="40">
        <v>5</v>
      </c>
      <c r="Q21" s="40"/>
    </row>
    <row r="22" spans="1:17" ht="13.5" customHeight="1">
      <c r="A22" s="552"/>
      <c r="B22" s="553"/>
      <c r="C22" s="552"/>
      <c r="D22" s="552"/>
      <c r="E22" s="34">
        <f>'5-. Identificación de Riesgos'!D22</f>
        <v>0</v>
      </c>
      <c r="F22" s="550"/>
      <c r="G22" s="556"/>
      <c r="H22" s="552"/>
      <c r="I22" s="75"/>
      <c r="J22" s="557"/>
      <c r="K22" s="557"/>
      <c r="L22" s="559"/>
      <c r="M22" s="553"/>
      <c r="N22" s="553"/>
      <c r="O22" s="40"/>
      <c r="P22" s="40"/>
      <c r="Q22" s="40"/>
    </row>
    <row r="23" spans="1:17" ht="13.5" customHeight="1">
      <c r="A23" s="552"/>
      <c r="B23" s="553"/>
      <c r="C23" s="552"/>
      <c r="D23" s="552"/>
      <c r="E23" s="34" t="e">
        <f>'5-. Identificación de Riesgos'!#REF!</f>
        <v>#REF!</v>
      </c>
      <c r="F23" s="550"/>
      <c r="G23" s="556"/>
      <c r="H23" s="552"/>
      <c r="I23" s="75"/>
      <c r="J23" s="557"/>
      <c r="K23" s="557"/>
      <c r="L23" s="559"/>
      <c r="M23" s="553"/>
      <c r="N23" s="553"/>
      <c r="O23" s="40"/>
      <c r="P23" s="40"/>
      <c r="Q23" s="40"/>
    </row>
    <row r="24" spans="1:17" ht="13.5" customHeight="1">
      <c r="A24" s="552"/>
      <c r="B24" s="553"/>
      <c r="C24" s="552"/>
      <c r="D24" s="552"/>
      <c r="E24" s="34" t="e">
        <f>'5-. Identificación de Riesgos'!#REF!</f>
        <v>#REF!</v>
      </c>
      <c r="F24" s="550"/>
      <c r="G24" s="556"/>
      <c r="H24" s="552"/>
      <c r="I24" s="75"/>
      <c r="J24" s="557"/>
      <c r="K24" s="557"/>
      <c r="L24" s="559"/>
      <c r="M24" s="553"/>
      <c r="N24" s="553"/>
      <c r="O24" s="40"/>
      <c r="P24" s="40"/>
      <c r="Q24" s="40"/>
    </row>
    <row r="25" spans="1:17" ht="13.5" customHeight="1">
      <c r="A25" s="552"/>
      <c r="B25" s="553"/>
      <c r="C25" s="552"/>
      <c r="D25" s="552"/>
      <c r="E25" s="34">
        <f>'5-. Identificación de Riesgos'!D27</f>
        <v>0</v>
      </c>
      <c r="F25" s="550"/>
      <c r="G25" s="556"/>
      <c r="H25" s="552"/>
      <c r="I25" s="75"/>
      <c r="J25" s="557"/>
      <c r="K25" s="557"/>
      <c r="L25" s="559"/>
      <c r="M25" s="553"/>
      <c r="N25" s="553"/>
      <c r="O25" s="40"/>
      <c r="P25" s="40"/>
      <c r="Q25" s="40"/>
    </row>
    <row r="26" spans="1:17" ht="13.5" customHeight="1">
      <c r="A26" s="552"/>
      <c r="B26" s="553"/>
      <c r="C26" s="552"/>
      <c r="D26" s="552"/>
      <c r="E26" s="34">
        <f>'5-. Identificación de Riesgos'!D29</f>
        <v>0</v>
      </c>
      <c r="F26" s="550"/>
      <c r="G26" s="556"/>
      <c r="H26" s="552"/>
      <c r="I26" s="75"/>
      <c r="J26" s="557"/>
      <c r="K26" s="557"/>
      <c r="L26" s="559"/>
      <c r="M26" s="553"/>
      <c r="N26" s="553"/>
      <c r="O26" s="40"/>
      <c r="P26" s="40"/>
      <c r="Q26" s="40"/>
    </row>
    <row r="27" spans="1:17" ht="13.5" customHeight="1">
      <c r="A27" s="552"/>
      <c r="B27" s="553"/>
      <c r="C27" s="552"/>
      <c r="D27" s="552"/>
      <c r="E27" s="34" t="e">
        <f>'5-. Identificación de Riesgos'!#REF!</f>
        <v>#REF!</v>
      </c>
      <c r="F27" s="550"/>
      <c r="G27" s="556"/>
      <c r="H27" s="552"/>
      <c r="I27" s="75"/>
      <c r="J27" s="557"/>
      <c r="K27" s="557"/>
      <c r="L27" s="559"/>
      <c r="M27" s="553"/>
      <c r="N27" s="553"/>
      <c r="O27" s="40"/>
      <c r="P27" s="40"/>
      <c r="Q27" s="40"/>
    </row>
    <row r="28" spans="1:17" ht="13.5" customHeight="1">
      <c r="A28" s="552"/>
      <c r="B28" s="553"/>
      <c r="C28" s="552"/>
      <c r="D28" s="552"/>
      <c r="E28" s="34" t="e">
        <f>'5-. Identificación de Riesgos'!#REF!</f>
        <v>#REF!</v>
      </c>
      <c r="F28" s="550"/>
      <c r="G28" s="556"/>
      <c r="H28" s="552"/>
      <c r="I28" s="75"/>
      <c r="J28" s="557"/>
      <c r="K28" s="557"/>
      <c r="L28" s="559"/>
      <c r="M28" s="553"/>
      <c r="N28" s="553"/>
      <c r="O28" s="40"/>
      <c r="P28" s="40"/>
      <c r="Q28" s="40"/>
    </row>
    <row r="29" spans="1:17" ht="13.5" customHeight="1">
      <c r="A29" s="552"/>
      <c r="B29" s="551"/>
      <c r="C29" s="552"/>
      <c r="D29" s="552"/>
      <c r="E29" s="34" t="e">
        <f>'5-. Identificación de Riesgos'!#REF!</f>
        <v>#REF!</v>
      </c>
      <c r="F29" s="550"/>
      <c r="G29" s="556"/>
      <c r="H29" s="552"/>
      <c r="I29" s="76"/>
      <c r="J29" s="558"/>
      <c r="K29" s="558"/>
      <c r="L29" s="560"/>
      <c r="M29" s="551"/>
      <c r="N29" s="551"/>
      <c r="O29" s="40"/>
      <c r="P29" s="40"/>
      <c r="Q29" s="40"/>
    </row>
    <row r="30" spans="1:17" ht="13.5" customHeight="1">
      <c r="A30" s="551">
        <f>'5-. Identificación de Riesgos'!A30</f>
        <v>3</v>
      </c>
      <c r="B30" s="553" t="str">
        <f>'5-. Identificación de Riesgos'!B30</f>
        <v xml:space="preserve">Desactualización u  obsolecencia de los documentos del sistema </v>
      </c>
      <c r="C30" s="551" t="str">
        <f>'5-. Identificación de Riesgos'!C30</f>
        <v xml:space="preserve">Se usen o se mantengan publicados  documentos desactualizados  , no vigentes o no controlados </v>
      </c>
      <c r="D30" s="551" t="s">
        <v>288</v>
      </c>
      <c r="E30" s="34" t="str">
        <f>'5-. Identificación de Riesgos'!D30</f>
        <v>Desconocimiento de la vigencia del documento y  ubicación de los documentos en el micrositio</v>
      </c>
      <c r="F30" s="549" t="str">
        <f>'5-. Identificación de Riesgos'!H30</f>
        <v>Media - 3</v>
      </c>
      <c r="G30" s="551" t="str">
        <f>'5-. Identificación de Riesgos'!M30</f>
        <v>Moderado - 3</v>
      </c>
      <c r="H30" s="551" t="str">
        <f>'5-. Identificación de Riesgos'!N30</f>
        <v>Moderado - 9</v>
      </c>
      <c r="I30" s="75"/>
      <c r="J30" s="557" t="str">
        <f>'6. Valoración Controles'!T30</f>
        <v>Media - 3</v>
      </c>
      <c r="K30" s="557" t="str">
        <f>'6. Valoración Controles'!U30</f>
        <v>Moderado - 3</v>
      </c>
      <c r="L30" s="559"/>
      <c r="M30" s="553" t="str">
        <f>'6. Valoración Controles'!V30</f>
        <v>Moderado - 9</v>
      </c>
      <c r="N30" s="553" t="s">
        <v>343</v>
      </c>
      <c r="O30" s="40"/>
      <c r="P30" s="40"/>
      <c r="Q30" s="40"/>
    </row>
    <row r="31" spans="1:17" ht="13.5" customHeight="1">
      <c r="A31" s="552"/>
      <c r="B31" s="553"/>
      <c r="C31" s="552"/>
      <c r="D31" s="552"/>
      <c r="E31" s="34">
        <f>'5-. Identificación de Riesgos'!D31</f>
        <v>0</v>
      </c>
      <c r="F31" s="550"/>
      <c r="G31" s="556"/>
      <c r="H31" s="552"/>
      <c r="I31" s="75"/>
      <c r="J31" s="557"/>
      <c r="K31" s="557"/>
      <c r="L31" s="559"/>
      <c r="M31" s="553"/>
      <c r="N31" s="553"/>
      <c r="O31" s="40"/>
      <c r="P31" s="40"/>
      <c r="Q31" s="40"/>
    </row>
    <row r="32" spans="1:17" ht="13.5" customHeight="1">
      <c r="A32" s="552"/>
      <c r="B32" s="553"/>
      <c r="C32" s="552"/>
      <c r="D32" s="552"/>
      <c r="E32" s="34">
        <f>'5-. Identificación de Riesgos'!D32</f>
        <v>0</v>
      </c>
      <c r="F32" s="550"/>
      <c r="G32" s="556"/>
      <c r="H32" s="552"/>
      <c r="I32" s="75"/>
      <c r="J32" s="557"/>
      <c r="K32" s="557"/>
      <c r="L32" s="559"/>
      <c r="M32" s="553"/>
      <c r="N32" s="553"/>
      <c r="O32" s="40"/>
      <c r="P32" s="40"/>
      <c r="Q32" s="40"/>
    </row>
    <row r="33" spans="1:17" ht="13.5" customHeight="1">
      <c r="A33" s="552"/>
      <c r="B33" s="553"/>
      <c r="C33" s="552"/>
      <c r="D33" s="552"/>
      <c r="E33" s="34" t="e">
        <f>'5-. Identificación de Riesgos'!#REF!</f>
        <v>#REF!</v>
      </c>
      <c r="F33" s="550"/>
      <c r="G33" s="556"/>
      <c r="H33" s="552"/>
      <c r="I33" s="75"/>
      <c r="J33" s="557"/>
      <c r="K33" s="557"/>
      <c r="L33" s="559"/>
      <c r="M33" s="553"/>
      <c r="N33" s="553"/>
      <c r="O33" s="40"/>
      <c r="P33" s="40"/>
      <c r="Q33" s="40"/>
    </row>
    <row r="34" spans="1:17" ht="13.5" customHeight="1">
      <c r="A34" s="552"/>
      <c r="B34" s="553"/>
      <c r="C34" s="552"/>
      <c r="D34" s="552"/>
      <c r="E34" s="34">
        <f>'5-. Identificación de Riesgos'!D33</f>
        <v>0</v>
      </c>
      <c r="F34" s="550"/>
      <c r="G34" s="556"/>
      <c r="H34" s="552"/>
      <c r="I34" s="75"/>
      <c r="J34" s="557"/>
      <c r="K34" s="557"/>
      <c r="L34" s="559"/>
      <c r="M34" s="553"/>
      <c r="N34" s="553"/>
      <c r="O34" s="40"/>
      <c r="P34" s="40"/>
      <c r="Q34" s="40"/>
    </row>
    <row r="35" spans="1:17" ht="13.5" customHeight="1">
      <c r="A35" s="552"/>
      <c r="B35" s="553"/>
      <c r="C35" s="552"/>
      <c r="D35" s="552"/>
      <c r="E35" s="34" t="e">
        <f>'5-. Identificación de Riesgos'!#REF!</f>
        <v>#REF!</v>
      </c>
      <c r="F35" s="550"/>
      <c r="G35" s="556"/>
      <c r="H35" s="552"/>
      <c r="I35" s="75"/>
      <c r="J35" s="557"/>
      <c r="K35" s="557"/>
      <c r="L35" s="559"/>
      <c r="M35" s="553"/>
      <c r="N35" s="553"/>
      <c r="O35" s="40"/>
      <c r="P35" s="40"/>
      <c r="Q35" s="40"/>
    </row>
    <row r="36" spans="1:17" ht="13.5" customHeight="1">
      <c r="A36" s="552"/>
      <c r="B36" s="553"/>
      <c r="C36" s="552"/>
      <c r="D36" s="552"/>
      <c r="E36" s="34">
        <f>'5-. Identificación de Riesgos'!D36</f>
        <v>0</v>
      </c>
      <c r="F36" s="550"/>
      <c r="G36" s="556"/>
      <c r="H36" s="552"/>
      <c r="I36" s="75"/>
      <c r="J36" s="557"/>
      <c r="K36" s="557"/>
      <c r="L36" s="559"/>
      <c r="M36" s="553"/>
      <c r="N36" s="553"/>
      <c r="O36" s="40"/>
      <c r="P36" s="40"/>
      <c r="Q36" s="40"/>
    </row>
    <row r="37" spans="1:17" ht="13.5" customHeight="1">
      <c r="A37" s="552"/>
      <c r="B37" s="553"/>
      <c r="C37" s="552"/>
      <c r="D37" s="552"/>
      <c r="E37" s="34">
        <f>'5-. Identificación de Riesgos'!D37</f>
        <v>0</v>
      </c>
      <c r="F37" s="550"/>
      <c r="G37" s="556"/>
      <c r="H37" s="552"/>
      <c r="I37" s="75"/>
      <c r="J37" s="557"/>
      <c r="K37" s="557"/>
      <c r="L37" s="559"/>
      <c r="M37" s="553"/>
      <c r="N37" s="553"/>
      <c r="O37" s="40"/>
      <c r="P37" s="40"/>
      <c r="Q37" s="40"/>
    </row>
    <row r="38" spans="1:17" ht="13.5" customHeight="1">
      <c r="A38" s="552"/>
      <c r="B38" s="553"/>
      <c r="C38" s="552"/>
      <c r="D38" s="552"/>
      <c r="E38" s="34">
        <f>'5-. Identificación de Riesgos'!D38</f>
        <v>0</v>
      </c>
      <c r="F38" s="550"/>
      <c r="G38" s="556"/>
      <c r="H38" s="552"/>
      <c r="I38" s="75"/>
      <c r="J38" s="557"/>
      <c r="K38" s="557"/>
      <c r="L38" s="559"/>
      <c r="M38" s="553"/>
      <c r="N38" s="553"/>
      <c r="O38" s="40"/>
      <c r="P38" s="40"/>
      <c r="Q38" s="40"/>
    </row>
    <row r="39" spans="1:17" ht="13.5" customHeight="1">
      <c r="A39" s="552"/>
      <c r="B39" s="551"/>
      <c r="C39" s="552"/>
      <c r="D39" s="552"/>
      <c r="E39" s="34">
        <f>'5-. Identificación de Riesgos'!D39</f>
        <v>0</v>
      </c>
      <c r="F39" s="550"/>
      <c r="G39" s="556"/>
      <c r="H39" s="552"/>
      <c r="I39" s="76"/>
      <c r="J39" s="558"/>
      <c r="K39" s="558"/>
      <c r="L39" s="560"/>
      <c r="M39" s="551"/>
      <c r="N39" s="551"/>
      <c r="O39" s="40"/>
      <c r="P39" s="40"/>
      <c r="Q39" s="40"/>
    </row>
    <row r="40" spans="1:17" ht="15" customHeight="1">
      <c r="A40" s="561">
        <f>'5-. Identificación de Riesgos'!A40</f>
        <v>4</v>
      </c>
      <c r="B40" s="553" t="str">
        <f>'5-. Identificación de Riesgos'!B40</f>
        <v xml:space="preserve">Ofrecer, prometer, entregar, aceptar o solicitar una ventaja indebida para preparar o presentar Informes con datos inexactos, inoportunos y no confiables en el ejercicio de la Auditoría Interna  que permita favorecer intereses personales o de terceros.
</v>
      </c>
      <c r="C40" s="551" t="str">
        <f>'5-. Identificación de Riesgos'!C40</f>
        <v>Posibilidad que en la preparación y presentación de resultados de monitoreo y evaluación, intencionalmente se emitan informes con resultados inexactos, inoportunos, no confiables,  sin utilidad,  sin objetividad en el ejercicio de la Auditoría Interna que obedezcan a intereses particulares y no institucionales.</v>
      </c>
      <c r="D40" s="551" t="s">
        <v>288</v>
      </c>
      <c r="E40" s="34" t="str">
        <f>'5-. Identificación de Riesgos'!D40</f>
        <v>1. Falta de ética de los servidores públicos (Debilidades en principios y valores)</v>
      </c>
      <c r="F40" s="549" t="e">
        <f>'5-. Identificación de Riesgos'!H40</f>
        <v>#DIV/0!</v>
      </c>
      <c r="G40" s="551" t="str">
        <f>'5-. Identificación de Riesgos'!M40</f>
        <v/>
      </c>
      <c r="H40" s="551" t="str">
        <f>'5-. Identificación de Riesgos'!N40</f>
        <v/>
      </c>
      <c r="I40" s="75"/>
      <c r="J40" s="557" t="e">
        <f>'6. Valoración Controles'!T40</f>
        <v>#DIV/0!</v>
      </c>
      <c r="K40" s="557" t="e">
        <f>'6. Valoración Controles'!U40</f>
        <v>#VALUE!</v>
      </c>
      <c r="L40" s="559"/>
      <c r="M40" s="553" t="e">
        <f>'6. Valoración Controles'!V40</f>
        <v>#DIV/0!</v>
      </c>
      <c r="N40" s="563" t="s">
        <v>343</v>
      </c>
      <c r="O40" s="40"/>
      <c r="P40" s="40"/>
      <c r="Q40" s="40"/>
    </row>
    <row r="41" spans="1:17" ht="30">
      <c r="A41" s="562"/>
      <c r="B41" s="553"/>
      <c r="C41" s="552"/>
      <c r="D41" s="552"/>
      <c r="E41" s="34" t="str">
        <f>'5-. Identificación de Riesgos'!D41</f>
        <v>2. Falta de ética de terceros interesados  (Debilidades principios y valores)</v>
      </c>
      <c r="F41" s="550"/>
      <c r="G41" s="556"/>
      <c r="H41" s="552"/>
      <c r="I41" s="75"/>
      <c r="J41" s="557"/>
      <c r="K41" s="557"/>
      <c r="L41" s="559"/>
      <c r="M41" s="553"/>
      <c r="N41" s="553"/>
      <c r="O41" s="40"/>
      <c r="P41" s="40"/>
      <c r="Q41" s="40"/>
    </row>
    <row r="42" spans="1:17" ht="30">
      <c r="A42" s="562"/>
      <c r="B42" s="553"/>
      <c r="C42" s="552"/>
      <c r="D42" s="552"/>
      <c r="E42" s="34" t="str">
        <f>'5-. Identificación de Riesgos'!D42</f>
        <v>3. Debilidades en la aplicación de controles de calidad en los informes de Auditoría.</v>
      </c>
      <c r="F42" s="550"/>
      <c r="G42" s="556"/>
      <c r="H42" s="552"/>
      <c r="I42" s="75"/>
      <c r="J42" s="557"/>
      <c r="K42" s="557"/>
      <c r="L42" s="559"/>
      <c r="M42" s="553"/>
      <c r="N42" s="553"/>
      <c r="O42" s="40"/>
      <c r="P42" s="40"/>
      <c r="Q42" s="40"/>
    </row>
    <row r="43" spans="1:17">
      <c r="A43" s="562"/>
      <c r="B43" s="553"/>
      <c r="C43" s="552"/>
      <c r="D43" s="552"/>
      <c r="E43" s="34" t="e">
        <f>'5-. Identificación de Riesgos'!#REF!</f>
        <v>#REF!</v>
      </c>
      <c r="F43" s="550"/>
      <c r="G43" s="556"/>
      <c r="H43" s="552"/>
      <c r="I43" s="75"/>
      <c r="J43" s="557"/>
      <c r="K43" s="557"/>
      <c r="L43" s="559"/>
      <c r="M43" s="553"/>
      <c r="N43" s="553"/>
      <c r="O43" s="40"/>
      <c r="P43" s="40"/>
      <c r="Q43" s="40"/>
    </row>
    <row r="44" spans="1:17" ht="45">
      <c r="A44" s="562"/>
      <c r="B44" s="553"/>
      <c r="C44" s="552"/>
      <c r="D44" s="552"/>
      <c r="E44" s="34" t="str">
        <f>'5-. Identificación de Riesgos'!D43</f>
        <v xml:space="preserve">4. Inaplicación o incumplimiento por parte de los auditores, de los principios y reglas de conducta establecidos en el Código de Ética </v>
      </c>
      <c r="F44" s="550"/>
      <c r="G44" s="556"/>
      <c r="H44" s="552"/>
      <c r="I44" s="75"/>
      <c r="J44" s="557"/>
      <c r="K44" s="557"/>
      <c r="L44" s="559"/>
      <c r="M44" s="553"/>
      <c r="N44" s="553"/>
      <c r="O44" s="40"/>
      <c r="P44" s="40"/>
      <c r="Q44" s="40"/>
    </row>
    <row r="45" spans="1:17">
      <c r="A45" s="562"/>
      <c r="B45" s="553"/>
      <c r="C45" s="552"/>
      <c r="D45" s="552"/>
      <c r="E45" s="34" t="e">
        <f>'5-. Identificación de Riesgos'!#REF!</f>
        <v>#REF!</v>
      </c>
      <c r="F45" s="550"/>
      <c r="G45" s="556"/>
      <c r="H45" s="552"/>
      <c r="I45" s="75"/>
      <c r="J45" s="557"/>
      <c r="K45" s="557"/>
      <c r="L45" s="559"/>
      <c r="M45" s="553"/>
      <c r="N45" s="553"/>
      <c r="O45" s="40"/>
      <c r="P45" s="40"/>
      <c r="Q45" s="40"/>
    </row>
    <row r="46" spans="1:17">
      <c r="A46" s="562"/>
      <c r="B46" s="553"/>
      <c r="C46" s="552"/>
      <c r="D46" s="552"/>
      <c r="E46" s="34">
        <f>'5-. Identificación de Riesgos'!D46</f>
        <v>0</v>
      </c>
      <c r="F46" s="550"/>
      <c r="G46" s="556"/>
      <c r="H46" s="552"/>
      <c r="I46" s="75"/>
      <c r="J46" s="557"/>
      <c r="K46" s="557"/>
      <c r="L46" s="559"/>
      <c r="M46" s="553"/>
      <c r="N46" s="553"/>
      <c r="O46" s="40"/>
      <c r="P46" s="40"/>
      <c r="Q46" s="40"/>
    </row>
    <row r="47" spans="1:17">
      <c r="A47" s="562"/>
      <c r="B47" s="553"/>
      <c r="C47" s="552"/>
      <c r="D47" s="552"/>
      <c r="E47" s="34">
        <f>'5-. Identificación de Riesgos'!D47</f>
        <v>0</v>
      </c>
      <c r="F47" s="550"/>
      <c r="G47" s="556"/>
      <c r="H47" s="552"/>
      <c r="I47" s="75"/>
      <c r="J47" s="557"/>
      <c r="K47" s="557"/>
      <c r="L47" s="559"/>
      <c r="M47" s="553"/>
      <c r="N47" s="553"/>
      <c r="O47" s="40"/>
      <c r="P47" s="40"/>
      <c r="Q47" s="40"/>
    </row>
    <row r="48" spans="1:17">
      <c r="A48" s="562"/>
      <c r="B48" s="553"/>
      <c r="C48" s="552"/>
      <c r="D48" s="552"/>
      <c r="E48" s="34">
        <f>'5-. Identificación de Riesgos'!D48</f>
        <v>0</v>
      </c>
      <c r="F48" s="550"/>
      <c r="G48" s="556"/>
      <c r="H48" s="552"/>
      <c r="I48" s="75"/>
      <c r="J48" s="557"/>
      <c r="K48" s="557"/>
      <c r="L48" s="559"/>
      <c r="M48" s="553"/>
      <c r="N48" s="553"/>
      <c r="O48" s="40"/>
      <c r="P48" s="40"/>
      <c r="Q48" s="40"/>
    </row>
    <row r="49" spans="1:17">
      <c r="A49" s="562"/>
      <c r="B49" s="551"/>
      <c r="C49" s="552"/>
      <c r="D49" s="552"/>
      <c r="E49" s="34">
        <f>'5-. Identificación de Riesgos'!D49</f>
        <v>0</v>
      </c>
      <c r="F49" s="550"/>
      <c r="G49" s="556"/>
      <c r="H49" s="552"/>
      <c r="I49" s="76"/>
      <c r="J49" s="558"/>
      <c r="K49" s="558"/>
      <c r="L49" s="560"/>
      <c r="M49" s="551"/>
      <c r="N49" s="551"/>
      <c r="O49" s="40"/>
      <c r="P49" s="40"/>
      <c r="Q49" s="40"/>
    </row>
    <row r="50" spans="1:17" ht="57.6" customHeight="1">
      <c r="A50" s="561">
        <f>'5-. Identificación de Riesgos'!A50</f>
        <v>5</v>
      </c>
      <c r="B50" s="553" t="str">
        <f>'5-. Identificación de Riesgos'!B50</f>
        <v>Ofrecer, prometer, entregar, aceptar o solicitar una ventaja indebida  en la elaboración de toda la documentación de la parte precontractual y especificaciones técnicas en la contratación del SIGCMA</v>
      </c>
      <c r="C50" s="551" t="str">
        <f>'5-. Identificación de Riesgos'!C50</f>
        <v>Cuando se elaboran los documentos de la parte precontractual y especificaciones técnicas con algo interes particular o para beneficiar a terceros.</v>
      </c>
      <c r="D50" s="551" t="s">
        <v>288</v>
      </c>
      <c r="E50" s="34" t="str">
        <f>'5-. Identificación de Riesgos'!D50</f>
        <v>1. Falta de ética de los servidores públicos (Debilidades en principios y valores)</v>
      </c>
      <c r="F50" s="549" t="e">
        <f>'5-. Identificación de Riesgos'!H50</f>
        <v>#DIV/0!</v>
      </c>
      <c r="G50" s="551" t="str">
        <f>'5-. Identificación de Riesgos'!M50</f>
        <v/>
      </c>
      <c r="H50" s="551" t="str">
        <f>'5-. Identificación de Riesgos'!N50</f>
        <v/>
      </c>
      <c r="I50" s="75"/>
      <c r="J50" s="557" t="e">
        <f>'6. Valoración Controles'!T50</f>
        <v>#DIV/0!</v>
      </c>
      <c r="K50" s="557" t="e">
        <f>'6. Valoración Controles'!U50</f>
        <v>#VALUE!</v>
      </c>
      <c r="L50" s="559"/>
      <c r="M50" s="553" t="e">
        <f>'6. Valoración Controles'!V50</f>
        <v>#DIV/0!</v>
      </c>
      <c r="N50" s="553" t="s">
        <v>344</v>
      </c>
      <c r="O50" s="201" t="s">
        <v>345</v>
      </c>
      <c r="P50" s="202" t="s">
        <v>346</v>
      </c>
      <c r="Q50" s="203">
        <v>45366</v>
      </c>
    </row>
    <row r="51" spans="1:17" ht="57.6" customHeight="1">
      <c r="A51" s="562"/>
      <c r="B51" s="553"/>
      <c r="C51" s="552"/>
      <c r="D51" s="552"/>
      <c r="E51" s="34" t="str">
        <f>'5-. Identificación de Riesgos'!D51</f>
        <v>2. Falta de ética de terceros interesados  (Debilidades principios y valores)</v>
      </c>
      <c r="F51" s="550"/>
      <c r="G51" s="556"/>
      <c r="H51" s="552"/>
      <c r="I51" s="75"/>
      <c r="J51" s="557"/>
      <c r="K51" s="557"/>
      <c r="L51" s="559"/>
      <c r="M51" s="553"/>
      <c r="N51" s="553"/>
      <c r="O51" s="40"/>
      <c r="P51" s="40"/>
      <c r="Q51" s="40"/>
    </row>
    <row r="52" spans="1:17" ht="57.6" customHeight="1">
      <c r="A52" s="562"/>
      <c r="B52" s="553"/>
      <c r="C52" s="552"/>
      <c r="D52" s="552"/>
      <c r="E52" s="34" t="str">
        <f>'5-. Identificación de Riesgos'!D52</f>
        <v xml:space="preserve">3. Debilidades en los controles de la parte precontractual de la contratación </v>
      </c>
      <c r="F52" s="550"/>
      <c r="G52" s="556"/>
      <c r="H52" s="552"/>
      <c r="I52" s="75"/>
      <c r="J52" s="557"/>
      <c r="K52" s="557"/>
      <c r="L52" s="559"/>
      <c r="M52" s="553"/>
      <c r="N52" s="553"/>
      <c r="O52" s="40"/>
      <c r="P52" s="40"/>
      <c r="Q52" s="40"/>
    </row>
    <row r="53" spans="1:17">
      <c r="A53" s="562"/>
      <c r="B53" s="553"/>
      <c r="C53" s="552"/>
      <c r="D53" s="552"/>
      <c r="E53" s="34" t="e">
        <f>'5-. Identificación de Riesgos'!#REF!</f>
        <v>#REF!</v>
      </c>
      <c r="F53" s="550"/>
      <c r="G53" s="556"/>
      <c r="H53" s="552"/>
      <c r="I53" s="75"/>
      <c r="J53" s="557"/>
      <c r="K53" s="557"/>
      <c r="L53" s="559"/>
      <c r="M53" s="553"/>
      <c r="N53" s="553"/>
      <c r="O53" s="40"/>
      <c r="P53" s="40"/>
      <c r="Q53" s="40"/>
    </row>
    <row r="54" spans="1:17" ht="43.15" customHeight="1">
      <c r="A54" s="562"/>
      <c r="B54" s="553"/>
      <c r="C54" s="552"/>
      <c r="D54" s="552"/>
      <c r="E54" s="34">
        <f>'5-. Identificación de Riesgos'!D53</f>
        <v>0</v>
      </c>
      <c r="F54" s="550"/>
      <c r="G54" s="556"/>
      <c r="H54" s="552"/>
      <c r="I54" s="75"/>
      <c r="J54" s="557"/>
      <c r="K54" s="557"/>
      <c r="L54" s="559"/>
      <c r="M54" s="553"/>
      <c r="N54" s="553"/>
      <c r="O54" s="40"/>
      <c r="P54" s="40"/>
      <c r="Q54" s="40"/>
    </row>
    <row r="55" spans="1:17">
      <c r="A55" s="562"/>
      <c r="B55" s="553"/>
      <c r="C55" s="552"/>
      <c r="D55" s="552"/>
      <c r="E55" s="34" t="e">
        <f>'5-. Identificación de Riesgos'!#REF!</f>
        <v>#REF!</v>
      </c>
      <c r="F55" s="550"/>
      <c r="G55" s="556"/>
      <c r="H55" s="552"/>
      <c r="I55" s="75"/>
      <c r="J55" s="557"/>
      <c r="K55" s="557"/>
      <c r="L55" s="559"/>
      <c r="M55" s="553"/>
      <c r="N55" s="553"/>
      <c r="O55" s="40"/>
      <c r="P55" s="40"/>
      <c r="Q55" s="40"/>
    </row>
    <row r="56" spans="1:17">
      <c r="A56" s="562"/>
      <c r="B56" s="553"/>
      <c r="C56" s="552"/>
      <c r="D56" s="552"/>
      <c r="E56" s="34">
        <f>'5-. Identificación de Riesgos'!D56</f>
        <v>0</v>
      </c>
      <c r="F56" s="550"/>
      <c r="G56" s="556"/>
      <c r="H56" s="552"/>
      <c r="I56" s="75"/>
      <c r="J56" s="557"/>
      <c r="K56" s="557"/>
      <c r="L56" s="559"/>
      <c r="M56" s="553"/>
      <c r="N56" s="553"/>
      <c r="O56" s="40"/>
      <c r="P56" s="40"/>
      <c r="Q56" s="40"/>
    </row>
    <row r="57" spans="1:17">
      <c r="A57" s="562"/>
      <c r="B57" s="553"/>
      <c r="C57" s="552"/>
      <c r="D57" s="552"/>
      <c r="E57" s="34">
        <f>'5-. Identificación de Riesgos'!D57</f>
        <v>0</v>
      </c>
      <c r="F57" s="550"/>
      <c r="G57" s="556"/>
      <c r="H57" s="552"/>
      <c r="I57" s="75"/>
      <c r="J57" s="557"/>
      <c r="K57" s="557"/>
      <c r="L57" s="559"/>
      <c r="M57" s="553"/>
      <c r="N57" s="553"/>
      <c r="O57" s="40"/>
      <c r="P57" s="40"/>
      <c r="Q57" s="40"/>
    </row>
    <row r="58" spans="1:17">
      <c r="A58" s="562"/>
      <c r="B58" s="553"/>
      <c r="C58" s="552"/>
      <c r="D58" s="552"/>
      <c r="E58" s="34">
        <f>'5-. Identificación de Riesgos'!D58</f>
        <v>0</v>
      </c>
      <c r="F58" s="550"/>
      <c r="G58" s="556"/>
      <c r="H58" s="552"/>
      <c r="I58" s="75"/>
      <c r="J58" s="557"/>
      <c r="K58" s="557"/>
      <c r="L58" s="559"/>
      <c r="M58" s="553"/>
      <c r="N58" s="553"/>
      <c r="O58" s="40"/>
      <c r="P58" s="40"/>
      <c r="Q58" s="40"/>
    </row>
    <row r="59" spans="1:17">
      <c r="A59" s="562"/>
      <c r="B59" s="551"/>
      <c r="C59" s="552"/>
      <c r="D59" s="552"/>
      <c r="E59" s="34">
        <f>'5-. Identificación de Riesgos'!D59</f>
        <v>0</v>
      </c>
      <c r="F59" s="550"/>
      <c r="G59" s="556"/>
      <c r="H59" s="552"/>
      <c r="I59" s="76"/>
      <c r="J59" s="558"/>
      <c r="K59" s="558"/>
      <c r="L59" s="560"/>
      <c r="M59" s="551"/>
      <c r="N59" s="551"/>
      <c r="O59" s="40"/>
      <c r="P59" s="40"/>
      <c r="Q59" s="40"/>
    </row>
  </sheetData>
  <mergeCells count="87">
    <mergeCell ref="N50:N59"/>
    <mergeCell ref="G50:G59"/>
    <mergeCell ref="H50:H59"/>
    <mergeCell ref="J50:J59"/>
    <mergeCell ref="K50:K59"/>
    <mergeCell ref="L50:L59"/>
    <mergeCell ref="M50:M59"/>
    <mergeCell ref="N30:N39"/>
    <mergeCell ref="H40:H49"/>
    <mergeCell ref="G40:G49"/>
    <mergeCell ref="N40:N49"/>
    <mergeCell ref="M40:M49"/>
    <mergeCell ref="L40:L49"/>
    <mergeCell ref="K40:K49"/>
    <mergeCell ref="J40:J49"/>
    <mergeCell ref="M30:M39"/>
    <mergeCell ref="C30:C39"/>
    <mergeCell ref="K30:K39"/>
    <mergeCell ref="L20:L29"/>
    <mergeCell ref="A50:A59"/>
    <mergeCell ref="B50:B59"/>
    <mergeCell ref="C50:C59"/>
    <mergeCell ref="D50:D59"/>
    <mergeCell ref="F50:F59"/>
    <mergeCell ref="F30:F39"/>
    <mergeCell ref="G30:G39"/>
    <mergeCell ref="H30:H39"/>
    <mergeCell ref="J30:J39"/>
    <mergeCell ref="L30:L39"/>
    <mergeCell ref="A40:A49"/>
    <mergeCell ref="C40:C49"/>
    <mergeCell ref="D40:D49"/>
    <mergeCell ref="M10:M19"/>
    <mergeCell ref="N10:N19"/>
    <mergeCell ref="F10:F19"/>
    <mergeCell ref="G10:G19"/>
    <mergeCell ref="H10:H19"/>
    <mergeCell ref="J10:J19"/>
    <mergeCell ref="K10:K19"/>
    <mergeCell ref="L10:L19"/>
    <mergeCell ref="M20:M29"/>
    <mergeCell ref="N20:N29"/>
    <mergeCell ref="C20:C29"/>
    <mergeCell ref="D20:D29"/>
    <mergeCell ref="G20:G29"/>
    <mergeCell ref="H20:H29"/>
    <mergeCell ref="J20:J29"/>
    <mergeCell ref="K20:K29"/>
    <mergeCell ref="F40:F49"/>
    <mergeCell ref="A6:B6"/>
    <mergeCell ref="D30:D39"/>
    <mergeCell ref="A30:A39"/>
    <mergeCell ref="B30:B39"/>
    <mergeCell ref="A20:A29"/>
    <mergeCell ref="B20:B29"/>
    <mergeCell ref="F20:F29"/>
    <mergeCell ref="B40:B49"/>
    <mergeCell ref="E8:E9"/>
    <mergeCell ref="A10:A19"/>
    <mergeCell ref="B10:B19"/>
    <mergeCell ref="C10:C19"/>
    <mergeCell ref="D10:D19"/>
    <mergeCell ref="D8:D9"/>
    <mergeCell ref="B8:B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J8:J9"/>
    <mergeCell ref="H8:H9"/>
    <mergeCell ref="C8:C9"/>
    <mergeCell ref="K8:K9"/>
  </mergeCells>
  <conditionalFormatting sqref="F20 F30">
    <cfRule type="containsText" dxfId="400" priority="463" operator="containsText" text="Muy Baja">
      <formula>NOT(ISERROR(SEARCH("Muy Baja",F20)))</formula>
    </cfRule>
    <cfRule type="containsText" dxfId="399" priority="464" operator="containsText" text="Baja">
      <formula>NOT(ISERROR(SEARCH("Baja",F20)))</formula>
    </cfRule>
    <cfRule type="containsText" dxfId="398" priority="465" operator="containsText" text="Muy Alta">
      <formula>NOT(ISERROR(SEARCH("Muy Alta",F20)))</formula>
    </cfRule>
    <cfRule type="containsText" dxfId="397" priority="467" operator="containsText" text="Alta">
      <formula>NOT(ISERROR(SEARCH("Alta",F20)))</formula>
    </cfRule>
    <cfRule type="containsText" dxfId="396" priority="468" operator="containsText" text="Media">
      <formula>NOT(ISERROR(SEARCH("Media",F20)))</formula>
    </cfRule>
    <cfRule type="containsText" dxfId="395" priority="469" operator="containsText" text="Media">
      <formula>NOT(ISERROR(SEARCH("Media",F20)))</formula>
    </cfRule>
    <cfRule type="containsText" dxfId="394" priority="470" operator="containsText" text="Media">
      <formula>NOT(ISERROR(SEARCH("Media",F20)))</formula>
    </cfRule>
    <cfRule type="containsText" dxfId="393" priority="471" operator="containsText" text="Muy Baja">
      <formula>NOT(ISERROR(SEARCH("Muy Baja",F20)))</formula>
    </cfRule>
    <cfRule type="containsText" dxfId="392" priority="472" operator="containsText" text="Baja">
      <formula>NOT(ISERROR(SEARCH("Baja",F20)))</formula>
    </cfRule>
    <cfRule type="containsText" dxfId="391" priority="473" operator="containsText" text="Muy Baja">
      <formula>NOT(ISERROR(SEARCH("Muy Baja",F20)))</formula>
    </cfRule>
    <cfRule type="containsText" dxfId="390" priority="474" operator="containsText" text="Muy Baja">
      <formula>NOT(ISERROR(SEARCH("Muy Baja",F20)))</formula>
    </cfRule>
    <cfRule type="containsText" dxfId="389" priority="475" operator="containsText" text="Muy Baja">
      <formula>NOT(ISERROR(SEARCH("Muy Baja",F20)))</formula>
    </cfRule>
    <cfRule type="containsText" dxfId="388" priority="476" operator="containsText" text="Muy Baja'Tabla probabilidad'!">
      <formula>NOT(ISERROR(SEARCH("Muy Baja'Tabla probabilidad'!",F20)))</formula>
    </cfRule>
    <cfRule type="containsText" dxfId="387" priority="477" operator="containsText" text="Muy bajo">
      <formula>NOT(ISERROR(SEARCH("Muy bajo",F20)))</formula>
    </cfRule>
    <cfRule type="containsText" dxfId="386" priority="478" operator="containsText" text="Alta">
      <formula>NOT(ISERROR(SEARCH("Alta",F20)))</formula>
    </cfRule>
    <cfRule type="containsText" dxfId="385" priority="479" operator="containsText" text="Media">
      <formula>NOT(ISERROR(SEARCH("Media",F20)))</formula>
    </cfRule>
    <cfRule type="containsText" dxfId="384" priority="480" operator="containsText" text="Baja">
      <formula>NOT(ISERROR(SEARCH("Baja",F20)))</formula>
    </cfRule>
    <cfRule type="containsText" dxfId="383" priority="481" operator="containsText" text="Muy baja">
      <formula>NOT(ISERROR(SEARCH("Muy baja",F20)))</formula>
    </cfRule>
    <cfRule type="cellIs" dxfId="382" priority="484" operator="between">
      <formula>1</formula>
      <formula>2</formula>
    </cfRule>
    <cfRule type="cellIs" dxfId="381" priority="485" operator="between">
      <formula>0</formula>
      <formula>2</formula>
    </cfRule>
  </conditionalFormatting>
  <conditionalFormatting sqref="G20 G30">
    <cfRule type="containsText" dxfId="380" priority="457" operator="containsText" text="Catastrófico">
      <formula>NOT(ISERROR(SEARCH("Catastrófico",G20)))</formula>
    </cfRule>
    <cfRule type="containsText" dxfId="379" priority="458" operator="containsText" text="Mayor">
      <formula>NOT(ISERROR(SEARCH("Mayor",G20)))</formula>
    </cfRule>
    <cfRule type="containsText" dxfId="378" priority="459" operator="containsText" text="Alta">
      <formula>NOT(ISERROR(SEARCH("Alta",G20)))</formula>
    </cfRule>
    <cfRule type="containsText" dxfId="377" priority="460" operator="containsText" text="Moderado">
      <formula>NOT(ISERROR(SEARCH("Moderado",G20)))</formula>
    </cfRule>
    <cfRule type="containsText" dxfId="376" priority="461" operator="containsText" text="Menor">
      <formula>NOT(ISERROR(SEARCH("Menor",G20)))</formula>
    </cfRule>
    <cfRule type="containsText" dxfId="375" priority="462" operator="containsText" text="Leve">
      <formula>NOT(ISERROR(SEARCH("Leve",G20)))</formula>
    </cfRule>
  </conditionalFormatting>
  <conditionalFormatting sqref="H20:I20 H30:I30">
    <cfRule type="containsText" dxfId="374" priority="452" operator="containsText" text="Extremo">
      <formula>NOT(ISERROR(SEARCH("Extremo",H20)))</formula>
    </cfRule>
    <cfRule type="containsText" dxfId="373" priority="453" operator="containsText" text="Alto">
      <formula>NOT(ISERROR(SEARCH("Alto",H20)))</formula>
    </cfRule>
    <cfRule type="containsText" dxfId="372" priority="454" operator="containsText" text="Bajo">
      <formula>NOT(ISERROR(SEARCH("Bajo",H20)))</formula>
    </cfRule>
    <cfRule type="containsText" dxfId="371" priority="455" operator="containsText" text="Moderado">
      <formula>NOT(ISERROR(SEARCH("Moderado",H20)))</formula>
    </cfRule>
    <cfRule type="containsText" dxfId="370" priority="456" operator="containsText" text="Extremo">
      <formula>NOT(ISERROR(SEARCH("Extremo",H20)))</formula>
    </cfRule>
  </conditionalFormatting>
  <conditionalFormatting sqref="J10:J39">
    <cfRule type="containsText" dxfId="369" priority="154" operator="containsText" text="Muy Baja">
      <formula>NOT(ISERROR(SEARCH("Muy Baja",J10)))</formula>
    </cfRule>
    <cfRule type="containsText" dxfId="368" priority="421" operator="containsText" text="Muy Alta">
      <formula>NOT(ISERROR(SEARCH("Muy Alta",J10)))</formula>
    </cfRule>
    <cfRule type="containsText" dxfId="367" priority="422" operator="containsText" text="Alta">
      <formula>NOT(ISERROR(SEARCH("Alta",J10)))</formula>
    </cfRule>
    <cfRule type="containsText" dxfId="366" priority="423" operator="containsText" text="Media">
      <formula>NOT(ISERROR(SEARCH("Media",J10)))</formula>
    </cfRule>
    <cfRule type="containsText" dxfId="365" priority="424" operator="containsText" text="Baja">
      <formula>NOT(ISERROR(SEARCH("Baja",J10)))</formula>
    </cfRule>
    <cfRule type="containsText" dxfId="364" priority="425" operator="containsText" text="Muy Baja">
      <formula>NOT(ISERROR(SEARCH("Muy Baja",J10)))</formula>
    </cfRule>
  </conditionalFormatting>
  <conditionalFormatting sqref="K10:K39">
    <cfRule type="containsText" dxfId="363" priority="416" operator="containsText" text="Catastrófico">
      <formula>NOT(ISERROR(SEARCH("Catastrófico",K10)))</formula>
    </cfRule>
    <cfRule type="containsText" dxfId="362" priority="417" operator="containsText" text="Moderado">
      <formula>NOT(ISERROR(SEARCH("Moderado",K10)))</formula>
    </cfRule>
    <cfRule type="containsText" dxfId="361" priority="418" operator="containsText" text="Menor">
      <formula>NOT(ISERROR(SEARCH("Menor",K10)))</formula>
    </cfRule>
    <cfRule type="containsText" dxfId="360" priority="419" operator="containsText" text="Leve">
      <formula>NOT(ISERROR(SEARCH("Leve",K10)))</formula>
    </cfRule>
    <cfRule type="containsText" dxfId="359" priority="420" operator="containsText" text="Mayor">
      <formula>NOT(ISERROR(SEARCH("Mayor",K10)))</formula>
    </cfRule>
  </conditionalFormatting>
  <conditionalFormatting sqref="M20 M30">
    <cfRule type="containsText" dxfId="358" priority="426" operator="containsText" text="Extremo">
      <formula>NOT(ISERROR(SEARCH("Extremo",M20)))</formula>
    </cfRule>
    <cfRule type="containsText" dxfId="357" priority="427" operator="containsText" text="Alto">
      <formula>NOT(ISERROR(SEARCH("Alto",M20)))</formula>
    </cfRule>
    <cfRule type="containsText" dxfId="356" priority="428" operator="containsText" text="Moderado">
      <formula>NOT(ISERROR(SEARCH("Moderado",M20)))</formula>
    </cfRule>
    <cfRule type="containsText" dxfId="355" priority="429" operator="containsText" text="Menor">
      <formula>NOT(ISERROR(SEARCH("Menor",M20)))</formula>
    </cfRule>
    <cfRule type="containsText" dxfId="354" priority="430" operator="containsText" text="Bajo">
      <formula>NOT(ISERROR(SEARCH("Bajo",M20)))</formula>
    </cfRule>
    <cfRule type="containsText" dxfId="353" priority="431" operator="containsText" text="Moderado">
      <formula>NOT(ISERROR(SEARCH("Moderado",M20)))</formula>
    </cfRule>
    <cfRule type="containsText" dxfId="352" priority="432" operator="containsText" text="Extremo">
      <formula>NOT(ISERROR(SEARCH("Extremo",M20)))</formula>
    </cfRule>
    <cfRule type="containsText" dxfId="351" priority="433" operator="containsText" text="Baja">
      <formula>NOT(ISERROR(SEARCH("Baja",M20)))</formula>
    </cfRule>
    <cfRule type="containsText" dxfId="350" priority="434" operator="containsText" text="Alto">
      <formula>NOT(ISERROR(SEARCH("Alto",M20)))</formula>
    </cfRule>
  </conditionalFormatting>
  <conditionalFormatting sqref="F10">
    <cfRule type="containsText" dxfId="349" priority="127" operator="containsText" text="Muy Baja">
      <formula>NOT(ISERROR(SEARCH("Muy Baja",F10)))</formula>
    </cfRule>
    <cfRule type="containsText" dxfId="348" priority="128" operator="containsText" text="Baja">
      <formula>NOT(ISERROR(SEARCH("Baja",F10)))</formula>
    </cfRule>
    <cfRule type="containsText" dxfId="347" priority="129" operator="containsText" text="Muy Alta">
      <formula>NOT(ISERROR(SEARCH("Muy Alta",F10)))</formula>
    </cfRule>
    <cfRule type="containsText" dxfId="346" priority="130" operator="containsText" text="Alta">
      <formula>NOT(ISERROR(SEARCH("Alta",F10)))</formula>
    </cfRule>
    <cfRule type="containsText" dxfId="345" priority="131" operator="containsText" text="Media">
      <formula>NOT(ISERROR(SEARCH("Media",F10)))</formula>
    </cfRule>
    <cfRule type="containsText" dxfId="344" priority="132" operator="containsText" text="Media">
      <formula>NOT(ISERROR(SEARCH("Media",F10)))</formula>
    </cfRule>
    <cfRule type="containsText" dxfId="343" priority="133" operator="containsText" text="Media">
      <formula>NOT(ISERROR(SEARCH("Media",F10)))</formula>
    </cfRule>
    <cfRule type="containsText" dxfId="342" priority="134" operator="containsText" text="Muy Baja">
      <formula>NOT(ISERROR(SEARCH("Muy Baja",F10)))</formula>
    </cfRule>
    <cfRule type="containsText" dxfId="341" priority="135" operator="containsText" text="Baja">
      <formula>NOT(ISERROR(SEARCH("Baja",F10)))</formula>
    </cfRule>
    <cfRule type="containsText" dxfId="340" priority="136" operator="containsText" text="Muy Baja">
      <formula>NOT(ISERROR(SEARCH("Muy Baja",F10)))</formula>
    </cfRule>
    <cfRule type="containsText" dxfId="339" priority="137" operator="containsText" text="Muy Baja">
      <formula>NOT(ISERROR(SEARCH("Muy Baja",F10)))</formula>
    </cfRule>
    <cfRule type="containsText" dxfId="338" priority="138" operator="containsText" text="Muy Baja">
      <formula>NOT(ISERROR(SEARCH("Muy Baja",F10)))</formula>
    </cfRule>
    <cfRule type="containsText" dxfId="337" priority="139" operator="containsText" text="Muy Baja'Tabla probabilidad'!">
      <formula>NOT(ISERROR(SEARCH("Muy Baja'Tabla probabilidad'!",F10)))</formula>
    </cfRule>
    <cfRule type="containsText" dxfId="336" priority="140" operator="containsText" text="Muy bajo">
      <formula>NOT(ISERROR(SEARCH("Muy bajo",F10)))</formula>
    </cfRule>
    <cfRule type="containsText" dxfId="335" priority="141" operator="containsText" text="Alta">
      <formula>NOT(ISERROR(SEARCH("Alta",F10)))</formula>
    </cfRule>
    <cfRule type="containsText" dxfId="334" priority="142" operator="containsText" text="Media">
      <formula>NOT(ISERROR(SEARCH("Media",F10)))</formula>
    </cfRule>
    <cfRule type="containsText" dxfId="333" priority="143" operator="containsText" text="Baja">
      <formula>NOT(ISERROR(SEARCH("Baja",F10)))</formula>
    </cfRule>
    <cfRule type="containsText" dxfId="332" priority="144" operator="containsText" text="Muy baja">
      <formula>NOT(ISERROR(SEARCH("Muy baja",F10)))</formula>
    </cfRule>
    <cfRule type="cellIs" dxfId="331" priority="147" operator="between">
      <formula>1</formula>
      <formula>2</formula>
    </cfRule>
    <cfRule type="cellIs" dxfId="330" priority="148" operator="between">
      <formula>0</formula>
      <formula>2</formula>
    </cfRule>
  </conditionalFormatting>
  <conditionalFormatting sqref="G10">
    <cfRule type="containsText" dxfId="329" priority="121" operator="containsText" text="Catastrófico">
      <formula>NOT(ISERROR(SEARCH("Catastrófico",G10)))</formula>
    </cfRule>
    <cfRule type="containsText" dxfId="328" priority="122" operator="containsText" text="Mayor">
      <formula>NOT(ISERROR(SEARCH("Mayor",G10)))</formula>
    </cfRule>
    <cfRule type="containsText" dxfId="327" priority="123" operator="containsText" text="Alta">
      <formula>NOT(ISERROR(SEARCH("Alta",G10)))</formula>
    </cfRule>
    <cfRule type="containsText" dxfId="326" priority="124" operator="containsText" text="Moderado">
      <formula>NOT(ISERROR(SEARCH("Moderado",G10)))</formula>
    </cfRule>
    <cfRule type="containsText" dxfId="325" priority="125" operator="containsText" text="Menor">
      <formula>NOT(ISERROR(SEARCH("Menor",G10)))</formula>
    </cfRule>
    <cfRule type="containsText" dxfId="324" priority="126" operator="containsText" text="Leve">
      <formula>NOT(ISERROR(SEARCH("Leve",G10)))</formula>
    </cfRule>
  </conditionalFormatting>
  <conditionalFormatting sqref="H10:I10">
    <cfRule type="containsText" dxfId="323" priority="116" operator="containsText" text="Extremo">
      <formula>NOT(ISERROR(SEARCH("Extremo",H10)))</formula>
    </cfRule>
    <cfRule type="containsText" dxfId="322" priority="117" operator="containsText" text="Alto">
      <formula>NOT(ISERROR(SEARCH("Alto",H10)))</formula>
    </cfRule>
    <cfRule type="containsText" dxfId="321" priority="118" operator="containsText" text="Bajo">
      <formula>NOT(ISERROR(SEARCH("Bajo",H10)))</formula>
    </cfRule>
    <cfRule type="containsText" dxfId="320" priority="119" operator="containsText" text="Moderado">
      <formula>NOT(ISERROR(SEARCH("Moderado",H10)))</formula>
    </cfRule>
    <cfRule type="containsText" dxfId="319" priority="120" operator="containsText" text="Extremo">
      <formula>NOT(ISERROR(SEARCH("Extremo",H10)))</formula>
    </cfRule>
  </conditionalFormatting>
  <conditionalFormatting sqref="M10">
    <cfRule type="containsText" dxfId="318" priority="107" operator="containsText" text="Extremo">
      <formula>NOT(ISERROR(SEARCH("Extremo",M10)))</formula>
    </cfRule>
    <cfRule type="containsText" dxfId="317" priority="108" operator="containsText" text="Alto">
      <formula>NOT(ISERROR(SEARCH("Alto",M10)))</formula>
    </cfRule>
    <cfRule type="containsText" dxfId="316" priority="109" operator="containsText" text="Moderado">
      <formula>NOT(ISERROR(SEARCH("Moderado",M10)))</formula>
    </cfRule>
    <cfRule type="containsText" dxfId="315" priority="110" operator="containsText" text="Menor">
      <formula>NOT(ISERROR(SEARCH("Menor",M10)))</formula>
    </cfRule>
    <cfRule type="containsText" dxfId="314" priority="111" operator="containsText" text="Bajo">
      <formula>NOT(ISERROR(SEARCH("Bajo",M10)))</formula>
    </cfRule>
    <cfRule type="containsText" dxfId="313" priority="112" operator="containsText" text="Moderado">
      <formula>NOT(ISERROR(SEARCH("Moderado",M10)))</formula>
    </cfRule>
    <cfRule type="containsText" dxfId="312" priority="113" operator="containsText" text="Extremo">
      <formula>NOT(ISERROR(SEARCH("Extremo",M10)))</formula>
    </cfRule>
    <cfRule type="containsText" dxfId="311" priority="114" operator="containsText" text="Baja">
      <formula>NOT(ISERROR(SEARCH("Baja",M10)))</formula>
    </cfRule>
    <cfRule type="containsText" dxfId="310" priority="115" operator="containsText" text="Alto">
      <formula>NOT(ISERROR(SEARCH("Alto",M10)))</formula>
    </cfRule>
  </conditionalFormatting>
  <conditionalFormatting sqref="F40">
    <cfRule type="containsText" dxfId="309" priority="85" operator="containsText" text="Muy Baja">
      <formula>NOT(ISERROR(SEARCH("Muy Baja",F40)))</formula>
    </cfRule>
    <cfRule type="containsText" dxfId="308" priority="86" operator="containsText" text="Baja">
      <formula>NOT(ISERROR(SEARCH("Baja",F40)))</formula>
    </cfRule>
    <cfRule type="containsText" dxfId="307" priority="87" operator="containsText" text="Muy Alta">
      <formula>NOT(ISERROR(SEARCH("Muy Alta",F40)))</formula>
    </cfRule>
    <cfRule type="containsText" dxfId="306" priority="88" operator="containsText" text="Alta">
      <formula>NOT(ISERROR(SEARCH("Alta",F40)))</formula>
    </cfRule>
    <cfRule type="containsText" dxfId="305" priority="89" operator="containsText" text="Media">
      <formula>NOT(ISERROR(SEARCH("Media",F40)))</formula>
    </cfRule>
    <cfRule type="containsText" dxfId="304" priority="90" operator="containsText" text="Media">
      <formula>NOT(ISERROR(SEARCH("Media",F40)))</formula>
    </cfRule>
    <cfRule type="containsText" dxfId="303" priority="91" operator="containsText" text="Media">
      <formula>NOT(ISERROR(SEARCH("Media",F40)))</formula>
    </cfRule>
    <cfRule type="containsText" dxfId="302" priority="92" operator="containsText" text="Muy Baja">
      <formula>NOT(ISERROR(SEARCH("Muy Baja",F40)))</formula>
    </cfRule>
    <cfRule type="containsText" dxfId="301" priority="93" operator="containsText" text="Baja">
      <formula>NOT(ISERROR(SEARCH("Baja",F40)))</formula>
    </cfRule>
    <cfRule type="containsText" dxfId="300" priority="94" operator="containsText" text="Muy Baja">
      <formula>NOT(ISERROR(SEARCH("Muy Baja",F40)))</formula>
    </cfRule>
    <cfRule type="containsText" dxfId="299" priority="95" operator="containsText" text="Muy Baja">
      <formula>NOT(ISERROR(SEARCH("Muy Baja",F40)))</formula>
    </cfRule>
    <cfRule type="containsText" dxfId="298" priority="96" operator="containsText" text="Muy Baja">
      <formula>NOT(ISERROR(SEARCH("Muy Baja",F40)))</formula>
    </cfRule>
    <cfRule type="containsText" dxfId="297" priority="97" operator="containsText" text="Muy Baja'Tabla probabilidad'!">
      <formula>NOT(ISERROR(SEARCH("Muy Baja'Tabla probabilidad'!",F40)))</formula>
    </cfRule>
    <cfRule type="containsText" dxfId="296" priority="98" operator="containsText" text="Muy bajo">
      <formula>NOT(ISERROR(SEARCH("Muy bajo",F40)))</formula>
    </cfRule>
    <cfRule type="containsText" dxfId="295" priority="99" operator="containsText" text="Alta">
      <formula>NOT(ISERROR(SEARCH("Alta",F40)))</formula>
    </cfRule>
    <cfRule type="containsText" dxfId="294" priority="100" operator="containsText" text="Media">
      <formula>NOT(ISERROR(SEARCH("Media",F40)))</formula>
    </cfRule>
    <cfRule type="containsText" dxfId="293" priority="101" operator="containsText" text="Baja">
      <formula>NOT(ISERROR(SEARCH("Baja",F40)))</formula>
    </cfRule>
    <cfRule type="containsText" dxfId="292" priority="102" operator="containsText" text="Muy baja">
      <formula>NOT(ISERROR(SEARCH("Muy baja",F40)))</formula>
    </cfRule>
    <cfRule type="cellIs" dxfId="291" priority="105" operator="between">
      <formula>1</formula>
      <formula>2</formula>
    </cfRule>
    <cfRule type="cellIs" dxfId="290" priority="106" operator="between">
      <formula>0</formula>
      <formula>2</formula>
    </cfRule>
  </conditionalFormatting>
  <conditionalFormatting sqref="G40">
    <cfRule type="containsText" dxfId="289" priority="79" operator="containsText" text="Catastrófico">
      <formula>NOT(ISERROR(SEARCH("Catastrófico",G40)))</formula>
    </cfRule>
    <cfRule type="containsText" dxfId="288" priority="80" operator="containsText" text="Mayor">
      <formula>NOT(ISERROR(SEARCH("Mayor",G40)))</formula>
    </cfRule>
    <cfRule type="containsText" dxfId="287" priority="81" operator="containsText" text="Alta">
      <formula>NOT(ISERROR(SEARCH("Alta",G40)))</formula>
    </cfRule>
    <cfRule type="containsText" dxfId="286" priority="82" operator="containsText" text="Moderado">
      <formula>NOT(ISERROR(SEARCH("Moderado",G40)))</formula>
    </cfRule>
    <cfRule type="containsText" dxfId="285" priority="83" operator="containsText" text="Menor">
      <formula>NOT(ISERROR(SEARCH("Menor",G40)))</formula>
    </cfRule>
    <cfRule type="containsText" dxfId="284" priority="84" operator="containsText" text="Leve">
      <formula>NOT(ISERROR(SEARCH("Leve",G40)))</formula>
    </cfRule>
  </conditionalFormatting>
  <conditionalFormatting sqref="H40:I40">
    <cfRule type="containsText" dxfId="283" priority="74" operator="containsText" text="Extremo">
      <formula>NOT(ISERROR(SEARCH("Extremo",H40)))</formula>
    </cfRule>
    <cfRule type="containsText" dxfId="282" priority="75" operator="containsText" text="Alto">
      <formula>NOT(ISERROR(SEARCH("Alto",H40)))</formula>
    </cfRule>
    <cfRule type="containsText" dxfId="281" priority="76" operator="containsText" text="Bajo">
      <formula>NOT(ISERROR(SEARCH("Bajo",H40)))</formula>
    </cfRule>
    <cfRule type="containsText" dxfId="280" priority="77" operator="containsText" text="Moderado">
      <formula>NOT(ISERROR(SEARCH("Moderado",H40)))</formula>
    </cfRule>
    <cfRule type="containsText" dxfId="279" priority="78" operator="containsText" text="Extremo">
      <formula>NOT(ISERROR(SEARCH("Extremo",H40)))</formula>
    </cfRule>
  </conditionalFormatting>
  <conditionalFormatting sqref="J40:J49">
    <cfRule type="containsText" dxfId="278" priority="54" operator="containsText" text="Muy Baja">
      <formula>NOT(ISERROR(SEARCH("Muy Baja",J40)))</formula>
    </cfRule>
    <cfRule type="containsText" dxfId="277" priority="60" operator="containsText" text="Muy Alta">
      <formula>NOT(ISERROR(SEARCH("Muy Alta",J40)))</formula>
    </cfRule>
    <cfRule type="containsText" dxfId="276" priority="61" operator="containsText" text="Alta">
      <formula>NOT(ISERROR(SEARCH("Alta",J40)))</formula>
    </cfRule>
    <cfRule type="containsText" dxfId="275" priority="62" operator="containsText" text="Media">
      <formula>NOT(ISERROR(SEARCH("Media",J40)))</formula>
    </cfRule>
    <cfRule type="containsText" dxfId="274" priority="63" operator="containsText" text="Baja">
      <formula>NOT(ISERROR(SEARCH("Baja",J40)))</formula>
    </cfRule>
    <cfRule type="containsText" dxfId="273" priority="64" operator="containsText" text="Muy Baja">
      <formula>NOT(ISERROR(SEARCH("Muy Baja",J40)))</formula>
    </cfRule>
  </conditionalFormatting>
  <conditionalFormatting sqref="K40:K49">
    <cfRule type="containsText" dxfId="272" priority="55" operator="containsText" text="Catastrófico">
      <formula>NOT(ISERROR(SEARCH("Catastrófico",K40)))</formula>
    </cfRule>
    <cfRule type="containsText" dxfId="271" priority="56" operator="containsText" text="Moderado">
      <formula>NOT(ISERROR(SEARCH("Moderado",K40)))</formula>
    </cfRule>
    <cfRule type="containsText" dxfId="270" priority="57" operator="containsText" text="Menor">
      <formula>NOT(ISERROR(SEARCH("Menor",K40)))</formula>
    </cfRule>
    <cfRule type="containsText" dxfId="269" priority="58" operator="containsText" text="Leve">
      <formula>NOT(ISERROR(SEARCH("Leve",K40)))</formula>
    </cfRule>
    <cfRule type="containsText" dxfId="268" priority="59" operator="containsText" text="Mayor">
      <formula>NOT(ISERROR(SEARCH("Mayor",K40)))</formula>
    </cfRule>
  </conditionalFormatting>
  <conditionalFormatting sqref="M40">
    <cfRule type="containsText" dxfId="267" priority="65" operator="containsText" text="Extremo">
      <formula>NOT(ISERROR(SEARCH("Extremo",M40)))</formula>
    </cfRule>
    <cfRule type="containsText" dxfId="266" priority="66" operator="containsText" text="Alto">
      <formula>NOT(ISERROR(SEARCH("Alto",M40)))</formula>
    </cfRule>
    <cfRule type="containsText" dxfId="265" priority="67" operator="containsText" text="Moderado">
      <formula>NOT(ISERROR(SEARCH("Moderado",M40)))</formula>
    </cfRule>
    <cfRule type="containsText" dxfId="264" priority="68" operator="containsText" text="Menor">
      <formula>NOT(ISERROR(SEARCH("Menor",M40)))</formula>
    </cfRule>
    <cfRule type="containsText" dxfId="263" priority="69" operator="containsText" text="Bajo">
      <formula>NOT(ISERROR(SEARCH("Bajo",M40)))</formula>
    </cfRule>
    <cfRule type="containsText" dxfId="262" priority="70" operator="containsText" text="Moderado">
      <formula>NOT(ISERROR(SEARCH("Moderado",M40)))</formula>
    </cfRule>
    <cfRule type="containsText" dxfId="261" priority="71" operator="containsText" text="Extremo">
      <formula>NOT(ISERROR(SEARCH("Extremo",M40)))</formula>
    </cfRule>
    <cfRule type="containsText" dxfId="260" priority="72" operator="containsText" text="Baja">
      <formula>NOT(ISERROR(SEARCH("Baja",M40)))</formula>
    </cfRule>
    <cfRule type="containsText" dxfId="259" priority="73" operator="containsText" text="Alto">
      <formula>NOT(ISERROR(SEARCH("Alto",M40)))</formula>
    </cfRule>
  </conditionalFormatting>
  <conditionalFormatting sqref="F50">
    <cfRule type="containsText" dxfId="258" priority="32" operator="containsText" text="Muy Baja">
      <formula>NOT(ISERROR(SEARCH("Muy Baja",F50)))</formula>
    </cfRule>
    <cfRule type="containsText" dxfId="257" priority="33" operator="containsText" text="Baja">
      <formula>NOT(ISERROR(SEARCH("Baja",F50)))</formula>
    </cfRule>
    <cfRule type="containsText" dxfId="256" priority="34" operator="containsText" text="Muy Alta">
      <formula>NOT(ISERROR(SEARCH("Muy Alta",F50)))</formula>
    </cfRule>
    <cfRule type="containsText" dxfId="255" priority="35" operator="containsText" text="Alta">
      <formula>NOT(ISERROR(SEARCH("Alta",F50)))</formula>
    </cfRule>
    <cfRule type="containsText" dxfId="254" priority="36" operator="containsText" text="Media">
      <formula>NOT(ISERROR(SEARCH("Media",F50)))</formula>
    </cfRule>
    <cfRule type="containsText" dxfId="253" priority="37" operator="containsText" text="Media">
      <formula>NOT(ISERROR(SEARCH("Media",F50)))</formula>
    </cfRule>
    <cfRule type="containsText" dxfId="252" priority="38" operator="containsText" text="Media">
      <formula>NOT(ISERROR(SEARCH("Media",F50)))</formula>
    </cfRule>
    <cfRule type="containsText" dxfId="251" priority="39" operator="containsText" text="Muy Baja">
      <formula>NOT(ISERROR(SEARCH("Muy Baja",F50)))</formula>
    </cfRule>
    <cfRule type="containsText" dxfId="250" priority="40" operator="containsText" text="Baja">
      <formula>NOT(ISERROR(SEARCH("Baja",F50)))</formula>
    </cfRule>
    <cfRule type="containsText" dxfId="249" priority="41" operator="containsText" text="Muy Baja">
      <formula>NOT(ISERROR(SEARCH("Muy Baja",F50)))</formula>
    </cfRule>
    <cfRule type="containsText" dxfId="248" priority="42" operator="containsText" text="Muy Baja">
      <formula>NOT(ISERROR(SEARCH("Muy Baja",F50)))</formula>
    </cfRule>
    <cfRule type="containsText" dxfId="247" priority="43" operator="containsText" text="Muy Baja">
      <formula>NOT(ISERROR(SEARCH("Muy Baja",F50)))</formula>
    </cfRule>
    <cfRule type="containsText" dxfId="246" priority="44" operator="containsText" text="Muy Baja'Tabla probabilidad'!">
      <formula>NOT(ISERROR(SEARCH("Muy Baja'Tabla probabilidad'!",F50)))</formula>
    </cfRule>
    <cfRule type="containsText" dxfId="245" priority="45" operator="containsText" text="Muy bajo">
      <formula>NOT(ISERROR(SEARCH("Muy bajo",F50)))</formula>
    </cfRule>
    <cfRule type="containsText" dxfId="244" priority="46" operator="containsText" text="Alta">
      <formula>NOT(ISERROR(SEARCH("Alta",F50)))</formula>
    </cfRule>
    <cfRule type="containsText" dxfId="243" priority="47" operator="containsText" text="Media">
      <formula>NOT(ISERROR(SEARCH("Media",F50)))</formula>
    </cfRule>
    <cfRule type="containsText" dxfId="242" priority="48" operator="containsText" text="Baja">
      <formula>NOT(ISERROR(SEARCH("Baja",F50)))</formula>
    </cfRule>
    <cfRule type="containsText" dxfId="241" priority="49" operator="containsText" text="Muy baja">
      <formula>NOT(ISERROR(SEARCH("Muy baja",F50)))</formula>
    </cfRule>
    <cfRule type="cellIs" dxfId="240" priority="52" operator="between">
      <formula>1</formula>
      <formula>2</formula>
    </cfRule>
    <cfRule type="cellIs" dxfId="239" priority="53" operator="between">
      <formula>0</formula>
      <formula>2</formula>
    </cfRule>
  </conditionalFormatting>
  <conditionalFormatting sqref="G50">
    <cfRule type="containsText" dxfId="238" priority="26" operator="containsText" text="Catastrófico">
      <formula>NOT(ISERROR(SEARCH("Catastrófico",G50)))</formula>
    </cfRule>
    <cfRule type="containsText" dxfId="237" priority="27" operator="containsText" text="Mayor">
      <formula>NOT(ISERROR(SEARCH("Mayor",G50)))</formula>
    </cfRule>
    <cfRule type="containsText" dxfId="236" priority="28" operator="containsText" text="Alta">
      <formula>NOT(ISERROR(SEARCH("Alta",G50)))</formula>
    </cfRule>
    <cfRule type="containsText" dxfId="235" priority="29" operator="containsText" text="Moderado">
      <formula>NOT(ISERROR(SEARCH("Moderado",G50)))</formula>
    </cfRule>
    <cfRule type="containsText" dxfId="234" priority="30" operator="containsText" text="Menor">
      <formula>NOT(ISERROR(SEARCH("Menor",G50)))</formula>
    </cfRule>
    <cfRule type="containsText" dxfId="233" priority="31" operator="containsText" text="Leve">
      <formula>NOT(ISERROR(SEARCH("Leve",G50)))</formula>
    </cfRule>
  </conditionalFormatting>
  <conditionalFormatting sqref="H50:I50">
    <cfRule type="containsText" dxfId="232" priority="21" operator="containsText" text="Extremo">
      <formula>NOT(ISERROR(SEARCH("Extremo",H50)))</formula>
    </cfRule>
    <cfRule type="containsText" dxfId="231" priority="22" operator="containsText" text="Alto">
      <formula>NOT(ISERROR(SEARCH("Alto",H50)))</formula>
    </cfRule>
    <cfRule type="containsText" dxfId="230" priority="23" operator="containsText" text="Bajo">
      <formula>NOT(ISERROR(SEARCH("Bajo",H50)))</formula>
    </cfRule>
    <cfRule type="containsText" dxfId="229" priority="24" operator="containsText" text="Moderado">
      <formula>NOT(ISERROR(SEARCH("Moderado",H50)))</formula>
    </cfRule>
    <cfRule type="containsText" dxfId="228" priority="25" operator="containsText" text="Extremo">
      <formula>NOT(ISERROR(SEARCH("Extremo",H50)))</formula>
    </cfRule>
  </conditionalFormatting>
  <conditionalFormatting sqref="J50:J59">
    <cfRule type="containsText" dxfId="227" priority="1" operator="containsText" text="Muy Baja">
      <formula>NOT(ISERROR(SEARCH("Muy Baja",J50)))</formula>
    </cfRule>
    <cfRule type="containsText" dxfId="226" priority="7" operator="containsText" text="Muy Alta">
      <formula>NOT(ISERROR(SEARCH("Muy Alta",J50)))</formula>
    </cfRule>
    <cfRule type="containsText" dxfId="225" priority="8" operator="containsText" text="Alta">
      <formula>NOT(ISERROR(SEARCH("Alta",J50)))</formula>
    </cfRule>
    <cfRule type="containsText" dxfId="224" priority="9" operator="containsText" text="Media">
      <formula>NOT(ISERROR(SEARCH("Media",J50)))</formula>
    </cfRule>
    <cfRule type="containsText" dxfId="223" priority="10" operator="containsText" text="Baja">
      <formula>NOT(ISERROR(SEARCH("Baja",J50)))</formula>
    </cfRule>
    <cfRule type="containsText" dxfId="222" priority="11" operator="containsText" text="Muy Baja">
      <formula>NOT(ISERROR(SEARCH("Muy Baja",J50)))</formula>
    </cfRule>
  </conditionalFormatting>
  <conditionalFormatting sqref="K50:K59">
    <cfRule type="containsText" dxfId="221" priority="2" operator="containsText" text="Catastrófico">
      <formula>NOT(ISERROR(SEARCH("Catastrófico",K50)))</formula>
    </cfRule>
    <cfRule type="containsText" dxfId="220" priority="3" operator="containsText" text="Moderado">
      <formula>NOT(ISERROR(SEARCH("Moderado",K50)))</formula>
    </cfRule>
    <cfRule type="containsText" dxfId="219" priority="4" operator="containsText" text="Menor">
      <formula>NOT(ISERROR(SEARCH("Menor",K50)))</formula>
    </cfRule>
    <cfRule type="containsText" dxfId="218" priority="5" operator="containsText" text="Leve">
      <formula>NOT(ISERROR(SEARCH("Leve",K50)))</formula>
    </cfRule>
    <cfRule type="containsText" dxfId="217" priority="6" operator="containsText" text="Mayor">
      <formula>NOT(ISERROR(SEARCH("Mayor",K50)))</formula>
    </cfRule>
  </conditionalFormatting>
  <conditionalFormatting sqref="M50">
    <cfRule type="containsText" dxfId="216" priority="12" operator="containsText" text="Extremo">
      <formula>NOT(ISERROR(SEARCH("Extremo",M50)))</formula>
    </cfRule>
    <cfRule type="containsText" dxfId="215" priority="13" operator="containsText" text="Alto">
      <formula>NOT(ISERROR(SEARCH("Alto",M50)))</formula>
    </cfRule>
    <cfRule type="containsText" dxfId="214" priority="14" operator="containsText" text="Moderado">
      <formula>NOT(ISERROR(SEARCH("Moderado",M50)))</formula>
    </cfRule>
    <cfRule type="containsText" dxfId="213" priority="15" operator="containsText" text="Menor">
      <formula>NOT(ISERROR(SEARCH("Menor",M50)))</formula>
    </cfRule>
    <cfRule type="containsText" dxfId="212" priority="16" operator="containsText" text="Bajo">
      <formula>NOT(ISERROR(SEARCH("Bajo",M50)))</formula>
    </cfRule>
    <cfRule type="containsText" dxfId="211" priority="17" operator="containsText" text="Moderado">
      <formula>NOT(ISERROR(SEARCH("Moderado",M50)))</formula>
    </cfRule>
    <cfRule type="containsText" dxfId="210" priority="18" operator="containsText" text="Extremo">
      <formula>NOT(ISERROR(SEARCH("Extremo",M50)))</formula>
    </cfRule>
    <cfRule type="containsText" dxfId="209" priority="19" operator="containsText" text="Baja">
      <formula>NOT(ISERROR(SEARCH("Baja",M50)))</formula>
    </cfRule>
    <cfRule type="containsText" dxfId="208" priority="20" operator="containsText" text="Alto">
      <formula>NOT(ISERROR(SEARCH("Alto",M50)))</formula>
    </cfRule>
  </conditionalFormatting>
  <dataValidations count="1">
    <dataValidation type="list" allowBlank="1" showInputMessage="1" showErrorMessage="1" sqref="D10:D59">
      <formula1>#REF!</formula1>
    </dataValidation>
  </dataValidations>
  <pageMargins left="0.31496062992125984" right="0.31496062992125984" top="1.1417322834645669" bottom="1.1417322834645669" header="0.31496062992125984" footer="0.31496062992125984"/>
  <pageSetup paperSize="8" scale="63"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2" operator="containsText" id="{E50DE147-7B2A-40A6-95D7-AEA96FC942F8}">
            <xm:f>NOT(ISERROR(SEARCH('8- Politicas de admiistracion '!$B$5,F20)))</xm:f>
            <xm:f>'8- Politicas de admiistracion '!$B$5</xm:f>
            <x14:dxf>
              <font>
                <color rgb="FF006100"/>
              </font>
              <fill>
                <patternFill>
                  <bgColor rgb="FFC6EFCE"/>
                </patternFill>
              </fill>
            </x14:dxf>
          </x14:cfRule>
          <x14:cfRule type="containsText" priority="483" operator="containsText" id="{1034B27F-53CC-4A29-BA39-C5FDB949099A}">
            <xm:f>NOT(ISERROR(SEARCH('8- Politicas de admiistracion '!$B$5,F20)))</xm:f>
            <xm:f>'8- Politicas de admiistracion '!$B$5</xm:f>
            <x14:dxf>
              <font>
                <color rgb="FF9C0006"/>
              </font>
              <fill>
                <patternFill>
                  <bgColor rgb="FFFFC7CE"/>
                </patternFill>
              </fill>
            </x14:dxf>
          </x14:cfRule>
          <xm:sqref>F20 F30</xm:sqref>
        </x14:conditionalFormatting>
        <x14:conditionalFormatting xmlns:xm="http://schemas.microsoft.com/office/excel/2006/main">
          <x14:cfRule type="containsText" priority="145" operator="containsText" id="{8BA284EB-70E2-4AE9-8B9F-CB7F6FEA6FA9}">
            <xm:f>NOT(ISERROR(SEARCH('8- Politicas de admiistracion '!$B$5,F10)))</xm:f>
            <xm:f>'8- Politicas de admiistracion '!$B$5</xm:f>
            <x14:dxf>
              <font>
                <color rgb="FF006100"/>
              </font>
              <fill>
                <patternFill>
                  <bgColor rgb="FFC6EFCE"/>
                </patternFill>
              </fill>
            </x14:dxf>
          </x14:cfRule>
          <x14:cfRule type="containsText" priority="146" operator="containsText" id="{48E7B2FD-7B56-4246-BB27-82B3BA4A3393}">
            <xm:f>NOT(ISERROR(SEARCH('8- Politicas de admiistracion '!$B$5,F10)))</xm:f>
            <xm:f>'8- Politicas de admiistracion '!$B$5</xm:f>
            <x14:dxf>
              <font>
                <color rgb="FF9C0006"/>
              </font>
              <fill>
                <patternFill>
                  <bgColor rgb="FFFFC7CE"/>
                </patternFill>
              </fill>
            </x14:dxf>
          </x14:cfRule>
          <xm:sqref>F10</xm:sqref>
        </x14:conditionalFormatting>
        <x14:conditionalFormatting xmlns:xm="http://schemas.microsoft.com/office/excel/2006/main">
          <x14:cfRule type="containsText" priority="103" operator="containsText" id="{DE33662A-C5C7-4003-92BA-D00618C2DB0E}">
            <xm:f>NOT(ISERROR(SEARCH('8- Politicas de admiistracion '!$B$5,F40)))</xm:f>
            <xm:f>'8- Politicas de admiistracion '!$B$5</xm:f>
            <x14:dxf>
              <font>
                <color rgb="FF006100"/>
              </font>
              <fill>
                <patternFill>
                  <bgColor rgb="FFC6EFCE"/>
                </patternFill>
              </fill>
            </x14:dxf>
          </x14:cfRule>
          <x14:cfRule type="containsText" priority="104" operator="containsText" id="{7D0373CC-BD10-4729-8708-14A6C5E29F3C}">
            <xm:f>NOT(ISERROR(SEARCH('8- Politicas de admiistracion '!$B$5,F40)))</xm:f>
            <xm:f>'8- Politicas de admiistracion '!$B$5</xm:f>
            <x14:dxf>
              <font>
                <color rgb="FF9C0006"/>
              </font>
              <fill>
                <patternFill>
                  <bgColor rgb="FFFFC7CE"/>
                </patternFill>
              </fill>
            </x14:dxf>
          </x14:cfRule>
          <xm:sqref>F40</xm:sqref>
        </x14:conditionalFormatting>
        <x14:conditionalFormatting xmlns:xm="http://schemas.microsoft.com/office/excel/2006/main">
          <x14:cfRule type="containsText" priority="50" operator="containsText" id="{F02CD2F9-E34B-499E-90E6-F03D6924A9FA}">
            <xm:f>NOT(ISERROR(SEARCH('8- Politicas de admiistracion '!$B$5,F50)))</xm:f>
            <xm:f>'8- Politicas de admiistracion '!$B$5</xm:f>
            <x14:dxf>
              <font>
                <color rgb="FF006100"/>
              </font>
              <fill>
                <patternFill>
                  <bgColor rgb="FFC6EFCE"/>
                </patternFill>
              </fill>
            </x14:dxf>
          </x14:cfRule>
          <x14:cfRule type="containsText" priority="51" operator="containsText" id="{AEBCEF6F-7AD2-4FA9-A567-05908F26C105}">
            <xm:f>NOT(ISERROR(SEARCH('8- Politicas de admiistracion '!$B$5,F50)))</xm:f>
            <xm:f>'8- Politicas de admiistracion '!$B$5</xm:f>
            <x14:dxf>
              <font>
                <color rgb="FF9C0006"/>
              </font>
              <fill>
                <patternFill>
                  <bgColor rgb="FFFFC7CE"/>
                </patternFill>
              </fill>
            </x14:dxf>
          </x14:cfRule>
          <xm:sqref>F50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N10:N59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H718"/>
  <sheetViews>
    <sheetView topLeftCell="A58" workbookViewId="0">
      <selection activeCell="B82" sqref="B82"/>
    </sheetView>
  </sheetViews>
  <sheetFormatPr baseColWidth="10" defaultColWidth="11.42578125" defaultRowHeight="15"/>
  <cols>
    <col min="2" max="2" width="24.28515625" customWidth="1"/>
    <col min="3" max="3" width="62.85546875" customWidth="1"/>
    <col min="4" max="4" width="10.28515625" bestFit="1" customWidth="1"/>
    <col min="5" max="5" width="84.28515625" style="38"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customWidth="1"/>
    <col min="15" max="15" width="102.7109375" style="145" customWidth="1"/>
    <col min="33" max="138" width="11.42578125" style="3"/>
  </cols>
  <sheetData>
    <row r="1" spans="1:138" s="3" customFormat="1">
      <c r="E1" s="35"/>
      <c r="O1" s="4"/>
    </row>
    <row r="2" spans="1:138" ht="24" thickBot="1">
      <c r="A2" s="3"/>
      <c r="B2" s="564" t="s">
        <v>347</v>
      </c>
      <c r="C2" s="564"/>
      <c r="D2" s="564"/>
      <c r="E2" s="564"/>
      <c r="F2" s="71"/>
      <c r="G2" s="3"/>
      <c r="H2" s="3"/>
      <c r="I2" s="3"/>
      <c r="J2" s="3"/>
      <c r="K2" s="3"/>
      <c r="L2" s="3"/>
      <c r="M2" s="3"/>
      <c r="N2" s="3"/>
      <c r="O2" s="4"/>
      <c r="P2" s="3"/>
      <c r="Q2" s="3"/>
      <c r="R2" s="3"/>
      <c r="S2" s="3"/>
      <c r="T2" s="3"/>
      <c r="U2" s="3"/>
      <c r="V2" s="3"/>
      <c r="W2" s="3"/>
      <c r="X2" s="3"/>
      <c r="Y2" s="3"/>
      <c r="Z2" s="3"/>
      <c r="AA2" s="3"/>
      <c r="AB2" s="3"/>
      <c r="AC2" s="3"/>
      <c r="AD2" s="3"/>
      <c r="AE2" s="3"/>
      <c r="AF2" s="3"/>
    </row>
    <row r="3" spans="1:138" ht="15.75" thickTop="1">
      <c r="A3" s="3"/>
      <c r="B3" s="15"/>
      <c r="C3" s="15"/>
      <c r="D3" s="15"/>
      <c r="E3" s="36"/>
      <c r="F3" s="3"/>
      <c r="G3" s="3"/>
      <c r="H3" s="3"/>
      <c r="I3" s="3"/>
      <c r="J3" s="3"/>
      <c r="K3" s="3"/>
      <c r="L3" s="3"/>
      <c r="M3" s="3"/>
      <c r="N3" s="3"/>
      <c r="O3" s="4"/>
      <c r="P3" s="3"/>
      <c r="Q3" s="3"/>
      <c r="R3" s="3"/>
      <c r="S3" s="3"/>
      <c r="T3" s="3"/>
      <c r="U3" s="3"/>
      <c r="V3" s="3"/>
      <c r="W3" s="3"/>
      <c r="X3" s="3"/>
      <c r="Y3" s="3"/>
      <c r="Z3" s="3"/>
      <c r="AA3" s="3"/>
      <c r="AB3" s="3"/>
      <c r="AC3" s="3"/>
      <c r="AD3" s="3"/>
      <c r="AE3" s="3"/>
      <c r="AF3" s="3"/>
    </row>
    <row r="4" spans="1:138" ht="21">
      <c r="A4" s="3"/>
      <c r="B4" s="46"/>
      <c r="C4" s="47" t="s">
        <v>348</v>
      </c>
      <c r="D4" s="47"/>
      <c r="E4" s="47" t="s">
        <v>349</v>
      </c>
      <c r="F4" s="48"/>
      <c r="G4" s="3"/>
      <c r="H4" s="3"/>
      <c r="I4" s="3"/>
      <c r="J4" s="3"/>
      <c r="K4" s="3"/>
      <c r="L4" s="3"/>
      <c r="M4" s="3"/>
      <c r="N4" s="3"/>
      <c r="O4" s="4"/>
      <c r="P4" s="3"/>
      <c r="Q4" s="3"/>
      <c r="R4" s="3"/>
      <c r="S4" s="3"/>
      <c r="T4" s="3"/>
      <c r="U4" s="3"/>
      <c r="V4" s="3"/>
      <c r="W4" s="3"/>
      <c r="X4" s="3"/>
      <c r="Y4" s="3"/>
      <c r="Z4" s="3"/>
      <c r="AA4" s="3"/>
      <c r="AB4" s="3"/>
      <c r="AC4" s="3"/>
      <c r="AD4" s="3"/>
      <c r="AE4" s="3"/>
      <c r="AF4" s="3"/>
    </row>
    <row r="5" spans="1:138" ht="40.5">
      <c r="A5" s="3"/>
      <c r="B5" s="46"/>
      <c r="C5" s="47" t="s">
        <v>350</v>
      </c>
      <c r="D5" s="47"/>
      <c r="E5" s="49" t="s">
        <v>351</v>
      </c>
      <c r="F5" s="47" t="s">
        <v>349</v>
      </c>
      <c r="G5" s="3"/>
      <c r="H5" s="3"/>
      <c r="I5" s="3"/>
      <c r="J5" s="3"/>
      <c r="K5" s="3"/>
      <c r="L5" s="3"/>
      <c r="M5" s="3"/>
      <c r="N5" s="3"/>
      <c r="O5" s="4"/>
      <c r="P5" s="3"/>
      <c r="Q5" s="3"/>
      <c r="R5" s="3"/>
      <c r="S5" s="3"/>
      <c r="T5" s="3"/>
      <c r="U5" s="3"/>
      <c r="V5" s="3"/>
      <c r="W5" s="3"/>
      <c r="X5" s="3"/>
      <c r="Y5" s="3"/>
      <c r="Z5" s="3"/>
      <c r="AA5" s="3"/>
      <c r="AB5" s="3"/>
      <c r="AC5" s="3"/>
      <c r="AD5" s="3"/>
      <c r="AE5" s="3"/>
      <c r="AF5" s="3"/>
    </row>
    <row r="6" spans="1:138" ht="20.25">
      <c r="A6" s="3"/>
      <c r="B6" s="50" t="s">
        <v>352</v>
      </c>
      <c r="C6" s="93" t="s">
        <v>353</v>
      </c>
      <c r="D6" s="51">
        <v>0.04</v>
      </c>
      <c r="E6" s="52" t="s">
        <v>354</v>
      </c>
      <c r="F6" s="53">
        <v>1</v>
      </c>
      <c r="G6" s="3"/>
      <c r="H6" s="39"/>
      <c r="I6" s="3"/>
      <c r="J6" s="3"/>
      <c r="K6" s="3"/>
      <c r="L6" s="3"/>
      <c r="M6" s="3"/>
      <c r="N6" s="3"/>
      <c r="O6" s="141"/>
      <c r="P6" s="3"/>
      <c r="Q6" s="3"/>
      <c r="R6" s="3"/>
      <c r="S6" s="3"/>
      <c r="T6" s="3"/>
      <c r="U6" s="3"/>
      <c r="V6" s="3"/>
      <c r="W6" s="3"/>
      <c r="X6" s="3"/>
      <c r="Y6" s="3"/>
      <c r="Z6" s="3"/>
      <c r="AA6" s="3"/>
      <c r="AB6" s="3"/>
      <c r="AC6" s="3"/>
      <c r="AD6" s="3"/>
      <c r="AE6" s="3"/>
      <c r="AF6" s="3"/>
    </row>
    <row r="7" spans="1:138" ht="20.25">
      <c r="A7" s="3"/>
      <c r="B7" s="54" t="s">
        <v>355</v>
      </c>
      <c r="C7" s="93" t="s">
        <v>356</v>
      </c>
      <c r="D7" s="51">
        <v>0.09</v>
      </c>
      <c r="E7" s="52" t="s">
        <v>357</v>
      </c>
      <c r="F7" s="53">
        <v>2</v>
      </c>
      <c r="G7" s="3"/>
      <c r="H7" s="3"/>
      <c r="I7" s="3"/>
      <c r="J7" s="3"/>
      <c r="K7" s="3"/>
      <c r="L7" s="3"/>
      <c r="M7" s="3"/>
      <c r="N7" s="3"/>
      <c r="O7" s="141"/>
      <c r="P7" s="3"/>
      <c r="Q7" s="3"/>
      <c r="R7" s="3"/>
      <c r="S7" s="3"/>
      <c r="T7" s="3"/>
      <c r="U7" s="3"/>
      <c r="V7" s="3"/>
      <c r="W7" s="3"/>
      <c r="X7" s="3"/>
      <c r="Y7" s="3"/>
      <c r="Z7" s="3"/>
      <c r="AA7" s="3"/>
      <c r="AB7" s="3"/>
      <c r="AC7" s="3"/>
      <c r="AD7" s="3"/>
      <c r="AE7" s="3"/>
      <c r="AF7" s="3"/>
    </row>
    <row r="8" spans="1:138" ht="20.25">
      <c r="A8" s="3"/>
      <c r="B8" s="55" t="s">
        <v>358</v>
      </c>
      <c r="C8" s="93" t="s">
        <v>359</v>
      </c>
      <c r="D8" s="51">
        <v>0.28999999999999998</v>
      </c>
      <c r="E8" s="52" t="s">
        <v>360</v>
      </c>
      <c r="F8" s="53">
        <v>3</v>
      </c>
      <c r="G8" s="3"/>
      <c r="H8" s="3"/>
      <c r="I8" s="3"/>
      <c r="J8" s="3"/>
      <c r="K8" s="3"/>
      <c r="L8" s="3"/>
      <c r="M8" s="3"/>
      <c r="N8" s="3"/>
      <c r="O8" s="141"/>
      <c r="P8" s="3"/>
      <c r="Q8" s="3"/>
      <c r="R8" s="3"/>
      <c r="S8" s="3"/>
      <c r="T8" s="3"/>
      <c r="U8" s="3"/>
      <c r="V8" s="3"/>
      <c r="W8" s="3"/>
      <c r="X8" s="3"/>
      <c r="Y8" s="3"/>
      <c r="Z8" s="3"/>
      <c r="AA8" s="3"/>
      <c r="AB8" s="3"/>
      <c r="AC8" s="3"/>
      <c r="AD8" s="3"/>
      <c r="AE8" s="3"/>
      <c r="AF8" s="3"/>
    </row>
    <row r="9" spans="1:138" ht="20.25">
      <c r="A9" s="3"/>
      <c r="B9" s="56" t="s">
        <v>361</v>
      </c>
      <c r="C9" s="93" t="s">
        <v>362</v>
      </c>
      <c r="D9" s="51">
        <v>0.49</v>
      </c>
      <c r="E9" s="52" t="s">
        <v>363</v>
      </c>
      <c r="F9" s="53">
        <v>4</v>
      </c>
      <c r="G9" s="3"/>
      <c r="H9" s="3"/>
      <c r="I9" s="3"/>
      <c r="J9" s="3"/>
      <c r="K9" s="3"/>
      <c r="L9" s="3"/>
      <c r="M9" s="3"/>
      <c r="N9" s="3"/>
      <c r="O9" s="141"/>
      <c r="P9" s="3"/>
      <c r="Q9" s="3"/>
      <c r="R9" s="3"/>
      <c r="S9" s="3"/>
      <c r="T9" s="3"/>
      <c r="U9" s="3"/>
      <c r="V9" s="3"/>
      <c r="W9" s="3"/>
      <c r="X9" s="3"/>
      <c r="Y9" s="3"/>
      <c r="Z9" s="3"/>
      <c r="AA9" s="3"/>
      <c r="AB9" s="3"/>
      <c r="AC9" s="3"/>
      <c r="AD9" s="3"/>
      <c r="AE9" s="3"/>
      <c r="AF9" s="3"/>
    </row>
    <row r="10" spans="1:138" ht="20.25">
      <c r="A10" s="3"/>
      <c r="B10" s="57" t="s">
        <v>364</v>
      </c>
      <c r="C10" s="93" t="s">
        <v>365</v>
      </c>
      <c r="D10" s="51">
        <v>1</v>
      </c>
      <c r="E10" s="52" t="s">
        <v>366</v>
      </c>
      <c r="F10" s="53">
        <v>5</v>
      </c>
      <c r="G10" s="3"/>
      <c r="H10" s="3"/>
      <c r="I10" s="77" t="s">
        <v>367</v>
      </c>
      <c r="J10" s="3"/>
      <c r="K10" s="3"/>
      <c r="L10" s="3"/>
      <c r="M10" s="3"/>
      <c r="N10" s="3"/>
      <c r="O10" s="141"/>
      <c r="P10" s="3"/>
      <c r="Q10" s="3"/>
      <c r="R10" s="3"/>
      <c r="S10" s="3"/>
      <c r="T10" s="3"/>
      <c r="U10" s="3"/>
      <c r="V10" s="3"/>
      <c r="W10" s="3"/>
      <c r="X10" s="3"/>
      <c r="Y10" s="3"/>
      <c r="Z10" s="3"/>
      <c r="AA10" s="3"/>
      <c r="AB10" s="3"/>
      <c r="AC10" s="3"/>
      <c r="AD10" s="3"/>
      <c r="AE10" s="3"/>
      <c r="AF10" s="3"/>
    </row>
    <row r="11" spans="1:138" ht="16.5">
      <c r="A11" s="3"/>
      <c r="B11" s="5"/>
      <c r="C11" s="4"/>
      <c r="D11" s="4"/>
      <c r="E11" s="37"/>
      <c r="F11" s="3"/>
      <c r="G11" s="3"/>
      <c r="H11" s="3"/>
      <c r="I11" s="3"/>
      <c r="J11" s="3"/>
      <c r="K11" s="3"/>
      <c r="L11" s="3"/>
      <c r="M11" s="3"/>
      <c r="N11" s="3"/>
      <c r="O11" s="4"/>
      <c r="P11" s="3"/>
      <c r="Q11" s="3"/>
      <c r="R11" s="3"/>
      <c r="S11" s="3"/>
      <c r="T11" s="3"/>
      <c r="U11" s="3"/>
      <c r="V11" s="3"/>
      <c r="W11" s="3"/>
      <c r="X11" s="3"/>
      <c r="Y11" s="3"/>
      <c r="Z11" s="3"/>
      <c r="AA11" s="3"/>
      <c r="AB11" s="3"/>
      <c r="AC11" s="3"/>
      <c r="AD11" s="3"/>
      <c r="AE11" s="3"/>
      <c r="AF11" s="3"/>
    </row>
    <row r="12" spans="1:138">
      <c r="A12" s="3"/>
      <c r="B12" s="3"/>
      <c r="C12" s="3"/>
      <c r="D12" s="3"/>
      <c r="E12" s="35"/>
      <c r="F12" s="3"/>
      <c r="G12" s="3"/>
      <c r="H12" s="3"/>
      <c r="I12" s="3"/>
      <c r="J12" s="3"/>
      <c r="K12" s="3"/>
      <c r="L12" s="3"/>
      <c r="M12" s="3"/>
      <c r="N12" s="3"/>
      <c r="O12" s="4"/>
      <c r="P12" s="3"/>
      <c r="Q12" s="3"/>
      <c r="R12" s="3"/>
      <c r="S12" s="3"/>
      <c r="T12" s="3"/>
      <c r="U12" s="3"/>
      <c r="V12" s="3"/>
      <c r="W12" s="3"/>
      <c r="X12" s="3"/>
      <c r="Y12" s="3"/>
      <c r="Z12" s="3"/>
      <c r="AA12" s="3"/>
      <c r="AB12" s="3"/>
      <c r="AC12" s="3"/>
      <c r="AD12" s="3"/>
      <c r="AE12" s="3"/>
      <c r="AF12" s="3"/>
    </row>
    <row r="13" spans="1:138">
      <c r="A13" s="3"/>
      <c r="B13" s="3"/>
      <c r="C13" s="3"/>
      <c r="D13" s="3"/>
      <c r="E13" s="35"/>
      <c r="F13" s="3"/>
      <c r="G13" s="3"/>
      <c r="H13" s="3"/>
      <c r="I13" s="3"/>
      <c r="J13" s="3"/>
      <c r="K13" s="3"/>
      <c r="L13" s="3"/>
      <c r="M13" s="3"/>
      <c r="N13" s="3"/>
      <c r="O13" s="4"/>
      <c r="P13" s="3"/>
      <c r="Q13" s="3"/>
      <c r="R13" s="3"/>
      <c r="S13" s="3"/>
      <c r="T13" s="3"/>
      <c r="U13" s="3"/>
      <c r="V13" s="3"/>
      <c r="W13" s="3"/>
      <c r="X13" s="3"/>
      <c r="Y13" s="3"/>
      <c r="Z13" s="3"/>
      <c r="AA13" s="3"/>
      <c r="AB13" s="3"/>
      <c r="AC13" s="3"/>
      <c r="AD13" s="3"/>
      <c r="AE13" s="3"/>
      <c r="AF13" s="3"/>
    </row>
    <row r="14" spans="1:138" ht="23.25">
      <c r="A14" s="3"/>
      <c r="B14" s="565" t="s">
        <v>368</v>
      </c>
      <c r="C14" s="565"/>
      <c r="D14" s="565"/>
      <c r="E14" s="565"/>
      <c r="F14" s="82"/>
      <c r="G14" s="45"/>
      <c r="H14" s="3"/>
      <c r="I14" s="3"/>
      <c r="J14" s="3"/>
      <c r="K14" s="3"/>
      <c r="L14" s="3"/>
      <c r="M14" s="3"/>
      <c r="N14" s="3"/>
      <c r="O14" s="4"/>
      <c r="P14" s="3"/>
      <c r="Q14" s="3"/>
      <c r="R14" s="3"/>
      <c r="S14" s="3"/>
      <c r="T14" s="3"/>
      <c r="U14" s="3"/>
      <c r="V14" s="3"/>
      <c r="W14" s="3"/>
      <c r="X14" s="3"/>
      <c r="Y14" s="3"/>
      <c r="Z14" s="3"/>
      <c r="AA14" s="3"/>
      <c r="AB14" s="3"/>
      <c r="AC14" s="3"/>
      <c r="AD14" s="3"/>
      <c r="AE14" s="3"/>
      <c r="AF14" s="3"/>
    </row>
    <row r="15" spans="1:138">
      <c r="A15" s="3"/>
      <c r="B15" s="81"/>
      <c r="C15" s="81"/>
      <c r="D15" s="81"/>
      <c r="E15" s="81"/>
      <c r="F15" s="83"/>
      <c r="G15" s="3"/>
      <c r="H15" s="3"/>
      <c r="I15" s="3"/>
      <c r="J15" s="3"/>
      <c r="K15" s="3"/>
      <c r="L15" s="3"/>
      <c r="M15" s="3"/>
      <c r="N15" s="3"/>
      <c r="O15" s="4"/>
      <c r="P15" s="3"/>
      <c r="Q15" s="3"/>
      <c r="R15" s="3"/>
      <c r="S15" s="3"/>
      <c r="T15" s="3"/>
      <c r="U15" s="3"/>
      <c r="V15" s="3"/>
      <c r="W15" s="3"/>
      <c r="X15" s="3"/>
      <c r="Y15" s="3"/>
      <c r="Z15" s="3"/>
      <c r="AA15" s="3"/>
      <c r="AB15" s="3"/>
      <c r="AC15" s="3"/>
      <c r="AD15" s="3"/>
      <c r="AE15" s="3"/>
      <c r="AF15" s="3"/>
    </row>
    <row r="16" spans="1:138" s="61" customFormat="1" ht="20.25">
      <c r="A16" s="59"/>
      <c r="B16" s="84"/>
      <c r="C16" s="567" t="s">
        <v>286</v>
      </c>
      <c r="D16" s="567"/>
      <c r="E16" s="567"/>
      <c r="F16" s="85"/>
      <c r="G16" s="59"/>
      <c r="H16" s="59"/>
      <c r="I16" s="78" t="s">
        <v>282</v>
      </c>
      <c r="J16" s="59"/>
      <c r="K16" s="59"/>
      <c r="L16" s="59"/>
      <c r="M16" s="59"/>
      <c r="N16" s="59"/>
      <c r="O16" s="142"/>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row>
    <row r="17" spans="1:138" s="61" customFormat="1" ht="40.5" customHeight="1">
      <c r="A17" s="59"/>
      <c r="B17" s="50" t="s">
        <v>369</v>
      </c>
      <c r="C17" s="566" t="s">
        <v>370</v>
      </c>
      <c r="D17" s="566"/>
      <c r="E17" s="566"/>
      <c r="F17" s="86">
        <v>1</v>
      </c>
      <c r="G17" s="59"/>
      <c r="H17" s="59"/>
      <c r="I17" s="77" t="s">
        <v>286</v>
      </c>
      <c r="J17" s="59"/>
      <c r="K17" s="59"/>
      <c r="L17" s="59"/>
      <c r="M17" s="59"/>
      <c r="N17" s="59"/>
      <c r="O17" s="143"/>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row>
    <row r="18" spans="1:138" s="61" customFormat="1" ht="33">
      <c r="A18" s="59"/>
      <c r="B18" s="54" t="s">
        <v>371</v>
      </c>
      <c r="C18" s="566" t="s">
        <v>372</v>
      </c>
      <c r="D18" s="566"/>
      <c r="E18" s="566"/>
      <c r="F18" s="86">
        <v>2</v>
      </c>
      <c r="G18" s="59"/>
      <c r="H18" s="59"/>
      <c r="I18" s="77" t="s">
        <v>373</v>
      </c>
      <c r="J18" s="59"/>
      <c r="K18" s="59"/>
      <c r="L18" s="59"/>
      <c r="M18" s="59"/>
      <c r="N18" s="59"/>
      <c r="O18" s="143"/>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row>
    <row r="19" spans="1:138" s="61" customFormat="1" ht="33">
      <c r="A19" s="59"/>
      <c r="B19" s="55" t="s">
        <v>374</v>
      </c>
      <c r="C19" s="566" t="s">
        <v>287</v>
      </c>
      <c r="D19" s="566"/>
      <c r="E19" s="566"/>
      <c r="F19" s="86">
        <v>3</v>
      </c>
      <c r="G19" s="59"/>
      <c r="H19" s="59"/>
      <c r="I19" s="77" t="s">
        <v>288</v>
      </c>
      <c r="J19" s="59"/>
      <c r="K19" s="59"/>
      <c r="L19" s="59"/>
      <c r="M19" s="59"/>
      <c r="N19" s="59"/>
      <c r="O19" s="143"/>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row>
    <row r="20" spans="1:138" s="61" customFormat="1" ht="33">
      <c r="A20" s="59"/>
      <c r="B20" s="56" t="s">
        <v>375</v>
      </c>
      <c r="C20" s="566" t="s">
        <v>376</v>
      </c>
      <c r="D20" s="566"/>
      <c r="E20" s="566"/>
      <c r="F20" s="86">
        <v>4</v>
      </c>
      <c r="G20" s="59"/>
      <c r="H20" s="59"/>
      <c r="I20" s="77" t="s">
        <v>377</v>
      </c>
      <c r="J20" s="59"/>
      <c r="K20" s="59"/>
      <c r="L20" s="59"/>
      <c r="M20" s="59"/>
      <c r="N20" s="59"/>
      <c r="O20" s="143"/>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row>
    <row r="21" spans="1:138" s="61" customFormat="1" ht="60.6" customHeight="1">
      <c r="A21" s="59"/>
      <c r="B21" s="57" t="s">
        <v>378</v>
      </c>
      <c r="C21" s="566" t="s">
        <v>379</v>
      </c>
      <c r="D21" s="566"/>
      <c r="E21" s="566"/>
      <c r="F21" s="86">
        <v>5</v>
      </c>
      <c r="G21" s="59"/>
      <c r="H21" s="59"/>
      <c r="I21" s="77" t="str">
        <f>C48</f>
        <v>Interrupción o afectación en la prestación del servicio administrativo</v>
      </c>
      <c r="J21" s="59"/>
      <c r="K21" s="59"/>
      <c r="L21" s="59"/>
      <c r="M21" s="59"/>
      <c r="N21" s="59"/>
      <c r="O21" s="143"/>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row>
    <row r="22" spans="1:138" s="61" customFormat="1" ht="20.25">
      <c r="A22" s="59"/>
      <c r="B22" s="67"/>
      <c r="C22" s="58"/>
      <c r="D22" s="58"/>
      <c r="E22" s="58"/>
      <c r="F22" s="68"/>
      <c r="G22" s="59"/>
      <c r="H22" s="59"/>
      <c r="I22" s="77" t="str">
        <f>C56</f>
        <v>Afectación Ambiental</v>
      </c>
      <c r="J22" s="59"/>
      <c r="K22" s="59"/>
      <c r="L22" s="59"/>
      <c r="M22" s="59"/>
      <c r="N22" s="59"/>
      <c r="O22" s="142"/>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row>
    <row r="23" spans="1:138" s="61" customFormat="1" ht="20.25">
      <c r="A23" s="59"/>
      <c r="B23" s="67"/>
      <c r="C23" s="58"/>
      <c r="D23" s="58"/>
      <c r="E23" s="58"/>
      <c r="F23" s="68"/>
      <c r="G23" s="59"/>
      <c r="H23" s="59"/>
      <c r="I23" s="59"/>
      <c r="J23" s="59"/>
      <c r="K23" s="59"/>
      <c r="L23" s="59"/>
      <c r="M23" s="59"/>
      <c r="N23" s="59"/>
      <c r="O23" s="142"/>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row>
    <row r="24" spans="1:138" s="61" customFormat="1" ht="20.25">
      <c r="A24" s="59"/>
      <c r="B24" s="60"/>
      <c r="C24" s="568" t="s">
        <v>373</v>
      </c>
      <c r="D24" s="568"/>
      <c r="E24" s="568"/>
      <c r="F24" s="68"/>
      <c r="G24" s="59"/>
      <c r="H24" s="59"/>
      <c r="I24" s="59"/>
      <c r="J24" s="59"/>
      <c r="K24" s="59"/>
      <c r="L24" s="59"/>
      <c r="M24" s="59"/>
      <c r="N24" s="59"/>
      <c r="O24" s="142"/>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row>
    <row r="25" spans="1:138" s="61" customFormat="1" ht="33">
      <c r="A25" s="59"/>
      <c r="B25" s="62" t="s">
        <v>369</v>
      </c>
      <c r="C25" s="566" t="s">
        <v>380</v>
      </c>
      <c r="D25" s="566"/>
      <c r="E25" s="566"/>
      <c r="F25" s="86">
        <v>1</v>
      </c>
      <c r="G25" s="59"/>
      <c r="H25" s="59"/>
      <c r="I25" s="59"/>
      <c r="J25" s="59"/>
      <c r="K25" s="59"/>
      <c r="L25" s="59"/>
      <c r="M25" s="59"/>
      <c r="N25" s="59"/>
      <c r="O25" s="144"/>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row>
    <row r="26" spans="1:138" s="61" customFormat="1" ht="33">
      <c r="A26" s="59"/>
      <c r="B26" s="63" t="s">
        <v>371</v>
      </c>
      <c r="C26" s="566" t="s">
        <v>381</v>
      </c>
      <c r="D26" s="566"/>
      <c r="E26" s="566"/>
      <c r="F26" s="86">
        <v>2</v>
      </c>
      <c r="G26" s="59"/>
      <c r="H26" s="59"/>
      <c r="I26" s="67"/>
      <c r="J26" s="67"/>
      <c r="K26" s="67"/>
      <c r="L26" s="67"/>
      <c r="M26" s="67"/>
      <c r="N26" s="67"/>
      <c r="O26" s="144"/>
      <c r="P26" s="67"/>
      <c r="Q26" s="67"/>
      <c r="R26" s="67"/>
      <c r="S26" s="67"/>
      <c r="T26" s="67"/>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row>
    <row r="27" spans="1:138" s="61" customFormat="1" ht="33">
      <c r="A27" s="59"/>
      <c r="B27" s="64" t="s">
        <v>374</v>
      </c>
      <c r="C27" s="566" t="s">
        <v>382</v>
      </c>
      <c r="D27" s="566"/>
      <c r="E27" s="566"/>
      <c r="F27" s="86">
        <v>3</v>
      </c>
      <c r="G27" s="59"/>
      <c r="H27" s="59"/>
      <c r="I27" s="67" t="e" cm="1">
        <f t="array" aca="1" ref="I27:I31" ca="1">_xlfn.IFS(I10='8- Politicas de admiistracion '!$C$16,'8- Politicas de admiistracion '!$C$17:$C$21,I10='8- Politicas de admiistracion '!$C$24,'8- Politicas de admiistracion '!$C$25:$C$29,I10='8- Politicas de admiistracion '!$C$32,'8- Politicas de admiistracion '!$C$33:$C$37,I10='8- Politicas de admiistracion '!$C$40,'8- Politicas de admiistracion '!$C$41:$C$45,I10='8- Politicas de admiistracion '!$C$48,'8- Politicas de admiistracion '!$C$49:$C$53,I10='8- Politicas de admiistracion '!$C$56,'8- Politicas de admiistracion '!$C$57:$C$61)</f>
        <v>#NAME?</v>
      </c>
      <c r="J27" s="67"/>
      <c r="K27" s="67"/>
      <c r="L27" s="67"/>
      <c r="M27" s="67"/>
      <c r="N27" s="67"/>
      <c r="O27" s="144"/>
      <c r="P27" s="67"/>
      <c r="Q27" s="67"/>
      <c r="R27" s="67"/>
      <c r="S27" s="67"/>
      <c r="T27" s="67"/>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row>
    <row r="28" spans="1:138" s="61" customFormat="1" ht="33">
      <c r="A28" s="59"/>
      <c r="B28" s="65" t="s">
        <v>375</v>
      </c>
      <c r="C28" s="566" t="s">
        <v>383</v>
      </c>
      <c r="D28" s="566"/>
      <c r="E28" s="566"/>
      <c r="F28" s="86">
        <v>4</v>
      </c>
      <c r="G28" s="59"/>
      <c r="H28" s="59"/>
      <c r="I28" s="67" t="e">
        <f ca="1"/>
        <v>#NAME?</v>
      </c>
      <c r="J28" s="67"/>
      <c r="K28" s="67"/>
      <c r="L28" s="67"/>
      <c r="M28" s="67"/>
      <c r="N28" s="67"/>
      <c r="O28" s="144"/>
      <c r="P28" s="67"/>
      <c r="Q28" s="67"/>
      <c r="R28" s="67"/>
      <c r="S28" s="67"/>
      <c r="T28" s="67"/>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row>
    <row r="29" spans="1:138" s="61" customFormat="1" ht="33">
      <c r="A29" s="59"/>
      <c r="B29" s="66" t="s">
        <v>378</v>
      </c>
      <c r="C29" s="566" t="s">
        <v>384</v>
      </c>
      <c r="D29" s="566"/>
      <c r="E29" s="566"/>
      <c r="F29" s="86">
        <v>5</v>
      </c>
      <c r="G29" s="59"/>
      <c r="H29" s="59"/>
      <c r="I29" s="67" t="e">
        <f ca="1"/>
        <v>#NAME?</v>
      </c>
      <c r="J29" s="67"/>
      <c r="K29" s="67"/>
      <c r="L29" s="67"/>
      <c r="M29" s="67"/>
      <c r="N29" s="67"/>
      <c r="O29" s="144"/>
      <c r="P29" s="67"/>
      <c r="Q29" s="67"/>
      <c r="R29" s="67"/>
      <c r="S29" s="67"/>
      <c r="T29" s="67"/>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row>
    <row r="30" spans="1:138" s="61" customFormat="1" ht="20.25">
      <c r="A30" s="59"/>
      <c r="B30" s="67"/>
      <c r="C30" s="58"/>
      <c r="D30" s="58"/>
      <c r="E30" s="58"/>
      <c r="F30" s="68"/>
      <c r="G30" s="59"/>
      <c r="H30" s="59"/>
      <c r="I30" s="67" t="e">
        <f ca="1"/>
        <v>#NAME?</v>
      </c>
      <c r="J30" s="67"/>
      <c r="K30" s="67"/>
      <c r="L30" s="67"/>
      <c r="M30" s="67"/>
      <c r="N30" s="67"/>
      <c r="O30" s="142"/>
      <c r="P30" s="67"/>
      <c r="Q30" s="67"/>
      <c r="R30" s="67"/>
      <c r="S30" s="67"/>
      <c r="T30" s="67"/>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row>
    <row r="31" spans="1:138" s="59" customFormat="1" ht="20.25">
      <c r="B31" s="69"/>
      <c r="C31" s="69"/>
      <c r="D31" s="69"/>
      <c r="E31" s="69"/>
      <c r="F31" s="68"/>
      <c r="I31" s="67" t="e">
        <f ca="1"/>
        <v>#NAME?</v>
      </c>
      <c r="J31" s="67"/>
      <c r="K31" s="67"/>
      <c r="L31" s="67"/>
      <c r="M31" s="67"/>
      <c r="N31" s="67"/>
      <c r="O31" s="142"/>
      <c r="P31" s="67"/>
      <c r="Q31" s="67"/>
      <c r="R31" s="67"/>
      <c r="S31" s="67"/>
      <c r="T31" s="67"/>
    </row>
    <row r="32" spans="1:138" s="59" customFormat="1" ht="20.25">
      <c r="B32" s="84"/>
      <c r="C32" s="567" t="s">
        <v>288</v>
      </c>
      <c r="D32" s="567"/>
      <c r="E32" s="567"/>
      <c r="F32" s="68"/>
      <c r="I32" s="67"/>
      <c r="J32" s="67"/>
      <c r="K32" s="67"/>
      <c r="L32" s="67"/>
      <c r="M32" s="67"/>
      <c r="N32" s="67"/>
      <c r="O32" s="142"/>
      <c r="P32" s="67"/>
      <c r="Q32" s="67"/>
      <c r="R32" s="67"/>
      <c r="S32" s="67"/>
      <c r="T32" s="67"/>
    </row>
    <row r="33" spans="2:20" s="59" customFormat="1" ht="20.25">
      <c r="B33" s="50" t="s">
        <v>369</v>
      </c>
      <c r="C33" s="566" t="s">
        <v>289</v>
      </c>
      <c r="D33" s="566"/>
      <c r="E33" s="566"/>
      <c r="F33" s="87">
        <v>1</v>
      </c>
      <c r="I33" s="67" t="str" cm="1">
        <f t="array" ref="I33:I37">IF(I10='8- Politicas de admiistracion '!$C$16,'8- Politicas de admiistracion '!$C$17:$C$21,IF(I10='8- Politicas de admiistracion '!$C$24,'8- Politicas de admiistracion '!$C$25:$C$29,IF(I10='8- Politicas de admiistracion '!$C$32,'8- Politicas de admiistracion '!$C$33:$C$37,IF(I10='8- Politicas de admiistracion '!$C$40,'8- Politicas de admiistracion '!$C$41:$C$45,IF(I10='8- Politicas de admiistracion '!$C$48,'8- Politicas de admiistracion '!$C$49:$C$53,IF(I10='8- Politicas de admiistracion '!$C$56,'8- Politicas de admiistracion '!$C$57:$C$61))))))</f>
        <v xml:space="preserve">Si el hecho llegara a presentarse, tendría consecuencias o efectos mínimos sobre la entidad.
</v>
      </c>
      <c r="J33" s="67"/>
      <c r="K33" s="67"/>
      <c r="L33" s="67"/>
      <c r="M33" s="67"/>
      <c r="N33" s="67"/>
      <c r="O33" s="142"/>
      <c r="P33" s="67"/>
      <c r="Q33" s="67"/>
      <c r="R33" s="67"/>
      <c r="S33" s="67"/>
      <c r="T33" s="67"/>
    </row>
    <row r="34" spans="2:20" s="59" customFormat="1" ht="20.25">
      <c r="B34" s="54" t="s">
        <v>371</v>
      </c>
      <c r="C34" s="566" t="s">
        <v>385</v>
      </c>
      <c r="D34" s="566"/>
      <c r="E34" s="566"/>
      <c r="F34" s="87">
        <v>2</v>
      </c>
      <c r="I34" s="67" t="str">
        <v xml:space="preserve">Si el hecho llegara a presentarse, tendría bajo impacto o efecto sobre la entidad.
</v>
      </c>
      <c r="J34" s="67"/>
      <c r="K34" s="67"/>
      <c r="L34" s="67"/>
      <c r="M34" s="67"/>
      <c r="N34" s="67"/>
      <c r="O34" s="142"/>
      <c r="P34" s="67"/>
      <c r="Q34" s="67"/>
      <c r="R34" s="67"/>
      <c r="S34" s="67"/>
      <c r="T34" s="67"/>
    </row>
    <row r="35" spans="2:20" s="59" customFormat="1" ht="20.25">
      <c r="B35" s="55" t="s">
        <v>374</v>
      </c>
      <c r="C35" s="566" t="s">
        <v>386</v>
      </c>
      <c r="D35" s="566"/>
      <c r="E35" s="566"/>
      <c r="F35" s="87">
        <v>3</v>
      </c>
      <c r="I35" s="67" t="str">
        <v xml:space="preserve">Si el hecho llegara a presentarse, tendría medianas consecuencias o efectos sobre la entidad.
</v>
      </c>
      <c r="J35" s="67"/>
      <c r="K35" s="67"/>
      <c r="L35" s="67"/>
      <c r="M35" s="67"/>
      <c r="N35" s="67"/>
      <c r="O35" s="142"/>
      <c r="P35" s="67"/>
      <c r="Q35" s="67"/>
      <c r="R35" s="67"/>
      <c r="S35" s="67"/>
      <c r="T35" s="67"/>
    </row>
    <row r="36" spans="2:20" s="59" customFormat="1" ht="20.25">
      <c r="B36" s="56" t="s">
        <v>375</v>
      </c>
      <c r="C36" s="566" t="s">
        <v>387</v>
      </c>
      <c r="D36" s="566"/>
      <c r="E36" s="566"/>
      <c r="F36" s="87">
        <v>4</v>
      </c>
      <c r="I36" s="67" t="str">
        <v xml:space="preserve">Si el hecho llegara a presentarse, tendría altas consecuencias o efectos sobre la entidad
</v>
      </c>
      <c r="J36" s="67"/>
      <c r="K36" s="67"/>
      <c r="L36" s="67"/>
      <c r="M36" s="67"/>
      <c r="N36" s="67"/>
      <c r="O36" s="142"/>
      <c r="P36" s="67"/>
      <c r="Q36" s="67"/>
      <c r="R36" s="67"/>
      <c r="S36" s="67"/>
      <c r="T36" s="67"/>
    </row>
    <row r="37" spans="2:20" s="59" customFormat="1" ht="20.25">
      <c r="B37" s="57" t="s">
        <v>378</v>
      </c>
      <c r="C37" s="566" t="s">
        <v>388</v>
      </c>
      <c r="D37" s="566"/>
      <c r="E37" s="566"/>
      <c r="F37" s="87">
        <v>5</v>
      </c>
      <c r="I37" s="67" t="str">
        <v xml:space="preserve">Si el hecho llegara a presentarse, tendría desastrosas consecuencias o efectos sobre la entidad.
</v>
      </c>
      <c r="J37" s="67"/>
      <c r="K37" s="67"/>
      <c r="L37" s="67"/>
      <c r="M37" s="67"/>
      <c r="N37" s="67"/>
      <c r="O37" s="142"/>
      <c r="P37" s="67"/>
      <c r="Q37" s="67"/>
      <c r="R37" s="67"/>
      <c r="S37" s="67"/>
      <c r="T37" s="67"/>
    </row>
    <row r="38" spans="2:20" s="59" customFormat="1" ht="20.25">
      <c r="B38" s="69"/>
      <c r="C38" s="69"/>
      <c r="D38" s="69"/>
      <c r="E38" s="69"/>
      <c r="F38" s="68"/>
      <c r="I38" s="67"/>
      <c r="J38" s="67"/>
      <c r="K38" s="67"/>
      <c r="L38" s="67"/>
      <c r="M38" s="67"/>
      <c r="N38" s="67"/>
      <c r="O38" s="142"/>
      <c r="P38" s="67"/>
      <c r="Q38" s="67"/>
      <c r="R38" s="67"/>
      <c r="S38" s="67"/>
      <c r="T38" s="67"/>
    </row>
    <row r="39" spans="2:20" s="59" customFormat="1" ht="20.25">
      <c r="B39" s="69"/>
      <c r="C39" s="69"/>
      <c r="D39" s="69"/>
      <c r="E39" s="69"/>
      <c r="F39" s="68"/>
      <c r="O39" s="142"/>
    </row>
    <row r="40" spans="2:20" s="59" customFormat="1" ht="20.25">
      <c r="B40" s="60"/>
      <c r="C40" s="567" t="s">
        <v>377</v>
      </c>
      <c r="D40" s="567"/>
      <c r="E40" s="567"/>
      <c r="F40" s="68"/>
      <c r="O40" s="142"/>
    </row>
    <row r="41" spans="2:20" s="59" customFormat="1" ht="20.25">
      <c r="B41" s="88" t="s">
        <v>369</v>
      </c>
      <c r="C41" s="566" t="s">
        <v>389</v>
      </c>
      <c r="D41" s="566"/>
      <c r="E41" s="566"/>
      <c r="F41" s="87">
        <v>1</v>
      </c>
      <c r="O41" s="142"/>
    </row>
    <row r="42" spans="2:20" s="59" customFormat="1" ht="20.25">
      <c r="B42" s="89" t="s">
        <v>371</v>
      </c>
      <c r="C42" s="566" t="s">
        <v>390</v>
      </c>
      <c r="D42" s="566"/>
      <c r="E42" s="566"/>
      <c r="F42" s="87">
        <v>2</v>
      </c>
      <c r="O42" s="142"/>
    </row>
    <row r="43" spans="2:20" s="59" customFormat="1" ht="20.25">
      <c r="B43" s="90" t="s">
        <v>374</v>
      </c>
      <c r="C43" s="566" t="s">
        <v>391</v>
      </c>
      <c r="D43" s="566"/>
      <c r="E43" s="566"/>
      <c r="F43" s="87">
        <v>3</v>
      </c>
      <c r="O43" s="142"/>
    </row>
    <row r="44" spans="2:20" s="59" customFormat="1" ht="20.25">
      <c r="B44" s="91" t="s">
        <v>375</v>
      </c>
      <c r="C44" s="566" t="s">
        <v>392</v>
      </c>
      <c r="D44" s="566"/>
      <c r="E44" s="566"/>
      <c r="F44" s="87">
        <v>4</v>
      </c>
      <c r="O44" s="142"/>
    </row>
    <row r="45" spans="2:20" s="59" customFormat="1" ht="20.25">
      <c r="B45" s="92" t="s">
        <v>378</v>
      </c>
      <c r="C45" s="566" t="s">
        <v>393</v>
      </c>
      <c r="D45" s="566"/>
      <c r="E45" s="566"/>
      <c r="F45" s="87">
        <v>5</v>
      </c>
      <c r="O45" s="142"/>
    </row>
    <row r="46" spans="2:20" s="59" customFormat="1" ht="20.25">
      <c r="B46" s="67"/>
      <c r="C46" s="67" t="s">
        <v>394</v>
      </c>
      <c r="D46" s="67"/>
      <c r="F46" s="68"/>
      <c r="O46" s="142"/>
    </row>
    <row r="47" spans="2:20" s="59" customFormat="1" ht="20.25">
      <c r="B47" s="67"/>
      <c r="C47" s="67"/>
      <c r="D47" s="67"/>
      <c r="F47" s="68"/>
      <c r="O47" s="142"/>
    </row>
    <row r="48" spans="2:20" s="59" customFormat="1" ht="20.25">
      <c r="B48" s="60"/>
      <c r="C48" s="568" t="s">
        <v>395</v>
      </c>
      <c r="D48" s="568"/>
      <c r="E48" s="568"/>
      <c r="F48" s="68"/>
      <c r="O48" s="142"/>
    </row>
    <row r="49" spans="2:15" s="59" customFormat="1" ht="20.25" customHeight="1">
      <c r="B49" s="62" t="s">
        <v>369</v>
      </c>
      <c r="C49" s="569" t="s">
        <v>396</v>
      </c>
      <c r="D49" s="570"/>
      <c r="E49" s="571"/>
      <c r="F49" s="53">
        <v>1</v>
      </c>
      <c r="O49" s="142"/>
    </row>
    <row r="50" spans="2:15" s="59" customFormat="1" ht="20.25" customHeight="1">
      <c r="B50" s="63" t="s">
        <v>371</v>
      </c>
      <c r="C50" s="569" t="s">
        <v>397</v>
      </c>
      <c r="D50" s="570"/>
      <c r="E50" s="571"/>
      <c r="F50" s="53">
        <v>2</v>
      </c>
      <c r="O50" s="142"/>
    </row>
    <row r="51" spans="2:15" s="59" customFormat="1" ht="20.25" customHeight="1">
      <c r="B51" s="64" t="s">
        <v>374</v>
      </c>
      <c r="C51" s="569" t="s">
        <v>398</v>
      </c>
      <c r="D51" s="570"/>
      <c r="E51" s="571"/>
      <c r="F51" s="53">
        <v>3</v>
      </c>
      <c r="O51" s="142"/>
    </row>
    <row r="52" spans="2:15" s="59" customFormat="1" ht="20.25" customHeight="1">
      <c r="B52" s="65" t="s">
        <v>375</v>
      </c>
      <c r="C52" s="569" t="s">
        <v>399</v>
      </c>
      <c r="D52" s="570"/>
      <c r="E52" s="571"/>
      <c r="F52" s="53">
        <v>4</v>
      </c>
      <c r="O52" s="142"/>
    </row>
    <row r="53" spans="2:15" s="59" customFormat="1" ht="20.25" customHeight="1">
      <c r="B53" s="66" t="s">
        <v>378</v>
      </c>
      <c r="C53" s="569" t="s">
        <v>400</v>
      </c>
      <c r="D53" s="570"/>
      <c r="E53" s="571"/>
      <c r="F53" s="53">
        <v>5</v>
      </c>
      <c r="O53" s="142"/>
    </row>
    <row r="54" spans="2:15" s="59" customFormat="1" ht="20.25">
      <c r="B54" s="67"/>
      <c r="C54" s="67"/>
      <c r="D54" s="67"/>
      <c r="E54" s="67"/>
      <c r="F54" s="68"/>
      <c r="O54" s="142"/>
    </row>
    <row r="55" spans="2:15" s="59" customFormat="1" ht="20.25">
      <c r="O55" s="142"/>
    </row>
    <row r="56" spans="2:15" s="59" customFormat="1" ht="20.25" customHeight="1">
      <c r="B56" s="60"/>
      <c r="C56" s="80" t="s">
        <v>367</v>
      </c>
      <c r="D56" s="80"/>
      <c r="E56" s="80"/>
      <c r="F56" s="68"/>
      <c r="O56" s="142"/>
    </row>
    <row r="57" spans="2:15" s="59" customFormat="1" ht="20.25" customHeight="1">
      <c r="B57" s="62" t="s">
        <v>369</v>
      </c>
      <c r="C57" s="572" t="s">
        <v>401</v>
      </c>
      <c r="D57" s="573"/>
      <c r="E57" s="574"/>
      <c r="F57" s="53">
        <v>1</v>
      </c>
      <c r="O57" s="142"/>
    </row>
    <row r="58" spans="2:15" s="59" customFormat="1" ht="20.25" customHeight="1">
      <c r="B58" s="63" t="s">
        <v>371</v>
      </c>
      <c r="C58" s="572" t="s">
        <v>402</v>
      </c>
      <c r="D58" s="573"/>
      <c r="E58" s="574"/>
      <c r="F58" s="53">
        <v>2</v>
      </c>
      <c r="O58" s="142"/>
    </row>
    <row r="59" spans="2:15" s="59" customFormat="1" ht="20.25" customHeight="1">
      <c r="B59" s="64" t="s">
        <v>374</v>
      </c>
      <c r="C59" s="572" t="s">
        <v>403</v>
      </c>
      <c r="D59" s="573"/>
      <c r="E59" s="574"/>
      <c r="F59" s="53">
        <v>3</v>
      </c>
      <c r="O59" s="142"/>
    </row>
    <row r="60" spans="2:15" s="59" customFormat="1" ht="20.25" customHeight="1">
      <c r="B60" s="65" t="s">
        <v>375</v>
      </c>
      <c r="C60" s="572" t="s">
        <v>404</v>
      </c>
      <c r="D60" s="573"/>
      <c r="E60" s="574"/>
      <c r="F60" s="53">
        <v>4</v>
      </c>
      <c r="O60" s="142"/>
    </row>
    <row r="61" spans="2:15" s="59" customFormat="1" ht="20.25" customHeight="1">
      <c r="B61" s="66" t="s">
        <v>378</v>
      </c>
      <c r="C61" s="572" t="s">
        <v>405</v>
      </c>
      <c r="D61" s="573"/>
      <c r="E61" s="574"/>
      <c r="F61" s="53">
        <v>5</v>
      </c>
      <c r="O61" s="142"/>
    </row>
    <row r="62" spans="2:15" s="59" customFormat="1" ht="20.25">
      <c r="E62" s="70"/>
      <c r="O62" s="142"/>
    </row>
    <row r="63" spans="2:15" s="59" customFormat="1" ht="20.25">
      <c r="E63" s="70"/>
      <c r="O63" s="142"/>
    </row>
    <row r="64" spans="2:15" s="59" customFormat="1" ht="20.25">
      <c r="E64" s="70"/>
      <c r="O64" s="142"/>
    </row>
    <row r="65" spans="5:15" s="59" customFormat="1" ht="20.25">
      <c r="E65" s="70"/>
      <c r="O65" s="142"/>
    </row>
    <row r="66" spans="5:15" s="59" customFormat="1" ht="20.25">
      <c r="E66" s="70"/>
      <c r="O66" s="142"/>
    </row>
    <row r="67" spans="5:15" s="59" customFormat="1" ht="20.25">
      <c r="E67" s="70"/>
      <c r="O67" s="142"/>
    </row>
    <row r="68" spans="5:15" s="59" customFormat="1" ht="20.25">
      <c r="E68" s="70"/>
      <c r="O68" s="142"/>
    </row>
    <row r="69" spans="5:15" s="59" customFormat="1" ht="20.25">
      <c r="E69" s="70"/>
      <c r="O69" s="142"/>
    </row>
    <row r="70" spans="5:15" s="59" customFormat="1" ht="20.25">
      <c r="E70" s="70"/>
      <c r="O70" s="142"/>
    </row>
    <row r="71" spans="5:15" s="59" customFormat="1" ht="20.25">
      <c r="E71" s="70"/>
      <c r="O71" s="142"/>
    </row>
    <row r="72" spans="5:15" s="59" customFormat="1" ht="20.25">
      <c r="E72" s="70"/>
      <c r="O72" s="142"/>
    </row>
    <row r="73" spans="5:15" s="59" customFormat="1" ht="20.25">
      <c r="E73" s="70"/>
      <c r="O73" s="142"/>
    </row>
    <row r="74" spans="5:15" s="59" customFormat="1" ht="20.25">
      <c r="E74" s="70"/>
      <c r="O74" s="142"/>
    </row>
    <row r="75" spans="5:15" s="59" customFormat="1" ht="20.25">
      <c r="E75" s="70"/>
      <c r="O75" s="142"/>
    </row>
    <row r="76" spans="5:15" s="59" customFormat="1" ht="20.25">
      <c r="E76" s="70"/>
      <c r="O76" s="142"/>
    </row>
    <row r="77" spans="5:15" s="59" customFormat="1" ht="20.25">
      <c r="E77" s="70"/>
      <c r="O77" s="142"/>
    </row>
    <row r="78" spans="5:15" s="59" customFormat="1" ht="20.25">
      <c r="E78" s="70"/>
      <c r="O78" s="142"/>
    </row>
    <row r="79" spans="5:15" s="59" customFormat="1" ht="20.25">
      <c r="E79" s="70"/>
      <c r="O79" s="142"/>
    </row>
    <row r="80" spans="5:15" s="59" customFormat="1" ht="20.25">
      <c r="E80" s="70"/>
      <c r="O80" s="142"/>
    </row>
    <row r="81" spans="5:15" s="59" customFormat="1" ht="20.25">
      <c r="E81" s="70"/>
      <c r="O81" s="142"/>
    </row>
    <row r="82" spans="5:15" s="59" customFormat="1" ht="20.25">
      <c r="E82" s="70"/>
      <c r="O82" s="142"/>
    </row>
    <row r="83" spans="5:15" s="59" customFormat="1" ht="20.25">
      <c r="E83" s="70"/>
      <c r="O83" s="142"/>
    </row>
    <row r="84" spans="5:15" s="59" customFormat="1" ht="20.25">
      <c r="E84" s="70"/>
      <c r="O84" s="142"/>
    </row>
    <row r="85" spans="5:15" s="59" customFormat="1" ht="20.25">
      <c r="E85" s="70"/>
      <c r="O85" s="142"/>
    </row>
    <row r="86" spans="5:15" s="59" customFormat="1" ht="20.25">
      <c r="E86" s="70"/>
      <c r="O86" s="142"/>
    </row>
    <row r="87" spans="5:15" s="59" customFormat="1" ht="20.25">
      <c r="E87" s="70"/>
      <c r="O87" s="142"/>
    </row>
    <row r="88" spans="5:15" s="59" customFormat="1" ht="20.25">
      <c r="E88" s="70"/>
      <c r="O88" s="142"/>
    </row>
    <row r="89" spans="5:15" s="59" customFormat="1" ht="20.25">
      <c r="E89" s="70"/>
      <c r="O89" s="142"/>
    </row>
    <row r="90" spans="5:15" s="59" customFormat="1" ht="20.25">
      <c r="E90" s="70"/>
      <c r="O90" s="142"/>
    </row>
    <row r="91" spans="5:15" s="59" customFormat="1" ht="20.25">
      <c r="E91" s="70"/>
      <c r="O91" s="142"/>
    </row>
    <row r="92" spans="5:15" s="59" customFormat="1" ht="20.25">
      <c r="E92" s="70"/>
      <c r="O92" s="142"/>
    </row>
    <row r="93" spans="5:15" s="59" customFormat="1" ht="20.25">
      <c r="E93" s="70"/>
      <c r="O93" s="142"/>
    </row>
    <row r="94" spans="5:15" s="59" customFormat="1" ht="20.25">
      <c r="E94" s="70"/>
      <c r="O94" s="142"/>
    </row>
    <row r="95" spans="5:15" s="59" customFormat="1" ht="20.25">
      <c r="E95" s="70"/>
      <c r="O95" s="142"/>
    </row>
    <row r="96" spans="5:15" s="59" customFormat="1" ht="20.25">
      <c r="E96" s="70"/>
      <c r="O96" s="142"/>
    </row>
    <row r="97" spans="5:15" s="59" customFormat="1" ht="20.25">
      <c r="E97" s="70"/>
      <c r="O97" s="142"/>
    </row>
    <row r="98" spans="5:15" s="59" customFormat="1" ht="20.25">
      <c r="E98" s="70"/>
      <c r="O98" s="142"/>
    </row>
    <row r="99" spans="5:15" s="59" customFormat="1" ht="20.25">
      <c r="E99" s="70"/>
      <c r="O99" s="142"/>
    </row>
    <row r="100" spans="5:15" s="59" customFormat="1" ht="20.25">
      <c r="E100" s="70"/>
      <c r="O100" s="142"/>
    </row>
    <row r="101" spans="5:15" s="59" customFormat="1" ht="20.25">
      <c r="E101" s="70"/>
      <c r="O101" s="142"/>
    </row>
    <row r="102" spans="5:15" s="59" customFormat="1" ht="20.25">
      <c r="E102" s="70"/>
      <c r="O102" s="142"/>
    </row>
    <row r="103" spans="5:15" s="59" customFormat="1" ht="20.25">
      <c r="E103" s="70"/>
      <c r="O103" s="142"/>
    </row>
    <row r="104" spans="5:15" s="59" customFormat="1" ht="20.25">
      <c r="E104" s="70"/>
      <c r="O104" s="142"/>
    </row>
    <row r="105" spans="5:15" s="59" customFormat="1" ht="20.25">
      <c r="E105" s="70"/>
      <c r="O105" s="142"/>
    </row>
    <row r="106" spans="5:15" s="59" customFormat="1" ht="20.25">
      <c r="E106" s="70"/>
      <c r="O106" s="142"/>
    </row>
    <row r="107" spans="5:15" s="59" customFormat="1" ht="20.25">
      <c r="E107" s="70"/>
      <c r="O107" s="142"/>
    </row>
    <row r="108" spans="5:15" s="59" customFormat="1" ht="20.25">
      <c r="E108" s="70"/>
      <c r="O108" s="142"/>
    </row>
    <row r="109" spans="5:15" s="59" customFormat="1" ht="20.25">
      <c r="E109" s="70"/>
      <c r="O109" s="142"/>
    </row>
    <row r="110" spans="5:15" s="59" customFormat="1" ht="20.25">
      <c r="E110" s="70"/>
      <c r="O110" s="142"/>
    </row>
    <row r="111" spans="5:15" s="59" customFormat="1" ht="20.25">
      <c r="E111" s="70"/>
      <c r="O111" s="142"/>
    </row>
    <row r="112" spans="5:15" s="59" customFormat="1" ht="20.25">
      <c r="E112" s="70"/>
      <c r="O112" s="142"/>
    </row>
    <row r="113" spans="5:15" s="59" customFormat="1" ht="20.25">
      <c r="E113" s="70"/>
      <c r="O113" s="142"/>
    </row>
    <row r="114" spans="5:15" s="59" customFormat="1" ht="20.25">
      <c r="E114" s="70"/>
      <c r="O114" s="142"/>
    </row>
    <row r="115" spans="5:15" s="59" customFormat="1" ht="20.25">
      <c r="E115" s="70"/>
      <c r="O115" s="142"/>
    </row>
    <row r="116" spans="5:15" s="59" customFormat="1" ht="20.25">
      <c r="E116" s="70"/>
      <c r="O116" s="142"/>
    </row>
    <row r="117" spans="5:15" s="59" customFormat="1" ht="20.25">
      <c r="E117" s="70"/>
      <c r="O117" s="142"/>
    </row>
    <row r="118" spans="5:15" s="59" customFormat="1" ht="20.25">
      <c r="E118" s="70"/>
      <c r="O118" s="142"/>
    </row>
    <row r="119" spans="5:15" s="59" customFormat="1" ht="20.25">
      <c r="E119" s="70"/>
      <c r="O119" s="142"/>
    </row>
    <row r="120" spans="5:15" s="59" customFormat="1" ht="20.25">
      <c r="E120" s="70"/>
      <c r="O120" s="142"/>
    </row>
    <row r="121" spans="5:15" s="59" customFormat="1" ht="20.25">
      <c r="E121" s="70"/>
      <c r="O121" s="142"/>
    </row>
    <row r="122" spans="5:15" s="59" customFormat="1" ht="20.25">
      <c r="E122" s="70"/>
      <c r="O122" s="142"/>
    </row>
    <row r="123" spans="5:15" s="59" customFormat="1" ht="20.25">
      <c r="E123" s="70"/>
      <c r="O123" s="142"/>
    </row>
    <row r="124" spans="5:15" s="59" customFormat="1" ht="20.25">
      <c r="E124" s="70"/>
      <c r="O124" s="142"/>
    </row>
    <row r="125" spans="5:15" s="59" customFormat="1" ht="20.25">
      <c r="E125" s="70"/>
      <c r="O125" s="142"/>
    </row>
    <row r="126" spans="5:15" s="59" customFormat="1" ht="20.25">
      <c r="E126" s="70"/>
      <c r="O126" s="142"/>
    </row>
    <row r="127" spans="5:15" s="59" customFormat="1" ht="20.25">
      <c r="E127" s="70"/>
      <c r="O127" s="142"/>
    </row>
    <row r="128" spans="5:15" s="59" customFormat="1" ht="20.25">
      <c r="E128" s="70"/>
      <c r="O128" s="142"/>
    </row>
    <row r="129" spans="5:15" s="59" customFormat="1" ht="20.25">
      <c r="E129" s="70"/>
      <c r="O129" s="142"/>
    </row>
    <row r="130" spans="5:15" s="59" customFormat="1" ht="20.25">
      <c r="E130" s="70"/>
      <c r="O130" s="142"/>
    </row>
    <row r="131" spans="5:15" s="59" customFormat="1" ht="20.25">
      <c r="E131" s="70"/>
      <c r="O131" s="142"/>
    </row>
    <row r="132" spans="5:15" s="59" customFormat="1" ht="20.25">
      <c r="E132" s="70"/>
      <c r="O132" s="142"/>
    </row>
    <row r="133" spans="5:15" s="59" customFormat="1" ht="20.25">
      <c r="E133" s="70"/>
      <c r="O133" s="142"/>
    </row>
    <row r="134" spans="5:15" s="59" customFormat="1" ht="20.25">
      <c r="E134" s="70"/>
      <c r="O134" s="142"/>
    </row>
    <row r="135" spans="5:15" s="59" customFormat="1" ht="20.25">
      <c r="E135" s="70"/>
      <c r="O135" s="142"/>
    </row>
    <row r="136" spans="5:15" s="59" customFormat="1" ht="20.25">
      <c r="E136" s="70"/>
      <c r="O136" s="142"/>
    </row>
    <row r="137" spans="5:15" s="59" customFormat="1" ht="20.25">
      <c r="E137" s="70"/>
      <c r="O137" s="142"/>
    </row>
    <row r="138" spans="5:15" s="59" customFormat="1" ht="20.25">
      <c r="E138" s="70"/>
      <c r="O138" s="142"/>
    </row>
    <row r="139" spans="5:15" s="59" customFormat="1" ht="20.25">
      <c r="E139" s="70"/>
      <c r="O139" s="142"/>
    </row>
    <row r="140" spans="5:15" s="59" customFormat="1" ht="20.25">
      <c r="E140" s="70"/>
      <c r="O140" s="142"/>
    </row>
    <row r="141" spans="5:15" s="59" customFormat="1" ht="20.25">
      <c r="E141" s="70"/>
      <c r="O141" s="142"/>
    </row>
    <row r="142" spans="5:15" s="59" customFormat="1" ht="20.25">
      <c r="E142" s="70"/>
      <c r="O142" s="142"/>
    </row>
    <row r="143" spans="5:15" s="59" customFormat="1" ht="20.25">
      <c r="E143" s="70"/>
      <c r="O143" s="142"/>
    </row>
    <row r="144" spans="5:15" s="59" customFormat="1" ht="20.25">
      <c r="E144" s="70"/>
      <c r="O144" s="142"/>
    </row>
    <row r="145" spans="5:15" s="59" customFormat="1" ht="20.25">
      <c r="E145" s="70"/>
      <c r="O145" s="142"/>
    </row>
    <row r="146" spans="5:15" s="59" customFormat="1" ht="20.25">
      <c r="E146" s="70"/>
      <c r="O146" s="142"/>
    </row>
    <row r="147" spans="5:15" s="59" customFormat="1" ht="20.25">
      <c r="E147" s="70"/>
      <c r="O147" s="142"/>
    </row>
    <row r="148" spans="5:15" s="59" customFormat="1" ht="20.25">
      <c r="E148" s="70"/>
      <c r="O148" s="142"/>
    </row>
    <row r="149" spans="5:15" s="59" customFormat="1" ht="20.25">
      <c r="E149" s="70"/>
      <c r="O149" s="142"/>
    </row>
    <row r="150" spans="5:15" s="59" customFormat="1" ht="20.25">
      <c r="E150" s="70"/>
      <c r="O150" s="142"/>
    </row>
    <row r="151" spans="5:15" s="59" customFormat="1" ht="20.25">
      <c r="E151" s="70"/>
      <c r="O151" s="142"/>
    </row>
    <row r="152" spans="5:15" s="59" customFormat="1" ht="20.25">
      <c r="E152" s="70"/>
      <c r="O152" s="142"/>
    </row>
    <row r="153" spans="5:15" s="59" customFormat="1" ht="20.25">
      <c r="E153" s="70"/>
      <c r="O153" s="142"/>
    </row>
    <row r="154" spans="5:15" s="59" customFormat="1" ht="20.25">
      <c r="E154" s="70"/>
      <c r="O154" s="142"/>
    </row>
    <row r="155" spans="5:15" s="59" customFormat="1" ht="20.25">
      <c r="E155" s="70"/>
      <c r="O155" s="142"/>
    </row>
    <row r="156" spans="5:15" s="59" customFormat="1" ht="20.25">
      <c r="E156" s="70"/>
      <c r="O156" s="142"/>
    </row>
    <row r="157" spans="5:15" s="59" customFormat="1" ht="20.25">
      <c r="E157" s="70"/>
      <c r="O157" s="142"/>
    </row>
    <row r="158" spans="5:15" s="59" customFormat="1" ht="20.25">
      <c r="E158" s="70"/>
      <c r="O158" s="142"/>
    </row>
    <row r="159" spans="5:15" s="59" customFormat="1" ht="20.25">
      <c r="E159" s="70"/>
      <c r="O159" s="142"/>
    </row>
    <row r="160" spans="5:15" s="59" customFormat="1" ht="20.25">
      <c r="E160" s="70"/>
      <c r="O160" s="142"/>
    </row>
    <row r="161" spans="5:15" s="59" customFormat="1" ht="20.25">
      <c r="E161" s="70"/>
      <c r="O161" s="142"/>
    </row>
    <row r="162" spans="5:15" s="59" customFormat="1" ht="20.25">
      <c r="E162" s="70"/>
      <c r="O162" s="142"/>
    </row>
    <row r="163" spans="5:15" s="59" customFormat="1" ht="20.25">
      <c r="E163" s="70"/>
      <c r="O163" s="142"/>
    </row>
    <row r="164" spans="5:15" s="59" customFormat="1" ht="20.25">
      <c r="E164" s="70"/>
      <c r="O164" s="142"/>
    </row>
    <row r="165" spans="5:15" s="59" customFormat="1" ht="20.25">
      <c r="E165" s="70"/>
      <c r="O165" s="142"/>
    </row>
    <row r="166" spans="5:15" s="59" customFormat="1" ht="20.25">
      <c r="E166" s="70"/>
      <c r="O166" s="142"/>
    </row>
    <row r="167" spans="5:15" s="59" customFormat="1" ht="20.25">
      <c r="E167" s="70"/>
      <c r="O167" s="142"/>
    </row>
    <row r="168" spans="5:15" s="59" customFormat="1" ht="20.25">
      <c r="E168" s="70"/>
      <c r="O168" s="142"/>
    </row>
    <row r="169" spans="5:15" s="59" customFormat="1" ht="20.25">
      <c r="E169" s="70"/>
      <c r="O169" s="142"/>
    </row>
    <row r="170" spans="5:15" s="59" customFormat="1" ht="20.25">
      <c r="E170" s="70"/>
      <c r="O170" s="142"/>
    </row>
    <row r="171" spans="5:15" s="59" customFormat="1" ht="20.25">
      <c r="E171" s="70"/>
      <c r="O171" s="142"/>
    </row>
    <row r="172" spans="5:15" s="59" customFormat="1" ht="20.25">
      <c r="E172" s="70"/>
      <c r="O172" s="142"/>
    </row>
    <row r="173" spans="5:15" s="59" customFormat="1" ht="20.25">
      <c r="E173" s="70"/>
      <c r="O173" s="142"/>
    </row>
    <row r="174" spans="5:15" s="59" customFormat="1" ht="20.25">
      <c r="E174" s="70"/>
      <c r="O174" s="142"/>
    </row>
    <row r="175" spans="5:15" s="59" customFormat="1" ht="20.25">
      <c r="E175" s="70"/>
      <c r="O175" s="142"/>
    </row>
    <row r="176" spans="5:15" s="59" customFormat="1" ht="20.25">
      <c r="E176" s="70"/>
      <c r="O176" s="142"/>
    </row>
    <row r="177" spans="5:15" s="59" customFormat="1" ht="20.25">
      <c r="E177" s="70"/>
      <c r="O177" s="142"/>
    </row>
    <row r="178" spans="5:15" s="59" customFormat="1" ht="20.25">
      <c r="E178" s="70"/>
      <c r="O178" s="142"/>
    </row>
    <row r="179" spans="5:15" s="59" customFormat="1" ht="20.25">
      <c r="E179" s="70"/>
      <c r="O179" s="142"/>
    </row>
    <row r="180" spans="5:15" s="59" customFormat="1" ht="20.25">
      <c r="E180" s="70"/>
      <c r="O180" s="142"/>
    </row>
    <row r="181" spans="5:15" s="59" customFormat="1" ht="20.25">
      <c r="E181" s="70"/>
      <c r="O181" s="142"/>
    </row>
    <row r="182" spans="5:15" s="59" customFormat="1" ht="20.25">
      <c r="E182" s="70"/>
      <c r="O182" s="142"/>
    </row>
    <row r="183" spans="5:15" s="59" customFormat="1" ht="20.25">
      <c r="E183" s="70"/>
      <c r="O183" s="142"/>
    </row>
    <row r="184" spans="5:15" s="59" customFormat="1" ht="20.25">
      <c r="E184" s="70"/>
      <c r="O184" s="142"/>
    </row>
    <row r="185" spans="5:15" s="59" customFormat="1" ht="20.25">
      <c r="E185" s="70"/>
      <c r="O185" s="142"/>
    </row>
    <row r="186" spans="5:15" s="59" customFormat="1" ht="20.25">
      <c r="E186" s="70"/>
      <c r="O186" s="142"/>
    </row>
    <row r="187" spans="5:15" s="59" customFormat="1" ht="20.25">
      <c r="E187" s="70"/>
      <c r="O187" s="142"/>
    </row>
    <row r="188" spans="5:15" s="59" customFormat="1" ht="20.25">
      <c r="E188" s="70"/>
      <c r="O188" s="142"/>
    </row>
    <row r="189" spans="5:15" s="59" customFormat="1" ht="20.25">
      <c r="E189" s="70"/>
      <c r="O189" s="142"/>
    </row>
    <row r="190" spans="5:15" s="59" customFormat="1" ht="20.25">
      <c r="E190" s="70"/>
      <c r="O190" s="142"/>
    </row>
    <row r="191" spans="5:15" s="59" customFormat="1" ht="20.25">
      <c r="E191" s="70"/>
      <c r="O191" s="142"/>
    </row>
    <row r="192" spans="5:15" s="59" customFormat="1" ht="20.25">
      <c r="E192" s="70"/>
      <c r="O192" s="142"/>
    </row>
    <row r="193" spans="5:15" s="59" customFormat="1" ht="20.25">
      <c r="E193" s="70"/>
      <c r="O193" s="142"/>
    </row>
    <row r="194" spans="5:15" s="59" customFormat="1" ht="20.25">
      <c r="E194" s="70"/>
      <c r="O194" s="142"/>
    </row>
    <row r="195" spans="5:15" s="59" customFormat="1" ht="20.25">
      <c r="E195" s="70"/>
      <c r="O195" s="142"/>
    </row>
    <row r="196" spans="5:15" s="59" customFormat="1" ht="20.25">
      <c r="E196" s="70"/>
      <c r="O196" s="142"/>
    </row>
    <row r="197" spans="5:15" s="59" customFormat="1" ht="20.25">
      <c r="E197" s="70"/>
      <c r="O197" s="142"/>
    </row>
    <row r="198" spans="5:15" s="59" customFormat="1" ht="20.25">
      <c r="E198" s="70"/>
      <c r="O198" s="142"/>
    </row>
    <row r="199" spans="5:15" s="3" customFormat="1">
      <c r="E199" s="35"/>
      <c r="O199" s="4"/>
    </row>
    <row r="200" spans="5:15" s="3" customFormat="1">
      <c r="E200" s="35"/>
      <c r="O200" s="4"/>
    </row>
    <row r="201" spans="5:15" s="3" customFormat="1">
      <c r="E201" s="35"/>
      <c r="O201" s="4"/>
    </row>
    <row r="202" spans="5:15" s="3" customFormat="1">
      <c r="E202" s="35"/>
      <c r="O202" s="4"/>
    </row>
    <row r="203" spans="5:15" s="3" customFormat="1">
      <c r="E203" s="35"/>
      <c r="O203" s="4"/>
    </row>
    <row r="204" spans="5:15" s="3" customFormat="1">
      <c r="E204" s="35"/>
      <c r="O204" s="4"/>
    </row>
    <row r="205" spans="5:15" s="3" customFormat="1">
      <c r="E205" s="35"/>
      <c r="O205" s="4"/>
    </row>
    <row r="206" spans="5:15" s="3" customFormat="1">
      <c r="E206" s="35"/>
      <c r="O206" s="4"/>
    </row>
    <row r="207" spans="5:15" s="3" customFormat="1">
      <c r="E207" s="35"/>
      <c r="O207" s="4"/>
    </row>
    <row r="208" spans="5:15" s="3" customFormat="1">
      <c r="E208" s="35"/>
      <c r="O208" s="4"/>
    </row>
    <row r="209" spans="5:15" s="3" customFormat="1">
      <c r="E209" s="35"/>
      <c r="O209" s="4"/>
    </row>
    <row r="210" spans="5:15" s="3" customFormat="1">
      <c r="E210" s="35"/>
      <c r="O210" s="4"/>
    </row>
    <row r="211" spans="5:15" s="3" customFormat="1">
      <c r="E211" s="35"/>
      <c r="O211" s="4"/>
    </row>
    <row r="212" spans="5:15" s="3" customFormat="1">
      <c r="E212" s="35"/>
      <c r="O212" s="4"/>
    </row>
    <row r="213" spans="5:15" s="3" customFormat="1">
      <c r="E213" s="35"/>
      <c r="O213" s="4"/>
    </row>
    <row r="214" spans="5:15" s="3" customFormat="1">
      <c r="E214" s="35"/>
      <c r="O214" s="4"/>
    </row>
    <row r="215" spans="5:15" s="3" customFormat="1">
      <c r="E215" s="35"/>
      <c r="O215" s="4"/>
    </row>
    <row r="216" spans="5:15" s="3" customFormat="1">
      <c r="E216" s="35"/>
      <c r="O216" s="4"/>
    </row>
    <row r="217" spans="5:15" s="3" customFormat="1">
      <c r="E217" s="35"/>
      <c r="O217" s="4"/>
    </row>
    <row r="218" spans="5:15" s="3" customFormat="1">
      <c r="E218" s="35"/>
      <c r="O218" s="4"/>
    </row>
    <row r="219" spans="5:15" s="3" customFormat="1">
      <c r="E219" s="35"/>
      <c r="O219" s="4"/>
    </row>
    <row r="220" spans="5:15" s="3" customFormat="1">
      <c r="E220" s="35"/>
      <c r="O220" s="4"/>
    </row>
    <row r="221" spans="5:15" s="3" customFormat="1">
      <c r="E221" s="35"/>
      <c r="O221" s="4"/>
    </row>
    <row r="222" spans="5:15" s="3" customFormat="1">
      <c r="E222" s="35"/>
      <c r="O222" s="4"/>
    </row>
    <row r="223" spans="5:15" s="3" customFormat="1">
      <c r="E223" s="35"/>
      <c r="O223" s="4"/>
    </row>
    <row r="224" spans="5:15" s="3" customFormat="1">
      <c r="E224" s="35"/>
      <c r="O224" s="4"/>
    </row>
    <row r="225" spans="5:15" s="3" customFormat="1">
      <c r="E225" s="35"/>
      <c r="O225" s="4"/>
    </row>
    <row r="226" spans="5:15" s="3" customFormat="1">
      <c r="E226" s="35"/>
      <c r="O226" s="4"/>
    </row>
    <row r="227" spans="5:15" s="3" customFormat="1">
      <c r="E227" s="35"/>
      <c r="O227" s="4"/>
    </row>
    <row r="228" spans="5:15" s="3" customFormat="1">
      <c r="E228" s="35"/>
      <c r="O228" s="4"/>
    </row>
    <row r="229" spans="5:15" s="3" customFormat="1">
      <c r="E229" s="35"/>
      <c r="O229" s="4"/>
    </row>
    <row r="230" spans="5:15" s="3" customFormat="1">
      <c r="E230" s="35"/>
      <c r="O230" s="4"/>
    </row>
    <row r="231" spans="5:15" s="3" customFormat="1">
      <c r="E231" s="35"/>
      <c r="O231" s="4"/>
    </row>
    <row r="232" spans="5:15" s="3" customFormat="1">
      <c r="E232" s="35"/>
      <c r="O232" s="4"/>
    </row>
    <row r="233" spans="5:15" s="3" customFormat="1">
      <c r="E233" s="35"/>
      <c r="O233" s="4"/>
    </row>
    <row r="234" spans="5:15" s="3" customFormat="1">
      <c r="E234" s="35"/>
      <c r="O234" s="4"/>
    </row>
    <row r="235" spans="5:15" s="3" customFormat="1">
      <c r="E235" s="35"/>
      <c r="O235" s="4"/>
    </row>
    <row r="236" spans="5:15" s="3" customFormat="1">
      <c r="E236" s="35"/>
      <c r="O236" s="4"/>
    </row>
    <row r="237" spans="5:15" s="3" customFormat="1">
      <c r="E237" s="35"/>
      <c r="O237" s="4"/>
    </row>
    <row r="238" spans="5:15" s="3" customFormat="1">
      <c r="E238" s="35"/>
      <c r="O238" s="4"/>
    </row>
    <row r="239" spans="5:15" s="3" customFormat="1">
      <c r="E239" s="35"/>
      <c r="O239" s="4"/>
    </row>
    <row r="240" spans="5:15" s="3" customFormat="1">
      <c r="E240" s="35"/>
      <c r="O240" s="4"/>
    </row>
    <row r="241" spans="5:15" s="3" customFormat="1">
      <c r="E241" s="35"/>
      <c r="O241" s="4"/>
    </row>
    <row r="242" spans="5:15" s="3" customFormat="1">
      <c r="E242" s="35"/>
      <c r="O242" s="4"/>
    </row>
    <row r="243" spans="5:15" s="3" customFormat="1">
      <c r="E243" s="35"/>
      <c r="O243" s="4"/>
    </row>
    <row r="244" spans="5:15" s="3" customFormat="1">
      <c r="E244" s="35"/>
      <c r="O244" s="4"/>
    </row>
    <row r="245" spans="5:15" s="3" customFormat="1">
      <c r="E245" s="35"/>
      <c r="O245" s="4"/>
    </row>
    <row r="246" spans="5:15" s="3" customFormat="1">
      <c r="E246" s="35"/>
      <c r="O246" s="4"/>
    </row>
    <row r="247" spans="5:15" s="3" customFormat="1">
      <c r="E247" s="35"/>
      <c r="O247" s="4"/>
    </row>
    <row r="248" spans="5:15" s="3" customFormat="1">
      <c r="E248" s="35"/>
      <c r="O248" s="4"/>
    </row>
    <row r="249" spans="5:15" s="3" customFormat="1">
      <c r="E249" s="35"/>
      <c r="O249" s="4"/>
    </row>
    <row r="250" spans="5:15" s="3" customFormat="1">
      <c r="E250" s="35"/>
      <c r="O250" s="4"/>
    </row>
    <row r="251" spans="5:15" s="3" customFormat="1">
      <c r="E251" s="35"/>
      <c r="O251" s="4"/>
    </row>
    <row r="252" spans="5:15" s="3" customFormat="1">
      <c r="E252" s="35"/>
      <c r="O252" s="4"/>
    </row>
    <row r="253" spans="5:15" s="3" customFormat="1">
      <c r="E253" s="35"/>
      <c r="O253" s="4"/>
    </row>
    <row r="254" spans="5:15" s="3" customFormat="1">
      <c r="E254" s="35"/>
      <c r="O254" s="4"/>
    </row>
    <row r="255" spans="5:15" s="3" customFormat="1">
      <c r="E255" s="35"/>
      <c r="O255" s="4"/>
    </row>
    <row r="256" spans="5:15" s="3" customFormat="1">
      <c r="E256" s="35"/>
      <c r="O256" s="4"/>
    </row>
    <row r="257" spans="5:15" s="3" customFormat="1">
      <c r="E257" s="35"/>
      <c r="O257" s="4"/>
    </row>
    <row r="258" spans="5:15" s="3" customFormat="1">
      <c r="E258" s="35"/>
      <c r="O258" s="4"/>
    </row>
    <row r="259" spans="5:15" s="3" customFormat="1">
      <c r="E259" s="35"/>
      <c r="O259" s="4"/>
    </row>
    <row r="260" spans="5:15" s="3" customFormat="1">
      <c r="E260" s="35"/>
      <c r="O260" s="4"/>
    </row>
    <row r="261" spans="5:15" s="3" customFormat="1">
      <c r="E261" s="35"/>
      <c r="O261" s="4"/>
    </row>
    <row r="262" spans="5:15" s="3" customFormat="1">
      <c r="E262" s="35"/>
      <c r="O262" s="4"/>
    </row>
    <row r="263" spans="5:15" s="3" customFormat="1">
      <c r="E263" s="35"/>
      <c r="O263" s="4"/>
    </row>
    <row r="264" spans="5:15" s="3" customFormat="1">
      <c r="E264" s="35"/>
      <c r="O264" s="4"/>
    </row>
    <row r="265" spans="5:15" s="3" customFormat="1">
      <c r="E265" s="35"/>
      <c r="O265" s="4"/>
    </row>
    <row r="266" spans="5:15" s="3" customFormat="1">
      <c r="E266" s="35"/>
      <c r="O266" s="4"/>
    </row>
    <row r="267" spans="5:15" s="3" customFormat="1">
      <c r="E267" s="35"/>
      <c r="O267" s="4"/>
    </row>
    <row r="268" spans="5:15" s="3" customFormat="1">
      <c r="E268" s="35"/>
      <c r="O268" s="4"/>
    </row>
    <row r="269" spans="5:15" s="3" customFormat="1">
      <c r="E269" s="35"/>
      <c r="O269" s="4"/>
    </row>
    <row r="270" spans="5:15" s="3" customFormat="1">
      <c r="E270" s="35"/>
      <c r="O270" s="4"/>
    </row>
    <row r="271" spans="5:15" s="3" customFormat="1">
      <c r="E271" s="35"/>
      <c r="O271" s="4"/>
    </row>
    <row r="272" spans="5:15" s="3" customFormat="1">
      <c r="E272" s="35"/>
      <c r="O272" s="4"/>
    </row>
    <row r="273" spans="5:15" s="3" customFormat="1">
      <c r="E273" s="35"/>
      <c r="O273" s="4"/>
    </row>
    <row r="274" spans="5:15" s="3" customFormat="1">
      <c r="E274" s="35"/>
      <c r="O274" s="4"/>
    </row>
    <row r="275" spans="5:15" s="3" customFormat="1">
      <c r="E275" s="35"/>
      <c r="O275" s="4"/>
    </row>
    <row r="276" spans="5:15" s="3" customFormat="1">
      <c r="E276" s="35"/>
      <c r="O276" s="4"/>
    </row>
    <row r="277" spans="5:15" s="3" customFormat="1">
      <c r="E277" s="35"/>
      <c r="O277" s="4"/>
    </row>
    <row r="278" spans="5:15" s="3" customFormat="1">
      <c r="E278" s="35"/>
      <c r="O278" s="4"/>
    </row>
    <row r="279" spans="5:15" s="3" customFormat="1">
      <c r="E279" s="35"/>
      <c r="O279" s="4"/>
    </row>
    <row r="280" spans="5:15" s="3" customFormat="1">
      <c r="E280" s="35"/>
      <c r="O280" s="4"/>
    </row>
    <row r="281" spans="5:15" s="3" customFormat="1">
      <c r="E281" s="35"/>
      <c r="O281" s="4"/>
    </row>
    <row r="282" spans="5:15" s="3" customFormat="1">
      <c r="E282" s="35"/>
      <c r="O282" s="4"/>
    </row>
    <row r="283" spans="5:15" s="3" customFormat="1">
      <c r="E283" s="35"/>
      <c r="O283" s="4"/>
    </row>
    <row r="284" spans="5:15" s="3" customFormat="1">
      <c r="E284" s="35"/>
      <c r="O284" s="4"/>
    </row>
    <row r="285" spans="5:15" s="3" customFormat="1">
      <c r="E285" s="35"/>
      <c r="O285" s="4"/>
    </row>
    <row r="286" spans="5:15" s="3" customFormat="1">
      <c r="E286" s="35"/>
      <c r="O286" s="4"/>
    </row>
    <row r="287" spans="5:15" s="3" customFormat="1">
      <c r="E287" s="35"/>
      <c r="O287" s="4"/>
    </row>
    <row r="288" spans="5:15" s="3" customFormat="1">
      <c r="E288" s="35"/>
      <c r="O288" s="4"/>
    </row>
    <row r="289" spans="5:15" s="3" customFormat="1">
      <c r="E289" s="35"/>
      <c r="O289" s="4"/>
    </row>
    <row r="290" spans="5:15" s="3" customFormat="1">
      <c r="E290" s="35"/>
      <c r="O290" s="4"/>
    </row>
    <row r="291" spans="5:15" s="3" customFormat="1">
      <c r="E291" s="35"/>
      <c r="O291" s="4"/>
    </row>
    <row r="292" spans="5:15" s="3" customFormat="1">
      <c r="E292" s="35"/>
      <c r="O292" s="4"/>
    </row>
    <row r="293" spans="5:15" s="3" customFormat="1">
      <c r="E293" s="35"/>
      <c r="O293" s="4"/>
    </row>
    <row r="294" spans="5:15" s="3" customFormat="1">
      <c r="E294" s="35"/>
      <c r="O294" s="4"/>
    </row>
    <row r="295" spans="5:15" s="3" customFormat="1">
      <c r="E295" s="35"/>
      <c r="O295" s="4"/>
    </row>
    <row r="296" spans="5:15" s="3" customFormat="1">
      <c r="E296" s="35"/>
      <c r="O296" s="4"/>
    </row>
    <row r="297" spans="5:15" s="3" customFormat="1">
      <c r="E297" s="35"/>
      <c r="O297" s="4"/>
    </row>
    <row r="298" spans="5:15" s="3" customFormat="1">
      <c r="E298" s="35"/>
      <c r="O298" s="4"/>
    </row>
    <row r="299" spans="5:15" s="3" customFormat="1">
      <c r="E299" s="35"/>
      <c r="O299" s="4"/>
    </row>
    <row r="300" spans="5:15" s="3" customFormat="1">
      <c r="E300" s="35"/>
      <c r="O300" s="4"/>
    </row>
    <row r="301" spans="5:15" s="3" customFormat="1">
      <c r="E301" s="35"/>
      <c r="O301" s="4"/>
    </row>
    <row r="302" spans="5:15" s="3" customFormat="1">
      <c r="E302" s="35"/>
      <c r="O302" s="4"/>
    </row>
    <row r="303" spans="5:15" s="3" customFormat="1">
      <c r="E303" s="35"/>
      <c r="O303" s="4"/>
    </row>
    <row r="304" spans="5:15" s="3" customFormat="1">
      <c r="E304" s="35"/>
      <c r="O304" s="4"/>
    </row>
    <row r="305" spans="5:15" s="3" customFormat="1">
      <c r="E305" s="35"/>
      <c r="O305" s="4"/>
    </row>
    <row r="306" spans="5:15" s="3" customFormat="1">
      <c r="E306" s="35"/>
      <c r="O306" s="4"/>
    </row>
    <row r="307" spans="5:15" s="3" customFormat="1">
      <c r="E307" s="35"/>
      <c r="O307" s="4"/>
    </row>
    <row r="308" spans="5:15" s="3" customFormat="1">
      <c r="E308" s="35"/>
      <c r="O308" s="4"/>
    </row>
    <row r="309" spans="5:15" s="3" customFormat="1">
      <c r="E309" s="35"/>
      <c r="O309" s="4"/>
    </row>
    <row r="310" spans="5:15" s="3" customFormat="1">
      <c r="E310" s="35"/>
      <c r="O310" s="4"/>
    </row>
    <row r="311" spans="5:15" s="3" customFormat="1">
      <c r="E311" s="35"/>
      <c r="O311" s="4"/>
    </row>
    <row r="312" spans="5:15" s="3" customFormat="1">
      <c r="E312" s="35"/>
      <c r="O312" s="4"/>
    </row>
    <row r="313" spans="5:15" s="3" customFormat="1">
      <c r="E313" s="35"/>
      <c r="O313" s="4"/>
    </row>
    <row r="314" spans="5:15" s="3" customFormat="1">
      <c r="E314" s="35"/>
      <c r="O314" s="4"/>
    </row>
    <row r="315" spans="5:15" s="3" customFormat="1">
      <c r="E315" s="35"/>
      <c r="O315" s="4"/>
    </row>
    <row r="316" spans="5:15" s="3" customFormat="1">
      <c r="E316" s="35"/>
      <c r="O316" s="4"/>
    </row>
    <row r="317" spans="5:15" s="3" customFormat="1">
      <c r="E317" s="35"/>
      <c r="O317" s="4"/>
    </row>
    <row r="318" spans="5:15" s="3" customFormat="1">
      <c r="E318" s="35"/>
      <c r="O318" s="4"/>
    </row>
    <row r="319" spans="5:15" s="3" customFormat="1">
      <c r="E319" s="35"/>
      <c r="O319" s="4"/>
    </row>
    <row r="320" spans="5:15" s="3" customFormat="1">
      <c r="E320" s="35"/>
      <c r="O320" s="4"/>
    </row>
    <row r="321" spans="5:15" s="3" customFormat="1">
      <c r="E321" s="35"/>
      <c r="O321" s="4"/>
    </row>
    <row r="322" spans="5:15" s="3" customFormat="1">
      <c r="E322" s="35"/>
      <c r="O322" s="4"/>
    </row>
    <row r="323" spans="5:15" s="3" customFormat="1">
      <c r="E323" s="35"/>
      <c r="O323" s="4"/>
    </row>
    <row r="324" spans="5:15" s="3" customFormat="1">
      <c r="E324" s="35"/>
      <c r="O324" s="4"/>
    </row>
    <row r="325" spans="5:15" s="3" customFormat="1">
      <c r="E325" s="35"/>
      <c r="O325" s="4"/>
    </row>
    <row r="326" spans="5:15" s="3" customFormat="1">
      <c r="E326" s="35"/>
      <c r="O326" s="4"/>
    </row>
    <row r="327" spans="5:15" s="3" customFormat="1">
      <c r="E327" s="35"/>
      <c r="O327" s="4"/>
    </row>
    <row r="328" spans="5:15" s="3" customFormat="1">
      <c r="E328" s="35"/>
      <c r="O328" s="4"/>
    </row>
    <row r="329" spans="5:15" s="3" customFormat="1">
      <c r="E329" s="35"/>
      <c r="O329" s="4"/>
    </row>
    <row r="330" spans="5:15" s="3" customFormat="1">
      <c r="E330" s="35"/>
      <c r="O330" s="4"/>
    </row>
    <row r="331" spans="5:15" s="3" customFormat="1">
      <c r="E331" s="35"/>
      <c r="O331" s="4"/>
    </row>
    <row r="332" spans="5:15" s="3" customFormat="1">
      <c r="E332" s="35"/>
      <c r="O332" s="4"/>
    </row>
    <row r="333" spans="5:15" s="3" customFormat="1">
      <c r="E333" s="35"/>
      <c r="O333" s="4"/>
    </row>
    <row r="334" spans="5:15" s="3" customFormat="1">
      <c r="E334" s="35"/>
      <c r="O334" s="4"/>
    </row>
    <row r="335" spans="5:15" s="3" customFormat="1">
      <c r="E335" s="35"/>
      <c r="O335" s="4"/>
    </row>
    <row r="336" spans="5:15" s="3" customFormat="1">
      <c r="E336" s="35"/>
      <c r="O336" s="4"/>
    </row>
    <row r="337" spans="5:15" s="3" customFormat="1">
      <c r="E337" s="35"/>
      <c r="O337" s="4"/>
    </row>
    <row r="338" spans="5:15" s="3" customFormat="1">
      <c r="E338" s="35"/>
      <c r="O338" s="4"/>
    </row>
    <row r="339" spans="5:15" s="3" customFormat="1">
      <c r="E339" s="35"/>
      <c r="O339" s="4"/>
    </row>
    <row r="340" spans="5:15" s="3" customFormat="1">
      <c r="E340" s="35"/>
      <c r="O340" s="4"/>
    </row>
    <row r="341" spans="5:15" s="3" customFormat="1">
      <c r="E341" s="35"/>
      <c r="O341" s="4"/>
    </row>
    <row r="342" spans="5:15" s="3" customFormat="1">
      <c r="E342" s="35"/>
      <c r="O342" s="4"/>
    </row>
    <row r="343" spans="5:15" s="3" customFormat="1">
      <c r="E343" s="35"/>
      <c r="O343" s="4"/>
    </row>
    <row r="344" spans="5:15" s="3" customFormat="1">
      <c r="E344" s="35"/>
      <c r="O344" s="4"/>
    </row>
    <row r="345" spans="5:15" s="3" customFormat="1">
      <c r="E345" s="35"/>
      <c r="O345" s="4"/>
    </row>
    <row r="346" spans="5:15" s="3" customFormat="1">
      <c r="E346" s="35"/>
      <c r="O346" s="4"/>
    </row>
    <row r="347" spans="5:15" s="3" customFormat="1">
      <c r="E347" s="35"/>
      <c r="O347" s="4"/>
    </row>
    <row r="348" spans="5:15" s="3" customFormat="1">
      <c r="E348" s="35"/>
      <c r="O348" s="4"/>
    </row>
    <row r="349" spans="5:15" s="3" customFormat="1">
      <c r="E349" s="35"/>
      <c r="O349" s="4"/>
    </row>
    <row r="350" spans="5:15" s="3" customFormat="1">
      <c r="E350" s="35"/>
      <c r="O350" s="4"/>
    </row>
    <row r="351" spans="5:15" s="3" customFormat="1">
      <c r="E351" s="35"/>
      <c r="O351" s="4"/>
    </row>
    <row r="352" spans="5:15" s="3" customFormat="1">
      <c r="E352" s="35"/>
      <c r="O352" s="4"/>
    </row>
    <row r="353" spans="5:15" s="3" customFormat="1">
      <c r="E353" s="35"/>
      <c r="O353" s="4"/>
    </row>
    <row r="354" spans="5:15" s="3" customFormat="1">
      <c r="E354" s="35"/>
      <c r="O354" s="4"/>
    </row>
    <row r="355" spans="5:15" s="3" customFormat="1">
      <c r="E355" s="35"/>
      <c r="O355" s="4"/>
    </row>
    <row r="356" spans="5:15" s="3" customFormat="1">
      <c r="E356" s="35"/>
      <c r="O356" s="4"/>
    </row>
    <row r="357" spans="5:15" s="3" customFormat="1">
      <c r="E357" s="35"/>
      <c r="O357" s="4"/>
    </row>
    <row r="358" spans="5:15" s="3" customFormat="1">
      <c r="E358" s="35"/>
      <c r="O358" s="4"/>
    </row>
    <row r="359" spans="5:15" s="3" customFormat="1">
      <c r="E359" s="35"/>
      <c r="O359" s="4"/>
    </row>
    <row r="360" spans="5:15" s="3" customFormat="1">
      <c r="E360" s="35"/>
      <c r="O360" s="4"/>
    </row>
    <row r="361" spans="5:15" s="3" customFormat="1">
      <c r="E361" s="35"/>
      <c r="O361" s="4"/>
    </row>
    <row r="362" spans="5:15" s="3" customFormat="1">
      <c r="E362" s="35"/>
      <c r="O362" s="4"/>
    </row>
    <row r="363" spans="5:15" s="3" customFormat="1">
      <c r="E363" s="35"/>
      <c r="O363" s="4"/>
    </row>
    <row r="364" spans="5:15" s="3" customFormat="1">
      <c r="E364" s="35"/>
      <c r="O364" s="4"/>
    </row>
    <row r="365" spans="5:15" s="3" customFormat="1">
      <c r="E365" s="35"/>
      <c r="O365" s="4"/>
    </row>
    <row r="366" spans="5:15" s="3" customFormat="1">
      <c r="E366" s="35"/>
      <c r="O366" s="4"/>
    </row>
    <row r="367" spans="5:15" s="3" customFormat="1">
      <c r="E367" s="35"/>
      <c r="O367" s="4"/>
    </row>
    <row r="368" spans="5:15" s="3" customFormat="1">
      <c r="E368" s="35"/>
      <c r="O368" s="4"/>
    </row>
    <row r="369" spans="5:15" s="3" customFormat="1">
      <c r="E369" s="35"/>
      <c r="O369" s="4"/>
    </row>
    <row r="370" spans="5:15" s="3" customFormat="1">
      <c r="E370" s="35"/>
      <c r="O370" s="4"/>
    </row>
    <row r="371" spans="5:15" s="3" customFormat="1">
      <c r="E371" s="35"/>
      <c r="O371" s="4"/>
    </row>
    <row r="372" spans="5:15" s="3" customFormat="1">
      <c r="E372" s="35"/>
      <c r="O372" s="4"/>
    </row>
    <row r="373" spans="5:15" s="3" customFormat="1">
      <c r="E373" s="35"/>
      <c r="O373" s="4"/>
    </row>
    <row r="374" spans="5:15" s="3" customFormat="1">
      <c r="E374" s="35"/>
      <c r="O374" s="4"/>
    </row>
    <row r="375" spans="5:15" s="3" customFormat="1">
      <c r="E375" s="35"/>
      <c r="O375" s="4"/>
    </row>
    <row r="376" spans="5:15" s="3" customFormat="1">
      <c r="E376" s="35"/>
      <c r="O376" s="4"/>
    </row>
    <row r="377" spans="5:15" s="3" customFormat="1">
      <c r="E377" s="35"/>
      <c r="O377" s="4"/>
    </row>
    <row r="378" spans="5:15" s="3" customFormat="1">
      <c r="E378" s="35"/>
      <c r="O378" s="4"/>
    </row>
    <row r="379" spans="5:15" s="3" customFormat="1">
      <c r="E379" s="35"/>
      <c r="O379" s="4"/>
    </row>
    <row r="380" spans="5:15" s="3" customFormat="1">
      <c r="E380" s="35"/>
      <c r="O380" s="4"/>
    </row>
    <row r="381" spans="5:15" s="3" customFormat="1">
      <c r="E381" s="35"/>
      <c r="O381" s="4"/>
    </row>
    <row r="382" spans="5:15" s="3" customFormat="1">
      <c r="E382" s="35"/>
      <c r="O382" s="4"/>
    </row>
    <row r="383" spans="5:15" s="3" customFormat="1">
      <c r="E383" s="35"/>
      <c r="O383" s="4"/>
    </row>
    <row r="384" spans="5:15" s="3" customFormat="1">
      <c r="E384" s="35"/>
      <c r="O384" s="4"/>
    </row>
    <row r="385" spans="5:15" s="3" customFormat="1">
      <c r="E385" s="35"/>
      <c r="O385" s="4"/>
    </row>
    <row r="386" spans="5:15" s="3" customFormat="1">
      <c r="E386" s="35"/>
      <c r="O386" s="4"/>
    </row>
    <row r="387" spans="5:15" s="3" customFormat="1">
      <c r="E387" s="35"/>
      <c r="O387" s="4"/>
    </row>
    <row r="388" spans="5:15" s="3" customFormat="1">
      <c r="E388" s="35"/>
      <c r="O388" s="4"/>
    </row>
    <row r="389" spans="5:15" s="3" customFormat="1">
      <c r="E389" s="35"/>
      <c r="O389" s="4"/>
    </row>
    <row r="390" spans="5:15" s="3" customFormat="1">
      <c r="E390" s="35"/>
      <c r="O390" s="4"/>
    </row>
    <row r="391" spans="5:15" s="3" customFormat="1">
      <c r="E391" s="35"/>
      <c r="O391" s="4"/>
    </row>
    <row r="392" spans="5:15" s="3" customFormat="1">
      <c r="E392" s="35"/>
      <c r="O392" s="4"/>
    </row>
    <row r="393" spans="5:15" s="3" customFormat="1">
      <c r="E393" s="35"/>
      <c r="O393" s="4"/>
    </row>
    <row r="394" spans="5:15" s="3" customFormat="1">
      <c r="E394" s="35"/>
      <c r="O394" s="4"/>
    </row>
    <row r="395" spans="5:15" s="3" customFormat="1">
      <c r="E395" s="35"/>
      <c r="O395" s="4"/>
    </row>
    <row r="396" spans="5:15" s="3" customFormat="1">
      <c r="E396" s="35"/>
      <c r="O396" s="4"/>
    </row>
    <row r="397" spans="5:15" s="3" customFormat="1">
      <c r="E397" s="35"/>
      <c r="O397" s="4"/>
    </row>
    <row r="398" spans="5:15" s="3" customFormat="1">
      <c r="E398" s="35"/>
      <c r="O398" s="4"/>
    </row>
    <row r="399" spans="5:15" s="3" customFormat="1">
      <c r="E399" s="35"/>
      <c r="O399" s="4"/>
    </row>
    <row r="400" spans="5:15" s="3" customFormat="1">
      <c r="E400" s="35"/>
      <c r="O400" s="4"/>
    </row>
    <row r="401" spans="5:15" s="3" customFormat="1">
      <c r="E401" s="35"/>
      <c r="O401" s="4"/>
    </row>
    <row r="402" spans="5:15" s="3" customFormat="1">
      <c r="E402" s="35"/>
      <c r="O402" s="4"/>
    </row>
    <row r="403" spans="5:15" s="3" customFormat="1">
      <c r="E403" s="35"/>
      <c r="O403" s="4"/>
    </row>
    <row r="404" spans="5:15" s="3" customFormat="1">
      <c r="E404" s="35"/>
      <c r="O404" s="4"/>
    </row>
    <row r="405" spans="5:15" s="3" customFormat="1">
      <c r="E405" s="35"/>
      <c r="O405" s="4"/>
    </row>
    <row r="406" spans="5:15" s="3" customFormat="1">
      <c r="E406" s="35"/>
      <c r="O406" s="4"/>
    </row>
    <row r="407" spans="5:15" s="3" customFormat="1">
      <c r="E407" s="35"/>
      <c r="O407" s="4"/>
    </row>
    <row r="408" spans="5:15" s="3" customFormat="1">
      <c r="E408" s="35"/>
      <c r="O408" s="4"/>
    </row>
    <row r="409" spans="5:15" s="3" customFormat="1">
      <c r="E409" s="35"/>
      <c r="O409" s="4"/>
    </row>
    <row r="410" spans="5:15" s="3" customFormat="1">
      <c r="E410" s="35"/>
      <c r="O410" s="4"/>
    </row>
    <row r="411" spans="5:15" s="3" customFormat="1">
      <c r="E411" s="35"/>
      <c r="O411" s="4"/>
    </row>
    <row r="412" spans="5:15" s="3" customFormat="1">
      <c r="E412" s="35"/>
      <c r="O412" s="4"/>
    </row>
    <row r="413" spans="5:15" s="3" customFormat="1">
      <c r="E413" s="35"/>
      <c r="O413" s="4"/>
    </row>
    <row r="414" spans="5:15" s="3" customFormat="1">
      <c r="E414" s="35"/>
      <c r="O414" s="4"/>
    </row>
    <row r="415" spans="5:15" s="3" customFormat="1">
      <c r="E415" s="35"/>
      <c r="O415" s="4"/>
    </row>
    <row r="416" spans="5:15" s="3" customFormat="1">
      <c r="E416" s="35"/>
      <c r="O416" s="4"/>
    </row>
    <row r="417" spans="5:15" s="3" customFormat="1">
      <c r="E417" s="35"/>
      <c r="O417" s="4"/>
    </row>
    <row r="418" spans="5:15" s="3" customFormat="1">
      <c r="E418" s="35"/>
      <c r="O418" s="4"/>
    </row>
    <row r="419" spans="5:15" s="3" customFormat="1">
      <c r="E419" s="35"/>
      <c r="O419" s="4"/>
    </row>
    <row r="420" spans="5:15" s="3" customFormat="1">
      <c r="E420" s="35"/>
      <c r="O420" s="4"/>
    </row>
    <row r="421" spans="5:15" s="3" customFormat="1">
      <c r="E421" s="35"/>
      <c r="O421" s="4"/>
    </row>
    <row r="422" spans="5:15" s="3" customFormat="1">
      <c r="E422" s="35"/>
      <c r="O422" s="4"/>
    </row>
    <row r="423" spans="5:15" s="3" customFormat="1">
      <c r="E423" s="35"/>
      <c r="O423" s="4"/>
    </row>
    <row r="424" spans="5:15" s="3" customFormat="1">
      <c r="E424" s="35"/>
      <c r="O424" s="4"/>
    </row>
    <row r="425" spans="5:15" s="3" customFormat="1">
      <c r="E425" s="35"/>
      <c r="O425" s="4"/>
    </row>
    <row r="426" spans="5:15" s="3" customFormat="1">
      <c r="E426" s="35"/>
      <c r="O426" s="4"/>
    </row>
    <row r="427" spans="5:15" s="3" customFormat="1">
      <c r="E427" s="35"/>
      <c r="O427" s="4"/>
    </row>
    <row r="428" spans="5:15" s="3" customFormat="1">
      <c r="E428" s="35"/>
      <c r="O428" s="4"/>
    </row>
    <row r="429" spans="5:15" s="3" customFormat="1">
      <c r="E429" s="35"/>
      <c r="O429" s="4"/>
    </row>
    <row r="430" spans="5:15" s="3" customFormat="1">
      <c r="E430" s="35"/>
      <c r="O430" s="4"/>
    </row>
    <row r="431" spans="5:15" s="3" customFormat="1">
      <c r="E431" s="35"/>
      <c r="O431" s="4"/>
    </row>
    <row r="432" spans="5:15" s="3" customFormat="1">
      <c r="E432" s="35"/>
      <c r="O432" s="4"/>
    </row>
    <row r="433" spans="5:15" s="3" customFormat="1">
      <c r="E433" s="35"/>
      <c r="O433" s="4"/>
    </row>
    <row r="434" spans="5:15" s="3" customFormat="1">
      <c r="E434" s="35"/>
      <c r="O434" s="4"/>
    </row>
    <row r="435" spans="5:15" s="3" customFormat="1">
      <c r="E435" s="35"/>
      <c r="O435" s="4"/>
    </row>
    <row r="436" spans="5:15" s="3" customFormat="1">
      <c r="E436" s="35"/>
      <c r="O436" s="4"/>
    </row>
    <row r="437" spans="5:15" s="3" customFormat="1">
      <c r="E437" s="35"/>
      <c r="O437" s="4"/>
    </row>
    <row r="438" spans="5:15" s="3" customFormat="1">
      <c r="E438" s="35"/>
      <c r="O438" s="4"/>
    </row>
    <row r="439" spans="5:15" s="3" customFormat="1">
      <c r="E439" s="35"/>
      <c r="O439" s="4"/>
    </row>
    <row r="440" spans="5:15" s="3" customFormat="1">
      <c r="E440" s="35"/>
      <c r="O440" s="4"/>
    </row>
    <row r="441" spans="5:15" s="3" customFormat="1">
      <c r="E441" s="35"/>
      <c r="O441" s="4"/>
    </row>
    <row r="442" spans="5:15" s="3" customFormat="1">
      <c r="E442" s="35"/>
      <c r="O442" s="4"/>
    </row>
    <row r="443" spans="5:15" s="3" customFormat="1">
      <c r="E443" s="35"/>
      <c r="O443" s="4"/>
    </row>
    <row r="444" spans="5:15" s="3" customFormat="1">
      <c r="E444" s="35"/>
      <c r="O444" s="4"/>
    </row>
    <row r="445" spans="5:15" s="3" customFormat="1">
      <c r="E445" s="35"/>
      <c r="O445" s="4"/>
    </row>
    <row r="446" spans="5:15" s="3" customFormat="1">
      <c r="E446" s="35"/>
      <c r="O446" s="4"/>
    </row>
    <row r="447" spans="5:15" s="3" customFormat="1">
      <c r="E447" s="35"/>
      <c r="O447" s="4"/>
    </row>
    <row r="448" spans="5:15" s="3" customFormat="1">
      <c r="E448" s="35"/>
      <c r="O448" s="4"/>
    </row>
    <row r="449" spans="5:15" s="3" customFormat="1">
      <c r="E449" s="35"/>
      <c r="O449" s="4"/>
    </row>
    <row r="450" spans="5:15" s="3" customFormat="1">
      <c r="E450" s="35"/>
      <c r="O450" s="4"/>
    </row>
    <row r="451" spans="5:15" s="3" customFormat="1">
      <c r="E451" s="35"/>
      <c r="O451" s="4"/>
    </row>
    <row r="452" spans="5:15" s="3" customFormat="1">
      <c r="E452" s="35"/>
      <c r="O452" s="4"/>
    </row>
    <row r="453" spans="5:15" s="3" customFormat="1">
      <c r="E453" s="35"/>
      <c r="O453" s="4"/>
    </row>
    <row r="454" spans="5:15" s="3" customFormat="1">
      <c r="E454" s="35"/>
      <c r="O454" s="4"/>
    </row>
    <row r="455" spans="5:15" s="3" customFormat="1">
      <c r="E455" s="35"/>
      <c r="O455" s="4"/>
    </row>
    <row r="456" spans="5:15" s="3" customFormat="1">
      <c r="E456" s="35"/>
      <c r="O456" s="4"/>
    </row>
    <row r="457" spans="5:15" s="3" customFormat="1">
      <c r="E457" s="35"/>
      <c r="O457" s="4"/>
    </row>
    <row r="458" spans="5:15" s="3" customFormat="1">
      <c r="E458" s="35"/>
      <c r="O458" s="4"/>
    </row>
    <row r="459" spans="5:15" s="3" customFormat="1">
      <c r="E459" s="35"/>
      <c r="O459" s="4"/>
    </row>
    <row r="460" spans="5:15" s="3" customFormat="1">
      <c r="E460" s="35"/>
      <c r="O460" s="4"/>
    </row>
    <row r="461" spans="5:15" s="3" customFormat="1">
      <c r="E461" s="35"/>
      <c r="O461" s="4"/>
    </row>
    <row r="462" spans="5:15" s="3" customFormat="1">
      <c r="E462" s="35"/>
      <c r="O462" s="4"/>
    </row>
    <row r="463" spans="5:15" s="3" customFormat="1">
      <c r="E463" s="35"/>
      <c r="O463" s="4"/>
    </row>
    <row r="464" spans="5:15" s="3" customFormat="1">
      <c r="E464" s="35"/>
      <c r="O464" s="4"/>
    </row>
    <row r="465" spans="5:15" s="3" customFormat="1">
      <c r="E465" s="35"/>
      <c r="O465" s="4"/>
    </row>
    <row r="466" spans="5:15" s="3" customFormat="1">
      <c r="E466" s="35"/>
      <c r="O466" s="4"/>
    </row>
    <row r="467" spans="5:15" s="3" customFormat="1">
      <c r="E467" s="35"/>
      <c r="O467" s="4"/>
    </row>
    <row r="468" spans="5:15" s="3" customFormat="1">
      <c r="E468" s="35"/>
      <c r="O468" s="4"/>
    </row>
    <row r="469" spans="5:15" s="3" customFormat="1">
      <c r="E469" s="35"/>
      <c r="O469" s="4"/>
    </row>
    <row r="470" spans="5:15" s="3" customFormat="1">
      <c r="E470" s="35"/>
      <c r="O470" s="4"/>
    </row>
    <row r="471" spans="5:15" s="3" customFormat="1">
      <c r="E471" s="35"/>
      <c r="O471" s="4"/>
    </row>
    <row r="472" spans="5:15" s="3" customFormat="1">
      <c r="E472" s="35"/>
      <c r="O472" s="4"/>
    </row>
    <row r="473" spans="5:15" s="3" customFormat="1">
      <c r="E473" s="35"/>
      <c r="O473" s="4"/>
    </row>
    <row r="474" spans="5:15" s="3" customFormat="1">
      <c r="E474" s="35"/>
      <c r="O474" s="4"/>
    </row>
    <row r="475" spans="5:15" s="3" customFormat="1">
      <c r="E475" s="35"/>
      <c r="O475" s="4"/>
    </row>
    <row r="476" spans="5:15" s="3" customFormat="1">
      <c r="E476" s="35"/>
      <c r="O476" s="4"/>
    </row>
    <row r="477" spans="5:15" s="3" customFormat="1">
      <c r="E477" s="35"/>
      <c r="O477" s="4"/>
    </row>
    <row r="478" spans="5:15" s="3" customFormat="1">
      <c r="E478" s="35"/>
      <c r="O478" s="4"/>
    </row>
    <row r="479" spans="5:15" s="3" customFormat="1">
      <c r="E479" s="35"/>
      <c r="O479" s="4"/>
    </row>
    <row r="480" spans="5:15" s="3" customFormat="1">
      <c r="E480" s="35"/>
      <c r="O480" s="4"/>
    </row>
    <row r="481" spans="5:15" s="3" customFormat="1">
      <c r="E481" s="35"/>
      <c r="O481" s="4"/>
    </row>
    <row r="482" spans="5:15" s="3" customFormat="1">
      <c r="E482" s="35"/>
      <c r="O482" s="4"/>
    </row>
    <row r="483" spans="5:15" s="3" customFormat="1">
      <c r="E483" s="35"/>
      <c r="O483" s="4"/>
    </row>
    <row r="484" spans="5:15" s="3" customFormat="1">
      <c r="E484" s="35"/>
      <c r="O484" s="4"/>
    </row>
    <row r="485" spans="5:15" s="3" customFormat="1">
      <c r="E485" s="35"/>
      <c r="O485" s="4"/>
    </row>
    <row r="486" spans="5:15" s="3" customFormat="1">
      <c r="E486" s="35"/>
      <c r="O486" s="4"/>
    </row>
    <row r="487" spans="5:15" s="3" customFormat="1">
      <c r="E487" s="35"/>
      <c r="O487" s="4"/>
    </row>
    <row r="488" spans="5:15" s="3" customFormat="1">
      <c r="E488" s="35"/>
      <c r="O488" s="4"/>
    </row>
    <row r="489" spans="5:15" s="3" customFormat="1">
      <c r="E489" s="35"/>
      <c r="O489" s="4"/>
    </row>
    <row r="490" spans="5:15" s="3" customFormat="1">
      <c r="E490" s="35"/>
      <c r="O490" s="4"/>
    </row>
    <row r="491" spans="5:15" s="3" customFormat="1">
      <c r="E491" s="35"/>
      <c r="O491" s="4"/>
    </row>
    <row r="492" spans="5:15" s="3" customFormat="1">
      <c r="E492" s="35"/>
      <c r="O492" s="4"/>
    </row>
    <row r="493" spans="5:15" s="3" customFormat="1">
      <c r="E493" s="35"/>
      <c r="O493" s="4"/>
    </row>
    <row r="494" spans="5:15" s="3" customFormat="1">
      <c r="E494" s="35"/>
      <c r="O494" s="4"/>
    </row>
    <row r="495" spans="5:15" s="3" customFormat="1">
      <c r="E495" s="35"/>
      <c r="O495" s="4"/>
    </row>
    <row r="496" spans="5:15" s="3" customFormat="1">
      <c r="E496" s="35"/>
      <c r="O496" s="4"/>
    </row>
    <row r="497" spans="5:15" s="3" customFormat="1">
      <c r="E497" s="35"/>
      <c r="O497" s="4"/>
    </row>
    <row r="498" spans="5:15" s="3" customFormat="1">
      <c r="E498" s="35"/>
      <c r="O498" s="4"/>
    </row>
    <row r="499" spans="5:15" s="3" customFormat="1">
      <c r="E499" s="35"/>
      <c r="O499" s="4"/>
    </row>
    <row r="500" spans="5:15" s="3" customFormat="1">
      <c r="E500" s="35"/>
      <c r="O500" s="4"/>
    </row>
    <row r="501" spans="5:15" s="3" customFormat="1">
      <c r="E501" s="35"/>
      <c r="O501" s="4"/>
    </row>
    <row r="502" spans="5:15" s="3" customFormat="1">
      <c r="E502" s="35"/>
      <c r="O502" s="4"/>
    </row>
    <row r="503" spans="5:15" s="3" customFormat="1">
      <c r="E503" s="35"/>
      <c r="O503" s="4"/>
    </row>
    <row r="504" spans="5:15" s="3" customFormat="1">
      <c r="E504" s="35"/>
      <c r="O504" s="4"/>
    </row>
    <row r="505" spans="5:15" s="3" customFormat="1">
      <c r="E505" s="35"/>
      <c r="O505" s="4"/>
    </row>
    <row r="506" spans="5:15" s="3" customFormat="1">
      <c r="E506" s="35"/>
      <c r="O506" s="4"/>
    </row>
    <row r="507" spans="5:15" s="3" customFormat="1">
      <c r="E507" s="35"/>
      <c r="O507" s="4"/>
    </row>
    <row r="508" spans="5:15" s="3" customFormat="1">
      <c r="E508" s="35"/>
      <c r="O508" s="4"/>
    </row>
    <row r="509" spans="5:15" s="3" customFormat="1">
      <c r="E509" s="35"/>
      <c r="O509" s="4"/>
    </row>
    <row r="510" spans="5:15" s="3" customFormat="1">
      <c r="E510" s="35"/>
      <c r="O510" s="4"/>
    </row>
    <row r="511" spans="5:15" s="3" customFormat="1">
      <c r="E511" s="35"/>
      <c r="O511" s="4"/>
    </row>
    <row r="512" spans="5:15" s="3" customFormat="1">
      <c r="E512" s="35"/>
      <c r="O512" s="4"/>
    </row>
    <row r="513" spans="5:15" s="3" customFormat="1">
      <c r="E513" s="35"/>
      <c r="O513" s="4"/>
    </row>
    <row r="514" spans="5:15" s="3" customFormat="1">
      <c r="E514" s="35"/>
      <c r="O514" s="4"/>
    </row>
    <row r="515" spans="5:15" s="3" customFormat="1">
      <c r="E515" s="35"/>
      <c r="O515" s="4"/>
    </row>
    <row r="516" spans="5:15" s="3" customFormat="1">
      <c r="E516" s="35"/>
      <c r="O516" s="4"/>
    </row>
    <row r="517" spans="5:15" s="3" customFormat="1">
      <c r="E517" s="35"/>
      <c r="O517" s="4"/>
    </row>
    <row r="518" spans="5:15" s="3" customFormat="1">
      <c r="E518" s="35"/>
      <c r="O518" s="4"/>
    </row>
    <row r="519" spans="5:15" s="3" customFormat="1">
      <c r="E519" s="35"/>
      <c r="O519" s="4"/>
    </row>
    <row r="520" spans="5:15" s="3" customFormat="1">
      <c r="E520" s="35"/>
      <c r="O520" s="4"/>
    </row>
    <row r="521" spans="5:15" s="3" customFormat="1">
      <c r="E521" s="35"/>
      <c r="O521" s="4"/>
    </row>
    <row r="522" spans="5:15" s="3" customFormat="1">
      <c r="E522" s="35"/>
      <c r="O522" s="4"/>
    </row>
    <row r="523" spans="5:15" s="3" customFormat="1">
      <c r="E523" s="35"/>
      <c r="O523" s="4"/>
    </row>
    <row r="524" spans="5:15" s="3" customFormat="1">
      <c r="E524" s="35"/>
      <c r="O524" s="4"/>
    </row>
    <row r="525" spans="5:15" s="3" customFormat="1">
      <c r="E525" s="35"/>
      <c r="O525" s="4"/>
    </row>
    <row r="526" spans="5:15" s="3" customFormat="1">
      <c r="E526" s="35"/>
      <c r="O526" s="4"/>
    </row>
    <row r="527" spans="5:15" s="3" customFormat="1">
      <c r="E527" s="35"/>
      <c r="O527" s="4"/>
    </row>
    <row r="528" spans="5:15" s="3" customFormat="1">
      <c r="E528" s="35"/>
      <c r="O528" s="4"/>
    </row>
    <row r="529" spans="5:15" s="3" customFormat="1">
      <c r="E529" s="35"/>
      <c r="O529" s="4"/>
    </row>
    <row r="530" spans="5:15" s="3" customFormat="1">
      <c r="E530" s="35"/>
      <c r="O530" s="4"/>
    </row>
    <row r="531" spans="5:15" s="3" customFormat="1">
      <c r="E531" s="35"/>
      <c r="O531" s="4"/>
    </row>
    <row r="532" spans="5:15" s="3" customFormat="1">
      <c r="E532" s="35"/>
      <c r="O532" s="4"/>
    </row>
    <row r="533" spans="5:15" s="3" customFormat="1">
      <c r="E533" s="35"/>
      <c r="O533" s="4"/>
    </row>
    <row r="534" spans="5:15" s="3" customFormat="1">
      <c r="E534" s="35"/>
      <c r="O534" s="4"/>
    </row>
    <row r="535" spans="5:15" s="3" customFormat="1">
      <c r="E535" s="35"/>
      <c r="O535" s="4"/>
    </row>
    <row r="536" spans="5:15" s="3" customFormat="1">
      <c r="E536" s="35"/>
      <c r="O536" s="4"/>
    </row>
    <row r="537" spans="5:15" s="3" customFormat="1">
      <c r="E537" s="35"/>
      <c r="O537" s="4"/>
    </row>
    <row r="538" spans="5:15" s="3" customFormat="1">
      <c r="E538" s="35"/>
      <c r="O538" s="4"/>
    </row>
    <row r="539" spans="5:15" s="3" customFormat="1">
      <c r="E539" s="35"/>
      <c r="O539" s="4"/>
    </row>
    <row r="540" spans="5:15" s="3" customFormat="1">
      <c r="E540" s="35"/>
      <c r="O540" s="4"/>
    </row>
    <row r="541" spans="5:15" s="3" customFormat="1">
      <c r="E541" s="35"/>
      <c r="O541" s="4"/>
    </row>
    <row r="542" spans="5:15" s="3" customFormat="1">
      <c r="E542" s="35"/>
      <c r="O542" s="4"/>
    </row>
    <row r="543" spans="5:15" s="3" customFormat="1">
      <c r="E543" s="35"/>
      <c r="O543" s="4"/>
    </row>
    <row r="544" spans="5:15" s="3" customFormat="1">
      <c r="E544" s="35"/>
      <c r="O544" s="4"/>
    </row>
    <row r="545" spans="5:15" s="3" customFormat="1">
      <c r="E545" s="35"/>
      <c r="O545" s="4"/>
    </row>
    <row r="546" spans="5:15" s="3" customFormat="1">
      <c r="E546" s="35"/>
      <c r="O546" s="4"/>
    </row>
    <row r="547" spans="5:15" s="3" customFormat="1">
      <c r="E547" s="35"/>
      <c r="O547" s="4"/>
    </row>
    <row r="548" spans="5:15" s="3" customFormat="1">
      <c r="E548" s="35"/>
      <c r="O548" s="4"/>
    </row>
    <row r="549" spans="5:15" s="3" customFormat="1">
      <c r="E549" s="35"/>
      <c r="O549" s="4"/>
    </row>
    <row r="550" spans="5:15" s="3" customFormat="1">
      <c r="E550" s="35"/>
      <c r="O550" s="4"/>
    </row>
    <row r="551" spans="5:15" s="3" customFormat="1">
      <c r="E551" s="35"/>
      <c r="O551" s="4"/>
    </row>
    <row r="552" spans="5:15" s="3" customFormat="1">
      <c r="E552" s="35"/>
      <c r="O552" s="4"/>
    </row>
    <row r="553" spans="5:15" s="3" customFormat="1">
      <c r="E553" s="35"/>
      <c r="O553" s="4"/>
    </row>
    <row r="554" spans="5:15" s="3" customFormat="1">
      <c r="E554" s="35"/>
      <c r="O554" s="4"/>
    </row>
    <row r="555" spans="5:15" s="3" customFormat="1">
      <c r="E555" s="35"/>
      <c r="O555" s="4"/>
    </row>
    <row r="556" spans="5:15" s="3" customFormat="1">
      <c r="E556" s="35"/>
      <c r="O556" s="4"/>
    </row>
    <row r="557" spans="5:15" s="3" customFormat="1">
      <c r="E557" s="35"/>
      <c r="O557" s="4"/>
    </row>
    <row r="558" spans="5:15" s="3" customFormat="1">
      <c r="E558" s="35"/>
      <c r="O558" s="4"/>
    </row>
    <row r="559" spans="5:15" s="3" customFormat="1">
      <c r="E559" s="35"/>
      <c r="O559" s="4"/>
    </row>
    <row r="560" spans="5:15" s="3" customFormat="1">
      <c r="E560" s="35"/>
      <c r="O560" s="4"/>
    </row>
    <row r="561" spans="5:15" s="3" customFormat="1">
      <c r="E561" s="35"/>
      <c r="O561" s="4"/>
    </row>
    <row r="562" spans="5:15" s="3" customFormat="1">
      <c r="E562" s="35"/>
      <c r="O562" s="4"/>
    </row>
    <row r="563" spans="5:15" s="3" customFormat="1">
      <c r="E563" s="35"/>
      <c r="O563" s="4"/>
    </row>
    <row r="564" spans="5:15" s="3" customFormat="1">
      <c r="E564" s="35"/>
      <c r="O564" s="4"/>
    </row>
    <row r="565" spans="5:15" s="3" customFormat="1">
      <c r="E565" s="35"/>
      <c r="O565" s="4"/>
    </row>
    <row r="566" spans="5:15" s="3" customFormat="1">
      <c r="E566" s="35"/>
      <c r="O566" s="4"/>
    </row>
    <row r="567" spans="5:15" s="3" customFormat="1">
      <c r="E567" s="35"/>
      <c r="O567" s="4"/>
    </row>
    <row r="568" spans="5:15" s="3" customFormat="1">
      <c r="E568" s="35"/>
      <c r="O568" s="4"/>
    </row>
    <row r="569" spans="5:15" s="3" customFormat="1">
      <c r="E569" s="35"/>
      <c r="O569" s="4"/>
    </row>
    <row r="570" spans="5:15" s="3" customFormat="1">
      <c r="E570" s="35"/>
      <c r="O570" s="4"/>
    </row>
    <row r="571" spans="5:15" s="3" customFormat="1">
      <c r="E571" s="35"/>
      <c r="O571" s="4"/>
    </row>
    <row r="572" spans="5:15" s="3" customFormat="1">
      <c r="E572" s="35"/>
      <c r="O572" s="4"/>
    </row>
    <row r="573" spans="5:15" s="3" customFormat="1">
      <c r="E573" s="35"/>
      <c r="O573" s="4"/>
    </row>
    <row r="574" spans="5:15" s="3" customFormat="1">
      <c r="E574" s="35"/>
      <c r="O574" s="4"/>
    </row>
    <row r="575" spans="5:15" s="3" customFormat="1">
      <c r="E575" s="35"/>
      <c r="O575" s="4"/>
    </row>
    <row r="576" spans="5:15" s="3" customFormat="1">
      <c r="E576" s="35"/>
      <c r="O576" s="4"/>
    </row>
    <row r="577" spans="5:15" s="3" customFormat="1">
      <c r="E577" s="35"/>
      <c r="O577" s="4"/>
    </row>
    <row r="578" spans="5:15" s="3" customFormat="1">
      <c r="E578" s="35"/>
      <c r="O578" s="4"/>
    </row>
    <row r="579" spans="5:15" s="3" customFormat="1">
      <c r="E579" s="35"/>
      <c r="O579" s="4"/>
    </row>
    <row r="580" spans="5:15" s="3" customFormat="1">
      <c r="E580" s="35"/>
      <c r="O580" s="4"/>
    </row>
    <row r="581" spans="5:15" s="3" customFormat="1">
      <c r="E581" s="35"/>
      <c r="O581" s="4"/>
    </row>
    <row r="582" spans="5:15" s="3" customFormat="1">
      <c r="E582" s="35"/>
      <c r="O582" s="4"/>
    </row>
    <row r="583" spans="5:15" s="3" customFormat="1">
      <c r="E583" s="35"/>
      <c r="O583" s="4"/>
    </row>
    <row r="584" spans="5:15" s="3" customFormat="1">
      <c r="E584" s="35"/>
      <c r="O584" s="4"/>
    </row>
    <row r="585" spans="5:15" s="3" customFormat="1">
      <c r="E585" s="35"/>
      <c r="O585" s="4"/>
    </row>
    <row r="586" spans="5:15" s="3" customFormat="1">
      <c r="E586" s="35"/>
      <c r="O586" s="4"/>
    </row>
    <row r="587" spans="5:15" s="3" customFormat="1">
      <c r="E587" s="35"/>
      <c r="O587" s="4"/>
    </row>
    <row r="588" spans="5:15" s="3" customFormat="1">
      <c r="E588" s="35"/>
      <c r="O588" s="4"/>
    </row>
    <row r="589" spans="5:15" s="3" customFormat="1">
      <c r="E589" s="35"/>
      <c r="O589" s="4"/>
    </row>
    <row r="590" spans="5:15" s="3" customFormat="1">
      <c r="E590" s="35"/>
      <c r="O590" s="4"/>
    </row>
    <row r="591" spans="5:15" s="3" customFormat="1">
      <c r="E591" s="35"/>
      <c r="O591" s="4"/>
    </row>
    <row r="592" spans="5:15" s="3" customFormat="1">
      <c r="E592" s="35"/>
      <c r="O592" s="4"/>
    </row>
    <row r="593" spans="5:15" s="3" customFormat="1">
      <c r="E593" s="35"/>
      <c r="O593" s="4"/>
    </row>
    <row r="594" spans="5:15" s="3" customFormat="1">
      <c r="E594" s="35"/>
      <c r="O594" s="4"/>
    </row>
    <row r="595" spans="5:15" s="3" customFormat="1">
      <c r="E595" s="35"/>
      <c r="O595" s="4"/>
    </row>
    <row r="596" spans="5:15" s="3" customFormat="1">
      <c r="E596" s="35"/>
      <c r="O596" s="4"/>
    </row>
    <row r="597" spans="5:15" s="3" customFormat="1">
      <c r="E597" s="35"/>
      <c r="O597" s="4"/>
    </row>
    <row r="598" spans="5:15" s="3" customFormat="1">
      <c r="E598" s="35"/>
      <c r="O598" s="4"/>
    </row>
    <row r="599" spans="5:15" s="3" customFormat="1">
      <c r="E599" s="35"/>
      <c r="O599" s="4"/>
    </row>
    <row r="600" spans="5:15" s="3" customFormat="1">
      <c r="E600" s="35"/>
      <c r="O600" s="4"/>
    </row>
    <row r="601" spans="5:15" s="3" customFormat="1">
      <c r="E601" s="35"/>
      <c r="O601" s="4"/>
    </row>
    <row r="602" spans="5:15" s="3" customFormat="1">
      <c r="E602" s="35"/>
      <c r="O602" s="4"/>
    </row>
    <row r="603" spans="5:15" s="3" customFormat="1">
      <c r="E603" s="35"/>
      <c r="O603" s="4"/>
    </row>
    <row r="604" spans="5:15" s="3" customFormat="1">
      <c r="E604" s="35"/>
      <c r="O604" s="4"/>
    </row>
    <row r="605" spans="5:15" s="3" customFormat="1">
      <c r="E605" s="35"/>
      <c r="O605" s="4"/>
    </row>
    <row r="606" spans="5:15" s="3" customFormat="1">
      <c r="E606" s="35"/>
      <c r="O606" s="4"/>
    </row>
    <row r="607" spans="5:15" s="3" customFormat="1">
      <c r="E607" s="35"/>
      <c r="O607" s="4"/>
    </row>
    <row r="608" spans="5:15" s="3" customFormat="1">
      <c r="E608" s="35"/>
      <c r="O608" s="4"/>
    </row>
    <row r="609" spans="5:15" s="3" customFormat="1">
      <c r="E609" s="35"/>
      <c r="O609" s="4"/>
    </row>
    <row r="610" spans="5:15" s="3" customFormat="1">
      <c r="E610" s="35"/>
      <c r="O610" s="4"/>
    </row>
    <row r="611" spans="5:15" s="3" customFormat="1">
      <c r="E611" s="35"/>
      <c r="O611" s="4"/>
    </row>
    <row r="612" spans="5:15" s="3" customFormat="1">
      <c r="E612" s="35"/>
      <c r="O612" s="4"/>
    </row>
    <row r="613" spans="5:15" s="3" customFormat="1">
      <c r="E613" s="35"/>
      <c r="O613" s="4"/>
    </row>
    <row r="614" spans="5:15" s="3" customFormat="1">
      <c r="E614" s="35"/>
      <c r="O614" s="4"/>
    </row>
    <row r="615" spans="5:15" s="3" customFormat="1">
      <c r="E615" s="35"/>
      <c r="O615" s="4"/>
    </row>
    <row r="616" spans="5:15" s="3" customFormat="1">
      <c r="E616" s="35"/>
      <c r="O616" s="4"/>
    </row>
    <row r="617" spans="5:15" s="3" customFormat="1">
      <c r="E617" s="35"/>
      <c r="O617" s="4"/>
    </row>
    <row r="618" spans="5:15" s="3" customFormat="1">
      <c r="E618" s="35"/>
      <c r="O618" s="4"/>
    </row>
    <row r="619" spans="5:15" s="3" customFormat="1">
      <c r="E619" s="35"/>
      <c r="O619" s="4"/>
    </row>
    <row r="620" spans="5:15" s="3" customFormat="1">
      <c r="E620" s="35"/>
      <c r="O620" s="4"/>
    </row>
    <row r="621" spans="5:15" s="3" customFormat="1">
      <c r="E621" s="35"/>
      <c r="O621" s="4"/>
    </row>
    <row r="622" spans="5:15" s="3" customFormat="1">
      <c r="E622" s="35"/>
      <c r="O622" s="4"/>
    </row>
    <row r="623" spans="5:15" s="3" customFormat="1">
      <c r="E623" s="35"/>
      <c r="O623" s="4"/>
    </row>
    <row r="624" spans="5:15" s="3" customFormat="1">
      <c r="E624" s="35"/>
      <c r="O624" s="4"/>
    </row>
    <row r="625" spans="5:15" s="3" customFormat="1">
      <c r="E625" s="35"/>
      <c r="O625" s="4"/>
    </row>
    <row r="626" spans="5:15" s="3" customFormat="1">
      <c r="E626" s="35"/>
      <c r="O626" s="4"/>
    </row>
    <row r="627" spans="5:15" s="3" customFormat="1">
      <c r="E627" s="35"/>
      <c r="O627" s="4"/>
    </row>
    <row r="628" spans="5:15" s="3" customFormat="1">
      <c r="E628" s="35"/>
      <c r="O628" s="4"/>
    </row>
    <row r="629" spans="5:15" s="3" customFormat="1">
      <c r="E629" s="35"/>
      <c r="O629" s="4"/>
    </row>
    <row r="630" spans="5:15" s="3" customFormat="1">
      <c r="E630" s="35"/>
      <c r="O630" s="4"/>
    </row>
    <row r="631" spans="5:15" s="3" customFormat="1">
      <c r="E631" s="35"/>
      <c r="O631" s="4"/>
    </row>
    <row r="632" spans="5:15" s="3" customFormat="1">
      <c r="E632" s="35"/>
      <c r="O632" s="4"/>
    </row>
    <row r="633" spans="5:15" s="3" customFormat="1">
      <c r="E633" s="35"/>
      <c r="O633" s="4"/>
    </row>
    <row r="634" spans="5:15" s="3" customFormat="1">
      <c r="E634" s="35"/>
      <c r="O634" s="4"/>
    </row>
    <row r="635" spans="5:15" s="3" customFormat="1">
      <c r="E635" s="35"/>
      <c r="O635" s="4"/>
    </row>
    <row r="636" spans="5:15" s="3" customFormat="1">
      <c r="E636" s="35"/>
      <c r="O636" s="4"/>
    </row>
    <row r="637" spans="5:15" s="3" customFormat="1">
      <c r="E637" s="35"/>
      <c r="O637" s="4"/>
    </row>
    <row r="638" spans="5:15" s="3" customFormat="1">
      <c r="E638" s="35"/>
      <c r="O638" s="4"/>
    </row>
    <row r="639" spans="5:15" s="3" customFormat="1">
      <c r="E639" s="35"/>
      <c r="O639" s="4"/>
    </row>
    <row r="640" spans="5:15" s="3" customFormat="1">
      <c r="E640" s="35"/>
      <c r="O640" s="4"/>
    </row>
    <row r="641" spans="5:15" s="3" customFormat="1">
      <c r="E641" s="35"/>
      <c r="O641" s="4"/>
    </row>
    <row r="642" spans="5:15" s="3" customFormat="1">
      <c r="E642" s="35"/>
      <c r="O642" s="4"/>
    </row>
    <row r="643" spans="5:15" s="3" customFormat="1">
      <c r="E643" s="35"/>
      <c r="O643" s="4"/>
    </row>
    <row r="644" spans="5:15" s="3" customFormat="1">
      <c r="E644" s="35"/>
      <c r="O644" s="4"/>
    </row>
    <row r="645" spans="5:15" s="3" customFormat="1">
      <c r="E645" s="35"/>
      <c r="O645" s="4"/>
    </row>
    <row r="646" spans="5:15" s="3" customFormat="1">
      <c r="E646" s="35"/>
      <c r="O646" s="4"/>
    </row>
    <row r="647" spans="5:15" s="3" customFormat="1">
      <c r="E647" s="35"/>
      <c r="O647" s="4"/>
    </row>
    <row r="648" spans="5:15" s="3" customFormat="1">
      <c r="E648" s="35"/>
      <c r="O648" s="4"/>
    </row>
    <row r="649" spans="5:15" s="3" customFormat="1">
      <c r="E649" s="35"/>
      <c r="O649" s="4"/>
    </row>
    <row r="650" spans="5:15" s="3" customFormat="1">
      <c r="E650" s="35"/>
      <c r="O650" s="4"/>
    </row>
    <row r="651" spans="5:15" s="3" customFormat="1">
      <c r="E651" s="35"/>
      <c r="O651" s="4"/>
    </row>
    <row r="652" spans="5:15" s="3" customFormat="1">
      <c r="E652" s="35"/>
      <c r="O652" s="4"/>
    </row>
    <row r="653" spans="5:15" s="3" customFormat="1">
      <c r="E653" s="35"/>
      <c r="O653" s="4"/>
    </row>
    <row r="654" spans="5:15" s="3" customFormat="1">
      <c r="E654" s="35"/>
      <c r="O654" s="4"/>
    </row>
    <row r="655" spans="5:15" s="3" customFormat="1">
      <c r="E655" s="35"/>
      <c r="O655" s="4"/>
    </row>
    <row r="656" spans="5:15" s="3" customFormat="1">
      <c r="E656" s="35"/>
      <c r="O656" s="4"/>
    </row>
    <row r="657" spans="5:15" s="3" customFormat="1">
      <c r="E657" s="35"/>
      <c r="O657" s="4"/>
    </row>
    <row r="658" spans="5:15" s="3" customFormat="1">
      <c r="E658" s="35"/>
      <c r="O658" s="4"/>
    </row>
    <row r="659" spans="5:15" s="3" customFormat="1">
      <c r="E659" s="35"/>
      <c r="O659" s="4"/>
    </row>
    <row r="660" spans="5:15" s="3" customFormat="1">
      <c r="E660" s="35"/>
      <c r="O660" s="4"/>
    </row>
    <row r="661" spans="5:15" s="3" customFormat="1">
      <c r="E661" s="35"/>
      <c r="O661" s="4"/>
    </row>
    <row r="662" spans="5:15" s="3" customFormat="1">
      <c r="E662" s="35"/>
      <c r="O662" s="4"/>
    </row>
    <row r="663" spans="5:15" s="3" customFormat="1">
      <c r="E663" s="35"/>
      <c r="O663" s="4"/>
    </row>
    <row r="664" spans="5:15" s="3" customFormat="1">
      <c r="E664" s="35"/>
      <c r="O664" s="4"/>
    </row>
    <row r="665" spans="5:15" s="3" customFormat="1">
      <c r="E665" s="35"/>
      <c r="O665" s="4"/>
    </row>
    <row r="666" spans="5:15" s="3" customFormat="1">
      <c r="E666" s="35"/>
      <c r="O666" s="4"/>
    </row>
    <row r="667" spans="5:15" s="3" customFormat="1">
      <c r="E667" s="35"/>
      <c r="O667" s="4"/>
    </row>
    <row r="668" spans="5:15" s="3" customFormat="1">
      <c r="E668" s="35"/>
      <c r="O668" s="4"/>
    </row>
    <row r="669" spans="5:15" s="3" customFormat="1">
      <c r="E669" s="35"/>
      <c r="O669" s="4"/>
    </row>
    <row r="670" spans="5:15" s="3" customFormat="1">
      <c r="E670" s="35"/>
      <c r="O670" s="4"/>
    </row>
    <row r="671" spans="5:15" s="3" customFormat="1">
      <c r="E671" s="35"/>
      <c r="O671" s="4"/>
    </row>
    <row r="672" spans="5:15" s="3" customFormat="1">
      <c r="E672" s="35"/>
      <c r="O672" s="4"/>
    </row>
    <row r="673" spans="5:15" s="3" customFormat="1">
      <c r="E673" s="35"/>
      <c r="O673" s="4"/>
    </row>
    <row r="674" spans="5:15" s="3" customFormat="1">
      <c r="E674" s="35"/>
      <c r="O674" s="4"/>
    </row>
    <row r="675" spans="5:15" s="3" customFormat="1">
      <c r="E675" s="35"/>
      <c r="O675" s="4"/>
    </row>
    <row r="676" spans="5:15" s="3" customFormat="1">
      <c r="E676" s="35"/>
      <c r="O676" s="4"/>
    </row>
    <row r="677" spans="5:15" s="3" customFormat="1">
      <c r="E677" s="35"/>
      <c r="O677" s="4"/>
    </row>
    <row r="678" spans="5:15" s="3" customFormat="1">
      <c r="E678" s="35"/>
      <c r="O678" s="4"/>
    </row>
    <row r="679" spans="5:15" s="3" customFormat="1">
      <c r="E679" s="35"/>
      <c r="O679" s="4"/>
    </row>
    <row r="680" spans="5:15" s="3" customFormat="1">
      <c r="E680" s="35"/>
      <c r="O680" s="4"/>
    </row>
    <row r="681" spans="5:15" s="3" customFormat="1">
      <c r="E681" s="35"/>
      <c r="O681" s="4"/>
    </row>
    <row r="682" spans="5:15" s="3" customFormat="1">
      <c r="E682" s="35"/>
      <c r="O682" s="4"/>
    </row>
    <row r="683" spans="5:15" s="3" customFormat="1">
      <c r="E683" s="35"/>
      <c r="O683" s="4"/>
    </row>
    <row r="684" spans="5:15" s="3" customFormat="1">
      <c r="E684" s="35"/>
      <c r="O684" s="4"/>
    </row>
    <row r="685" spans="5:15" s="3" customFormat="1">
      <c r="E685" s="35"/>
      <c r="O685" s="4"/>
    </row>
    <row r="686" spans="5:15" s="3" customFormat="1">
      <c r="E686" s="35"/>
      <c r="O686" s="4"/>
    </row>
    <row r="687" spans="5:15" s="3" customFormat="1">
      <c r="E687" s="35"/>
      <c r="O687" s="4"/>
    </row>
    <row r="688" spans="5:15" s="3" customFormat="1">
      <c r="E688" s="35"/>
      <c r="O688" s="4"/>
    </row>
    <row r="689" spans="5:15" s="3" customFormat="1">
      <c r="E689" s="35"/>
      <c r="O689" s="4"/>
    </row>
    <row r="690" spans="5:15" s="3" customFormat="1">
      <c r="E690" s="35"/>
      <c r="O690" s="4"/>
    </row>
    <row r="691" spans="5:15" s="3" customFormat="1">
      <c r="E691" s="35"/>
      <c r="O691" s="4"/>
    </row>
    <row r="692" spans="5:15" s="3" customFormat="1">
      <c r="E692" s="35"/>
      <c r="O692" s="4"/>
    </row>
    <row r="693" spans="5:15" s="3" customFormat="1">
      <c r="E693" s="35"/>
      <c r="O693" s="4"/>
    </row>
    <row r="694" spans="5:15" s="3" customFormat="1">
      <c r="E694" s="35"/>
      <c r="O694" s="4"/>
    </row>
    <row r="695" spans="5:15" s="3" customFormat="1">
      <c r="E695" s="35"/>
      <c r="O695" s="4"/>
    </row>
    <row r="696" spans="5:15" s="3" customFormat="1">
      <c r="E696" s="35"/>
      <c r="O696" s="4"/>
    </row>
    <row r="697" spans="5:15" s="3" customFormat="1">
      <c r="E697" s="35"/>
      <c r="O697" s="4"/>
    </row>
    <row r="698" spans="5:15" s="3" customFormat="1">
      <c r="E698" s="35"/>
      <c r="O698" s="4"/>
    </row>
    <row r="699" spans="5:15" s="3" customFormat="1">
      <c r="E699" s="35"/>
      <c r="O699" s="4"/>
    </row>
    <row r="700" spans="5:15" s="3" customFormat="1">
      <c r="E700" s="35"/>
      <c r="O700" s="4"/>
    </row>
    <row r="701" spans="5:15" s="3" customFormat="1">
      <c r="E701" s="35"/>
      <c r="O701" s="4"/>
    </row>
    <row r="702" spans="5:15" s="3" customFormat="1">
      <c r="E702" s="35"/>
      <c r="O702" s="4"/>
    </row>
    <row r="703" spans="5:15" s="3" customFormat="1">
      <c r="E703" s="35"/>
      <c r="O703" s="4"/>
    </row>
    <row r="704" spans="5:15" s="3" customFormat="1">
      <c r="E704" s="35"/>
      <c r="O704" s="4"/>
    </row>
    <row r="705" spans="5:15" s="3" customFormat="1">
      <c r="E705" s="35"/>
      <c r="O705" s="4"/>
    </row>
    <row r="706" spans="5:15" s="3" customFormat="1">
      <c r="E706" s="35"/>
      <c r="O706" s="4"/>
    </row>
    <row r="707" spans="5:15" s="3" customFormat="1">
      <c r="E707" s="35"/>
      <c r="O707" s="4"/>
    </row>
    <row r="708" spans="5:15" s="3" customFormat="1">
      <c r="E708" s="35"/>
      <c r="O708" s="4"/>
    </row>
    <row r="709" spans="5:15" s="3" customFormat="1">
      <c r="E709" s="35"/>
      <c r="O709" s="4"/>
    </row>
    <row r="710" spans="5:15" s="3" customFormat="1">
      <c r="E710" s="35"/>
      <c r="O710" s="4"/>
    </row>
    <row r="711" spans="5:15" s="3" customFormat="1">
      <c r="E711" s="35"/>
      <c r="O711" s="4"/>
    </row>
    <row r="712" spans="5:15" s="3" customFormat="1">
      <c r="E712" s="35"/>
      <c r="O712" s="4"/>
    </row>
    <row r="713" spans="5:15" s="3" customFormat="1">
      <c r="E713" s="35"/>
      <c r="O713" s="4"/>
    </row>
    <row r="714" spans="5:15" s="3" customFormat="1">
      <c r="E714" s="35"/>
      <c r="O714" s="4"/>
    </row>
    <row r="715" spans="5:15" s="3" customFormat="1">
      <c r="E715" s="35"/>
      <c r="O715" s="4"/>
    </row>
    <row r="716" spans="5:15" s="3" customFormat="1">
      <c r="E716" s="35"/>
      <c r="O716" s="4"/>
    </row>
    <row r="717" spans="5:15" s="3" customFormat="1">
      <c r="E717" s="35"/>
      <c r="O717" s="4"/>
    </row>
    <row r="718" spans="5:15" s="3" customFormat="1">
      <c r="E718" s="35"/>
      <c r="O718" s="4"/>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S43"/>
  <sheetViews>
    <sheetView topLeftCell="B1" workbookViewId="0">
      <selection activeCell="G13" sqref="G13"/>
    </sheetView>
  </sheetViews>
  <sheetFormatPr baseColWidth="10" defaultColWidth="11.42578125" defaultRowHeight="15"/>
  <cols>
    <col min="1" max="1" width="3.7109375" style="3" customWidth="1"/>
    <col min="2" max="2" width="6.7109375" style="3" customWidth="1"/>
    <col min="3" max="3" width="11.42578125" style="3" customWidth="1"/>
    <col min="4" max="4" width="29.7109375" style="3" customWidth="1"/>
    <col min="5" max="9" width="25.28515625" style="3" customWidth="1"/>
    <col min="10" max="11" width="11.42578125" style="3"/>
    <col min="12" max="12" width="4.5703125" style="3" customWidth="1"/>
    <col min="13" max="13" width="2.42578125" style="3" hidden="1" customWidth="1"/>
    <col min="14" max="16" width="11.42578125" style="3" hidden="1" customWidth="1"/>
    <col min="17" max="17" width="11.42578125" style="3"/>
    <col min="18" max="18" width="20.7109375" style="3" customWidth="1"/>
    <col min="19" max="19" width="20.85546875" style="3" customWidth="1"/>
    <col min="20" max="20" width="11.42578125" style="3"/>
    <col min="21" max="21" width="17.5703125" style="3" customWidth="1"/>
    <col min="22" max="16384" width="11.42578125" style="3"/>
  </cols>
  <sheetData>
    <row r="2" spans="2:19" ht="15.75" thickBot="1"/>
    <row r="3" spans="2:19">
      <c r="B3" s="94"/>
      <c r="C3" s="95"/>
      <c r="D3" s="95"/>
      <c r="E3" s="95"/>
      <c r="F3" s="95"/>
      <c r="G3" s="95"/>
      <c r="H3" s="95"/>
      <c r="I3" s="96"/>
    </row>
    <row r="4" spans="2:19">
      <c r="B4" s="577" t="s">
        <v>406</v>
      </c>
      <c r="C4" s="578"/>
      <c r="D4" s="578"/>
      <c r="E4" s="579" t="s">
        <v>407</v>
      </c>
      <c r="F4" s="579"/>
      <c r="G4" s="579"/>
      <c r="H4" s="579"/>
      <c r="I4" s="580"/>
      <c r="Q4" s="581" t="s">
        <v>408</v>
      </c>
      <c r="R4" s="581"/>
    </row>
    <row r="5" spans="2:19">
      <c r="B5" s="577"/>
      <c r="C5" s="578"/>
      <c r="D5" s="578"/>
      <c r="E5" s="579"/>
      <c r="F5" s="579"/>
      <c r="G5" s="579"/>
      <c r="H5" s="579"/>
      <c r="I5" s="580"/>
      <c r="Q5" s="581"/>
      <c r="R5" s="581"/>
    </row>
    <row r="6" spans="2:19">
      <c r="B6" s="577"/>
      <c r="C6" s="578"/>
      <c r="D6" s="578"/>
      <c r="E6" s="579"/>
      <c r="F6" s="579"/>
      <c r="G6" s="579"/>
      <c r="H6" s="579"/>
      <c r="I6" s="580"/>
      <c r="Q6" s="581"/>
      <c r="R6" s="581"/>
    </row>
    <row r="7" spans="2:19" ht="15.75" thickBot="1">
      <c r="B7" s="97"/>
      <c r="I7" s="98"/>
    </row>
    <row r="8" spans="2:19" ht="62.25" customHeight="1" thickBot="1">
      <c r="B8" s="582" t="s">
        <v>349</v>
      </c>
      <c r="C8" s="583"/>
      <c r="D8" s="41" t="s">
        <v>409</v>
      </c>
      <c r="E8" s="42">
        <v>5</v>
      </c>
      <c r="F8" s="42">
        <v>10</v>
      </c>
      <c r="G8" s="42">
        <v>15</v>
      </c>
      <c r="H8" s="42">
        <v>20</v>
      </c>
      <c r="I8" s="99">
        <v>25</v>
      </c>
      <c r="K8" s="584" t="s">
        <v>410</v>
      </c>
      <c r="L8" s="585"/>
      <c r="M8" s="585"/>
      <c r="N8" s="585"/>
      <c r="O8" s="585"/>
      <c r="P8" s="586"/>
      <c r="Q8" s="587" t="s">
        <v>411</v>
      </c>
      <c r="R8" s="587"/>
      <c r="S8" s="16" t="s">
        <v>412</v>
      </c>
    </row>
    <row r="9" spans="2:19" ht="62.25" customHeight="1" thickBot="1">
      <c r="B9" s="582"/>
      <c r="C9" s="583"/>
      <c r="D9" s="41" t="s">
        <v>413</v>
      </c>
      <c r="E9" s="43">
        <v>4</v>
      </c>
      <c r="F9" s="43">
        <v>8</v>
      </c>
      <c r="G9" s="42">
        <v>12</v>
      </c>
      <c r="H9" s="42">
        <v>16</v>
      </c>
      <c r="I9" s="99">
        <v>20</v>
      </c>
      <c r="K9" s="588" t="s">
        <v>414</v>
      </c>
      <c r="L9" s="589"/>
      <c r="M9" s="589"/>
      <c r="N9" s="589"/>
      <c r="O9" s="589"/>
      <c r="P9" s="589"/>
      <c r="Q9" s="590" t="s">
        <v>415</v>
      </c>
      <c r="R9" s="591"/>
      <c r="S9" s="16" t="s">
        <v>344</v>
      </c>
    </row>
    <row r="10" spans="2:19" ht="62.25" customHeight="1" thickBot="1">
      <c r="B10" s="582"/>
      <c r="C10" s="583"/>
      <c r="D10" s="41" t="s">
        <v>416</v>
      </c>
      <c r="E10" s="43">
        <v>3</v>
      </c>
      <c r="F10" s="43">
        <v>6</v>
      </c>
      <c r="G10" s="43">
        <v>9</v>
      </c>
      <c r="H10" s="42">
        <v>12</v>
      </c>
      <c r="I10" s="99">
        <v>15</v>
      </c>
      <c r="K10" s="592" t="s">
        <v>374</v>
      </c>
      <c r="L10" s="593"/>
      <c r="M10" s="593"/>
      <c r="N10" s="593"/>
      <c r="O10" s="593"/>
      <c r="P10" s="593"/>
      <c r="Q10" s="587" t="s">
        <v>417</v>
      </c>
      <c r="R10" s="587"/>
      <c r="S10" s="16" t="s">
        <v>418</v>
      </c>
    </row>
    <row r="11" spans="2:19" ht="62.25" customHeight="1">
      <c r="B11" s="582"/>
      <c r="C11" s="583"/>
      <c r="D11" s="41" t="s">
        <v>419</v>
      </c>
      <c r="E11" s="44">
        <v>2</v>
      </c>
      <c r="F11" s="43">
        <v>4</v>
      </c>
      <c r="G11" s="43">
        <v>6</v>
      </c>
      <c r="H11" s="42">
        <v>8</v>
      </c>
      <c r="I11" s="99">
        <v>10</v>
      </c>
      <c r="K11" s="594" t="s">
        <v>420</v>
      </c>
      <c r="L11" s="595"/>
      <c r="M11" s="595"/>
      <c r="N11" s="595"/>
      <c r="O11" s="595"/>
      <c r="P11" s="595"/>
      <c r="Q11" s="587" t="s">
        <v>343</v>
      </c>
      <c r="R11" s="596"/>
      <c r="S11" s="16" t="s">
        <v>343</v>
      </c>
    </row>
    <row r="12" spans="2:19" ht="62.25" customHeight="1">
      <c r="B12" s="582"/>
      <c r="C12" s="583"/>
      <c r="D12" s="41" t="s">
        <v>421</v>
      </c>
      <c r="E12" s="44">
        <v>1</v>
      </c>
      <c r="F12" s="44">
        <v>2</v>
      </c>
      <c r="G12" s="43">
        <v>3</v>
      </c>
      <c r="H12" s="42">
        <v>4</v>
      </c>
      <c r="I12" s="99">
        <v>5</v>
      </c>
    </row>
    <row r="13" spans="2:19" ht="62.25" customHeight="1" thickBot="1">
      <c r="B13" s="100"/>
      <c r="C13" s="575" t="s">
        <v>422</v>
      </c>
      <c r="D13" s="576"/>
      <c r="E13" s="101" t="s">
        <v>423</v>
      </c>
      <c r="F13" s="101" t="s">
        <v>424</v>
      </c>
      <c r="G13" s="101" t="s">
        <v>425</v>
      </c>
      <c r="H13" s="101" t="s">
        <v>426</v>
      </c>
      <c r="I13" s="102" t="s">
        <v>427</v>
      </c>
    </row>
    <row r="17" spans="4:6">
      <c r="D17" s="16"/>
      <c r="E17" s="16"/>
      <c r="F17" s="16"/>
    </row>
    <row r="18" spans="4:6" ht="15.75">
      <c r="D18" s="21" t="s">
        <v>428</v>
      </c>
      <c r="E18" s="103" t="s">
        <v>420</v>
      </c>
      <c r="F18" s="103">
        <v>1</v>
      </c>
    </row>
    <row r="19" spans="4:6">
      <c r="D19" s="21" t="s">
        <v>429</v>
      </c>
      <c r="E19" s="21" t="s">
        <v>420</v>
      </c>
      <c r="F19" s="21">
        <v>2</v>
      </c>
    </row>
    <row r="20" spans="4:6">
      <c r="D20" s="21" t="s">
        <v>430</v>
      </c>
      <c r="E20" s="21" t="s">
        <v>374</v>
      </c>
      <c r="F20" s="21">
        <v>2</v>
      </c>
    </row>
    <row r="21" spans="4:6">
      <c r="D21" s="21" t="s">
        <v>431</v>
      </c>
      <c r="E21" s="21" t="s">
        <v>432</v>
      </c>
      <c r="F21" s="21">
        <v>3</v>
      </c>
    </row>
    <row r="22" spans="4:6">
      <c r="D22" s="21" t="s">
        <v>433</v>
      </c>
      <c r="E22" s="21" t="s">
        <v>410</v>
      </c>
      <c r="F22" s="21">
        <v>4</v>
      </c>
    </row>
    <row r="23" spans="4:6">
      <c r="D23" s="21" t="s">
        <v>434</v>
      </c>
      <c r="E23" s="21" t="s">
        <v>420</v>
      </c>
      <c r="F23" s="21">
        <v>1</v>
      </c>
    </row>
    <row r="24" spans="4:6">
      <c r="D24" s="21" t="s">
        <v>435</v>
      </c>
      <c r="E24" s="21" t="s">
        <v>374</v>
      </c>
      <c r="F24" s="21">
        <v>2</v>
      </c>
    </row>
    <row r="25" spans="4:6">
      <c r="D25" s="21" t="s">
        <v>436</v>
      </c>
      <c r="E25" s="21" t="s">
        <v>374</v>
      </c>
      <c r="F25" s="21">
        <v>2</v>
      </c>
    </row>
    <row r="26" spans="4:6">
      <c r="D26" s="21" t="s">
        <v>437</v>
      </c>
      <c r="E26" s="21" t="s">
        <v>414</v>
      </c>
      <c r="F26" s="21">
        <v>3</v>
      </c>
    </row>
    <row r="27" spans="4:6">
      <c r="D27" s="21" t="s">
        <v>438</v>
      </c>
      <c r="E27" s="21" t="s">
        <v>410</v>
      </c>
      <c r="F27" s="21">
        <v>4</v>
      </c>
    </row>
    <row r="28" spans="4:6">
      <c r="D28" s="21" t="s">
        <v>439</v>
      </c>
      <c r="E28" s="21" t="s">
        <v>374</v>
      </c>
      <c r="F28" s="21">
        <v>2</v>
      </c>
    </row>
    <row r="29" spans="4:6">
      <c r="D29" s="21" t="s">
        <v>440</v>
      </c>
      <c r="E29" s="21" t="s">
        <v>374</v>
      </c>
      <c r="F29" s="21">
        <v>2</v>
      </c>
    </row>
    <row r="30" spans="4:6">
      <c r="D30" s="21" t="s">
        <v>441</v>
      </c>
      <c r="E30" s="21" t="s">
        <v>374</v>
      </c>
      <c r="F30" s="21">
        <v>2</v>
      </c>
    </row>
    <row r="31" spans="4:6">
      <c r="D31" s="21" t="s">
        <v>442</v>
      </c>
      <c r="E31" s="21" t="s">
        <v>414</v>
      </c>
      <c r="F31" s="21">
        <v>3</v>
      </c>
    </row>
    <row r="32" spans="4:6">
      <c r="D32" s="21" t="s">
        <v>443</v>
      </c>
      <c r="E32" s="21" t="s">
        <v>410</v>
      </c>
      <c r="F32" s="21">
        <v>4</v>
      </c>
    </row>
    <row r="33" spans="4:6">
      <c r="D33" s="21" t="s">
        <v>444</v>
      </c>
      <c r="E33" s="21" t="s">
        <v>374</v>
      </c>
      <c r="F33" s="21">
        <v>2</v>
      </c>
    </row>
    <row r="34" spans="4:6">
      <c r="D34" s="21" t="s">
        <v>445</v>
      </c>
      <c r="E34" s="21" t="s">
        <v>374</v>
      </c>
      <c r="F34" s="21">
        <v>2</v>
      </c>
    </row>
    <row r="35" spans="4:6">
      <c r="D35" s="21" t="s">
        <v>446</v>
      </c>
      <c r="E35" s="21" t="s">
        <v>414</v>
      </c>
      <c r="F35" s="21">
        <v>3</v>
      </c>
    </row>
    <row r="36" spans="4:6">
      <c r="D36" s="21" t="s">
        <v>447</v>
      </c>
      <c r="E36" s="21" t="s">
        <v>414</v>
      </c>
      <c r="F36" s="21">
        <v>3</v>
      </c>
    </row>
    <row r="37" spans="4:6">
      <c r="D37" s="21" t="s">
        <v>448</v>
      </c>
      <c r="E37" s="21" t="s">
        <v>410</v>
      </c>
      <c r="F37" s="21">
        <v>4</v>
      </c>
    </row>
    <row r="38" spans="4:6">
      <c r="D38" s="21" t="s">
        <v>449</v>
      </c>
      <c r="E38" s="21" t="s">
        <v>414</v>
      </c>
      <c r="F38" s="21">
        <v>3</v>
      </c>
    </row>
    <row r="39" spans="4:6">
      <c r="D39" s="21" t="s">
        <v>450</v>
      </c>
      <c r="E39" s="21" t="s">
        <v>414</v>
      </c>
      <c r="F39" s="21">
        <v>3</v>
      </c>
    </row>
    <row r="40" spans="4:6">
      <c r="D40" s="21" t="s">
        <v>451</v>
      </c>
      <c r="E40" s="21" t="s">
        <v>414</v>
      </c>
      <c r="F40" s="21">
        <v>3</v>
      </c>
    </row>
    <row r="41" spans="4:6">
      <c r="D41" s="21" t="s">
        <v>452</v>
      </c>
      <c r="E41" s="21" t="s">
        <v>414</v>
      </c>
      <c r="F41" s="21">
        <v>3</v>
      </c>
    </row>
    <row r="42" spans="4:6">
      <c r="D42" s="21" t="s">
        <v>453</v>
      </c>
      <c r="E42" s="21" t="s">
        <v>410</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K59"/>
  <sheetViews>
    <sheetView zoomScale="80" zoomScaleNormal="80" workbookViewId="0">
      <pane xSplit="3" ySplit="9" topLeftCell="D10" activePane="bottomRight" state="frozen"/>
      <selection pane="topRight" activeCell="D1" sqref="D1"/>
      <selection pane="bottomLeft" activeCell="A10" sqref="A10"/>
      <selection pane="bottomRight" activeCell="G10" sqref="G10:G19"/>
    </sheetView>
  </sheetViews>
  <sheetFormatPr baseColWidth="10" defaultColWidth="11.42578125" defaultRowHeight="15"/>
  <cols>
    <col min="1" max="1" width="9" style="297" customWidth="1"/>
    <col min="2" max="2" width="35.85546875" style="297" customWidth="1"/>
    <col min="3" max="3" width="40.28515625" style="296" customWidth="1"/>
    <col min="4" max="4" width="16.85546875" style="298" customWidth="1"/>
    <col min="5" max="5" width="18.5703125" style="299" customWidth="1"/>
    <col min="6" max="6" width="18.28515625" style="299" bestFit="1" customWidth="1"/>
    <col min="7" max="7" width="18.28515625" style="296" bestFit="1" customWidth="1"/>
    <col min="8" max="8" width="51.5703125" style="296" customWidth="1"/>
    <col min="9" max="9" width="16.5703125" style="296" customWidth="1"/>
    <col min="10" max="10" width="14.28515625" style="296" customWidth="1"/>
    <col min="11" max="11" width="17.7109375" style="296" customWidth="1"/>
    <col min="12" max="12" width="15.28515625" style="296" customWidth="1"/>
    <col min="13" max="13" width="56" style="296" customWidth="1"/>
    <col min="14" max="169" width="11.42578125" style="295"/>
    <col min="170" max="16384" width="11.42578125" style="296"/>
  </cols>
  <sheetData>
    <row r="1" spans="1:271" s="287" customFormat="1" ht="16.5" customHeight="1">
      <c r="A1" s="616"/>
      <c r="B1" s="617"/>
      <c r="C1" s="620" t="s">
        <v>511</v>
      </c>
      <c r="D1" s="620"/>
      <c r="E1" s="620"/>
      <c r="F1" s="620"/>
      <c r="G1" s="620"/>
      <c r="H1" s="620"/>
      <c r="I1" s="620"/>
      <c r="J1" s="621"/>
      <c r="K1" s="613"/>
      <c r="L1" s="613"/>
      <c r="M1" s="613"/>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2"/>
      <c r="DQ1" s="232"/>
      <c r="DR1" s="232"/>
      <c r="DS1" s="232"/>
      <c r="DT1" s="232"/>
      <c r="DU1" s="232"/>
      <c r="DV1" s="232"/>
      <c r="DW1" s="232"/>
      <c r="DX1" s="232"/>
      <c r="DY1" s="232"/>
      <c r="DZ1" s="232"/>
      <c r="EA1" s="232"/>
      <c r="EB1" s="232"/>
      <c r="EC1" s="232"/>
      <c r="ED1" s="232"/>
      <c r="EE1" s="232"/>
      <c r="EF1" s="232"/>
      <c r="EG1" s="232"/>
      <c r="EH1" s="232"/>
      <c r="EI1" s="232"/>
      <c r="EJ1" s="232"/>
      <c r="EK1" s="232"/>
      <c r="EL1" s="232"/>
      <c r="EM1" s="232"/>
      <c r="EN1" s="232"/>
      <c r="EO1" s="232"/>
      <c r="EP1" s="232"/>
      <c r="EQ1" s="232"/>
      <c r="ER1" s="232"/>
      <c r="ES1" s="232"/>
      <c r="ET1" s="232"/>
      <c r="EU1" s="232"/>
      <c r="EV1" s="232"/>
      <c r="EW1" s="232"/>
      <c r="EX1" s="232"/>
      <c r="EY1" s="232"/>
      <c r="EZ1" s="232"/>
      <c r="FA1" s="232"/>
      <c r="FB1" s="232"/>
      <c r="FC1" s="232"/>
      <c r="FD1" s="232"/>
      <c r="FE1" s="232"/>
      <c r="FF1" s="232"/>
      <c r="FG1" s="232"/>
      <c r="FH1" s="232"/>
      <c r="FI1" s="232"/>
      <c r="FJ1" s="232"/>
      <c r="FK1" s="232"/>
      <c r="FL1" s="232"/>
      <c r="FM1" s="232"/>
      <c r="FN1" s="232"/>
      <c r="FO1" s="232"/>
      <c r="FP1" s="232"/>
      <c r="FQ1" s="232"/>
      <c r="FR1" s="232"/>
      <c r="FS1" s="232"/>
      <c r="FT1" s="232"/>
      <c r="FU1" s="232"/>
      <c r="FV1" s="232"/>
      <c r="FW1" s="232"/>
      <c r="FX1" s="232"/>
      <c r="FY1" s="232"/>
      <c r="FZ1" s="232"/>
      <c r="GA1" s="232"/>
      <c r="GB1" s="232"/>
      <c r="GC1" s="232"/>
      <c r="GD1" s="232"/>
      <c r="GE1" s="232"/>
      <c r="GF1" s="232"/>
      <c r="GG1" s="232"/>
      <c r="GH1" s="232"/>
      <c r="GI1" s="232"/>
      <c r="GJ1" s="232"/>
      <c r="GK1" s="232"/>
      <c r="GL1" s="232"/>
      <c r="GM1" s="232"/>
      <c r="GN1" s="232"/>
      <c r="GO1" s="232"/>
      <c r="GP1" s="232"/>
      <c r="GQ1" s="232"/>
      <c r="GR1" s="232"/>
      <c r="GS1" s="232"/>
      <c r="GT1" s="232"/>
      <c r="GU1" s="232"/>
      <c r="GV1" s="232"/>
      <c r="GW1" s="232"/>
      <c r="GX1" s="232"/>
      <c r="GY1" s="232"/>
      <c r="GZ1" s="232"/>
      <c r="HA1" s="232"/>
      <c r="HB1" s="232"/>
      <c r="HC1" s="232"/>
      <c r="HD1" s="232"/>
      <c r="HE1" s="232"/>
      <c r="HF1" s="232"/>
      <c r="HG1" s="232"/>
      <c r="HH1" s="232"/>
      <c r="HI1" s="232"/>
      <c r="HJ1" s="232"/>
      <c r="HK1" s="232"/>
      <c r="HL1" s="232"/>
      <c r="HM1" s="232"/>
      <c r="HN1" s="232"/>
      <c r="HO1" s="232"/>
      <c r="HP1" s="232"/>
      <c r="HQ1" s="232"/>
      <c r="HR1" s="232"/>
      <c r="HS1" s="232"/>
      <c r="HT1" s="232"/>
      <c r="HU1" s="232"/>
      <c r="HV1" s="232"/>
      <c r="HW1" s="232"/>
      <c r="HX1" s="232"/>
      <c r="HY1" s="232"/>
      <c r="HZ1" s="232"/>
      <c r="IA1" s="232"/>
      <c r="IB1" s="232"/>
      <c r="IC1" s="232"/>
      <c r="ID1" s="232"/>
      <c r="IE1" s="232"/>
      <c r="IF1" s="232"/>
      <c r="IG1" s="232"/>
      <c r="IH1" s="232"/>
      <c r="II1" s="232"/>
      <c r="IJ1" s="232"/>
      <c r="IK1" s="232"/>
      <c r="IL1" s="232"/>
      <c r="IM1" s="232"/>
      <c r="IN1" s="232"/>
      <c r="IO1" s="232"/>
      <c r="IP1" s="232"/>
      <c r="IQ1" s="232"/>
      <c r="IR1" s="232"/>
      <c r="IS1" s="232"/>
      <c r="IT1" s="232"/>
      <c r="IU1" s="232"/>
      <c r="IV1" s="232"/>
      <c r="IW1" s="232"/>
      <c r="IX1" s="232"/>
      <c r="IY1" s="232"/>
      <c r="IZ1" s="232"/>
      <c r="JA1" s="232"/>
      <c r="JB1" s="232"/>
      <c r="JC1" s="232"/>
      <c r="JD1" s="232"/>
      <c r="JE1" s="232"/>
      <c r="JF1" s="232"/>
      <c r="JG1" s="232"/>
      <c r="JH1" s="232"/>
      <c r="JI1" s="232"/>
      <c r="JJ1" s="232"/>
      <c r="JK1" s="232"/>
    </row>
    <row r="2" spans="1:271" s="287" customFormat="1" ht="39.75" customHeight="1">
      <c r="A2" s="618"/>
      <c r="B2" s="619"/>
      <c r="C2" s="622"/>
      <c r="D2" s="622"/>
      <c r="E2" s="622"/>
      <c r="F2" s="622"/>
      <c r="G2" s="622"/>
      <c r="H2" s="622"/>
      <c r="I2" s="622"/>
      <c r="J2" s="623"/>
      <c r="K2" s="613"/>
      <c r="L2" s="613"/>
      <c r="M2" s="613"/>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c r="CC2" s="232"/>
      <c r="CD2" s="232"/>
      <c r="CE2" s="232"/>
      <c r="CF2" s="232"/>
      <c r="CG2" s="232"/>
      <c r="CH2" s="232"/>
      <c r="CI2" s="232"/>
      <c r="CJ2" s="232"/>
      <c r="CK2" s="232"/>
      <c r="CL2" s="232"/>
      <c r="CM2" s="232"/>
      <c r="CN2" s="232"/>
      <c r="CO2" s="232"/>
      <c r="CP2" s="232"/>
      <c r="CQ2" s="232"/>
      <c r="CR2" s="232"/>
      <c r="CS2" s="232"/>
      <c r="CT2" s="232"/>
      <c r="CU2" s="232"/>
      <c r="CV2" s="232"/>
      <c r="CW2" s="232"/>
      <c r="CX2" s="232"/>
      <c r="CY2" s="232"/>
      <c r="CZ2" s="232"/>
      <c r="DA2" s="232"/>
      <c r="DB2" s="232"/>
      <c r="DC2" s="232"/>
      <c r="DD2" s="232"/>
      <c r="DE2" s="232"/>
      <c r="DF2" s="232"/>
      <c r="DG2" s="232"/>
      <c r="DH2" s="232"/>
      <c r="DI2" s="232"/>
      <c r="DJ2" s="232"/>
      <c r="DK2" s="232"/>
      <c r="DL2" s="232"/>
      <c r="DM2" s="232"/>
      <c r="DN2" s="232"/>
      <c r="DO2" s="232"/>
      <c r="DP2" s="232"/>
      <c r="DQ2" s="232"/>
      <c r="DR2" s="232"/>
      <c r="DS2" s="232"/>
      <c r="DT2" s="232"/>
      <c r="DU2" s="232"/>
      <c r="DV2" s="232"/>
      <c r="DW2" s="232"/>
      <c r="DX2" s="232"/>
      <c r="DY2" s="232"/>
      <c r="DZ2" s="232"/>
      <c r="EA2" s="232"/>
      <c r="EB2" s="232"/>
      <c r="EC2" s="232"/>
      <c r="ED2" s="232"/>
      <c r="EE2" s="232"/>
      <c r="EF2" s="232"/>
      <c r="EG2" s="232"/>
      <c r="EH2" s="232"/>
      <c r="EI2" s="232"/>
      <c r="EJ2" s="232"/>
      <c r="EK2" s="232"/>
      <c r="EL2" s="232"/>
      <c r="EM2" s="232"/>
      <c r="EN2" s="232"/>
      <c r="EO2" s="232"/>
      <c r="EP2" s="232"/>
      <c r="EQ2" s="232"/>
      <c r="ER2" s="232"/>
      <c r="ES2" s="232"/>
      <c r="ET2" s="232"/>
      <c r="EU2" s="232"/>
      <c r="EV2" s="232"/>
      <c r="EW2" s="232"/>
      <c r="EX2" s="232"/>
      <c r="EY2" s="232"/>
      <c r="EZ2" s="232"/>
      <c r="FA2" s="232"/>
      <c r="FB2" s="232"/>
      <c r="FC2" s="232"/>
      <c r="FD2" s="232"/>
      <c r="FE2" s="232"/>
      <c r="FF2" s="232"/>
      <c r="FG2" s="232"/>
      <c r="FH2" s="232"/>
      <c r="FI2" s="232"/>
      <c r="FJ2" s="232"/>
      <c r="FK2" s="232"/>
      <c r="FL2" s="232"/>
      <c r="FM2" s="232"/>
      <c r="FN2" s="232"/>
      <c r="FO2" s="232"/>
      <c r="FP2" s="232"/>
      <c r="FQ2" s="232"/>
      <c r="FR2" s="232"/>
      <c r="FS2" s="232"/>
      <c r="FT2" s="232"/>
      <c r="FU2" s="232"/>
      <c r="FV2" s="232"/>
      <c r="FW2" s="232"/>
      <c r="FX2" s="232"/>
      <c r="FY2" s="232"/>
      <c r="FZ2" s="232"/>
      <c r="GA2" s="232"/>
      <c r="GB2" s="232"/>
      <c r="GC2" s="232"/>
      <c r="GD2" s="232"/>
      <c r="GE2" s="232"/>
      <c r="GF2" s="232"/>
      <c r="GG2" s="232"/>
      <c r="GH2" s="232"/>
      <c r="GI2" s="232"/>
      <c r="GJ2" s="232"/>
      <c r="GK2" s="232"/>
      <c r="GL2" s="232"/>
      <c r="GM2" s="232"/>
      <c r="GN2" s="232"/>
      <c r="GO2" s="232"/>
      <c r="GP2" s="232"/>
      <c r="GQ2" s="232"/>
      <c r="GR2" s="232"/>
      <c r="GS2" s="232"/>
      <c r="GT2" s="232"/>
      <c r="GU2" s="232"/>
      <c r="GV2" s="232"/>
      <c r="GW2" s="232"/>
      <c r="GX2" s="232"/>
      <c r="GY2" s="232"/>
      <c r="GZ2" s="232"/>
      <c r="HA2" s="232"/>
      <c r="HB2" s="232"/>
      <c r="HC2" s="232"/>
      <c r="HD2" s="232"/>
      <c r="HE2" s="232"/>
      <c r="HF2" s="232"/>
      <c r="HG2" s="232"/>
      <c r="HH2" s="232"/>
      <c r="HI2" s="232"/>
      <c r="HJ2" s="232"/>
      <c r="HK2" s="232"/>
      <c r="HL2" s="232"/>
      <c r="HM2" s="232"/>
      <c r="HN2" s="232"/>
      <c r="HO2" s="232"/>
      <c r="HP2" s="232"/>
      <c r="HQ2" s="232"/>
      <c r="HR2" s="232"/>
      <c r="HS2" s="232"/>
      <c r="HT2" s="232"/>
      <c r="HU2" s="232"/>
      <c r="HV2" s="232"/>
      <c r="HW2" s="232"/>
      <c r="HX2" s="232"/>
      <c r="HY2" s="232"/>
      <c r="HZ2" s="232"/>
      <c r="IA2" s="232"/>
      <c r="IB2" s="232"/>
      <c r="IC2" s="232"/>
      <c r="ID2" s="232"/>
      <c r="IE2" s="232"/>
      <c r="IF2" s="232"/>
      <c r="IG2" s="232"/>
      <c r="IH2" s="232"/>
      <c r="II2" s="232"/>
      <c r="IJ2" s="232"/>
      <c r="IK2" s="232"/>
      <c r="IL2" s="232"/>
      <c r="IM2" s="232"/>
      <c r="IN2" s="232"/>
      <c r="IO2" s="232"/>
      <c r="IP2" s="232"/>
      <c r="IQ2" s="232"/>
      <c r="IR2" s="232"/>
      <c r="IS2" s="232"/>
      <c r="IT2" s="232"/>
      <c r="IU2" s="232"/>
      <c r="IV2" s="232"/>
      <c r="IW2" s="232"/>
      <c r="IX2" s="232"/>
      <c r="IY2" s="232"/>
      <c r="IZ2" s="232"/>
      <c r="JA2" s="232"/>
      <c r="JB2" s="232"/>
      <c r="JC2" s="232"/>
      <c r="JD2" s="232"/>
      <c r="JE2" s="232"/>
      <c r="JF2" s="232"/>
      <c r="JG2" s="232"/>
      <c r="JH2" s="232"/>
      <c r="JI2" s="232"/>
      <c r="JJ2" s="232"/>
      <c r="JK2" s="232"/>
    </row>
    <row r="3" spans="1:271" s="287" customFormat="1" ht="3" customHeight="1">
      <c r="A3" s="2"/>
      <c r="B3" s="2"/>
      <c r="C3" s="622"/>
      <c r="D3" s="622"/>
      <c r="E3" s="622"/>
      <c r="F3" s="622"/>
      <c r="G3" s="622"/>
      <c r="H3" s="622"/>
      <c r="I3" s="622"/>
      <c r="J3" s="623"/>
      <c r="K3" s="613"/>
      <c r="L3" s="613"/>
      <c r="M3" s="613"/>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232"/>
      <c r="IX3" s="232"/>
      <c r="IY3" s="232"/>
      <c r="IZ3" s="232"/>
      <c r="JA3" s="232"/>
      <c r="JB3" s="232"/>
      <c r="JC3" s="232"/>
      <c r="JD3" s="232"/>
      <c r="JE3" s="232"/>
      <c r="JF3" s="232"/>
      <c r="JG3" s="232"/>
      <c r="JH3" s="232"/>
      <c r="JI3" s="232"/>
      <c r="JJ3" s="232"/>
      <c r="JK3" s="232"/>
    </row>
    <row r="4" spans="1:271" s="287" customFormat="1" ht="26.25" customHeight="1">
      <c r="A4" s="614" t="s">
        <v>260</v>
      </c>
      <c r="B4" s="615"/>
      <c r="C4" s="627" t="s">
        <v>261</v>
      </c>
      <c r="D4" s="628"/>
      <c r="E4" s="628"/>
      <c r="F4" s="628"/>
      <c r="G4" s="628"/>
      <c r="H4" s="628"/>
      <c r="I4" s="628"/>
      <c r="J4" s="628"/>
      <c r="K4" s="628"/>
      <c r="L4" s="628"/>
      <c r="M4" s="629"/>
      <c r="N4" s="147"/>
      <c r="O4" s="147"/>
      <c r="P4" s="147"/>
      <c r="Q4" s="147"/>
      <c r="R4" s="147"/>
      <c r="S4" s="147"/>
      <c r="T4" s="147"/>
      <c r="U4" s="147"/>
      <c r="V4" s="147"/>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2"/>
      <c r="EB4" s="232"/>
      <c r="EC4" s="232"/>
      <c r="ED4" s="232"/>
      <c r="EE4" s="232"/>
      <c r="EF4" s="232"/>
      <c r="EG4" s="232"/>
      <c r="EH4" s="232"/>
      <c r="EI4" s="232"/>
      <c r="EJ4" s="232"/>
      <c r="EK4" s="232"/>
      <c r="EL4" s="232"/>
      <c r="EM4" s="232"/>
      <c r="EN4" s="232"/>
      <c r="EO4" s="232"/>
      <c r="EP4" s="232"/>
      <c r="EQ4" s="232"/>
      <c r="ER4" s="232"/>
      <c r="ES4" s="232"/>
      <c r="ET4" s="232"/>
      <c r="EU4" s="232"/>
      <c r="EV4" s="232"/>
      <c r="EW4" s="232"/>
      <c r="EX4" s="232"/>
      <c r="EY4" s="232"/>
      <c r="EZ4" s="232"/>
      <c r="FA4" s="232"/>
      <c r="FB4" s="232"/>
      <c r="FC4" s="232"/>
      <c r="FD4" s="232"/>
      <c r="FE4" s="232"/>
      <c r="FF4" s="232"/>
      <c r="FG4" s="232"/>
      <c r="FH4" s="232"/>
      <c r="FI4" s="232"/>
      <c r="FJ4" s="232"/>
      <c r="FK4" s="232"/>
      <c r="FL4" s="232"/>
      <c r="FM4" s="232"/>
      <c r="FN4" s="232"/>
      <c r="FO4" s="232"/>
      <c r="FP4" s="232"/>
      <c r="FQ4" s="232"/>
      <c r="FR4" s="232"/>
      <c r="FS4" s="232"/>
      <c r="FT4" s="232"/>
      <c r="FU4" s="232"/>
      <c r="FV4" s="232"/>
      <c r="FW4" s="232"/>
      <c r="FX4" s="232"/>
      <c r="FY4" s="232"/>
      <c r="FZ4" s="232"/>
      <c r="GA4" s="232"/>
      <c r="GB4" s="232"/>
      <c r="GC4" s="232"/>
      <c r="GD4" s="232"/>
      <c r="GE4" s="232"/>
      <c r="GF4" s="232"/>
      <c r="GG4" s="232"/>
      <c r="GH4" s="232"/>
      <c r="GI4" s="232"/>
      <c r="GJ4" s="232"/>
      <c r="GK4" s="232"/>
      <c r="GL4" s="232"/>
      <c r="GM4" s="232"/>
      <c r="GN4" s="232"/>
      <c r="GO4" s="232"/>
      <c r="GP4" s="232"/>
      <c r="GQ4" s="232"/>
      <c r="GR4" s="232"/>
      <c r="GS4" s="232"/>
      <c r="GT4" s="232"/>
      <c r="GU4" s="232"/>
      <c r="GV4" s="232"/>
      <c r="GW4" s="232"/>
      <c r="GX4" s="232"/>
      <c r="GY4" s="232"/>
      <c r="GZ4" s="232"/>
      <c r="HA4" s="232"/>
      <c r="HB4" s="232"/>
      <c r="HC4" s="232"/>
      <c r="HD4" s="232"/>
      <c r="HE4" s="232"/>
      <c r="HF4" s="232"/>
      <c r="HG4" s="232"/>
      <c r="HH4" s="232"/>
      <c r="HI4" s="232"/>
      <c r="HJ4" s="232"/>
      <c r="HK4" s="232"/>
      <c r="HL4" s="232"/>
      <c r="HM4" s="232"/>
      <c r="HN4" s="232"/>
      <c r="HO4" s="232"/>
      <c r="HP4" s="232"/>
      <c r="HQ4" s="232"/>
      <c r="HR4" s="232"/>
      <c r="HS4" s="232"/>
      <c r="HT4" s="232"/>
      <c r="HU4" s="232"/>
      <c r="HV4" s="232"/>
      <c r="HW4" s="232"/>
      <c r="HX4" s="232"/>
      <c r="HY4" s="232"/>
      <c r="HZ4" s="232"/>
      <c r="IA4" s="232"/>
      <c r="IB4" s="232"/>
      <c r="IC4" s="232"/>
      <c r="ID4" s="232"/>
      <c r="IE4" s="232"/>
      <c r="IF4" s="232"/>
      <c r="IG4" s="232"/>
      <c r="IH4" s="232"/>
      <c r="II4" s="232"/>
      <c r="IJ4" s="232"/>
      <c r="IK4" s="232"/>
      <c r="IL4" s="232"/>
      <c r="IM4" s="232"/>
      <c r="IN4" s="232"/>
      <c r="IO4" s="232"/>
      <c r="IP4" s="232"/>
      <c r="IQ4" s="232"/>
      <c r="IR4" s="232"/>
      <c r="IS4" s="232"/>
      <c r="IT4" s="232"/>
      <c r="IU4" s="232"/>
      <c r="IV4" s="232"/>
      <c r="IW4" s="232"/>
      <c r="IX4" s="232"/>
      <c r="IY4" s="232"/>
      <c r="IZ4" s="232"/>
      <c r="JA4" s="232"/>
      <c r="JB4" s="232"/>
      <c r="JC4" s="232"/>
      <c r="JD4" s="232"/>
      <c r="JE4" s="232"/>
      <c r="JF4" s="232"/>
      <c r="JG4" s="232"/>
      <c r="JH4" s="232"/>
      <c r="JI4" s="232"/>
      <c r="JJ4" s="232"/>
      <c r="JK4" s="232"/>
    </row>
    <row r="5" spans="1:271" s="287" customFormat="1" ht="38.25" customHeight="1">
      <c r="A5" s="614" t="s">
        <v>262</v>
      </c>
      <c r="B5" s="615"/>
      <c r="C5" s="624" t="s">
        <v>454</v>
      </c>
      <c r="D5" s="625"/>
      <c r="E5" s="625"/>
      <c r="F5" s="625"/>
      <c r="G5" s="625"/>
      <c r="H5" s="625"/>
      <c r="I5" s="625"/>
      <c r="J5" s="625"/>
      <c r="K5" s="625"/>
      <c r="L5" s="625"/>
      <c r="M5" s="626"/>
      <c r="N5" s="146"/>
      <c r="O5" s="146"/>
      <c r="P5" s="146"/>
      <c r="Q5" s="146"/>
      <c r="R5" s="146"/>
      <c r="S5" s="146"/>
      <c r="T5" s="146"/>
      <c r="U5" s="146"/>
      <c r="V5" s="146"/>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2"/>
      <c r="CP5" s="232"/>
      <c r="CQ5" s="232"/>
      <c r="CR5" s="232"/>
      <c r="CS5" s="232"/>
      <c r="CT5" s="232"/>
      <c r="CU5" s="232"/>
      <c r="CV5" s="232"/>
      <c r="CW5" s="232"/>
      <c r="CX5" s="232"/>
      <c r="CY5" s="232"/>
      <c r="CZ5" s="232"/>
      <c r="DA5" s="232"/>
      <c r="DB5" s="232"/>
      <c r="DC5" s="232"/>
      <c r="DD5" s="232"/>
      <c r="DE5" s="232"/>
      <c r="DF5" s="232"/>
      <c r="DG5" s="232"/>
      <c r="DH5" s="232"/>
      <c r="DI5" s="232"/>
      <c r="DJ5" s="232"/>
      <c r="DK5" s="232"/>
      <c r="DL5" s="232"/>
      <c r="DM5" s="232"/>
      <c r="DN5" s="232"/>
      <c r="DO5" s="232"/>
      <c r="DP5" s="232"/>
      <c r="DQ5" s="232"/>
      <c r="DR5" s="232"/>
      <c r="DS5" s="232"/>
      <c r="DT5" s="232"/>
      <c r="DU5" s="232"/>
      <c r="DV5" s="232"/>
      <c r="DW5" s="232"/>
      <c r="DX5" s="232"/>
      <c r="DY5" s="232"/>
      <c r="DZ5" s="232"/>
      <c r="EA5" s="232"/>
      <c r="EB5" s="232"/>
      <c r="EC5" s="232"/>
      <c r="ED5" s="232"/>
      <c r="EE5" s="232"/>
      <c r="EF5" s="232"/>
      <c r="EG5" s="232"/>
      <c r="EH5" s="232"/>
      <c r="EI5" s="232"/>
      <c r="EJ5" s="232"/>
      <c r="EK5" s="232"/>
      <c r="EL5" s="232"/>
      <c r="EM5" s="232"/>
      <c r="EN5" s="232"/>
      <c r="EO5" s="232"/>
      <c r="EP5" s="232"/>
      <c r="EQ5" s="232"/>
      <c r="ER5" s="232"/>
      <c r="ES5" s="232"/>
      <c r="ET5" s="232"/>
      <c r="EU5" s="232"/>
      <c r="EV5" s="232"/>
      <c r="EW5" s="232"/>
      <c r="EX5" s="232"/>
      <c r="EY5" s="232"/>
      <c r="EZ5" s="232"/>
      <c r="FA5" s="232"/>
      <c r="FB5" s="232"/>
      <c r="FC5" s="232"/>
      <c r="FD5" s="232"/>
      <c r="FE5" s="232"/>
      <c r="FF5" s="232"/>
      <c r="FG5" s="232"/>
      <c r="FH5" s="232"/>
      <c r="FI5" s="232"/>
      <c r="FJ5" s="232"/>
      <c r="FK5" s="232"/>
      <c r="FL5" s="232"/>
      <c r="FM5" s="232"/>
      <c r="FN5" s="232"/>
      <c r="FO5" s="232"/>
      <c r="FP5" s="232"/>
      <c r="FQ5" s="232"/>
      <c r="FR5" s="232"/>
      <c r="FS5" s="232"/>
      <c r="FT5" s="232"/>
      <c r="FU5" s="232"/>
      <c r="FV5" s="232"/>
      <c r="FW5" s="232"/>
      <c r="FX5" s="232"/>
      <c r="FY5" s="232"/>
      <c r="FZ5" s="232"/>
      <c r="GA5" s="232"/>
      <c r="GB5" s="232"/>
      <c r="GC5" s="232"/>
      <c r="GD5" s="232"/>
      <c r="GE5" s="232"/>
      <c r="GF5" s="232"/>
      <c r="GG5" s="232"/>
      <c r="GH5" s="232"/>
      <c r="GI5" s="232"/>
      <c r="GJ5" s="232"/>
      <c r="GK5" s="232"/>
      <c r="GL5" s="232"/>
      <c r="GM5" s="232"/>
      <c r="GN5" s="232"/>
      <c r="GO5" s="232"/>
      <c r="GP5" s="232"/>
      <c r="GQ5" s="232"/>
      <c r="GR5" s="232"/>
      <c r="GS5" s="232"/>
      <c r="GT5" s="232"/>
      <c r="GU5" s="232"/>
      <c r="GV5" s="232"/>
      <c r="GW5" s="232"/>
      <c r="GX5" s="232"/>
      <c r="GY5" s="232"/>
      <c r="GZ5" s="232"/>
      <c r="HA5" s="232"/>
      <c r="HB5" s="232"/>
      <c r="HC5" s="232"/>
      <c r="HD5" s="232"/>
      <c r="HE5" s="232"/>
      <c r="HF5" s="232"/>
      <c r="HG5" s="232"/>
      <c r="HH5" s="232"/>
      <c r="HI5" s="232"/>
      <c r="HJ5" s="232"/>
      <c r="HK5" s="232"/>
      <c r="HL5" s="232"/>
      <c r="HM5" s="232"/>
      <c r="HN5" s="232"/>
      <c r="HO5" s="232"/>
      <c r="HP5" s="232"/>
      <c r="HQ5" s="232"/>
      <c r="HR5" s="232"/>
      <c r="HS5" s="232"/>
      <c r="HT5" s="232"/>
      <c r="HU5" s="232"/>
      <c r="HV5" s="232"/>
      <c r="HW5" s="232"/>
      <c r="HX5" s="232"/>
      <c r="HY5" s="232"/>
      <c r="HZ5" s="232"/>
      <c r="IA5" s="232"/>
      <c r="IB5" s="232"/>
      <c r="IC5" s="232"/>
      <c r="ID5" s="232"/>
      <c r="IE5" s="232"/>
      <c r="IF5" s="232"/>
      <c r="IG5" s="232"/>
      <c r="IH5" s="232"/>
      <c r="II5" s="232"/>
      <c r="IJ5" s="232"/>
      <c r="IK5" s="232"/>
      <c r="IL5" s="232"/>
      <c r="IM5" s="232"/>
      <c r="IN5" s="232"/>
      <c r="IO5" s="232"/>
      <c r="IP5" s="232"/>
      <c r="IQ5" s="232"/>
      <c r="IR5" s="232"/>
      <c r="IS5" s="232"/>
      <c r="IT5" s="232"/>
      <c r="IU5" s="232"/>
      <c r="IV5" s="232"/>
      <c r="IW5" s="232"/>
      <c r="IX5" s="232"/>
      <c r="IY5" s="232"/>
      <c r="IZ5" s="232"/>
      <c r="JA5" s="232"/>
      <c r="JB5" s="232"/>
      <c r="JC5" s="232"/>
      <c r="JD5" s="232"/>
      <c r="JE5" s="232"/>
      <c r="JF5" s="232"/>
      <c r="JG5" s="232"/>
      <c r="JH5" s="232"/>
      <c r="JI5" s="232"/>
      <c r="JJ5" s="232"/>
      <c r="JK5" s="232"/>
    </row>
    <row r="6" spans="1:271" s="287" customFormat="1" ht="20.25" customHeight="1" thickBot="1">
      <c r="A6" s="603" t="s">
        <v>264</v>
      </c>
      <c r="B6" s="604"/>
      <c r="C6" s="605" t="s">
        <v>499</v>
      </c>
      <c r="D6" s="605"/>
      <c r="E6" s="605"/>
      <c r="F6" s="605"/>
      <c r="G6" s="606"/>
      <c r="H6" s="288"/>
      <c r="I6" s="288"/>
      <c r="J6" s="288"/>
      <c r="K6" s="288"/>
      <c r="L6" s="288"/>
      <c r="M6" s="288"/>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c r="BX6" s="232"/>
      <c r="BY6" s="232"/>
      <c r="BZ6" s="232"/>
      <c r="CA6" s="232"/>
      <c r="CB6" s="232"/>
      <c r="CC6" s="232"/>
      <c r="CD6" s="232"/>
      <c r="CE6" s="232"/>
      <c r="CF6" s="232"/>
      <c r="CG6" s="232"/>
      <c r="CH6" s="232"/>
      <c r="CI6" s="232"/>
      <c r="CJ6" s="232"/>
      <c r="CK6" s="232"/>
      <c r="CL6" s="232"/>
      <c r="CM6" s="232"/>
      <c r="CN6" s="232"/>
      <c r="CO6" s="232"/>
      <c r="CP6" s="232"/>
      <c r="CQ6" s="232"/>
      <c r="CR6" s="232"/>
      <c r="CS6" s="232"/>
      <c r="CT6" s="232"/>
      <c r="CU6" s="232"/>
      <c r="CV6" s="232"/>
      <c r="CW6" s="232"/>
      <c r="CX6" s="232"/>
      <c r="CY6" s="232"/>
      <c r="CZ6" s="232"/>
      <c r="DA6" s="232"/>
      <c r="DB6" s="232"/>
      <c r="DC6" s="232"/>
      <c r="DD6" s="232"/>
      <c r="DE6" s="232"/>
      <c r="DF6" s="232"/>
      <c r="DG6" s="232"/>
      <c r="DH6" s="232"/>
      <c r="DI6" s="232"/>
      <c r="DJ6" s="232"/>
      <c r="DK6" s="232"/>
      <c r="DL6" s="232"/>
      <c r="DM6" s="232"/>
      <c r="DN6" s="232"/>
      <c r="DO6" s="232"/>
      <c r="DP6" s="232"/>
      <c r="DQ6" s="232"/>
      <c r="DR6" s="232"/>
      <c r="DS6" s="232"/>
      <c r="DT6" s="232"/>
      <c r="DU6" s="232"/>
      <c r="DV6" s="232"/>
      <c r="DW6" s="232"/>
      <c r="DX6" s="232"/>
      <c r="DY6" s="232"/>
      <c r="DZ6" s="232"/>
      <c r="EA6" s="232"/>
      <c r="EB6" s="232"/>
      <c r="EC6" s="232"/>
      <c r="ED6" s="232"/>
      <c r="EE6" s="232"/>
      <c r="EF6" s="232"/>
      <c r="EG6" s="232"/>
      <c r="EH6" s="232"/>
      <c r="EI6" s="232"/>
      <c r="EJ6" s="232"/>
      <c r="EK6" s="232"/>
      <c r="EL6" s="232"/>
      <c r="EM6" s="232"/>
      <c r="EN6" s="232"/>
      <c r="EO6" s="232"/>
      <c r="EP6" s="232"/>
      <c r="EQ6" s="232"/>
      <c r="ER6" s="232"/>
      <c r="ES6" s="232"/>
      <c r="ET6" s="232"/>
      <c r="EU6" s="232"/>
      <c r="EV6" s="232"/>
      <c r="EW6" s="232"/>
      <c r="EX6" s="232"/>
      <c r="EY6" s="232"/>
      <c r="EZ6" s="232"/>
      <c r="FA6" s="232"/>
      <c r="FB6" s="232"/>
      <c r="FC6" s="232"/>
      <c r="FD6" s="232"/>
      <c r="FE6" s="232"/>
      <c r="FF6" s="232"/>
      <c r="FG6" s="232"/>
      <c r="FH6" s="232"/>
      <c r="FI6" s="232"/>
      <c r="FJ6" s="232"/>
      <c r="FK6" s="232"/>
      <c r="FL6" s="232"/>
      <c r="FM6" s="232"/>
      <c r="FN6" s="232"/>
      <c r="FO6" s="232"/>
      <c r="FP6" s="232"/>
      <c r="FQ6" s="232"/>
      <c r="FR6" s="232"/>
      <c r="FS6" s="232"/>
      <c r="FT6" s="232"/>
      <c r="FU6" s="232"/>
      <c r="FV6" s="232"/>
      <c r="FW6" s="232"/>
      <c r="FX6" s="232"/>
      <c r="FY6" s="232"/>
      <c r="FZ6" s="232"/>
      <c r="GA6" s="232"/>
      <c r="GB6" s="232"/>
      <c r="GC6" s="232"/>
      <c r="GD6" s="232"/>
      <c r="GE6" s="232"/>
      <c r="GF6" s="232"/>
      <c r="GG6" s="232"/>
      <c r="GH6" s="232"/>
      <c r="GI6" s="232"/>
      <c r="GJ6" s="232"/>
      <c r="GK6" s="232"/>
      <c r="GL6" s="232"/>
      <c r="GM6" s="232"/>
      <c r="GN6" s="232"/>
      <c r="GO6" s="232"/>
      <c r="GP6" s="232"/>
      <c r="GQ6" s="232"/>
      <c r="GR6" s="232"/>
      <c r="GS6" s="232"/>
      <c r="GT6" s="232"/>
      <c r="GU6" s="232"/>
      <c r="GV6" s="232"/>
      <c r="GW6" s="232"/>
      <c r="GX6" s="232"/>
      <c r="GY6" s="232"/>
      <c r="GZ6" s="232"/>
      <c r="HA6" s="232"/>
      <c r="HB6" s="232"/>
      <c r="HC6" s="232"/>
      <c r="HD6" s="232"/>
      <c r="HE6" s="232"/>
      <c r="HF6" s="232"/>
      <c r="HG6" s="232"/>
      <c r="HH6" s="232"/>
      <c r="HI6" s="232"/>
      <c r="HJ6" s="232"/>
      <c r="HK6" s="232"/>
      <c r="HL6" s="232"/>
      <c r="HM6" s="232"/>
      <c r="HN6" s="232"/>
      <c r="HO6" s="232"/>
      <c r="HP6" s="232"/>
      <c r="HQ6" s="232"/>
      <c r="HR6" s="232"/>
      <c r="HS6" s="232"/>
      <c r="HT6" s="232"/>
      <c r="HU6" s="232"/>
      <c r="HV6" s="232"/>
      <c r="HW6" s="232"/>
      <c r="HX6" s="232"/>
      <c r="HY6" s="232"/>
      <c r="HZ6" s="232"/>
      <c r="IA6" s="232"/>
      <c r="IB6" s="232"/>
      <c r="IC6" s="232"/>
      <c r="ID6" s="232"/>
      <c r="IE6" s="232"/>
      <c r="IF6" s="232"/>
      <c r="IG6" s="232"/>
      <c r="IH6" s="232"/>
      <c r="II6" s="232"/>
      <c r="IJ6" s="232"/>
      <c r="IK6" s="232"/>
      <c r="IL6" s="232"/>
      <c r="IM6" s="232"/>
      <c r="IN6" s="232"/>
      <c r="IO6" s="232"/>
      <c r="IP6" s="232"/>
      <c r="IQ6" s="232"/>
      <c r="IR6" s="232"/>
      <c r="IS6" s="232"/>
      <c r="IT6" s="232"/>
      <c r="IU6" s="232"/>
      <c r="IV6" s="232"/>
      <c r="IW6" s="232"/>
      <c r="IX6" s="232"/>
      <c r="IY6" s="232"/>
      <c r="IZ6" s="232"/>
      <c r="JA6" s="232"/>
      <c r="JB6" s="232"/>
      <c r="JC6" s="232"/>
      <c r="JD6" s="232"/>
      <c r="JE6" s="232"/>
      <c r="JF6" s="232"/>
      <c r="JG6" s="232"/>
      <c r="JH6" s="232"/>
      <c r="JI6" s="232"/>
      <c r="JJ6" s="232"/>
      <c r="JK6" s="232"/>
    </row>
    <row r="7" spans="1:271" s="22" customFormat="1" ht="40.5" customHeight="1" thickBot="1">
      <c r="A7" s="607" t="s">
        <v>455</v>
      </c>
      <c r="B7" s="608"/>
      <c r="C7" s="609"/>
      <c r="D7" s="610" t="s">
        <v>456</v>
      </c>
      <c r="E7" s="610"/>
      <c r="F7" s="610"/>
      <c r="G7" s="611" t="s">
        <v>457</v>
      </c>
      <c r="H7" s="597" t="s">
        <v>458</v>
      </c>
      <c r="I7" s="599" t="s">
        <v>459</v>
      </c>
      <c r="J7" s="600"/>
      <c r="K7" s="599" t="s">
        <v>460</v>
      </c>
      <c r="L7" s="600"/>
      <c r="M7" s="601" t="s">
        <v>461</v>
      </c>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row>
    <row r="8" spans="1:271" s="23" customFormat="1" ht="47.25" customHeight="1" thickTop="1" thickBot="1">
      <c r="A8" s="148" t="s">
        <v>35</v>
      </c>
      <c r="B8" s="31" t="s">
        <v>202</v>
      </c>
      <c r="C8" s="227" t="s">
        <v>204</v>
      </c>
      <c r="D8" s="26" t="s">
        <v>214</v>
      </c>
      <c r="E8" s="26" t="s">
        <v>462</v>
      </c>
      <c r="F8" s="26" t="s">
        <v>463</v>
      </c>
      <c r="G8" s="612"/>
      <c r="H8" s="598"/>
      <c r="I8" s="27" t="s">
        <v>464</v>
      </c>
      <c r="J8" s="27" t="s">
        <v>465</v>
      </c>
      <c r="K8" s="27" t="s">
        <v>466</v>
      </c>
      <c r="L8" s="27" t="s">
        <v>467</v>
      </c>
      <c r="M8" s="602"/>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row>
    <row r="9" spans="1:271" s="294" customFormat="1" ht="15" customHeight="1" thickTop="1" thickBot="1">
      <c r="A9" s="289"/>
      <c r="B9" s="290"/>
      <c r="C9" s="290"/>
      <c r="D9" s="290"/>
      <c r="E9" s="290"/>
      <c r="F9" s="290"/>
      <c r="G9" s="290"/>
      <c r="H9" s="291"/>
      <c r="I9" s="291"/>
      <c r="J9" s="291"/>
      <c r="K9" s="291"/>
      <c r="L9" s="291"/>
      <c r="M9" s="292"/>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c r="BR9" s="293"/>
      <c r="BS9" s="293"/>
      <c r="BT9" s="293"/>
      <c r="BU9" s="293"/>
      <c r="BV9" s="293"/>
      <c r="BW9" s="293"/>
      <c r="BX9" s="293"/>
      <c r="BY9" s="293"/>
      <c r="BZ9" s="293"/>
      <c r="CA9" s="293"/>
      <c r="CB9" s="293"/>
      <c r="CC9" s="293"/>
      <c r="CD9" s="293"/>
      <c r="CE9" s="293"/>
      <c r="CF9" s="293"/>
      <c r="CG9" s="293"/>
      <c r="CH9" s="293"/>
      <c r="CI9" s="293"/>
      <c r="CJ9" s="293"/>
      <c r="CK9" s="293"/>
      <c r="CL9" s="293"/>
      <c r="CM9" s="293"/>
      <c r="CN9" s="293"/>
      <c r="CO9" s="293"/>
      <c r="CP9" s="293"/>
      <c r="CQ9" s="293"/>
      <c r="CR9" s="293"/>
      <c r="CS9" s="293"/>
      <c r="CT9" s="293"/>
      <c r="CU9" s="293"/>
      <c r="CV9" s="293"/>
      <c r="CW9" s="293"/>
      <c r="CX9" s="293"/>
      <c r="CY9" s="293"/>
      <c r="CZ9" s="293"/>
      <c r="DA9" s="293"/>
      <c r="DB9" s="293"/>
      <c r="DC9" s="293"/>
      <c r="DD9" s="293"/>
      <c r="DE9" s="293"/>
      <c r="DF9" s="293"/>
      <c r="DG9" s="293"/>
      <c r="DH9" s="293"/>
      <c r="DI9" s="293"/>
      <c r="DJ9" s="293"/>
      <c r="DK9" s="293"/>
      <c r="DL9" s="293"/>
      <c r="DM9" s="293"/>
      <c r="DN9" s="293"/>
      <c r="DO9" s="293"/>
      <c r="DP9" s="293"/>
      <c r="DQ9" s="293"/>
      <c r="DR9" s="293"/>
      <c r="DS9" s="293"/>
      <c r="DT9" s="293"/>
      <c r="DU9" s="293"/>
      <c r="DV9" s="293"/>
      <c r="DW9" s="293"/>
      <c r="DX9" s="293"/>
      <c r="DY9" s="293"/>
      <c r="DZ9" s="293"/>
      <c r="EA9" s="293"/>
      <c r="EB9" s="293"/>
      <c r="EC9" s="293"/>
      <c r="ED9" s="293"/>
      <c r="EE9" s="293"/>
      <c r="EF9" s="293"/>
      <c r="EG9" s="293"/>
      <c r="EH9" s="293"/>
      <c r="EI9" s="293"/>
      <c r="EJ9" s="293"/>
      <c r="EK9" s="293"/>
      <c r="EL9" s="293"/>
      <c r="EM9" s="293"/>
      <c r="EN9" s="293"/>
      <c r="EO9" s="293"/>
      <c r="EP9" s="293"/>
      <c r="EQ9" s="293"/>
      <c r="ER9" s="293"/>
      <c r="ES9" s="293"/>
      <c r="ET9" s="293"/>
      <c r="EU9" s="293"/>
      <c r="EV9" s="293"/>
      <c r="EW9" s="293"/>
      <c r="EX9" s="293"/>
      <c r="EY9" s="293"/>
      <c r="EZ9" s="293"/>
      <c r="FA9" s="293"/>
      <c r="FB9" s="293"/>
      <c r="FC9" s="293"/>
      <c r="FD9" s="293"/>
      <c r="FE9" s="293"/>
      <c r="FF9" s="293"/>
      <c r="FG9" s="293"/>
      <c r="FH9" s="293"/>
      <c r="FI9" s="293"/>
      <c r="FJ9" s="293"/>
      <c r="FK9" s="293"/>
      <c r="FL9" s="293"/>
      <c r="FM9" s="293"/>
    </row>
    <row r="10" spans="1:271" s="294" customFormat="1" ht="13.5" customHeight="1">
      <c r="A10" s="641">
        <f>'7. Mapa Final'!A10</f>
        <v>1</v>
      </c>
      <c r="B10" s="641" t="str">
        <f>'7. Mapa Final'!B10</f>
        <v xml:space="preserve">El Sistema Integrado de Gestión (SIGCMA) no aporte  al mejoramiento institucional. </v>
      </c>
      <c r="C10" s="641" t="str">
        <f>'7. Mapa Final'!C10</f>
        <v>Que  la implementación de los sistemas  de gestión no cumpla con sus objetivos al no  contribuir con el mejoramiento institucional y no logre  la eficacia, la eficiencia, la efectividad y  transparencia  de los procesos.</v>
      </c>
      <c r="D10" s="656" t="str">
        <f>'7. Mapa Final'!J10</f>
        <v>Baja - 2</v>
      </c>
      <c r="E10" s="658" t="str">
        <f>'7. Mapa Final'!K10</f>
        <v>Menor - 2</v>
      </c>
      <c r="F10" s="643" t="str">
        <f>'7. Mapa Final'!M10</f>
        <v>Moderado - 4</v>
      </c>
      <c r="G10" s="637" t="s">
        <v>343</v>
      </c>
      <c r="H10" s="483" t="s">
        <v>504</v>
      </c>
      <c r="I10" s="662"/>
      <c r="J10" s="638" t="s">
        <v>468</v>
      </c>
      <c r="K10" s="634">
        <v>45292</v>
      </c>
      <c r="L10" s="634">
        <v>45381</v>
      </c>
      <c r="M10" s="497" t="s">
        <v>481</v>
      </c>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3"/>
      <c r="BG10" s="293"/>
      <c r="BH10" s="293"/>
      <c r="BI10" s="293"/>
      <c r="BJ10" s="293"/>
      <c r="BK10" s="293"/>
      <c r="BL10" s="293"/>
      <c r="BM10" s="293"/>
      <c r="BN10" s="293"/>
      <c r="BO10" s="293"/>
      <c r="BP10" s="293"/>
      <c r="BQ10" s="293"/>
      <c r="BR10" s="293"/>
      <c r="BS10" s="293"/>
      <c r="BT10" s="293"/>
      <c r="BU10" s="293"/>
      <c r="BV10" s="293"/>
      <c r="BW10" s="293"/>
      <c r="BX10" s="293"/>
      <c r="BY10" s="293"/>
      <c r="BZ10" s="293"/>
      <c r="CA10" s="293"/>
      <c r="CB10" s="293"/>
      <c r="CC10" s="293"/>
      <c r="CD10" s="293"/>
      <c r="CE10" s="293"/>
      <c r="CF10" s="293"/>
      <c r="CG10" s="293"/>
      <c r="CH10" s="293"/>
      <c r="CI10" s="293"/>
      <c r="CJ10" s="293"/>
      <c r="CK10" s="293"/>
      <c r="CL10" s="293"/>
      <c r="CM10" s="293"/>
      <c r="CN10" s="293"/>
      <c r="CO10" s="293"/>
      <c r="CP10" s="293"/>
      <c r="CQ10" s="293"/>
      <c r="CR10" s="293"/>
      <c r="CS10" s="293"/>
      <c r="CT10" s="293"/>
      <c r="CU10" s="293"/>
      <c r="CV10" s="293"/>
      <c r="CW10" s="293"/>
      <c r="CX10" s="293"/>
      <c r="CY10" s="293"/>
      <c r="CZ10" s="293"/>
      <c r="DA10" s="293"/>
      <c r="DB10" s="293"/>
      <c r="DC10" s="293"/>
      <c r="DD10" s="293"/>
      <c r="DE10" s="293"/>
      <c r="DF10" s="293"/>
      <c r="DG10" s="293"/>
      <c r="DH10" s="293"/>
      <c r="DI10" s="293"/>
      <c r="DJ10" s="293"/>
      <c r="DK10" s="293"/>
      <c r="DL10" s="293"/>
      <c r="DM10" s="293"/>
      <c r="DN10" s="293"/>
      <c r="DO10" s="293"/>
      <c r="DP10" s="293"/>
      <c r="DQ10" s="293"/>
      <c r="DR10" s="293"/>
      <c r="DS10" s="293"/>
      <c r="DT10" s="293"/>
      <c r="DU10" s="293"/>
      <c r="DV10" s="293"/>
      <c r="DW10" s="293"/>
      <c r="DX10" s="293"/>
      <c r="DY10" s="293"/>
      <c r="DZ10" s="293"/>
      <c r="EA10" s="293"/>
      <c r="EB10" s="293"/>
      <c r="EC10" s="293"/>
      <c r="ED10" s="293"/>
      <c r="EE10" s="293"/>
      <c r="EF10" s="293"/>
      <c r="EG10" s="293"/>
      <c r="EH10" s="293"/>
      <c r="EI10" s="293"/>
      <c r="EJ10" s="293"/>
      <c r="EK10" s="293"/>
      <c r="EL10" s="293"/>
      <c r="EM10" s="293"/>
      <c r="EN10" s="293"/>
      <c r="EO10" s="293"/>
      <c r="EP10" s="293"/>
      <c r="EQ10" s="293"/>
      <c r="ER10" s="293"/>
      <c r="ES10" s="293"/>
      <c r="ET10" s="293"/>
      <c r="EU10" s="293"/>
      <c r="EV10" s="293"/>
      <c r="EW10" s="293"/>
      <c r="EX10" s="293"/>
      <c r="EY10" s="293"/>
      <c r="EZ10" s="293"/>
      <c r="FA10" s="293"/>
      <c r="FB10" s="293"/>
      <c r="FC10" s="293"/>
      <c r="FD10" s="293"/>
      <c r="FE10" s="293"/>
      <c r="FF10" s="293"/>
      <c r="FG10" s="293"/>
      <c r="FH10" s="293"/>
      <c r="FI10" s="293"/>
      <c r="FJ10" s="293"/>
      <c r="FK10" s="293"/>
      <c r="FL10" s="293"/>
      <c r="FM10" s="293"/>
    </row>
    <row r="11" spans="1:271" s="294" customFormat="1" ht="13.5" customHeight="1">
      <c r="A11" s="633"/>
      <c r="B11" s="633"/>
      <c r="C11" s="633"/>
      <c r="D11" s="649"/>
      <c r="E11" s="652"/>
      <c r="F11" s="636"/>
      <c r="G11" s="637"/>
      <c r="H11" s="484"/>
      <c r="I11" s="630"/>
      <c r="J11" s="639"/>
      <c r="K11" s="630"/>
      <c r="L11" s="630"/>
      <c r="M11" s="498"/>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c r="BN11" s="293"/>
      <c r="BO11" s="293"/>
      <c r="BP11" s="293"/>
      <c r="BQ11" s="293"/>
      <c r="BR11" s="293"/>
      <c r="BS11" s="293"/>
      <c r="BT11" s="293"/>
      <c r="BU11" s="293"/>
      <c r="BV11" s="293"/>
      <c r="BW11" s="293"/>
      <c r="BX11" s="293"/>
      <c r="BY11" s="293"/>
      <c r="BZ11" s="293"/>
      <c r="CA11" s="293"/>
      <c r="CB11" s="293"/>
      <c r="CC11" s="293"/>
      <c r="CD11" s="293"/>
      <c r="CE11" s="293"/>
      <c r="CF11" s="293"/>
      <c r="CG11" s="293"/>
      <c r="CH11" s="293"/>
      <c r="CI11" s="293"/>
      <c r="CJ11" s="293"/>
      <c r="CK11" s="293"/>
      <c r="CL11" s="293"/>
      <c r="CM11" s="293"/>
      <c r="CN11" s="293"/>
      <c r="CO11" s="293"/>
      <c r="CP11" s="293"/>
      <c r="CQ11" s="293"/>
      <c r="CR11" s="293"/>
      <c r="CS11" s="293"/>
      <c r="CT11" s="293"/>
      <c r="CU11" s="293"/>
      <c r="CV11" s="293"/>
      <c r="CW11" s="293"/>
      <c r="CX11" s="293"/>
      <c r="CY11" s="293"/>
      <c r="CZ11" s="293"/>
      <c r="DA11" s="293"/>
      <c r="DB11" s="293"/>
      <c r="DC11" s="293"/>
      <c r="DD11" s="293"/>
      <c r="DE11" s="293"/>
      <c r="DF11" s="293"/>
      <c r="DG11" s="293"/>
      <c r="DH11" s="293"/>
      <c r="DI11" s="293"/>
      <c r="DJ11" s="293"/>
      <c r="DK11" s="293"/>
      <c r="DL11" s="293"/>
      <c r="DM11" s="293"/>
      <c r="DN11" s="293"/>
      <c r="DO11" s="293"/>
      <c r="DP11" s="293"/>
      <c r="DQ11" s="293"/>
      <c r="DR11" s="293"/>
      <c r="DS11" s="293"/>
      <c r="DT11" s="293"/>
      <c r="DU11" s="293"/>
      <c r="DV11" s="293"/>
      <c r="DW11" s="293"/>
      <c r="DX11" s="293"/>
      <c r="DY11" s="293"/>
      <c r="DZ11" s="293"/>
      <c r="EA11" s="293"/>
      <c r="EB11" s="293"/>
      <c r="EC11" s="293"/>
      <c r="ED11" s="293"/>
      <c r="EE11" s="293"/>
      <c r="EF11" s="293"/>
      <c r="EG11" s="293"/>
      <c r="EH11" s="293"/>
      <c r="EI11" s="293"/>
      <c r="EJ11" s="293"/>
      <c r="EK11" s="293"/>
      <c r="EL11" s="293"/>
      <c r="EM11" s="293"/>
      <c r="EN11" s="293"/>
      <c r="EO11" s="293"/>
      <c r="EP11" s="293"/>
      <c r="EQ11" s="293"/>
      <c r="ER11" s="293"/>
      <c r="ES11" s="293"/>
      <c r="ET11" s="293"/>
      <c r="EU11" s="293"/>
      <c r="EV11" s="293"/>
      <c r="EW11" s="293"/>
      <c r="EX11" s="293"/>
      <c r="EY11" s="293"/>
      <c r="EZ11" s="293"/>
      <c r="FA11" s="293"/>
      <c r="FB11" s="293"/>
      <c r="FC11" s="293"/>
      <c r="FD11" s="293"/>
      <c r="FE11" s="293"/>
      <c r="FF11" s="293"/>
      <c r="FG11" s="293"/>
      <c r="FH11" s="293"/>
      <c r="FI11" s="293"/>
      <c r="FJ11" s="293"/>
      <c r="FK11" s="293"/>
      <c r="FL11" s="293"/>
      <c r="FM11" s="293"/>
    </row>
    <row r="12" spans="1:271" s="294" customFormat="1" ht="13.5" customHeight="1">
      <c r="A12" s="633"/>
      <c r="B12" s="633"/>
      <c r="C12" s="633"/>
      <c r="D12" s="649"/>
      <c r="E12" s="652"/>
      <c r="F12" s="636"/>
      <c r="G12" s="637"/>
      <c r="H12" s="484"/>
      <c r="I12" s="630"/>
      <c r="J12" s="639"/>
      <c r="K12" s="630"/>
      <c r="L12" s="630"/>
      <c r="M12" s="498"/>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c r="BK12" s="293"/>
      <c r="BL12" s="293"/>
      <c r="BM12" s="293"/>
      <c r="BN12" s="293"/>
      <c r="BO12" s="293"/>
      <c r="BP12" s="293"/>
      <c r="BQ12" s="293"/>
      <c r="BR12" s="293"/>
      <c r="BS12" s="293"/>
      <c r="BT12" s="293"/>
      <c r="BU12" s="293"/>
      <c r="BV12" s="293"/>
      <c r="BW12" s="293"/>
      <c r="BX12" s="293"/>
      <c r="BY12" s="293"/>
      <c r="BZ12" s="293"/>
      <c r="CA12" s="293"/>
      <c r="CB12" s="293"/>
      <c r="CC12" s="293"/>
      <c r="CD12" s="293"/>
      <c r="CE12" s="293"/>
      <c r="CF12" s="293"/>
      <c r="CG12" s="293"/>
      <c r="CH12" s="293"/>
      <c r="CI12" s="293"/>
      <c r="CJ12" s="293"/>
      <c r="CK12" s="293"/>
      <c r="CL12" s="293"/>
      <c r="CM12" s="293"/>
      <c r="CN12" s="293"/>
      <c r="CO12" s="293"/>
      <c r="CP12" s="293"/>
      <c r="CQ12" s="293"/>
      <c r="CR12" s="293"/>
      <c r="CS12" s="293"/>
      <c r="CT12" s="293"/>
      <c r="CU12" s="293"/>
      <c r="CV12" s="293"/>
      <c r="CW12" s="293"/>
      <c r="CX12" s="293"/>
      <c r="CY12" s="293"/>
      <c r="CZ12" s="293"/>
      <c r="DA12" s="293"/>
      <c r="DB12" s="293"/>
      <c r="DC12" s="293"/>
      <c r="DD12" s="293"/>
      <c r="DE12" s="293"/>
      <c r="DF12" s="293"/>
      <c r="DG12" s="293"/>
      <c r="DH12" s="293"/>
      <c r="DI12" s="293"/>
      <c r="DJ12" s="293"/>
      <c r="DK12" s="293"/>
      <c r="DL12" s="293"/>
      <c r="DM12" s="293"/>
      <c r="DN12" s="293"/>
      <c r="DO12" s="293"/>
      <c r="DP12" s="293"/>
      <c r="DQ12" s="293"/>
      <c r="DR12" s="293"/>
      <c r="DS12" s="293"/>
      <c r="DT12" s="293"/>
      <c r="DU12" s="293"/>
      <c r="DV12" s="293"/>
      <c r="DW12" s="293"/>
      <c r="DX12" s="293"/>
      <c r="DY12" s="293"/>
      <c r="DZ12" s="293"/>
      <c r="EA12" s="293"/>
      <c r="EB12" s="293"/>
      <c r="EC12" s="293"/>
      <c r="ED12" s="293"/>
      <c r="EE12" s="293"/>
      <c r="EF12" s="293"/>
      <c r="EG12" s="293"/>
      <c r="EH12" s="293"/>
      <c r="EI12" s="293"/>
      <c r="EJ12" s="293"/>
      <c r="EK12" s="293"/>
      <c r="EL12" s="293"/>
      <c r="EM12" s="293"/>
      <c r="EN12" s="293"/>
      <c r="EO12" s="293"/>
      <c r="EP12" s="293"/>
      <c r="EQ12" s="293"/>
      <c r="ER12" s="293"/>
      <c r="ES12" s="293"/>
      <c r="ET12" s="293"/>
      <c r="EU12" s="293"/>
      <c r="EV12" s="293"/>
      <c r="EW12" s="293"/>
      <c r="EX12" s="293"/>
      <c r="EY12" s="293"/>
      <c r="EZ12" s="293"/>
      <c r="FA12" s="293"/>
      <c r="FB12" s="293"/>
      <c r="FC12" s="293"/>
      <c r="FD12" s="293"/>
      <c r="FE12" s="293"/>
      <c r="FF12" s="293"/>
      <c r="FG12" s="293"/>
      <c r="FH12" s="293"/>
      <c r="FI12" s="293"/>
      <c r="FJ12" s="293"/>
      <c r="FK12" s="293"/>
      <c r="FL12" s="293"/>
      <c r="FM12" s="293"/>
    </row>
    <row r="13" spans="1:271" s="294" customFormat="1" ht="13.5" customHeight="1">
      <c r="A13" s="633"/>
      <c r="B13" s="633"/>
      <c r="C13" s="633"/>
      <c r="D13" s="649"/>
      <c r="E13" s="652"/>
      <c r="F13" s="636"/>
      <c r="G13" s="637"/>
      <c r="H13" s="484"/>
      <c r="I13" s="630"/>
      <c r="J13" s="639"/>
      <c r="K13" s="630"/>
      <c r="L13" s="630"/>
      <c r="M13" s="498"/>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293"/>
      <c r="BK13" s="293"/>
      <c r="BL13" s="293"/>
      <c r="BM13" s="293"/>
      <c r="BN13" s="293"/>
      <c r="BO13" s="293"/>
      <c r="BP13" s="293"/>
      <c r="BQ13" s="293"/>
      <c r="BR13" s="293"/>
      <c r="BS13" s="293"/>
      <c r="BT13" s="293"/>
      <c r="BU13" s="293"/>
      <c r="BV13" s="293"/>
      <c r="BW13" s="293"/>
      <c r="BX13" s="293"/>
      <c r="BY13" s="293"/>
      <c r="BZ13" s="293"/>
      <c r="CA13" s="293"/>
      <c r="CB13" s="293"/>
      <c r="CC13" s="293"/>
      <c r="CD13" s="293"/>
      <c r="CE13" s="293"/>
      <c r="CF13" s="293"/>
      <c r="CG13" s="293"/>
      <c r="CH13" s="293"/>
      <c r="CI13" s="293"/>
      <c r="CJ13" s="293"/>
      <c r="CK13" s="293"/>
      <c r="CL13" s="293"/>
      <c r="CM13" s="293"/>
      <c r="CN13" s="293"/>
      <c r="CO13" s="293"/>
      <c r="CP13" s="293"/>
      <c r="CQ13" s="293"/>
      <c r="CR13" s="293"/>
      <c r="CS13" s="293"/>
      <c r="CT13" s="293"/>
      <c r="CU13" s="293"/>
      <c r="CV13" s="293"/>
      <c r="CW13" s="293"/>
      <c r="CX13" s="293"/>
      <c r="CY13" s="293"/>
      <c r="CZ13" s="293"/>
      <c r="DA13" s="293"/>
      <c r="DB13" s="293"/>
      <c r="DC13" s="293"/>
      <c r="DD13" s="293"/>
      <c r="DE13" s="293"/>
      <c r="DF13" s="293"/>
      <c r="DG13" s="293"/>
      <c r="DH13" s="293"/>
      <c r="DI13" s="293"/>
      <c r="DJ13" s="293"/>
      <c r="DK13" s="293"/>
      <c r="DL13" s="293"/>
      <c r="DM13" s="293"/>
      <c r="DN13" s="293"/>
      <c r="DO13" s="293"/>
      <c r="DP13" s="293"/>
      <c r="DQ13" s="293"/>
      <c r="DR13" s="293"/>
      <c r="DS13" s="293"/>
      <c r="DT13" s="293"/>
      <c r="DU13" s="293"/>
      <c r="DV13" s="293"/>
      <c r="DW13" s="293"/>
      <c r="DX13" s="293"/>
      <c r="DY13" s="293"/>
      <c r="DZ13" s="293"/>
      <c r="EA13" s="293"/>
      <c r="EB13" s="293"/>
      <c r="EC13" s="293"/>
      <c r="ED13" s="293"/>
      <c r="EE13" s="293"/>
      <c r="EF13" s="293"/>
      <c r="EG13" s="293"/>
      <c r="EH13" s="293"/>
      <c r="EI13" s="293"/>
      <c r="EJ13" s="293"/>
      <c r="EK13" s="293"/>
      <c r="EL13" s="293"/>
      <c r="EM13" s="293"/>
      <c r="EN13" s="293"/>
      <c r="EO13" s="293"/>
      <c r="EP13" s="293"/>
      <c r="EQ13" s="293"/>
      <c r="ER13" s="293"/>
      <c r="ES13" s="293"/>
      <c r="ET13" s="293"/>
      <c r="EU13" s="293"/>
      <c r="EV13" s="293"/>
      <c r="EW13" s="293"/>
      <c r="EX13" s="293"/>
      <c r="EY13" s="293"/>
      <c r="EZ13" s="293"/>
      <c r="FA13" s="293"/>
      <c r="FB13" s="293"/>
      <c r="FC13" s="293"/>
      <c r="FD13" s="293"/>
      <c r="FE13" s="293"/>
      <c r="FF13" s="293"/>
      <c r="FG13" s="293"/>
      <c r="FH13" s="293"/>
      <c r="FI13" s="293"/>
      <c r="FJ13" s="293"/>
      <c r="FK13" s="293"/>
      <c r="FL13" s="293"/>
      <c r="FM13" s="293"/>
    </row>
    <row r="14" spans="1:271" s="294" customFormat="1" ht="13.5" customHeight="1">
      <c r="A14" s="633"/>
      <c r="B14" s="633"/>
      <c r="C14" s="633"/>
      <c r="D14" s="649"/>
      <c r="E14" s="652"/>
      <c r="F14" s="636"/>
      <c r="G14" s="637"/>
      <c r="H14" s="484"/>
      <c r="I14" s="630"/>
      <c r="J14" s="639"/>
      <c r="K14" s="630"/>
      <c r="L14" s="630"/>
      <c r="M14" s="498"/>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3"/>
      <c r="BB14" s="293"/>
      <c r="BC14" s="293"/>
      <c r="BD14" s="293"/>
      <c r="BE14" s="293"/>
      <c r="BF14" s="293"/>
      <c r="BG14" s="293"/>
      <c r="BH14" s="293"/>
      <c r="BI14" s="293"/>
      <c r="BJ14" s="293"/>
      <c r="BK14" s="293"/>
      <c r="BL14" s="293"/>
      <c r="BM14" s="293"/>
      <c r="BN14" s="293"/>
      <c r="BO14" s="293"/>
      <c r="BP14" s="293"/>
      <c r="BQ14" s="293"/>
      <c r="BR14" s="293"/>
      <c r="BS14" s="293"/>
      <c r="BT14" s="293"/>
      <c r="BU14" s="293"/>
      <c r="BV14" s="293"/>
      <c r="BW14" s="293"/>
      <c r="BX14" s="293"/>
      <c r="BY14" s="293"/>
      <c r="BZ14" s="293"/>
      <c r="CA14" s="293"/>
      <c r="CB14" s="293"/>
      <c r="CC14" s="293"/>
      <c r="CD14" s="293"/>
      <c r="CE14" s="293"/>
      <c r="CF14" s="293"/>
      <c r="CG14" s="293"/>
      <c r="CH14" s="293"/>
      <c r="CI14" s="293"/>
      <c r="CJ14" s="293"/>
      <c r="CK14" s="293"/>
      <c r="CL14" s="293"/>
      <c r="CM14" s="293"/>
      <c r="CN14" s="293"/>
      <c r="CO14" s="293"/>
      <c r="CP14" s="293"/>
      <c r="CQ14" s="293"/>
      <c r="CR14" s="293"/>
      <c r="CS14" s="293"/>
      <c r="CT14" s="293"/>
      <c r="CU14" s="293"/>
      <c r="CV14" s="293"/>
      <c r="CW14" s="293"/>
      <c r="CX14" s="293"/>
      <c r="CY14" s="293"/>
      <c r="CZ14" s="293"/>
      <c r="DA14" s="293"/>
      <c r="DB14" s="293"/>
      <c r="DC14" s="293"/>
      <c r="DD14" s="293"/>
      <c r="DE14" s="293"/>
      <c r="DF14" s="293"/>
      <c r="DG14" s="293"/>
      <c r="DH14" s="293"/>
      <c r="DI14" s="293"/>
      <c r="DJ14" s="293"/>
      <c r="DK14" s="293"/>
      <c r="DL14" s="293"/>
      <c r="DM14" s="293"/>
      <c r="DN14" s="293"/>
      <c r="DO14" s="293"/>
      <c r="DP14" s="293"/>
      <c r="DQ14" s="293"/>
      <c r="DR14" s="293"/>
      <c r="DS14" s="293"/>
      <c r="DT14" s="293"/>
      <c r="DU14" s="293"/>
      <c r="DV14" s="293"/>
      <c r="DW14" s="293"/>
      <c r="DX14" s="293"/>
      <c r="DY14" s="293"/>
      <c r="DZ14" s="293"/>
      <c r="EA14" s="293"/>
      <c r="EB14" s="293"/>
      <c r="EC14" s="293"/>
      <c r="ED14" s="293"/>
      <c r="EE14" s="293"/>
      <c r="EF14" s="293"/>
      <c r="EG14" s="293"/>
      <c r="EH14" s="293"/>
      <c r="EI14" s="293"/>
      <c r="EJ14" s="293"/>
      <c r="EK14" s="293"/>
      <c r="EL14" s="293"/>
      <c r="EM14" s="293"/>
      <c r="EN14" s="293"/>
      <c r="EO14" s="293"/>
      <c r="EP14" s="293"/>
      <c r="EQ14" s="293"/>
      <c r="ER14" s="293"/>
      <c r="ES14" s="293"/>
      <c r="ET14" s="293"/>
      <c r="EU14" s="293"/>
      <c r="EV14" s="293"/>
      <c r="EW14" s="293"/>
      <c r="EX14" s="293"/>
      <c r="EY14" s="293"/>
      <c r="EZ14" s="293"/>
      <c r="FA14" s="293"/>
      <c r="FB14" s="293"/>
      <c r="FC14" s="293"/>
      <c r="FD14" s="293"/>
      <c r="FE14" s="293"/>
      <c r="FF14" s="293"/>
      <c r="FG14" s="293"/>
      <c r="FH14" s="293"/>
      <c r="FI14" s="293"/>
      <c r="FJ14" s="293"/>
      <c r="FK14" s="293"/>
      <c r="FL14" s="293"/>
      <c r="FM14" s="293"/>
    </row>
    <row r="15" spans="1:271" s="294" customFormat="1" ht="13.5" customHeight="1">
      <c r="A15" s="633"/>
      <c r="B15" s="633"/>
      <c r="C15" s="633"/>
      <c r="D15" s="649"/>
      <c r="E15" s="652"/>
      <c r="F15" s="636"/>
      <c r="G15" s="637"/>
      <c r="H15" s="484"/>
      <c r="I15" s="630"/>
      <c r="J15" s="639"/>
      <c r="K15" s="630"/>
      <c r="L15" s="630"/>
      <c r="M15" s="498"/>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293"/>
      <c r="EU15" s="293"/>
      <c r="EV15" s="293"/>
      <c r="EW15" s="293"/>
      <c r="EX15" s="293"/>
      <c r="EY15" s="293"/>
      <c r="EZ15" s="293"/>
      <c r="FA15" s="293"/>
      <c r="FB15" s="293"/>
      <c r="FC15" s="293"/>
      <c r="FD15" s="293"/>
      <c r="FE15" s="293"/>
      <c r="FF15" s="293"/>
      <c r="FG15" s="293"/>
      <c r="FH15" s="293"/>
      <c r="FI15" s="293"/>
      <c r="FJ15" s="293"/>
      <c r="FK15" s="293"/>
      <c r="FL15" s="293"/>
      <c r="FM15" s="293"/>
    </row>
    <row r="16" spans="1:271" s="294" customFormat="1" ht="13.5" customHeight="1">
      <c r="A16" s="633"/>
      <c r="B16" s="633"/>
      <c r="C16" s="633"/>
      <c r="D16" s="649"/>
      <c r="E16" s="652"/>
      <c r="F16" s="636"/>
      <c r="G16" s="637"/>
      <c r="H16" s="484"/>
      <c r="I16" s="630"/>
      <c r="J16" s="639"/>
      <c r="K16" s="630"/>
      <c r="L16" s="630"/>
      <c r="M16" s="498"/>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293"/>
      <c r="EU16" s="293"/>
      <c r="EV16" s="293"/>
      <c r="EW16" s="293"/>
      <c r="EX16" s="293"/>
      <c r="EY16" s="293"/>
      <c r="EZ16" s="293"/>
      <c r="FA16" s="293"/>
      <c r="FB16" s="293"/>
      <c r="FC16" s="293"/>
      <c r="FD16" s="293"/>
      <c r="FE16" s="293"/>
      <c r="FF16" s="293"/>
      <c r="FG16" s="293"/>
      <c r="FH16" s="293"/>
      <c r="FI16" s="293"/>
      <c r="FJ16" s="293"/>
      <c r="FK16" s="293"/>
      <c r="FL16" s="293"/>
      <c r="FM16" s="293"/>
    </row>
    <row r="17" spans="1:169" s="294" customFormat="1" ht="13.5" customHeight="1">
      <c r="A17" s="633"/>
      <c r="B17" s="633"/>
      <c r="C17" s="633"/>
      <c r="D17" s="650"/>
      <c r="E17" s="653"/>
      <c r="F17" s="636"/>
      <c r="G17" s="637"/>
      <c r="H17" s="484"/>
      <c r="I17" s="630"/>
      <c r="J17" s="639"/>
      <c r="K17" s="630"/>
      <c r="L17" s="630"/>
      <c r="M17" s="498"/>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293"/>
      <c r="EU17" s="293"/>
      <c r="EV17" s="293"/>
      <c r="EW17" s="293"/>
      <c r="EX17" s="293"/>
      <c r="EY17" s="293"/>
      <c r="EZ17" s="293"/>
      <c r="FA17" s="293"/>
      <c r="FB17" s="293"/>
      <c r="FC17" s="293"/>
      <c r="FD17" s="293"/>
      <c r="FE17" s="293"/>
      <c r="FF17" s="293"/>
      <c r="FG17" s="293"/>
      <c r="FH17" s="293"/>
      <c r="FI17" s="293"/>
      <c r="FJ17" s="293"/>
      <c r="FK17" s="293"/>
      <c r="FL17" s="293"/>
      <c r="FM17" s="293"/>
    </row>
    <row r="18" spans="1:169" s="294" customFormat="1" ht="33" customHeight="1">
      <c r="A18" s="633"/>
      <c r="B18" s="633"/>
      <c r="C18" s="633"/>
      <c r="D18" s="650"/>
      <c r="E18" s="653"/>
      <c r="F18" s="636"/>
      <c r="G18" s="637"/>
      <c r="H18" s="484"/>
      <c r="I18" s="630"/>
      <c r="J18" s="639"/>
      <c r="K18" s="630"/>
      <c r="L18" s="630"/>
      <c r="M18" s="498"/>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3"/>
      <c r="EN18" s="293"/>
      <c r="EO18" s="293"/>
      <c r="EP18" s="293"/>
      <c r="EQ18" s="293"/>
      <c r="ER18" s="293"/>
      <c r="ES18" s="293"/>
      <c r="ET18" s="293"/>
      <c r="EU18" s="293"/>
      <c r="EV18" s="293"/>
      <c r="EW18" s="293"/>
      <c r="EX18" s="293"/>
      <c r="EY18" s="293"/>
      <c r="EZ18" s="293"/>
      <c r="FA18" s="293"/>
      <c r="FB18" s="293"/>
      <c r="FC18" s="293"/>
      <c r="FD18" s="293"/>
      <c r="FE18" s="293"/>
      <c r="FF18" s="293"/>
      <c r="FG18" s="293"/>
      <c r="FH18" s="293"/>
      <c r="FI18" s="293"/>
      <c r="FJ18" s="293"/>
      <c r="FK18" s="293"/>
      <c r="FL18" s="293"/>
      <c r="FM18" s="293"/>
    </row>
    <row r="19" spans="1:169" s="294" customFormat="1" ht="21.75" customHeight="1" thickBot="1">
      <c r="A19" s="642"/>
      <c r="B19" s="642"/>
      <c r="C19" s="642"/>
      <c r="D19" s="657"/>
      <c r="E19" s="659"/>
      <c r="F19" s="644"/>
      <c r="G19" s="637"/>
      <c r="H19" s="496"/>
      <c r="I19" s="631"/>
      <c r="J19" s="640"/>
      <c r="K19" s="631"/>
      <c r="L19" s="631"/>
      <c r="M19" s="499"/>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293"/>
      <c r="BF19" s="293"/>
      <c r="BG19" s="293"/>
      <c r="BH19" s="293"/>
      <c r="BI19" s="293"/>
      <c r="BJ19" s="293"/>
      <c r="BK19" s="293"/>
      <c r="BL19" s="293"/>
      <c r="BM19" s="293"/>
      <c r="BN19" s="293"/>
      <c r="BO19" s="293"/>
      <c r="BP19" s="293"/>
      <c r="BQ19" s="293"/>
      <c r="BR19" s="293"/>
      <c r="BS19" s="293"/>
      <c r="BT19" s="293"/>
      <c r="BU19" s="293"/>
      <c r="BV19" s="293"/>
      <c r="BW19" s="293"/>
      <c r="BX19" s="293"/>
      <c r="BY19" s="293"/>
      <c r="BZ19" s="293"/>
      <c r="CA19" s="293"/>
      <c r="CB19" s="293"/>
      <c r="CC19" s="293"/>
      <c r="CD19" s="293"/>
      <c r="CE19" s="293"/>
      <c r="CF19" s="293"/>
      <c r="CG19" s="293"/>
      <c r="CH19" s="293"/>
      <c r="CI19" s="293"/>
      <c r="CJ19" s="293"/>
      <c r="CK19" s="293"/>
      <c r="CL19" s="293"/>
      <c r="CM19" s="293"/>
      <c r="CN19" s="293"/>
      <c r="CO19" s="293"/>
      <c r="CP19" s="293"/>
      <c r="CQ19" s="293"/>
      <c r="CR19" s="293"/>
      <c r="CS19" s="293"/>
      <c r="CT19" s="293"/>
      <c r="CU19" s="293"/>
      <c r="CV19" s="293"/>
      <c r="CW19" s="293"/>
      <c r="CX19" s="293"/>
      <c r="CY19" s="293"/>
      <c r="CZ19" s="293"/>
      <c r="DA19" s="293"/>
      <c r="DB19" s="293"/>
      <c r="DC19" s="293"/>
      <c r="DD19" s="293"/>
      <c r="DE19" s="293"/>
      <c r="DF19" s="293"/>
      <c r="DG19" s="293"/>
      <c r="DH19" s="293"/>
      <c r="DI19" s="293"/>
      <c r="DJ19" s="293"/>
      <c r="DK19" s="293"/>
      <c r="DL19" s="293"/>
      <c r="DM19" s="293"/>
      <c r="DN19" s="293"/>
      <c r="DO19" s="293"/>
      <c r="DP19" s="293"/>
      <c r="DQ19" s="293"/>
      <c r="DR19" s="293"/>
      <c r="DS19" s="293"/>
      <c r="DT19" s="293"/>
      <c r="DU19" s="293"/>
      <c r="DV19" s="293"/>
      <c r="DW19" s="293"/>
      <c r="DX19" s="293"/>
      <c r="DY19" s="293"/>
      <c r="DZ19" s="293"/>
      <c r="EA19" s="293"/>
      <c r="EB19" s="293"/>
      <c r="EC19" s="293"/>
      <c r="ED19" s="293"/>
      <c r="EE19" s="293"/>
      <c r="EF19" s="293"/>
      <c r="EG19" s="293"/>
      <c r="EH19" s="293"/>
      <c r="EI19" s="293"/>
      <c r="EJ19" s="293"/>
      <c r="EK19" s="293"/>
      <c r="EL19" s="293"/>
      <c r="EM19" s="293"/>
      <c r="EN19" s="293"/>
      <c r="EO19" s="293"/>
      <c r="EP19" s="293"/>
      <c r="EQ19" s="293"/>
      <c r="ER19" s="293"/>
      <c r="ES19" s="293"/>
      <c r="ET19" s="293"/>
      <c r="EU19" s="293"/>
      <c r="EV19" s="293"/>
      <c r="EW19" s="293"/>
      <c r="EX19" s="293"/>
      <c r="EY19" s="293"/>
      <c r="EZ19" s="293"/>
      <c r="FA19" s="293"/>
      <c r="FB19" s="293"/>
      <c r="FC19" s="293"/>
      <c r="FD19" s="293"/>
      <c r="FE19" s="293"/>
      <c r="FF19" s="293"/>
      <c r="FG19" s="293"/>
      <c r="FH19" s="293"/>
      <c r="FI19" s="293"/>
      <c r="FJ19" s="293"/>
      <c r="FK19" s="293"/>
      <c r="FL19" s="293"/>
      <c r="FM19" s="293"/>
    </row>
    <row r="20" spans="1:169" s="294" customFormat="1" ht="19.5" customHeight="1">
      <c r="A20" s="633">
        <f>'7. Mapa Final'!A20</f>
        <v>2</v>
      </c>
      <c r="B20" s="633" t="str">
        <f>'7. Mapa Final'!B20</f>
        <v>Las auditorias internas del SIGCMA  no contribuyan al mejoramiento del sistema integrado.</v>
      </c>
      <c r="C20" s="633" t="str">
        <f>'7. Mapa Final'!C20</f>
        <v>Cuando  en la preparación y presentación de resultados de de la auditoria interna del SIGCMA se  emiten informes y/o  conceptos inexactos con los requisitos de las normas aplicables, inoportunos, no confiables,  sin utilidad,  sin objetividad..</v>
      </c>
      <c r="D20" s="648" t="str">
        <f>'7. Mapa Final'!J20</f>
        <v>Muy Baja - 1</v>
      </c>
      <c r="E20" s="651" t="str">
        <f>'7. Mapa Final'!K20</f>
        <v>Moderado - 3</v>
      </c>
      <c r="F20" s="636" t="str">
        <f>'7. Mapa Final'!M20</f>
        <v>Moderado - 3</v>
      </c>
      <c r="G20" s="637" t="s">
        <v>343</v>
      </c>
      <c r="H20" s="645" t="s">
        <v>503</v>
      </c>
      <c r="I20" s="630"/>
      <c r="J20" s="638" t="s">
        <v>468</v>
      </c>
      <c r="K20" s="634">
        <v>45292</v>
      </c>
      <c r="L20" s="634">
        <v>45381</v>
      </c>
      <c r="M20" s="498" t="s">
        <v>483</v>
      </c>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c r="BQ20" s="293"/>
      <c r="BR20" s="293"/>
      <c r="BS20" s="293"/>
      <c r="BT20" s="293"/>
      <c r="BU20" s="293"/>
      <c r="BV20" s="293"/>
      <c r="BW20" s="293"/>
      <c r="BX20" s="293"/>
      <c r="BY20" s="293"/>
      <c r="BZ20" s="293"/>
      <c r="CA20" s="293"/>
      <c r="CB20" s="293"/>
      <c r="CC20" s="293"/>
      <c r="CD20" s="293"/>
      <c r="CE20" s="293"/>
      <c r="CF20" s="293"/>
      <c r="CG20" s="293"/>
      <c r="CH20" s="293"/>
      <c r="CI20" s="293"/>
      <c r="CJ20" s="293"/>
      <c r="CK20" s="293"/>
      <c r="CL20" s="293"/>
      <c r="CM20" s="293"/>
      <c r="CN20" s="293"/>
      <c r="CO20" s="293"/>
      <c r="CP20" s="293"/>
      <c r="CQ20" s="293"/>
      <c r="CR20" s="293"/>
      <c r="CS20" s="293"/>
      <c r="CT20" s="293"/>
      <c r="CU20" s="293"/>
      <c r="CV20" s="293"/>
      <c r="CW20" s="293"/>
      <c r="CX20" s="293"/>
      <c r="CY20" s="293"/>
      <c r="CZ20" s="293"/>
      <c r="DA20" s="293"/>
      <c r="DB20" s="293"/>
      <c r="DC20" s="293"/>
      <c r="DD20" s="293"/>
      <c r="DE20" s="293"/>
      <c r="DF20" s="293"/>
      <c r="DG20" s="293"/>
      <c r="DH20" s="293"/>
      <c r="DI20" s="293"/>
      <c r="DJ20" s="293"/>
      <c r="DK20" s="293"/>
      <c r="DL20" s="293"/>
      <c r="DM20" s="293"/>
      <c r="DN20" s="293"/>
      <c r="DO20" s="293"/>
      <c r="DP20" s="293"/>
      <c r="DQ20" s="293"/>
      <c r="DR20" s="293"/>
      <c r="DS20" s="293"/>
      <c r="DT20" s="293"/>
      <c r="DU20" s="293"/>
      <c r="DV20" s="293"/>
      <c r="DW20" s="293"/>
      <c r="DX20" s="293"/>
      <c r="DY20" s="293"/>
      <c r="DZ20" s="293"/>
      <c r="EA20" s="293"/>
      <c r="EB20" s="293"/>
      <c r="EC20" s="293"/>
      <c r="ED20" s="293"/>
      <c r="EE20" s="293"/>
      <c r="EF20" s="293"/>
      <c r="EG20" s="293"/>
      <c r="EH20" s="293"/>
      <c r="EI20" s="293"/>
      <c r="EJ20" s="293"/>
      <c r="EK20" s="293"/>
      <c r="EL20" s="293"/>
      <c r="EM20" s="293"/>
      <c r="EN20" s="293"/>
      <c r="EO20" s="293"/>
      <c r="EP20" s="293"/>
      <c r="EQ20" s="293"/>
      <c r="ER20" s="293"/>
      <c r="ES20" s="293"/>
      <c r="ET20" s="293"/>
      <c r="EU20" s="293"/>
      <c r="EV20" s="293"/>
      <c r="EW20" s="293"/>
      <c r="EX20" s="293"/>
      <c r="EY20" s="293"/>
      <c r="EZ20" s="293"/>
      <c r="FA20" s="293"/>
      <c r="FB20" s="293"/>
      <c r="FC20" s="293"/>
      <c r="FD20" s="293"/>
      <c r="FE20" s="293"/>
      <c r="FF20" s="293"/>
      <c r="FG20" s="293"/>
      <c r="FH20" s="293"/>
      <c r="FI20" s="293"/>
      <c r="FJ20" s="293"/>
      <c r="FK20" s="293"/>
      <c r="FL20" s="293"/>
      <c r="FM20" s="293"/>
    </row>
    <row r="21" spans="1:169" s="294" customFormat="1" ht="19.5" customHeight="1">
      <c r="A21" s="633"/>
      <c r="B21" s="633"/>
      <c r="C21" s="633"/>
      <c r="D21" s="649"/>
      <c r="E21" s="652"/>
      <c r="F21" s="636"/>
      <c r="G21" s="637"/>
      <c r="H21" s="646"/>
      <c r="I21" s="630"/>
      <c r="J21" s="639"/>
      <c r="K21" s="630"/>
      <c r="L21" s="630"/>
      <c r="M21" s="635"/>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3"/>
      <c r="BC21" s="293"/>
      <c r="BD21" s="293"/>
      <c r="BE21" s="293"/>
      <c r="BF21" s="293"/>
      <c r="BG21" s="293"/>
      <c r="BH21" s="293"/>
      <c r="BI21" s="293"/>
      <c r="BJ21" s="293"/>
      <c r="BK21" s="293"/>
      <c r="BL21" s="293"/>
      <c r="BM21" s="293"/>
      <c r="BN21" s="293"/>
      <c r="BO21" s="293"/>
      <c r="BP21" s="293"/>
      <c r="BQ21" s="293"/>
      <c r="BR21" s="293"/>
      <c r="BS21" s="293"/>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293"/>
      <c r="CV21" s="293"/>
      <c r="CW21" s="293"/>
      <c r="CX21" s="293"/>
      <c r="CY21" s="293"/>
      <c r="CZ21" s="293"/>
      <c r="DA21" s="293"/>
      <c r="DB21" s="293"/>
      <c r="DC21" s="293"/>
      <c r="DD21" s="293"/>
      <c r="DE21" s="293"/>
      <c r="DF21" s="293"/>
      <c r="DG21" s="293"/>
      <c r="DH21" s="293"/>
      <c r="DI21" s="293"/>
      <c r="DJ21" s="293"/>
      <c r="DK21" s="293"/>
      <c r="DL21" s="293"/>
      <c r="DM21" s="293"/>
      <c r="DN21" s="293"/>
      <c r="DO21" s="293"/>
      <c r="DP21" s="293"/>
      <c r="DQ21" s="293"/>
      <c r="DR21" s="293"/>
      <c r="DS21" s="293"/>
      <c r="DT21" s="293"/>
      <c r="DU21" s="293"/>
      <c r="DV21" s="293"/>
      <c r="DW21" s="293"/>
      <c r="DX21" s="293"/>
      <c r="DY21" s="293"/>
      <c r="DZ21" s="293"/>
      <c r="EA21" s="293"/>
      <c r="EB21" s="293"/>
      <c r="EC21" s="293"/>
      <c r="ED21" s="293"/>
      <c r="EE21" s="293"/>
      <c r="EF21" s="293"/>
      <c r="EG21" s="293"/>
      <c r="EH21" s="293"/>
      <c r="EI21" s="293"/>
      <c r="EJ21" s="293"/>
      <c r="EK21" s="293"/>
      <c r="EL21" s="293"/>
      <c r="EM21" s="293"/>
      <c r="EN21" s="293"/>
      <c r="EO21" s="293"/>
      <c r="EP21" s="293"/>
      <c r="EQ21" s="293"/>
      <c r="ER21" s="293"/>
      <c r="ES21" s="293"/>
      <c r="ET21" s="293"/>
      <c r="EU21" s="293"/>
      <c r="EV21" s="293"/>
      <c r="EW21" s="293"/>
      <c r="EX21" s="293"/>
      <c r="EY21" s="293"/>
      <c r="EZ21" s="293"/>
      <c r="FA21" s="293"/>
      <c r="FB21" s="293"/>
      <c r="FC21" s="293"/>
      <c r="FD21" s="293"/>
      <c r="FE21" s="293"/>
      <c r="FF21" s="293"/>
      <c r="FG21" s="293"/>
      <c r="FH21" s="293"/>
      <c r="FI21" s="293"/>
      <c r="FJ21" s="293"/>
      <c r="FK21" s="293"/>
      <c r="FL21" s="293"/>
      <c r="FM21" s="293"/>
    </row>
    <row r="22" spans="1:169" s="294" customFormat="1" ht="19.5" customHeight="1">
      <c r="A22" s="633"/>
      <c r="B22" s="633"/>
      <c r="C22" s="633"/>
      <c r="D22" s="649"/>
      <c r="E22" s="652"/>
      <c r="F22" s="636"/>
      <c r="G22" s="637"/>
      <c r="H22" s="646"/>
      <c r="I22" s="630"/>
      <c r="J22" s="639"/>
      <c r="K22" s="630"/>
      <c r="L22" s="630"/>
      <c r="M22" s="635"/>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3"/>
      <c r="CP22" s="293"/>
      <c r="CQ22" s="293"/>
      <c r="CR22" s="293"/>
      <c r="CS22" s="293"/>
      <c r="CT22" s="293"/>
      <c r="CU22" s="293"/>
      <c r="CV22" s="293"/>
      <c r="CW22" s="293"/>
      <c r="CX22" s="293"/>
      <c r="CY22" s="293"/>
      <c r="CZ22" s="293"/>
      <c r="DA22" s="293"/>
      <c r="DB22" s="293"/>
      <c r="DC22" s="293"/>
      <c r="DD22" s="293"/>
      <c r="DE22" s="293"/>
      <c r="DF22" s="293"/>
      <c r="DG22" s="293"/>
      <c r="DH22" s="293"/>
      <c r="DI22" s="293"/>
      <c r="DJ22" s="293"/>
      <c r="DK22" s="293"/>
      <c r="DL22" s="293"/>
      <c r="DM22" s="293"/>
      <c r="DN22" s="293"/>
      <c r="DO22" s="293"/>
      <c r="DP22" s="293"/>
      <c r="DQ22" s="293"/>
      <c r="DR22" s="293"/>
      <c r="DS22" s="293"/>
      <c r="DT22" s="293"/>
      <c r="DU22" s="293"/>
      <c r="DV22" s="293"/>
      <c r="DW22" s="293"/>
      <c r="DX22" s="293"/>
      <c r="DY22" s="293"/>
      <c r="DZ22" s="293"/>
      <c r="EA22" s="293"/>
      <c r="EB22" s="293"/>
      <c r="EC22" s="293"/>
      <c r="ED22" s="293"/>
      <c r="EE22" s="293"/>
      <c r="EF22" s="293"/>
      <c r="EG22" s="293"/>
      <c r="EH22" s="293"/>
      <c r="EI22" s="293"/>
      <c r="EJ22" s="293"/>
      <c r="EK22" s="293"/>
      <c r="EL22" s="293"/>
      <c r="EM22" s="293"/>
      <c r="EN22" s="293"/>
      <c r="EO22" s="293"/>
      <c r="EP22" s="293"/>
      <c r="EQ22" s="293"/>
      <c r="ER22" s="293"/>
      <c r="ES22" s="293"/>
      <c r="ET22" s="293"/>
      <c r="EU22" s="293"/>
      <c r="EV22" s="293"/>
      <c r="EW22" s="293"/>
      <c r="EX22" s="293"/>
      <c r="EY22" s="293"/>
      <c r="EZ22" s="293"/>
      <c r="FA22" s="293"/>
      <c r="FB22" s="293"/>
      <c r="FC22" s="293"/>
      <c r="FD22" s="293"/>
      <c r="FE22" s="293"/>
      <c r="FF22" s="293"/>
      <c r="FG22" s="293"/>
      <c r="FH22" s="293"/>
      <c r="FI22" s="293"/>
      <c r="FJ22" s="293"/>
      <c r="FK22" s="293"/>
      <c r="FL22" s="293"/>
      <c r="FM22" s="293"/>
    </row>
    <row r="23" spans="1:169" s="294" customFormat="1" ht="19.5" customHeight="1">
      <c r="A23" s="633"/>
      <c r="B23" s="633"/>
      <c r="C23" s="633"/>
      <c r="D23" s="649"/>
      <c r="E23" s="652"/>
      <c r="F23" s="636"/>
      <c r="G23" s="637"/>
      <c r="H23" s="646"/>
      <c r="I23" s="630"/>
      <c r="J23" s="639"/>
      <c r="K23" s="630"/>
      <c r="L23" s="630"/>
      <c r="M23" s="635"/>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293"/>
      <c r="BC23" s="293"/>
      <c r="BD23" s="293"/>
      <c r="BE23" s="293"/>
      <c r="BF23" s="293"/>
      <c r="BG23" s="293"/>
      <c r="BH23" s="293"/>
      <c r="BI23" s="293"/>
      <c r="BJ23" s="293"/>
      <c r="BK23" s="293"/>
      <c r="BL23" s="293"/>
      <c r="BM23" s="293"/>
      <c r="BN23" s="293"/>
      <c r="BO23" s="293"/>
      <c r="BP23" s="293"/>
      <c r="BQ23" s="293"/>
      <c r="BR23" s="293"/>
      <c r="BS23" s="293"/>
      <c r="BT23" s="293"/>
      <c r="BU23" s="293"/>
      <c r="BV23" s="293"/>
      <c r="BW23" s="293"/>
      <c r="BX23" s="293"/>
      <c r="BY23" s="293"/>
      <c r="BZ23" s="293"/>
      <c r="CA23" s="293"/>
      <c r="CB23" s="293"/>
      <c r="CC23" s="293"/>
      <c r="CD23" s="293"/>
      <c r="CE23" s="293"/>
      <c r="CF23" s="293"/>
      <c r="CG23" s="293"/>
      <c r="CH23" s="293"/>
      <c r="CI23" s="293"/>
      <c r="CJ23" s="293"/>
      <c r="CK23" s="293"/>
      <c r="CL23" s="293"/>
      <c r="CM23" s="293"/>
      <c r="CN23" s="293"/>
      <c r="CO23" s="293"/>
      <c r="CP23" s="293"/>
      <c r="CQ23" s="293"/>
      <c r="CR23" s="293"/>
      <c r="CS23" s="293"/>
      <c r="CT23" s="293"/>
      <c r="CU23" s="293"/>
      <c r="CV23" s="293"/>
      <c r="CW23" s="293"/>
      <c r="CX23" s="293"/>
      <c r="CY23" s="293"/>
      <c r="CZ23" s="293"/>
      <c r="DA23" s="293"/>
      <c r="DB23" s="293"/>
      <c r="DC23" s="293"/>
      <c r="DD23" s="293"/>
      <c r="DE23" s="293"/>
      <c r="DF23" s="293"/>
      <c r="DG23" s="293"/>
      <c r="DH23" s="293"/>
      <c r="DI23" s="293"/>
      <c r="DJ23" s="293"/>
      <c r="DK23" s="293"/>
      <c r="DL23" s="293"/>
      <c r="DM23" s="293"/>
      <c r="DN23" s="293"/>
      <c r="DO23" s="293"/>
      <c r="DP23" s="293"/>
      <c r="DQ23" s="293"/>
      <c r="DR23" s="293"/>
      <c r="DS23" s="293"/>
      <c r="DT23" s="293"/>
      <c r="DU23" s="293"/>
      <c r="DV23" s="293"/>
      <c r="DW23" s="293"/>
      <c r="DX23" s="293"/>
      <c r="DY23" s="293"/>
      <c r="DZ23" s="293"/>
      <c r="EA23" s="293"/>
      <c r="EB23" s="293"/>
      <c r="EC23" s="293"/>
      <c r="ED23" s="293"/>
      <c r="EE23" s="293"/>
      <c r="EF23" s="293"/>
      <c r="EG23" s="293"/>
      <c r="EH23" s="293"/>
      <c r="EI23" s="293"/>
      <c r="EJ23" s="293"/>
      <c r="EK23" s="293"/>
      <c r="EL23" s="293"/>
      <c r="EM23" s="293"/>
      <c r="EN23" s="293"/>
      <c r="EO23" s="293"/>
      <c r="EP23" s="293"/>
      <c r="EQ23" s="293"/>
      <c r="ER23" s="293"/>
      <c r="ES23" s="293"/>
      <c r="ET23" s="293"/>
      <c r="EU23" s="293"/>
      <c r="EV23" s="293"/>
      <c r="EW23" s="293"/>
      <c r="EX23" s="293"/>
      <c r="EY23" s="293"/>
      <c r="EZ23" s="293"/>
      <c r="FA23" s="293"/>
      <c r="FB23" s="293"/>
      <c r="FC23" s="293"/>
      <c r="FD23" s="293"/>
      <c r="FE23" s="293"/>
      <c r="FF23" s="293"/>
      <c r="FG23" s="293"/>
      <c r="FH23" s="293"/>
      <c r="FI23" s="293"/>
      <c r="FJ23" s="293"/>
      <c r="FK23" s="293"/>
      <c r="FL23" s="293"/>
      <c r="FM23" s="293"/>
    </row>
    <row r="24" spans="1:169" s="294" customFormat="1" ht="19.5" customHeight="1">
      <c r="A24" s="633"/>
      <c r="B24" s="633"/>
      <c r="C24" s="633"/>
      <c r="D24" s="649"/>
      <c r="E24" s="652"/>
      <c r="F24" s="636"/>
      <c r="G24" s="637"/>
      <c r="H24" s="646"/>
      <c r="I24" s="630"/>
      <c r="J24" s="639"/>
      <c r="K24" s="630"/>
      <c r="L24" s="630"/>
      <c r="M24" s="635"/>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3"/>
      <c r="BH24" s="293"/>
      <c r="BI24" s="293"/>
      <c r="BJ24" s="293"/>
      <c r="BK24" s="293"/>
      <c r="BL24" s="293"/>
      <c r="BM24" s="293"/>
      <c r="BN24" s="293"/>
      <c r="BO24" s="293"/>
      <c r="BP24" s="293"/>
      <c r="BQ24" s="293"/>
      <c r="BR24" s="293"/>
      <c r="BS24" s="293"/>
      <c r="BT24" s="293"/>
      <c r="BU24" s="293"/>
      <c r="BV24" s="293"/>
      <c r="BW24" s="293"/>
      <c r="BX24" s="293"/>
      <c r="BY24" s="293"/>
      <c r="BZ24" s="293"/>
      <c r="CA24" s="293"/>
      <c r="CB24" s="293"/>
      <c r="CC24" s="293"/>
      <c r="CD24" s="293"/>
      <c r="CE24" s="293"/>
      <c r="CF24" s="293"/>
      <c r="CG24" s="293"/>
      <c r="CH24" s="293"/>
      <c r="CI24" s="293"/>
      <c r="CJ24" s="293"/>
      <c r="CK24" s="293"/>
      <c r="CL24" s="293"/>
      <c r="CM24" s="293"/>
      <c r="CN24" s="293"/>
      <c r="CO24" s="293"/>
      <c r="CP24" s="293"/>
      <c r="CQ24" s="293"/>
      <c r="CR24" s="293"/>
      <c r="CS24" s="293"/>
      <c r="CT24" s="293"/>
      <c r="CU24" s="293"/>
      <c r="CV24" s="293"/>
      <c r="CW24" s="293"/>
      <c r="CX24" s="293"/>
      <c r="CY24" s="293"/>
      <c r="CZ24" s="293"/>
      <c r="DA24" s="293"/>
      <c r="DB24" s="293"/>
      <c r="DC24" s="293"/>
      <c r="DD24" s="293"/>
      <c r="DE24" s="293"/>
      <c r="DF24" s="293"/>
      <c r="DG24" s="293"/>
      <c r="DH24" s="293"/>
      <c r="DI24" s="293"/>
      <c r="DJ24" s="293"/>
      <c r="DK24" s="293"/>
      <c r="DL24" s="293"/>
      <c r="DM24" s="293"/>
      <c r="DN24" s="293"/>
      <c r="DO24" s="293"/>
      <c r="DP24" s="293"/>
      <c r="DQ24" s="293"/>
      <c r="DR24" s="293"/>
      <c r="DS24" s="293"/>
      <c r="DT24" s="293"/>
      <c r="DU24" s="293"/>
      <c r="DV24" s="293"/>
      <c r="DW24" s="293"/>
      <c r="DX24" s="293"/>
      <c r="DY24" s="293"/>
      <c r="DZ24" s="293"/>
      <c r="EA24" s="293"/>
      <c r="EB24" s="293"/>
      <c r="EC24" s="293"/>
      <c r="ED24" s="293"/>
      <c r="EE24" s="293"/>
      <c r="EF24" s="293"/>
      <c r="EG24" s="293"/>
      <c r="EH24" s="293"/>
      <c r="EI24" s="293"/>
      <c r="EJ24" s="293"/>
      <c r="EK24" s="293"/>
      <c r="EL24" s="293"/>
      <c r="EM24" s="293"/>
      <c r="EN24" s="293"/>
      <c r="EO24" s="293"/>
      <c r="EP24" s="293"/>
      <c r="EQ24" s="293"/>
      <c r="ER24" s="293"/>
      <c r="ES24" s="293"/>
      <c r="ET24" s="293"/>
      <c r="EU24" s="293"/>
      <c r="EV24" s="293"/>
      <c r="EW24" s="293"/>
      <c r="EX24" s="293"/>
      <c r="EY24" s="293"/>
      <c r="EZ24" s="293"/>
      <c r="FA24" s="293"/>
      <c r="FB24" s="293"/>
      <c r="FC24" s="293"/>
      <c r="FD24" s="293"/>
      <c r="FE24" s="293"/>
      <c r="FF24" s="293"/>
      <c r="FG24" s="293"/>
      <c r="FH24" s="293"/>
      <c r="FI24" s="293"/>
      <c r="FJ24" s="293"/>
      <c r="FK24" s="293"/>
      <c r="FL24" s="293"/>
      <c r="FM24" s="293"/>
    </row>
    <row r="25" spans="1:169" s="294" customFormat="1" ht="19.5" customHeight="1">
      <c r="A25" s="633"/>
      <c r="B25" s="633"/>
      <c r="C25" s="633"/>
      <c r="D25" s="649"/>
      <c r="E25" s="652"/>
      <c r="F25" s="636"/>
      <c r="G25" s="637"/>
      <c r="H25" s="646"/>
      <c r="I25" s="630"/>
      <c r="J25" s="639"/>
      <c r="K25" s="630"/>
      <c r="L25" s="630"/>
      <c r="M25" s="635"/>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c r="AS25" s="293"/>
      <c r="AT25" s="293"/>
      <c r="AU25" s="293"/>
      <c r="AV25" s="293"/>
      <c r="AW25" s="293"/>
      <c r="AX25" s="293"/>
      <c r="AY25" s="293"/>
      <c r="AZ25" s="293"/>
      <c r="BA25" s="293"/>
      <c r="BB25" s="293"/>
      <c r="BC25" s="293"/>
      <c r="BD25" s="293"/>
      <c r="BE25" s="293"/>
      <c r="BF25" s="293"/>
      <c r="BG25" s="293"/>
      <c r="BH25" s="293"/>
      <c r="BI25" s="293"/>
      <c r="BJ25" s="293"/>
      <c r="BK25" s="293"/>
      <c r="BL25" s="293"/>
      <c r="BM25" s="293"/>
      <c r="BN25" s="293"/>
      <c r="BO25" s="293"/>
      <c r="BP25" s="293"/>
      <c r="BQ25" s="293"/>
      <c r="BR25" s="293"/>
      <c r="BS25" s="293"/>
      <c r="BT25" s="293"/>
      <c r="BU25" s="293"/>
      <c r="BV25" s="293"/>
      <c r="BW25" s="293"/>
      <c r="BX25" s="293"/>
      <c r="BY25" s="293"/>
      <c r="BZ25" s="293"/>
      <c r="CA25" s="293"/>
      <c r="CB25" s="293"/>
      <c r="CC25" s="293"/>
      <c r="CD25" s="293"/>
      <c r="CE25" s="293"/>
      <c r="CF25" s="293"/>
      <c r="CG25" s="293"/>
      <c r="CH25" s="293"/>
      <c r="CI25" s="293"/>
      <c r="CJ25" s="293"/>
      <c r="CK25" s="293"/>
      <c r="CL25" s="293"/>
      <c r="CM25" s="293"/>
      <c r="CN25" s="293"/>
      <c r="CO25" s="293"/>
      <c r="CP25" s="293"/>
      <c r="CQ25" s="293"/>
      <c r="CR25" s="293"/>
      <c r="CS25" s="293"/>
      <c r="CT25" s="293"/>
      <c r="CU25" s="293"/>
      <c r="CV25" s="293"/>
      <c r="CW25" s="293"/>
      <c r="CX25" s="293"/>
      <c r="CY25" s="293"/>
      <c r="CZ25" s="293"/>
      <c r="DA25" s="293"/>
      <c r="DB25" s="293"/>
      <c r="DC25" s="293"/>
      <c r="DD25" s="293"/>
      <c r="DE25" s="293"/>
      <c r="DF25" s="293"/>
      <c r="DG25" s="293"/>
      <c r="DH25" s="293"/>
      <c r="DI25" s="293"/>
      <c r="DJ25" s="293"/>
      <c r="DK25" s="293"/>
      <c r="DL25" s="293"/>
      <c r="DM25" s="293"/>
      <c r="DN25" s="293"/>
      <c r="DO25" s="293"/>
      <c r="DP25" s="293"/>
      <c r="DQ25" s="293"/>
      <c r="DR25" s="293"/>
      <c r="DS25" s="293"/>
      <c r="DT25" s="293"/>
      <c r="DU25" s="293"/>
      <c r="DV25" s="293"/>
      <c r="DW25" s="293"/>
      <c r="DX25" s="293"/>
      <c r="DY25" s="293"/>
      <c r="DZ25" s="293"/>
      <c r="EA25" s="293"/>
      <c r="EB25" s="293"/>
      <c r="EC25" s="293"/>
      <c r="ED25" s="293"/>
      <c r="EE25" s="293"/>
      <c r="EF25" s="293"/>
      <c r="EG25" s="293"/>
      <c r="EH25" s="293"/>
      <c r="EI25" s="293"/>
      <c r="EJ25" s="293"/>
      <c r="EK25" s="293"/>
      <c r="EL25" s="293"/>
      <c r="EM25" s="293"/>
      <c r="EN25" s="293"/>
      <c r="EO25" s="293"/>
      <c r="EP25" s="293"/>
      <c r="EQ25" s="293"/>
      <c r="ER25" s="293"/>
      <c r="ES25" s="293"/>
      <c r="ET25" s="293"/>
      <c r="EU25" s="293"/>
      <c r="EV25" s="293"/>
      <c r="EW25" s="293"/>
      <c r="EX25" s="293"/>
      <c r="EY25" s="293"/>
      <c r="EZ25" s="293"/>
      <c r="FA25" s="293"/>
      <c r="FB25" s="293"/>
      <c r="FC25" s="293"/>
      <c r="FD25" s="293"/>
      <c r="FE25" s="293"/>
      <c r="FF25" s="293"/>
      <c r="FG25" s="293"/>
      <c r="FH25" s="293"/>
      <c r="FI25" s="293"/>
      <c r="FJ25" s="293"/>
      <c r="FK25" s="293"/>
      <c r="FL25" s="293"/>
      <c r="FM25" s="293"/>
    </row>
    <row r="26" spans="1:169" s="294" customFormat="1" ht="19.5" customHeight="1">
      <c r="A26" s="633"/>
      <c r="B26" s="633"/>
      <c r="C26" s="633"/>
      <c r="D26" s="649"/>
      <c r="E26" s="652"/>
      <c r="F26" s="636"/>
      <c r="G26" s="637"/>
      <c r="H26" s="646"/>
      <c r="I26" s="630"/>
      <c r="J26" s="639"/>
      <c r="K26" s="630"/>
      <c r="L26" s="630"/>
      <c r="M26" s="635"/>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c r="AS26" s="293"/>
      <c r="AT26" s="293"/>
      <c r="AU26" s="293"/>
      <c r="AV26" s="293"/>
      <c r="AW26" s="293"/>
      <c r="AX26" s="293"/>
      <c r="AY26" s="293"/>
      <c r="AZ26" s="293"/>
      <c r="BA26" s="293"/>
      <c r="BB26" s="293"/>
      <c r="BC26" s="293"/>
      <c r="BD26" s="293"/>
      <c r="BE26" s="293"/>
      <c r="BF26" s="293"/>
      <c r="BG26" s="293"/>
      <c r="BH26" s="293"/>
      <c r="BI26" s="293"/>
      <c r="BJ26" s="293"/>
      <c r="BK26" s="293"/>
      <c r="BL26" s="293"/>
      <c r="BM26" s="293"/>
      <c r="BN26" s="293"/>
      <c r="BO26" s="293"/>
      <c r="BP26" s="293"/>
      <c r="BQ26" s="293"/>
      <c r="BR26" s="293"/>
      <c r="BS26" s="293"/>
      <c r="BT26" s="293"/>
      <c r="BU26" s="293"/>
      <c r="BV26" s="293"/>
      <c r="BW26" s="293"/>
      <c r="BX26" s="293"/>
      <c r="BY26" s="293"/>
      <c r="BZ26" s="293"/>
      <c r="CA26" s="293"/>
      <c r="CB26" s="293"/>
      <c r="CC26" s="293"/>
      <c r="CD26" s="293"/>
      <c r="CE26" s="293"/>
      <c r="CF26" s="293"/>
      <c r="CG26" s="293"/>
      <c r="CH26" s="293"/>
      <c r="CI26" s="293"/>
      <c r="CJ26" s="293"/>
      <c r="CK26" s="293"/>
      <c r="CL26" s="293"/>
      <c r="CM26" s="293"/>
      <c r="CN26" s="293"/>
      <c r="CO26" s="293"/>
      <c r="CP26" s="293"/>
      <c r="CQ26" s="293"/>
      <c r="CR26" s="293"/>
      <c r="CS26" s="293"/>
      <c r="CT26" s="293"/>
      <c r="CU26" s="293"/>
      <c r="CV26" s="293"/>
      <c r="CW26" s="293"/>
      <c r="CX26" s="293"/>
      <c r="CY26" s="293"/>
      <c r="CZ26" s="293"/>
      <c r="DA26" s="293"/>
      <c r="DB26" s="293"/>
      <c r="DC26" s="293"/>
      <c r="DD26" s="293"/>
      <c r="DE26" s="293"/>
      <c r="DF26" s="293"/>
      <c r="DG26" s="293"/>
      <c r="DH26" s="293"/>
      <c r="DI26" s="293"/>
      <c r="DJ26" s="293"/>
      <c r="DK26" s="293"/>
      <c r="DL26" s="293"/>
      <c r="DM26" s="293"/>
      <c r="DN26" s="293"/>
      <c r="DO26" s="293"/>
      <c r="DP26" s="293"/>
      <c r="DQ26" s="293"/>
      <c r="DR26" s="293"/>
      <c r="DS26" s="293"/>
      <c r="DT26" s="293"/>
      <c r="DU26" s="293"/>
      <c r="DV26" s="293"/>
      <c r="DW26" s="293"/>
      <c r="DX26" s="293"/>
      <c r="DY26" s="293"/>
      <c r="DZ26" s="293"/>
      <c r="EA26" s="293"/>
      <c r="EB26" s="293"/>
      <c r="EC26" s="293"/>
      <c r="ED26" s="293"/>
      <c r="EE26" s="293"/>
      <c r="EF26" s="293"/>
      <c r="EG26" s="293"/>
      <c r="EH26" s="293"/>
      <c r="EI26" s="293"/>
      <c r="EJ26" s="293"/>
      <c r="EK26" s="293"/>
      <c r="EL26" s="293"/>
      <c r="EM26" s="293"/>
      <c r="EN26" s="293"/>
      <c r="EO26" s="293"/>
      <c r="EP26" s="293"/>
      <c r="EQ26" s="293"/>
      <c r="ER26" s="293"/>
      <c r="ES26" s="293"/>
      <c r="ET26" s="293"/>
      <c r="EU26" s="293"/>
      <c r="EV26" s="293"/>
      <c r="EW26" s="293"/>
      <c r="EX26" s="293"/>
      <c r="EY26" s="293"/>
      <c r="EZ26" s="293"/>
      <c r="FA26" s="293"/>
      <c r="FB26" s="293"/>
      <c r="FC26" s="293"/>
      <c r="FD26" s="293"/>
      <c r="FE26" s="293"/>
      <c r="FF26" s="293"/>
      <c r="FG26" s="293"/>
      <c r="FH26" s="293"/>
      <c r="FI26" s="293"/>
      <c r="FJ26" s="293"/>
      <c r="FK26" s="293"/>
      <c r="FL26" s="293"/>
      <c r="FM26" s="293"/>
    </row>
    <row r="27" spans="1:169" s="294" customFormat="1" ht="19.5" customHeight="1">
      <c r="A27" s="633"/>
      <c r="B27" s="633"/>
      <c r="C27" s="633"/>
      <c r="D27" s="650"/>
      <c r="E27" s="653"/>
      <c r="F27" s="636"/>
      <c r="G27" s="637"/>
      <c r="H27" s="646"/>
      <c r="I27" s="630"/>
      <c r="J27" s="639"/>
      <c r="K27" s="630"/>
      <c r="L27" s="630"/>
      <c r="M27" s="635"/>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3"/>
      <c r="AZ27" s="293"/>
      <c r="BA27" s="293"/>
      <c r="BB27" s="293"/>
      <c r="BC27" s="293"/>
      <c r="BD27" s="293"/>
      <c r="BE27" s="293"/>
      <c r="BF27" s="293"/>
      <c r="BG27" s="293"/>
      <c r="BH27" s="293"/>
      <c r="BI27" s="293"/>
      <c r="BJ27" s="293"/>
      <c r="BK27" s="293"/>
      <c r="BL27" s="293"/>
      <c r="BM27" s="293"/>
      <c r="BN27" s="293"/>
      <c r="BO27" s="293"/>
      <c r="BP27" s="293"/>
      <c r="BQ27" s="293"/>
      <c r="BR27" s="293"/>
      <c r="BS27" s="293"/>
      <c r="BT27" s="293"/>
      <c r="BU27" s="293"/>
      <c r="BV27" s="293"/>
      <c r="BW27" s="293"/>
      <c r="BX27" s="293"/>
      <c r="BY27" s="293"/>
      <c r="BZ27" s="293"/>
      <c r="CA27" s="293"/>
      <c r="CB27" s="293"/>
      <c r="CC27" s="293"/>
      <c r="CD27" s="293"/>
      <c r="CE27" s="293"/>
      <c r="CF27" s="293"/>
      <c r="CG27" s="293"/>
      <c r="CH27" s="293"/>
      <c r="CI27" s="293"/>
      <c r="CJ27" s="293"/>
      <c r="CK27" s="293"/>
      <c r="CL27" s="293"/>
      <c r="CM27" s="293"/>
      <c r="CN27" s="293"/>
      <c r="CO27" s="293"/>
      <c r="CP27" s="293"/>
      <c r="CQ27" s="293"/>
      <c r="CR27" s="293"/>
      <c r="CS27" s="293"/>
      <c r="CT27" s="293"/>
      <c r="CU27" s="293"/>
      <c r="CV27" s="293"/>
      <c r="CW27" s="293"/>
      <c r="CX27" s="293"/>
      <c r="CY27" s="293"/>
      <c r="CZ27" s="293"/>
      <c r="DA27" s="293"/>
      <c r="DB27" s="293"/>
      <c r="DC27" s="293"/>
      <c r="DD27" s="293"/>
      <c r="DE27" s="293"/>
      <c r="DF27" s="293"/>
      <c r="DG27" s="293"/>
      <c r="DH27" s="293"/>
      <c r="DI27" s="293"/>
      <c r="DJ27" s="293"/>
      <c r="DK27" s="293"/>
      <c r="DL27" s="293"/>
      <c r="DM27" s="293"/>
      <c r="DN27" s="293"/>
      <c r="DO27" s="293"/>
      <c r="DP27" s="293"/>
      <c r="DQ27" s="293"/>
      <c r="DR27" s="293"/>
      <c r="DS27" s="293"/>
      <c r="DT27" s="293"/>
      <c r="DU27" s="293"/>
      <c r="DV27" s="293"/>
      <c r="DW27" s="293"/>
      <c r="DX27" s="293"/>
      <c r="DY27" s="293"/>
      <c r="DZ27" s="293"/>
      <c r="EA27" s="293"/>
      <c r="EB27" s="293"/>
      <c r="EC27" s="293"/>
      <c r="ED27" s="293"/>
      <c r="EE27" s="293"/>
      <c r="EF27" s="293"/>
      <c r="EG27" s="293"/>
      <c r="EH27" s="293"/>
      <c r="EI27" s="293"/>
      <c r="EJ27" s="293"/>
      <c r="EK27" s="293"/>
      <c r="EL27" s="293"/>
      <c r="EM27" s="293"/>
      <c r="EN27" s="293"/>
      <c r="EO27" s="293"/>
      <c r="EP27" s="293"/>
      <c r="EQ27" s="293"/>
      <c r="ER27" s="293"/>
      <c r="ES27" s="293"/>
      <c r="ET27" s="293"/>
      <c r="EU27" s="293"/>
      <c r="EV27" s="293"/>
      <c r="EW27" s="293"/>
      <c r="EX27" s="293"/>
      <c r="EY27" s="293"/>
      <c r="EZ27" s="293"/>
      <c r="FA27" s="293"/>
      <c r="FB27" s="293"/>
      <c r="FC27" s="293"/>
      <c r="FD27" s="293"/>
      <c r="FE27" s="293"/>
      <c r="FF27" s="293"/>
      <c r="FG27" s="293"/>
      <c r="FH27" s="293"/>
      <c r="FI27" s="293"/>
      <c r="FJ27" s="293"/>
      <c r="FK27" s="293"/>
      <c r="FL27" s="293"/>
      <c r="FM27" s="293"/>
    </row>
    <row r="28" spans="1:169" s="294" customFormat="1" ht="19.5" customHeight="1">
      <c r="A28" s="633"/>
      <c r="B28" s="633"/>
      <c r="C28" s="633"/>
      <c r="D28" s="650"/>
      <c r="E28" s="653"/>
      <c r="F28" s="636"/>
      <c r="G28" s="637"/>
      <c r="H28" s="646"/>
      <c r="I28" s="630"/>
      <c r="J28" s="639"/>
      <c r="K28" s="630"/>
      <c r="L28" s="630"/>
      <c r="M28" s="635"/>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3"/>
      <c r="CE28" s="293"/>
      <c r="CF28" s="293"/>
      <c r="CG28" s="293"/>
      <c r="CH28" s="293"/>
      <c r="CI28" s="293"/>
      <c r="CJ28" s="293"/>
      <c r="CK28" s="293"/>
      <c r="CL28" s="293"/>
      <c r="CM28" s="293"/>
      <c r="CN28" s="293"/>
      <c r="CO28" s="293"/>
      <c r="CP28" s="293"/>
      <c r="CQ28" s="293"/>
      <c r="CR28" s="293"/>
      <c r="CS28" s="293"/>
      <c r="CT28" s="293"/>
      <c r="CU28" s="293"/>
      <c r="CV28" s="293"/>
      <c r="CW28" s="293"/>
      <c r="CX28" s="293"/>
      <c r="CY28" s="293"/>
      <c r="CZ28" s="293"/>
      <c r="DA28" s="293"/>
      <c r="DB28" s="293"/>
      <c r="DC28" s="293"/>
      <c r="DD28" s="293"/>
      <c r="DE28" s="293"/>
      <c r="DF28" s="293"/>
      <c r="DG28" s="293"/>
      <c r="DH28" s="293"/>
      <c r="DI28" s="293"/>
      <c r="DJ28" s="293"/>
      <c r="DK28" s="293"/>
      <c r="DL28" s="293"/>
      <c r="DM28" s="293"/>
      <c r="DN28" s="293"/>
      <c r="DO28" s="293"/>
      <c r="DP28" s="293"/>
      <c r="DQ28" s="293"/>
      <c r="DR28" s="293"/>
      <c r="DS28" s="293"/>
      <c r="DT28" s="293"/>
      <c r="DU28" s="293"/>
      <c r="DV28" s="293"/>
      <c r="DW28" s="293"/>
      <c r="DX28" s="293"/>
      <c r="DY28" s="293"/>
      <c r="DZ28" s="293"/>
      <c r="EA28" s="293"/>
      <c r="EB28" s="293"/>
      <c r="EC28" s="293"/>
      <c r="ED28" s="293"/>
      <c r="EE28" s="293"/>
      <c r="EF28" s="293"/>
      <c r="EG28" s="293"/>
      <c r="EH28" s="293"/>
      <c r="EI28" s="293"/>
      <c r="EJ28" s="293"/>
      <c r="EK28" s="293"/>
      <c r="EL28" s="293"/>
      <c r="EM28" s="293"/>
      <c r="EN28" s="293"/>
      <c r="EO28" s="293"/>
      <c r="EP28" s="293"/>
      <c r="EQ28" s="293"/>
      <c r="ER28" s="293"/>
      <c r="ES28" s="293"/>
      <c r="ET28" s="293"/>
      <c r="EU28" s="293"/>
      <c r="EV28" s="293"/>
      <c r="EW28" s="293"/>
      <c r="EX28" s="293"/>
      <c r="EY28" s="293"/>
      <c r="EZ28" s="293"/>
      <c r="FA28" s="293"/>
      <c r="FB28" s="293"/>
      <c r="FC28" s="293"/>
      <c r="FD28" s="293"/>
      <c r="FE28" s="293"/>
      <c r="FF28" s="293"/>
      <c r="FG28" s="293"/>
      <c r="FH28" s="293"/>
      <c r="FI28" s="293"/>
      <c r="FJ28" s="293"/>
      <c r="FK28" s="293"/>
      <c r="FL28" s="293"/>
      <c r="FM28" s="293"/>
    </row>
    <row r="29" spans="1:169" s="294" customFormat="1" ht="19.5" customHeight="1" thickBot="1">
      <c r="A29" s="633"/>
      <c r="B29" s="633"/>
      <c r="C29" s="633"/>
      <c r="D29" s="650"/>
      <c r="E29" s="653"/>
      <c r="F29" s="636"/>
      <c r="G29" s="637"/>
      <c r="H29" s="647"/>
      <c r="I29" s="630"/>
      <c r="J29" s="639"/>
      <c r="K29" s="630"/>
      <c r="L29" s="630"/>
      <c r="M29" s="635"/>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M29" s="293"/>
      <c r="CN29" s="293"/>
      <c r="CO29" s="293"/>
      <c r="CP29" s="293"/>
      <c r="CQ29" s="293"/>
      <c r="CR29" s="293"/>
      <c r="CS29" s="293"/>
      <c r="CT29" s="293"/>
      <c r="CU29" s="293"/>
      <c r="CV29" s="293"/>
      <c r="CW29" s="293"/>
      <c r="CX29" s="293"/>
      <c r="CY29" s="293"/>
      <c r="CZ29" s="293"/>
      <c r="DA29" s="293"/>
      <c r="DB29" s="293"/>
      <c r="DC29" s="293"/>
      <c r="DD29" s="293"/>
      <c r="DE29" s="293"/>
      <c r="DF29" s="293"/>
      <c r="DG29" s="293"/>
      <c r="DH29" s="293"/>
      <c r="DI29" s="293"/>
      <c r="DJ29" s="293"/>
      <c r="DK29" s="293"/>
      <c r="DL29" s="293"/>
      <c r="DM29" s="293"/>
      <c r="DN29" s="293"/>
      <c r="DO29" s="293"/>
      <c r="DP29" s="293"/>
      <c r="DQ29" s="293"/>
      <c r="DR29" s="293"/>
      <c r="DS29" s="293"/>
      <c r="DT29" s="293"/>
      <c r="DU29" s="293"/>
      <c r="DV29" s="293"/>
      <c r="DW29" s="293"/>
      <c r="DX29" s="293"/>
      <c r="DY29" s="293"/>
      <c r="DZ29" s="293"/>
      <c r="EA29" s="293"/>
      <c r="EB29" s="293"/>
      <c r="EC29" s="293"/>
      <c r="ED29" s="293"/>
      <c r="EE29" s="293"/>
      <c r="EF29" s="293"/>
      <c r="EG29" s="293"/>
      <c r="EH29" s="293"/>
      <c r="EI29" s="293"/>
      <c r="EJ29" s="293"/>
      <c r="EK29" s="293"/>
      <c r="EL29" s="293"/>
      <c r="EM29" s="293"/>
      <c r="EN29" s="293"/>
      <c r="EO29" s="293"/>
      <c r="EP29" s="293"/>
      <c r="EQ29" s="293"/>
      <c r="ER29" s="293"/>
      <c r="ES29" s="293"/>
      <c r="ET29" s="293"/>
      <c r="EU29" s="293"/>
      <c r="EV29" s="293"/>
      <c r="EW29" s="293"/>
      <c r="EX29" s="293"/>
      <c r="EY29" s="293"/>
      <c r="EZ29" s="293"/>
      <c r="FA29" s="293"/>
      <c r="FB29" s="293"/>
      <c r="FC29" s="293"/>
      <c r="FD29" s="293"/>
      <c r="FE29" s="293"/>
      <c r="FF29" s="293"/>
      <c r="FG29" s="293"/>
      <c r="FH29" s="293"/>
      <c r="FI29" s="293"/>
      <c r="FJ29" s="293"/>
      <c r="FK29" s="293"/>
      <c r="FL29" s="293"/>
      <c r="FM29" s="293"/>
    </row>
    <row r="30" spans="1:169" s="294" customFormat="1" ht="12.75" customHeight="1">
      <c r="A30" s="641">
        <f>'7. Mapa Final'!A30</f>
        <v>3</v>
      </c>
      <c r="B30" s="641" t="str">
        <f>'7. Mapa Final'!B30</f>
        <v xml:space="preserve">Desactualización u  obsolecencia de los documentos del sistema </v>
      </c>
      <c r="C30" s="641" t="str">
        <f>'7. Mapa Final'!C30</f>
        <v xml:space="preserve">Se usen o se mantengan publicados  documentos desactualizados  , no vigentes o no controlados </v>
      </c>
      <c r="D30" s="656" t="str">
        <f>'7. Mapa Final'!J30</f>
        <v>Media - 3</v>
      </c>
      <c r="E30" s="658" t="str">
        <f>'7. Mapa Final'!K30</f>
        <v>Moderado - 3</v>
      </c>
      <c r="F30" s="643" t="str">
        <f>'7. Mapa Final'!M30</f>
        <v>Moderado - 9</v>
      </c>
      <c r="G30" s="660" t="s">
        <v>343</v>
      </c>
      <c r="H30" s="483" t="s">
        <v>505</v>
      </c>
      <c r="I30" s="662"/>
      <c r="J30" s="638" t="s">
        <v>468</v>
      </c>
      <c r="K30" s="634">
        <v>45292</v>
      </c>
      <c r="L30" s="634">
        <v>45381</v>
      </c>
      <c r="M30" s="497" t="s">
        <v>480</v>
      </c>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3"/>
      <c r="BG30" s="293"/>
      <c r="BH30" s="293"/>
      <c r="BI30" s="293"/>
      <c r="BJ30" s="293"/>
      <c r="BK30" s="293"/>
      <c r="BL30" s="293"/>
      <c r="BM30" s="293"/>
      <c r="BN30" s="293"/>
      <c r="BO30" s="293"/>
      <c r="BP30" s="293"/>
      <c r="BQ30" s="293"/>
      <c r="BR30" s="293"/>
      <c r="BS30" s="293"/>
      <c r="BT30" s="293"/>
      <c r="BU30" s="293"/>
      <c r="BV30" s="293"/>
      <c r="BW30" s="293"/>
      <c r="BX30" s="293"/>
      <c r="BY30" s="293"/>
      <c r="BZ30" s="293"/>
      <c r="CA30" s="293"/>
      <c r="CB30" s="293"/>
      <c r="CC30" s="293"/>
      <c r="CD30" s="293"/>
      <c r="CE30" s="293"/>
      <c r="CF30" s="293"/>
      <c r="CG30" s="293"/>
      <c r="CH30" s="293"/>
      <c r="CI30" s="293"/>
      <c r="CJ30" s="293"/>
      <c r="CK30" s="293"/>
      <c r="CL30" s="293"/>
      <c r="CM30" s="293"/>
      <c r="CN30" s="293"/>
      <c r="CO30" s="293"/>
      <c r="CP30" s="293"/>
      <c r="CQ30" s="293"/>
      <c r="CR30" s="293"/>
      <c r="CS30" s="293"/>
      <c r="CT30" s="293"/>
      <c r="CU30" s="293"/>
      <c r="CV30" s="293"/>
      <c r="CW30" s="293"/>
      <c r="CX30" s="293"/>
      <c r="CY30" s="293"/>
      <c r="CZ30" s="293"/>
      <c r="DA30" s="293"/>
      <c r="DB30" s="293"/>
      <c r="DC30" s="293"/>
      <c r="DD30" s="293"/>
      <c r="DE30" s="293"/>
      <c r="DF30" s="293"/>
      <c r="DG30" s="293"/>
      <c r="DH30" s="293"/>
      <c r="DI30" s="293"/>
      <c r="DJ30" s="293"/>
      <c r="DK30" s="293"/>
      <c r="DL30" s="293"/>
      <c r="DM30" s="293"/>
      <c r="DN30" s="293"/>
      <c r="DO30" s="293"/>
      <c r="DP30" s="293"/>
      <c r="DQ30" s="293"/>
      <c r="DR30" s="293"/>
      <c r="DS30" s="293"/>
      <c r="DT30" s="293"/>
      <c r="DU30" s="293"/>
      <c r="DV30" s="293"/>
      <c r="DW30" s="293"/>
      <c r="DX30" s="293"/>
      <c r="DY30" s="293"/>
      <c r="DZ30" s="293"/>
      <c r="EA30" s="293"/>
      <c r="EB30" s="293"/>
      <c r="EC30" s="293"/>
      <c r="ED30" s="293"/>
      <c r="EE30" s="293"/>
      <c r="EF30" s="293"/>
      <c r="EG30" s="293"/>
      <c r="EH30" s="293"/>
      <c r="EI30" s="293"/>
      <c r="EJ30" s="293"/>
      <c r="EK30" s="293"/>
      <c r="EL30" s="293"/>
      <c r="EM30" s="293"/>
      <c r="EN30" s="293"/>
      <c r="EO30" s="293"/>
      <c r="EP30" s="293"/>
      <c r="EQ30" s="293"/>
      <c r="ER30" s="293"/>
      <c r="ES30" s="293"/>
      <c r="ET30" s="293"/>
      <c r="EU30" s="293"/>
      <c r="EV30" s="293"/>
      <c r="EW30" s="293"/>
      <c r="EX30" s="293"/>
      <c r="EY30" s="293"/>
      <c r="EZ30" s="293"/>
      <c r="FA30" s="293"/>
      <c r="FB30" s="293"/>
      <c r="FC30" s="293"/>
      <c r="FD30" s="293"/>
      <c r="FE30" s="293"/>
      <c r="FF30" s="293"/>
      <c r="FG30" s="293"/>
      <c r="FH30" s="293"/>
      <c r="FI30" s="293"/>
      <c r="FJ30" s="293"/>
      <c r="FK30" s="293"/>
      <c r="FL30" s="293"/>
      <c r="FM30" s="293"/>
    </row>
    <row r="31" spans="1:169" s="294" customFormat="1" ht="12.75" customHeight="1">
      <c r="A31" s="633"/>
      <c r="B31" s="633"/>
      <c r="C31" s="633"/>
      <c r="D31" s="649"/>
      <c r="E31" s="652"/>
      <c r="F31" s="636"/>
      <c r="G31" s="637"/>
      <c r="H31" s="484"/>
      <c r="I31" s="630"/>
      <c r="J31" s="639"/>
      <c r="K31" s="630"/>
      <c r="L31" s="630"/>
      <c r="M31" s="498"/>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3"/>
      <c r="BO31" s="293"/>
      <c r="BP31" s="293"/>
      <c r="BQ31" s="293"/>
      <c r="BR31" s="293"/>
      <c r="BS31" s="293"/>
      <c r="BT31" s="293"/>
      <c r="BU31" s="293"/>
      <c r="BV31" s="293"/>
      <c r="BW31" s="293"/>
      <c r="BX31" s="293"/>
      <c r="BY31" s="293"/>
      <c r="BZ31" s="293"/>
      <c r="CA31" s="293"/>
      <c r="CB31" s="293"/>
      <c r="CC31" s="293"/>
      <c r="CD31" s="293"/>
      <c r="CE31" s="293"/>
      <c r="CF31" s="293"/>
      <c r="CG31" s="293"/>
      <c r="CH31" s="293"/>
      <c r="CI31" s="293"/>
      <c r="CJ31" s="293"/>
      <c r="CK31" s="293"/>
      <c r="CL31" s="293"/>
      <c r="CM31" s="293"/>
      <c r="CN31" s="293"/>
      <c r="CO31" s="293"/>
      <c r="CP31" s="293"/>
      <c r="CQ31" s="293"/>
      <c r="CR31" s="293"/>
      <c r="CS31" s="293"/>
      <c r="CT31" s="293"/>
      <c r="CU31" s="293"/>
      <c r="CV31" s="293"/>
      <c r="CW31" s="293"/>
      <c r="CX31" s="293"/>
      <c r="CY31" s="293"/>
      <c r="CZ31" s="293"/>
      <c r="DA31" s="293"/>
      <c r="DB31" s="293"/>
      <c r="DC31" s="293"/>
      <c r="DD31" s="293"/>
      <c r="DE31" s="293"/>
      <c r="DF31" s="293"/>
      <c r="DG31" s="293"/>
      <c r="DH31" s="293"/>
      <c r="DI31" s="293"/>
      <c r="DJ31" s="293"/>
      <c r="DK31" s="293"/>
      <c r="DL31" s="293"/>
      <c r="DM31" s="293"/>
      <c r="DN31" s="293"/>
      <c r="DO31" s="293"/>
      <c r="DP31" s="293"/>
      <c r="DQ31" s="293"/>
      <c r="DR31" s="293"/>
      <c r="DS31" s="293"/>
      <c r="DT31" s="293"/>
      <c r="DU31" s="293"/>
      <c r="DV31" s="293"/>
      <c r="DW31" s="293"/>
      <c r="DX31" s="293"/>
      <c r="DY31" s="293"/>
      <c r="DZ31" s="293"/>
      <c r="EA31" s="293"/>
      <c r="EB31" s="293"/>
      <c r="EC31" s="293"/>
      <c r="ED31" s="293"/>
      <c r="EE31" s="293"/>
      <c r="EF31" s="293"/>
      <c r="EG31" s="293"/>
      <c r="EH31" s="293"/>
      <c r="EI31" s="293"/>
      <c r="EJ31" s="293"/>
      <c r="EK31" s="293"/>
      <c r="EL31" s="293"/>
      <c r="EM31" s="293"/>
      <c r="EN31" s="293"/>
      <c r="EO31" s="293"/>
      <c r="EP31" s="293"/>
      <c r="EQ31" s="293"/>
      <c r="ER31" s="293"/>
      <c r="ES31" s="293"/>
      <c r="ET31" s="293"/>
      <c r="EU31" s="293"/>
      <c r="EV31" s="293"/>
      <c r="EW31" s="293"/>
      <c r="EX31" s="293"/>
      <c r="EY31" s="293"/>
      <c r="EZ31" s="293"/>
      <c r="FA31" s="293"/>
      <c r="FB31" s="293"/>
      <c r="FC31" s="293"/>
      <c r="FD31" s="293"/>
      <c r="FE31" s="293"/>
      <c r="FF31" s="293"/>
      <c r="FG31" s="293"/>
      <c r="FH31" s="293"/>
      <c r="FI31" s="293"/>
      <c r="FJ31" s="293"/>
      <c r="FK31" s="293"/>
      <c r="FL31" s="293"/>
      <c r="FM31" s="293"/>
    </row>
    <row r="32" spans="1:169" s="294" customFormat="1" ht="12.75" customHeight="1">
      <c r="A32" s="633"/>
      <c r="B32" s="633"/>
      <c r="C32" s="633"/>
      <c r="D32" s="649"/>
      <c r="E32" s="652"/>
      <c r="F32" s="636"/>
      <c r="G32" s="637"/>
      <c r="H32" s="484"/>
      <c r="I32" s="630"/>
      <c r="J32" s="639"/>
      <c r="K32" s="630"/>
      <c r="L32" s="630"/>
      <c r="M32" s="498"/>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3"/>
      <c r="BG32" s="293"/>
      <c r="BH32" s="293"/>
      <c r="BI32" s="293"/>
      <c r="BJ32" s="293"/>
      <c r="BK32" s="293"/>
      <c r="BL32" s="293"/>
      <c r="BM32" s="293"/>
      <c r="BN32" s="293"/>
      <c r="BO32" s="293"/>
      <c r="BP32" s="293"/>
      <c r="BQ32" s="293"/>
      <c r="BR32" s="293"/>
      <c r="BS32" s="293"/>
      <c r="BT32" s="293"/>
      <c r="BU32" s="293"/>
      <c r="BV32" s="293"/>
      <c r="BW32" s="293"/>
      <c r="BX32" s="293"/>
      <c r="BY32" s="293"/>
      <c r="BZ32" s="293"/>
      <c r="CA32" s="293"/>
      <c r="CB32" s="293"/>
      <c r="CC32" s="293"/>
      <c r="CD32" s="293"/>
      <c r="CE32" s="293"/>
      <c r="CF32" s="293"/>
      <c r="CG32" s="293"/>
      <c r="CH32" s="293"/>
      <c r="CI32" s="293"/>
      <c r="CJ32" s="293"/>
      <c r="CK32" s="293"/>
      <c r="CL32" s="293"/>
      <c r="CM32" s="293"/>
      <c r="CN32" s="293"/>
      <c r="CO32" s="293"/>
      <c r="CP32" s="293"/>
      <c r="CQ32" s="293"/>
      <c r="CR32" s="293"/>
      <c r="CS32" s="293"/>
      <c r="CT32" s="293"/>
      <c r="CU32" s="293"/>
      <c r="CV32" s="293"/>
      <c r="CW32" s="293"/>
      <c r="CX32" s="293"/>
      <c r="CY32" s="293"/>
      <c r="CZ32" s="293"/>
      <c r="DA32" s="293"/>
      <c r="DB32" s="293"/>
      <c r="DC32" s="293"/>
      <c r="DD32" s="293"/>
      <c r="DE32" s="293"/>
      <c r="DF32" s="293"/>
      <c r="DG32" s="293"/>
      <c r="DH32" s="293"/>
      <c r="DI32" s="293"/>
      <c r="DJ32" s="293"/>
      <c r="DK32" s="293"/>
      <c r="DL32" s="293"/>
      <c r="DM32" s="293"/>
      <c r="DN32" s="293"/>
      <c r="DO32" s="293"/>
      <c r="DP32" s="293"/>
      <c r="DQ32" s="293"/>
      <c r="DR32" s="293"/>
      <c r="DS32" s="293"/>
      <c r="DT32" s="293"/>
      <c r="DU32" s="293"/>
      <c r="DV32" s="293"/>
      <c r="DW32" s="293"/>
      <c r="DX32" s="293"/>
      <c r="DY32" s="293"/>
      <c r="DZ32" s="293"/>
      <c r="EA32" s="293"/>
      <c r="EB32" s="293"/>
      <c r="EC32" s="293"/>
      <c r="ED32" s="293"/>
      <c r="EE32" s="293"/>
      <c r="EF32" s="293"/>
      <c r="EG32" s="293"/>
      <c r="EH32" s="293"/>
      <c r="EI32" s="293"/>
      <c r="EJ32" s="293"/>
      <c r="EK32" s="293"/>
      <c r="EL32" s="293"/>
      <c r="EM32" s="293"/>
      <c r="EN32" s="293"/>
      <c r="EO32" s="293"/>
      <c r="EP32" s="293"/>
      <c r="EQ32" s="293"/>
      <c r="ER32" s="293"/>
      <c r="ES32" s="293"/>
      <c r="ET32" s="293"/>
      <c r="EU32" s="293"/>
      <c r="EV32" s="293"/>
      <c r="EW32" s="293"/>
      <c r="EX32" s="293"/>
      <c r="EY32" s="293"/>
      <c r="EZ32" s="293"/>
      <c r="FA32" s="293"/>
      <c r="FB32" s="293"/>
      <c r="FC32" s="293"/>
      <c r="FD32" s="293"/>
      <c r="FE32" s="293"/>
      <c r="FF32" s="293"/>
      <c r="FG32" s="293"/>
      <c r="FH32" s="293"/>
      <c r="FI32" s="293"/>
      <c r="FJ32" s="293"/>
      <c r="FK32" s="293"/>
      <c r="FL32" s="293"/>
      <c r="FM32" s="293"/>
    </row>
    <row r="33" spans="1:169" s="294" customFormat="1" ht="12.75" customHeight="1">
      <c r="A33" s="633"/>
      <c r="B33" s="633"/>
      <c r="C33" s="633"/>
      <c r="D33" s="649"/>
      <c r="E33" s="652"/>
      <c r="F33" s="636"/>
      <c r="G33" s="637"/>
      <c r="H33" s="484"/>
      <c r="I33" s="630"/>
      <c r="J33" s="639"/>
      <c r="K33" s="630"/>
      <c r="L33" s="630"/>
      <c r="M33" s="498"/>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c r="BS33" s="293"/>
      <c r="BT33" s="293"/>
      <c r="BU33" s="293"/>
      <c r="BV33" s="293"/>
      <c r="BW33" s="293"/>
      <c r="BX33" s="293"/>
      <c r="BY33" s="293"/>
      <c r="BZ33" s="293"/>
      <c r="CA33" s="293"/>
      <c r="CB33" s="293"/>
      <c r="CC33" s="293"/>
      <c r="CD33" s="293"/>
      <c r="CE33" s="293"/>
      <c r="CF33" s="293"/>
      <c r="CG33" s="293"/>
      <c r="CH33" s="293"/>
      <c r="CI33" s="293"/>
      <c r="CJ33" s="293"/>
      <c r="CK33" s="293"/>
      <c r="CL33" s="293"/>
      <c r="CM33" s="293"/>
      <c r="CN33" s="293"/>
      <c r="CO33" s="293"/>
      <c r="CP33" s="293"/>
      <c r="CQ33" s="293"/>
      <c r="CR33" s="293"/>
      <c r="CS33" s="293"/>
      <c r="CT33" s="293"/>
      <c r="CU33" s="293"/>
      <c r="CV33" s="293"/>
      <c r="CW33" s="293"/>
      <c r="CX33" s="293"/>
      <c r="CY33" s="293"/>
      <c r="CZ33" s="293"/>
      <c r="DA33" s="293"/>
      <c r="DB33" s="293"/>
      <c r="DC33" s="293"/>
      <c r="DD33" s="293"/>
      <c r="DE33" s="293"/>
      <c r="DF33" s="293"/>
      <c r="DG33" s="293"/>
      <c r="DH33" s="293"/>
      <c r="DI33" s="293"/>
      <c r="DJ33" s="293"/>
      <c r="DK33" s="293"/>
      <c r="DL33" s="293"/>
      <c r="DM33" s="293"/>
      <c r="DN33" s="293"/>
      <c r="DO33" s="293"/>
      <c r="DP33" s="293"/>
      <c r="DQ33" s="293"/>
      <c r="DR33" s="293"/>
      <c r="DS33" s="293"/>
      <c r="DT33" s="293"/>
      <c r="DU33" s="293"/>
      <c r="DV33" s="293"/>
      <c r="DW33" s="293"/>
      <c r="DX33" s="293"/>
      <c r="DY33" s="293"/>
      <c r="DZ33" s="293"/>
      <c r="EA33" s="293"/>
      <c r="EB33" s="293"/>
      <c r="EC33" s="293"/>
      <c r="ED33" s="293"/>
      <c r="EE33" s="293"/>
      <c r="EF33" s="293"/>
      <c r="EG33" s="293"/>
      <c r="EH33" s="293"/>
      <c r="EI33" s="293"/>
      <c r="EJ33" s="293"/>
      <c r="EK33" s="293"/>
      <c r="EL33" s="293"/>
      <c r="EM33" s="293"/>
      <c r="EN33" s="293"/>
      <c r="EO33" s="293"/>
      <c r="EP33" s="293"/>
      <c r="EQ33" s="293"/>
      <c r="ER33" s="293"/>
      <c r="ES33" s="293"/>
      <c r="ET33" s="293"/>
      <c r="EU33" s="293"/>
      <c r="EV33" s="293"/>
      <c r="EW33" s="293"/>
      <c r="EX33" s="293"/>
      <c r="EY33" s="293"/>
      <c r="EZ33" s="293"/>
      <c r="FA33" s="293"/>
      <c r="FB33" s="293"/>
      <c r="FC33" s="293"/>
      <c r="FD33" s="293"/>
      <c r="FE33" s="293"/>
      <c r="FF33" s="293"/>
      <c r="FG33" s="293"/>
      <c r="FH33" s="293"/>
      <c r="FI33" s="293"/>
      <c r="FJ33" s="293"/>
      <c r="FK33" s="293"/>
      <c r="FL33" s="293"/>
      <c r="FM33" s="293"/>
    </row>
    <row r="34" spans="1:169" s="294" customFormat="1" ht="13.5" customHeight="1">
      <c r="A34" s="633"/>
      <c r="B34" s="633"/>
      <c r="C34" s="633"/>
      <c r="D34" s="649"/>
      <c r="E34" s="652"/>
      <c r="F34" s="636"/>
      <c r="G34" s="637"/>
      <c r="H34" s="484"/>
      <c r="I34" s="630"/>
      <c r="J34" s="639"/>
      <c r="K34" s="630"/>
      <c r="L34" s="630"/>
      <c r="M34" s="498"/>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3"/>
      <c r="BH34" s="293"/>
      <c r="BI34" s="293"/>
      <c r="BJ34" s="293"/>
      <c r="BK34" s="293"/>
      <c r="BL34" s="293"/>
      <c r="BM34" s="293"/>
      <c r="BN34" s="293"/>
      <c r="BO34" s="293"/>
      <c r="BP34" s="293"/>
      <c r="BQ34" s="293"/>
      <c r="BR34" s="293"/>
      <c r="BS34" s="293"/>
      <c r="BT34" s="293"/>
      <c r="BU34" s="293"/>
      <c r="BV34" s="293"/>
      <c r="BW34" s="293"/>
      <c r="BX34" s="293"/>
      <c r="BY34" s="293"/>
      <c r="BZ34" s="293"/>
      <c r="CA34" s="293"/>
      <c r="CB34" s="293"/>
      <c r="CC34" s="293"/>
      <c r="CD34" s="293"/>
      <c r="CE34" s="293"/>
      <c r="CF34" s="293"/>
      <c r="CG34" s="293"/>
      <c r="CH34" s="293"/>
      <c r="CI34" s="293"/>
      <c r="CJ34" s="293"/>
      <c r="CK34" s="293"/>
      <c r="CL34" s="293"/>
      <c r="CM34" s="293"/>
      <c r="CN34" s="293"/>
      <c r="CO34" s="293"/>
      <c r="CP34" s="293"/>
      <c r="CQ34" s="293"/>
      <c r="CR34" s="293"/>
      <c r="CS34" s="293"/>
      <c r="CT34" s="293"/>
      <c r="CU34" s="293"/>
      <c r="CV34" s="293"/>
      <c r="CW34" s="293"/>
      <c r="CX34" s="293"/>
      <c r="CY34" s="293"/>
      <c r="CZ34" s="293"/>
      <c r="DA34" s="293"/>
      <c r="DB34" s="293"/>
      <c r="DC34" s="293"/>
      <c r="DD34" s="293"/>
      <c r="DE34" s="293"/>
      <c r="DF34" s="293"/>
      <c r="DG34" s="293"/>
      <c r="DH34" s="293"/>
      <c r="DI34" s="293"/>
      <c r="DJ34" s="293"/>
      <c r="DK34" s="293"/>
      <c r="DL34" s="293"/>
      <c r="DM34" s="293"/>
      <c r="DN34" s="293"/>
      <c r="DO34" s="293"/>
      <c r="DP34" s="293"/>
      <c r="DQ34" s="293"/>
      <c r="DR34" s="293"/>
      <c r="DS34" s="293"/>
      <c r="DT34" s="293"/>
      <c r="DU34" s="293"/>
      <c r="DV34" s="293"/>
      <c r="DW34" s="293"/>
      <c r="DX34" s="293"/>
      <c r="DY34" s="293"/>
      <c r="DZ34" s="293"/>
      <c r="EA34" s="293"/>
      <c r="EB34" s="293"/>
      <c r="EC34" s="293"/>
      <c r="ED34" s="293"/>
      <c r="EE34" s="293"/>
      <c r="EF34" s="293"/>
      <c r="EG34" s="293"/>
      <c r="EH34" s="293"/>
      <c r="EI34" s="293"/>
      <c r="EJ34" s="293"/>
      <c r="EK34" s="293"/>
      <c r="EL34" s="293"/>
      <c r="EM34" s="293"/>
      <c r="EN34" s="293"/>
      <c r="EO34" s="293"/>
      <c r="EP34" s="293"/>
      <c r="EQ34" s="293"/>
      <c r="ER34" s="293"/>
      <c r="ES34" s="293"/>
      <c r="ET34" s="293"/>
      <c r="EU34" s="293"/>
      <c r="EV34" s="293"/>
      <c r="EW34" s="293"/>
      <c r="EX34" s="293"/>
      <c r="EY34" s="293"/>
      <c r="EZ34" s="293"/>
      <c r="FA34" s="293"/>
      <c r="FB34" s="293"/>
      <c r="FC34" s="293"/>
      <c r="FD34" s="293"/>
      <c r="FE34" s="293"/>
      <c r="FF34" s="293"/>
      <c r="FG34" s="293"/>
      <c r="FH34" s="293"/>
      <c r="FI34" s="293"/>
      <c r="FJ34" s="293"/>
      <c r="FK34" s="293"/>
      <c r="FL34" s="293"/>
      <c r="FM34" s="293"/>
    </row>
    <row r="35" spans="1:169">
      <c r="A35" s="633"/>
      <c r="B35" s="633"/>
      <c r="C35" s="633"/>
      <c r="D35" s="649"/>
      <c r="E35" s="652"/>
      <c r="F35" s="636"/>
      <c r="G35" s="637"/>
      <c r="H35" s="484"/>
      <c r="I35" s="630"/>
      <c r="J35" s="639"/>
      <c r="K35" s="630"/>
      <c r="L35" s="630"/>
      <c r="M35" s="498"/>
      <c r="N35" s="293"/>
      <c r="O35" s="293"/>
    </row>
    <row r="36" spans="1:169">
      <c r="A36" s="633"/>
      <c r="B36" s="633"/>
      <c r="C36" s="633"/>
      <c r="D36" s="649"/>
      <c r="E36" s="652"/>
      <c r="F36" s="636"/>
      <c r="G36" s="637"/>
      <c r="H36" s="484"/>
      <c r="I36" s="630"/>
      <c r="J36" s="639"/>
      <c r="K36" s="630"/>
      <c r="L36" s="630"/>
      <c r="M36" s="498"/>
      <c r="N36" s="293"/>
      <c r="O36" s="293"/>
    </row>
    <row r="37" spans="1:169">
      <c r="A37" s="633"/>
      <c r="B37" s="633"/>
      <c r="C37" s="633"/>
      <c r="D37" s="650"/>
      <c r="E37" s="653"/>
      <c r="F37" s="636"/>
      <c r="G37" s="637"/>
      <c r="H37" s="484"/>
      <c r="I37" s="630"/>
      <c r="J37" s="639"/>
      <c r="K37" s="630"/>
      <c r="L37" s="630"/>
      <c r="M37" s="498"/>
      <c r="N37" s="293"/>
      <c r="O37" s="293"/>
    </row>
    <row r="38" spans="1:169">
      <c r="A38" s="633"/>
      <c r="B38" s="633"/>
      <c r="C38" s="633"/>
      <c r="D38" s="650"/>
      <c r="E38" s="653"/>
      <c r="F38" s="636"/>
      <c r="G38" s="637"/>
      <c r="H38" s="484"/>
      <c r="I38" s="630"/>
      <c r="J38" s="639"/>
      <c r="K38" s="630"/>
      <c r="L38" s="630"/>
      <c r="M38" s="498"/>
      <c r="N38" s="293"/>
      <c r="O38" s="293"/>
    </row>
    <row r="39" spans="1:169" ht="15.75" thickBot="1">
      <c r="A39" s="642"/>
      <c r="B39" s="642"/>
      <c r="C39" s="642"/>
      <c r="D39" s="657"/>
      <c r="E39" s="659"/>
      <c r="F39" s="644"/>
      <c r="G39" s="661"/>
      <c r="H39" s="496"/>
      <c r="I39" s="631"/>
      <c r="J39" s="640"/>
      <c r="K39" s="631"/>
      <c r="L39" s="631"/>
      <c r="M39" s="499"/>
      <c r="N39" s="293"/>
      <c r="O39" s="293"/>
    </row>
    <row r="40" spans="1:169" s="294" customFormat="1" ht="12.75">
      <c r="A40" s="633">
        <f>'7. Mapa Final'!A40</f>
        <v>4</v>
      </c>
      <c r="B40" s="654" t="str">
        <f>'7. Mapa Final'!B40</f>
        <v xml:space="preserve">Ofrecer, prometer, entregar, aceptar o solicitar una ventaja indebida para preparar o presentar Informes con datos inexactos, inoportunos y no confiables en el ejercicio de la Auditoría Interna  que permita favorecer intereses personales o de terceros.
</v>
      </c>
      <c r="C40" s="654" t="str">
        <f>'7. Mapa Final'!C40</f>
        <v>Posibilidad que en la preparación y presentación de resultados de monitoreo y evaluación, intencionalmente se emitan informes con resultados inexactos, inoportunos, no confiables,  sin utilidad,  sin objetividad en el ejercicio de la Auditoría Interna que obedezcan a intereses particulares y no institucionales.</v>
      </c>
      <c r="D40" s="648" t="e">
        <f>'7. Mapa Final'!J40</f>
        <v>#DIV/0!</v>
      </c>
      <c r="E40" s="651" t="e">
        <f>'7. Mapa Final'!K40</f>
        <v>#VALUE!</v>
      </c>
      <c r="F40" s="636" t="e">
        <f>'7. Mapa Final'!M40</f>
        <v>#DIV/0!</v>
      </c>
      <c r="G40" s="484"/>
      <c r="H40" s="484"/>
      <c r="I40" s="630"/>
      <c r="J40" s="630"/>
      <c r="K40" s="632"/>
      <c r="L40" s="632"/>
      <c r="M40" s="498"/>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c r="BD40" s="293"/>
      <c r="BE40" s="293"/>
      <c r="BF40" s="293"/>
      <c r="BG40" s="293"/>
      <c r="BH40" s="293"/>
      <c r="BI40" s="293"/>
      <c r="BJ40" s="293"/>
      <c r="BK40" s="293"/>
      <c r="BL40" s="293"/>
      <c r="BM40" s="293"/>
      <c r="BN40" s="293"/>
      <c r="BO40" s="293"/>
      <c r="BP40" s="293"/>
      <c r="BQ40" s="293"/>
      <c r="BR40" s="293"/>
      <c r="BS40" s="293"/>
      <c r="BT40" s="293"/>
      <c r="BU40" s="293"/>
      <c r="BV40" s="293"/>
      <c r="BW40" s="293"/>
      <c r="BX40" s="293"/>
      <c r="BY40" s="293"/>
      <c r="BZ40" s="293"/>
      <c r="CA40" s="293"/>
      <c r="CB40" s="293"/>
      <c r="CC40" s="293"/>
      <c r="CD40" s="293"/>
      <c r="CE40" s="293"/>
      <c r="CF40" s="293"/>
      <c r="CG40" s="293"/>
      <c r="CH40" s="293"/>
      <c r="CI40" s="293"/>
      <c r="CJ40" s="293"/>
      <c r="CK40" s="293"/>
      <c r="CL40" s="293"/>
      <c r="CM40" s="293"/>
      <c r="CN40" s="293"/>
      <c r="CO40" s="293"/>
      <c r="CP40" s="293"/>
      <c r="CQ40" s="293"/>
      <c r="CR40" s="293"/>
      <c r="CS40" s="293"/>
      <c r="CT40" s="293"/>
      <c r="CU40" s="293"/>
      <c r="CV40" s="293"/>
      <c r="CW40" s="293"/>
      <c r="CX40" s="293"/>
      <c r="CY40" s="293"/>
      <c r="CZ40" s="293"/>
      <c r="DA40" s="293"/>
      <c r="DB40" s="293"/>
      <c r="DC40" s="293"/>
      <c r="DD40" s="293"/>
      <c r="DE40" s="293"/>
      <c r="DF40" s="293"/>
      <c r="DG40" s="293"/>
      <c r="DH40" s="293"/>
      <c r="DI40" s="293"/>
      <c r="DJ40" s="293"/>
      <c r="DK40" s="293"/>
      <c r="DL40" s="293"/>
      <c r="DM40" s="293"/>
      <c r="DN40" s="293"/>
      <c r="DO40" s="293"/>
      <c r="DP40" s="293"/>
      <c r="DQ40" s="293"/>
      <c r="DR40" s="293"/>
      <c r="DS40" s="293"/>
      <c r="DT40" s="293"/>
      <c r="DU40" s="293"/>
      <c r="DV40" s="293"/>
      <c r="DW40" s="293"/>
      <c r="DX40" s="293"/>
      <c r="DY40" s="293"/>
      <c r="DZ40" s="293"/>
      <c r="EA40" s="293"/>
      <c r="EB40" s="293"/>
      <c r="EC40" s="293"/>
      <c r="ED40" s="293"/>
      <c r="EE40" s="293"/>
      <c r="EF40" s="293"/>
      <c r="EG40" s="293"/>
      <c r="EH40" s="293"/>
      <c r="EI40" s="293"/>
      <c r="EJ40" s="293"/>
      <c r="EK40" s="293"/>
      <c r="EL40" s="293"/>
      <c r="EM40" s="293"/>
      <c r="EN40" s="293"/>
      <c r="EO40" s="293"/>
      <c r="EP40" s="293"/>
      <c r="EQ40" s="293"/>
      <c r="ER40" s="293"/>
      <c r="ES40" s="293"/>
      <c r="ET40" s="293"/>
      <c r="EU40" s="293"/>
      <c r="EV40" s="293"/>
      <c r="EW40" s="293"/>
      <c r="EX40" s="293"/>
      <c r="EY40" s="293"/>
      <c r="EZ40" s="293"/>
      <c r="FA40" s="293"/>
      <c r="FB40" s="293"/>
      <c r="FC40" s="293"/>
      <c r="FD40" s="293"/>
      <c r="FE40" s="293"/>
      <c r="FF40" s="293"/>
      <c r="FG40" s="293"/>
      <c r="FH40" s="293"/>
      <c r="FI40" s="293"/>
      <c r="FJ40" s="293"/>
      <c r="FK40" s="293"/>
      <c r="FL40" s="293"/>
      <c r="FM40" s="293"/>
    </row>
    <row r="41" spans="1:169" s="294" customFormat="1" ht="12.75" customHeight="1">
      <c r="A41" s="633"/>
      <c r="B41" s="654"/>
      <c r="C41" s="654"/>
      <c r="D41" s="649"/>
      <c r="E41" s="652"/>
      <c r="F41" s="636"/>
      <c r="G41" s="484"/>
      <c r="H41" s="630"/>
      <c r="I41" s="630"/>
      <c r="J41" s="630"/>
      <c r="K41" s="630"/>
      <c r="L41" s="630"/>
      <c r="M41" s="498"/>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c r="BD41" s="293"/>
      <c r="BE41" s="293"/>
      <c r="BF41" s="293"/>
      <c r="BG41" s="293"/>
      <c r="BH41" s="293"/>
      <c r="BI41" s="293"/>
      <c r="BJ41" s="293"/>
      <c r="BK41" s="293"/>
      <c r="BL41" s="293"/>
      <c r="BM41" s="293"/>
      <c r="BN41" s="293"/>
      <c r="BO41" s="293"/>
      <c r="BP41" s="293"/>
      <c r="BQ41" s="293"/>
      <c r="BR41" s="293"/>
      <c r="BS41" s="293"/>
      <c r="BT41" s="293"/>
      <c r="BU41" s="293"/>
      <c r="BV41" s="293"/>
      <c r="BW41" s="293"/>
      <c r="BX41" s="293"/>
      <c r="BY41" s="293"/>
      <c r="BZ41" s="293"/>
      <c r="CA41" s="293"/>
      <c r="CB41" s="293"/>
      <c r="CC41" s="293"/>
      <c r="CD41" s="293"/>
      <c r="CE41" s="293"/>
      <c r="CF41" s="293"/>
      <c r="CG41" s="293"/>
      <c r="CH41" s="293"/>
      <c r="CI41" s="293"/>
      <c r="CJ41" s="293"/>
      <c r="CK41" s="293"/>
      <c r="CL41" s="293"/>
      <c r="CM41" s="293"/>
      <c r="CN41" s="293"/>
      <c r="CO41" s="293"/>
      <c r="CP41" s="293"/>
      <c r="CQ41" s="293"/>
      <c r="CR41" s="293"/>
      <c r="CS41" s="293"/>
      <c r="CT41" s="293"/>
      <c r="CU41" s="293"/>
      <c r="CV41" s="293"/>
      <c r="CW41" s="293"/>
      <c r="CX41" s="293"/>
      <c r="CY41" s="293"/>
      <c r="CZ41" s="293"/>
      <c r="DA41" s="293"/>
      <c r="DB41" s="293"/>
      <c r="DC41" s="293"/>
      <c r="DD41" s="293"/>
      <c r="DE41" s="293"/>
      <c r="DF41" s="293"/>
      <c r="DG41" s="293"/>
      <c r="DH41" s="293"/>
      <c r="DI41" s="293"/>
      <c r="DJ41" s="293"/>
      <c r="DK41" s="293"/>
      <c r="DL41" s="293"/>
      <c r="DM41" s="293"/>
      <c r="DN41" s="293"/>
      <c r="DO41" s="293"/>
      <c r="DP41" s="293"/>
      <c r="DQ41" s="293"/>
      <c r="DR41" s="293"/>
      <c r="DS41" s="293"/>
      <c r="DT41" s="293"/>
      <c r="DU41" s="293"/>
      <c r="DV41" s="293"/>
      <c r="DW41" s="293"/>
      <c r="DX41" s="293"/>
      <c r="DY41" s="293"/>
      <c r="DZ41" s="293"/>
      <c r="EA41" s="293"/>
      <c r="EB41" s="293"/>
      <c r="EC41" s="293"/>
      <c r="ED41" s="293"/>
      <c r="EE41" s="293"/>
      <c r="EF41" s="293"/>
      <c r="EG41" s="293"/>
      <c r="EH41" s="293"/>
      <c r="EI41" s="293"/>
      <c r="EJ41" s="293"/>
      <c r="EK41" s="293"/>
      <c r="EL41" s="293"/>
      <c r="EM41" s="293"/>
      <c r="EN41" s="293"/>
      <c r="EO41" s="293"/>
      <c r="EP41" s="293"/>
      <c r="EQ41" s="293"/>
      <c r="ER41" s="293"/>
      <c r="ES41" s="293"/>
      <c r="ET41" s="293"/>
      <c r="EU41" s="293"/>
      <c r="EV41" s="293"/>
      <c r="EW41" s="293"/>
      <c r="EX41" s="293"/>
      <c r="EY41" s="293"/>
      <c r="EZ41" s="293"/>
      <c r="FA41" s="293"/>
      <c r="FB41" s="293"/>
      <c r="FC41" s="293"/>
      <c r="FD41" s="293"/>
      <c r="FE41" s="293"/>
      <c r="FF41" s="293"/>
      <c r="FG41" s="293"/>
      <c r="FH41" s="293"/>
      <c r="FI41" s="293"/>
      <c r="FJ41" s="293"/>
      <c r="FK41" s="293"/>
      <c r="FL41" s="293"/>
      <c r="FM41" s="293"/>
    </row>
    <row r="42" spans="1:169" s="294" customFormat="1" ht="12.75" customHeight="1">
      <c r="A42" s="633"/>
      <c r="B42" s="654"/>
      <c r="C42" s="654"/>
      <c r="D42" s="649"/>
      <c r="E42" s="652"/>
      <c r="F42" s="636"/>
      <c r="G42" s="484"/>
      <c r="H42" s="630"/>
      <c r="I42" s="630"/>
      <c r="J42" s="630"/>
      <c r="K42" s="630"/>
      <c r="L42" s="630"/>
      <c r="M42" s="498"/>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3"/>
      <c r="BR42" s="293"/>
      <c r="BS42" s="293"/>
      <c r="BT42" s="293"/>
      <c r="BU42" s="293"/>
      <c r="BV42" s="293"/>
      <c r="BW42" s="293"/>
      <c r="BX42" s="293"/>
      <c r="BY42" s="293"/>
      <c r="BZ42" s="293"/>
      <c r="CA42" s="293"/>
      <c r="CB42" s="293"/>
      <c r="CC42" s="293"/>
      <c r="CD42" s="293"/>
      <c r="CE42" s="293"/>
      <c r="CF42" s="293"/>
      <c r="CG42" s="293"/>
      <c r="CH42" s="293"/>
      <c r="CI42" s="293"/>
      <c r="CJ42" s="293"/>
      <c r="CK42" s="293"/>
      <c r="CL42" s="293"/>
      <c r="CM42" s="293"/>
      <c r="CN42" s="293"/>
      <c r="CO42" s="293"/>
      <c r="CP42" s="293"/>
      <c r="CQ42" s="293"/>
      <c r="CR42" s="293"/>
      <c r="CS42" s="293"/>
      <c r="CT42" s="293"/>
      <c r="CU42" s="293"/>
      <c r="CV42" s="293"/>
      <c r="CW42" s="293"/>
      <c r="CX42" s="293"/>
      <c r="CY42" s="293"/>
      <c r="CZ42" s="293"/>
      <c r="DA42" s="293"/>
      <c r="DB42" s="293"/>
      <c r="DC42" s="293"/>
      <c r="DD42" s="293"/>
      <c r="DE42" s="293"/>
      <c r="DF42" s="293"/>
      <c r="DG42" s="293"/>
      <c r="DH42" s="293"/>
      <c r="DI42" s="293"/>
      <c r="DJ42" s="293"/>
      <c r="DK42" s="293"/>
      <c r="DL42" s="293"/>
      <c r="DM42" s="293"/>
      <c r="DN42" s="293"/>
      <c r="DO42" s="293"/>
      <c r="DP42" s="293"/>
      <c r="DQ42" s="293"/>
      <c r="DR42" s="293"/>
      <c r="DS42" s="293"/>
      <c r="DT42" s="293"/>
      <c r="DU42" s="293"/>
      <c r="DV42" s="293"/>
      <c r="DW42" s="293"/>
      <c r="DX42" s="293"/>
      <c r="DY42" s="293"/>
      <c r="DZ42" s="293"/>
      <c r="EA42" s="293"/>
      <c r="EB42" s="293"/>
      <c r="EC42" s="293"/>
      <c r="ED42" s="293"/>
      <c r="EE42" s="293"/>
      <c r="EF42" s="293"/>
      <c r="EG42" s="293"/>
      <c r="EH42" s="293"/>
      <c r="EI42" s="293"/>
      <c r="EJ42" s="293"/>
      <c r="EK42" s="293"/>
      <c r="EL42" s="293"/>
      <c r="EM42" s="293"/>
      <c r="EN42" s="293"/>
      <c r="EO42" s="293"/>
      <c r="EP42" s="293"/>
      <c r="EQ42" s="293"/>
      <c r="ER42" s="293"/>
      <c r="ES42" s="293"/>
      <c r="ET42" s="293"/>
      <c r="EU42" s="293"/>
      <c r="EV42" s="293"/>
      <c r="EW42" s="293"/>
      <c r="EX42" s="293"/>
      <c r="EY42" s="293"/>
      <c r="EZ42" s="293"/>
      <c r="FA42" s="293"/>
      <c r="FB42" s="293"/>
      <c r="FC42" s="293"/>
      <c r="FD42" s="293"/>
      <c r="FE42" s="293"/>
      <c r="FF42" s="293"/>
      <c r="FG42" s="293"/>
      <c r="FH42" s="293"/>
      <c r="FI42" s="293"/>
      <c r="FJ42" s="293"/>
      <c r="FK42" s="293"/>
      <c r="FL42" s="293"/>
      <c r="FM42" s="293"/>
    </row>
    <row r="43" spans="1:169" s="294" customFormat="1" ht="12.75" customHeight="1">
      <c r="A43" s="633"/>
      <c r="B43" s="654"/>
      <c r="C43" s="654"/>
      <c r="D43" s="649"/>
      <c r="E43" s="652"/>
      <c r="F43" s="636"/>
      <c r="G43" s="484"/>
      <c r="H43" s="630"/>
      <c r="I43" s="630"/>
      <c r="J43" s="630"/>
      <c r="K43" s="630"/>
      <c r="L43" s="630"/>
      <c r="M43" s="498"/>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c r="BD43" s="293"/>
      <c r="BE43" s="293"/>
      <c r="BF43" s="293"/>
      <c r="BG43" s="293"/>
      <c r="BH43" s="293"/>
      <c r="BI43" s="293"/>
      <c r="BJ43" s="293"/>
      <c r="BK43" s="293"/>
      <c r="BL43" s="293"/>
      <c r="BM43" s="293"/>
      <c r="BN43" s="293"/>
      <c r="BO43" s="293"/>
      <c r="BP43" s="293"/>
      <c r="BQ43" s="293"/>
      <c r="BR43" s="293"/>
      <c r="BS43" s="293"/>
      <c r="BT43" s="293"/>
      <c r="BU43" s="293"/>
      <c r="BV43" s="293"/>
      <c r="BW43" s="293"/>
      <c r="BX43" s="293"/>
      <c r="BY43" s="293"/>
      <c r="BZ43" s="293"/>
      <c r="CA43" s="293"/>
      <c r="CB43" s="293"/>
      <c r="CC43" s="293"/>
      <c r="CD43" s="293"/>
      <c r="CE43" s="293"/>
      <c r="CF43" s="293"/>
      <c r="CG43" s="293"/>
      <c r="CH43" s="293"/>
      <c r="CI43" s="293"/>
      <c r="CJ43" s="293"/>
      <c r="CK43" s="293"/>
      <c r="CL43" s="293"/>
      <c r="CM43" s="293"/>
      <c r="CN43" s="293"/>
      <c r="CO43" s="293"/>
      <c r="CP43" s="293"/>
      <c r="CQ43" s="293"/>
      <c r="CR43" s="293"/>
      <c r="CS43" s="293"/>
      <c r="CT43" s="293"/>
      <c r="CU43" s="293"/>
      <c r="CV43" s="293"/>
      <c r="CW43" s="293"/>
      <c r="CX43" s="293"/>
      <c r="CY43" s="293"/>
      <c r="CZ43" s="293"/>
      <c r="DA43" s="293"/>
      <c r="DB43" s="293"/>
      <c r="DC43" s="293"/>
      <c r="DD43" s="293"/>
      <c r="DE43" s="293"/>
      <c r="DF43" s="293"/>
      <c r="DG43" s="293"/>
      <c r="DH43" s="293"/>
      <c r="DI43" s="293"/>
      <c r="DJ43" s="293"/>
      <c r="DK43" s="293"/>
      <c r="DL43" s="293"/>
      <c r="DM43" s="293"/>
      <c r="DN43" s="293"/>
      <c r="DO43" s="293"/>
      <c r="DP43" s="293"/>
      <c r="DQ43" s="293"/>
      <c r="DR43" s="293"/>
      <c r="DS43" s="293"/>
      <c r="DT43" s="293"/>
      <c r="DU43" s="293"/>
      <c r="DV43" s="293"/>
      <c r="DW43" s="293"/>
      <c r="DX43" s="293"/>
      <c r="DY43" s="293"/>
      <c r="DZ43" s="293"/>
      <c r="EA43" s="293"/>
      <c r="EB43" s="293"/>
      <c r="EC43" s="293"/>
      <c r="ED43" s="293"/>
      <c r="EE43" s="293"/>
      <c r="EF43" s="293"/>
      <c r="EG43" s="293"/>
      <c r="EH43" s="293"/>
      <c r="EI43" s="293"/>
      <c r="EJ43" s="293"/>
      <c r="EK43" s="293"/>
      <c r="EL43" s="293"/>
      <c r="EM43" s="293"/>
      <c r="EN43" s="293"/>
      <c r="EO43" s="293"/>
      <c r="EP43" s="293"/>
      <c r="EQ43" s="293"/>
      <c r="ER43" s="293"/>
      <c r="ES43" s="293"/>
      <c r="ET43" s="293"/>
      <c r="EU43" s="293"/>
      <c r="EV43" s="293"/>
      <c r="EW43" s="293"/>
      <c r="EX43" s="293"/>
      <c r="EY43" s="293"/>
      <c r="EZ43" s="293"/>
      <c r="FA43" s="293"/>
      <c r="FB43" s="293"/>
      <c r="FC43" s="293"/>
      <c r="FD43" s="293"/>
      <c r="FE43" s="293"/>
      <c r="FF43" s="293"/>
      <c r="FG43" s="293"/>
      <c r="FH43" s="293"/>
      <c r="FI43" s="293"/>
      <c r="FJ43" s="293"/>
      <c r="FK43" s="293"/>
      <c r="FL43" s="293"/>
      <c r="FM43" s="293"/>
    </row>
    <row r="44" spans="1:169" s="294" customFormat="1" ht="13.5" customHeight="1">
      <c r="A44" s="633"/>
      <c r="B44" s="654"/>
      <c r="C44" s="654"/>
      <c r="D44" s="649"/>
      <c r="E44" s="652"/>
      <c r="F44" s="636"/>
      <c r="G44" s="484"/>
      <c r="H44" s="630"/>
      <c r="I44" s="630"/>
      <c r="J44" s="630"/>
      <c r="K44" s="630"/>
      <c r="L44" s="630"/>
      <c r="M44" s="498"/>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c r="BD44" s="293"/>
      <c r="BE44" s="293"/>
      <c r="BF44" s="293"/>
      <c r="BG44" s="293"/>
      <c r="BH44" s="293"/>
      <c r="BI44" s="293"/>
      <c r="BJ44" s="293"/>
      <c r="BK44" s="293"/>
      <c r="BL44" s="293"/>
      <c r="BM44" s="293"/>
      <c r="BN44" s="293"/>
      <c r="BO44" s="293"/>
      <c r="BP44" s="293"/>
      <c r="BQ44" s="293"/>
      <c r="BR44" s="293"/>
      <c r="BS44" s="293"/>
      <c r="BT44" s="293"/>
      <c r="BU44" s="293"/>
      <c r="BV44" s="293"/>
      <c r="BW44" s="293"/>
      <c r="BX44" s="293"/>
      <c r="BY44" s="293"/>
      <c r="BZ44" s="293"/>
      <c r="CA44" s="293"/>
      <c r="CB44" s="293"/>
      <c r="CC44" s="293"/>
      <c r="CD44" s="293"/>
      <c r="CE44" s="293"/>
      <c r="CF44" s="293"/>
      <c r="CG44" s="293"/>
      <c r="CH44" s="293"/>
      <c r="CI44" s="293"/>
      <c r="CJ44" s="293"/>
      <c r="CK44" s="293"/>
      <c r="CL44" s="293"/>
      <c r="CM44" s="293"/>
      <c r="CN44" s="293"/>
      <c r="CO44" s="293"/>
      <c r="CP44" s="293"/>
      <c r="CQ44" s="293"/>
      <c r="CR44" s="293"/>
      <c r="CS44" s="293"/>
      <c r="CT44" s="293"/>
      <c r="CU44" s="293"/>
      <c r="CV44" s="293"/>
      <c r="CW44" s="293"/>
      <c r="CX44" s="293"/>
      <c r="CY44" s="293"/>
      <c r="CZ44" s="293"/>
      <c r="DA44" s="293"/>
      <c r="DB44" s="293"/>
      <c r="DC44" s="293"/>
      <c r="DD44" s="293"/>
      <c r="DE44" s="293"/>
      <c r="DF44" s="293"/>
      <c r="DG44" s="293"/>
      <c r="DH44" s="293"/>
      <c r="DI44" s="293"/>
      <c r="DJ44" s="293"/>
      <c r="DK44" s="293"/>
      <c r="DL44" s="293"/>
      <c r="DM44" s="293"/>
      <c r="DN44" s="293"/>
      <c r="DO44" s="293"/>
      <c r="DP44" s="293"/>
      <c r="DQ44" s="293"/>
      <c r="DR44" s="293"/>
      <c r="DS44" s="293"/>
      <c r="DT44" s="293"/>
      <c r="DU44" s="293"/>
      <c r="DV44" s="293"/>
      <c r="DW44" s="293"/>
      <c r="DX44" s="293"/>
      <c r="DY44" s="293"/>
      <c r="DZ44" s="293"/>
      <c r="EA44" s="293"/>
      <c r="EB44" s="293"/>
      <c r="EC44" s="293"/>
      <c r="ED44" s="293"/>
      <c r="EE44" s="293"/>
      <c r="EF44" s="293"/>
      <c r="EG44" s="293"/>
      <c r="EH44" s="293"/>
      <c r="EI44" s="293"/>
      <c r="EJ44" s="293"/>
      <c r="EK44" s="293"/>
      <c r="EL44" s="293"/>
      <c r="EM44" s="293"/>
      <c r="EN44" s="293"/>
      <c r="EO44" s="293"/>
      <c r="EP44" s="293"/>
      <c r="EQ44" s="293"/>
      <c r="ER44" s="293"/>
      <c r="ES44" s="293"/>
      <c r="ET44" s="293"/>
      <c r="EU44" s="293"/>
      <c r="EV44" s="293"/>
      <c r="EW44" s="293"/>
      <c r="EX44" s="293"/>
      <c r="EY44" s="293"/>
      <c r="EZ44" s="293"/>
      <c r="FA44" s="293"/>
      <c r="FB44" s="293"/>
      <c r="FC44" s="293"/>
      <c r="FD44" s="293"/>
      <c r="FE44" s="293"/>
      <c r="FF44" s="293"/>
      <c r="FG44" s="293"/>
      <c r="FH44" s="293"/>
      <c r="FI44" s="293"/>
      <c r="FJ44" s="293"/>
      <c r="FK44" s="293"/>
      <c r="FL44" s="293"/>
      <c r="FM44" s="293"/>
    </row>
    <row r="45" spans="1:169">
      <c r="A45" s="633"/>
      <c r="B45" s="654"/>
      <c r="C45" s="654"/>
      <c r="D45" s="649"/>
      <c r="E45" s="652"/>
      <c r="F45" s="636"/>
      <c r="G45" s="484"/>
      <c r="H45" s="630"/>
      <c r="I45" s="630"/>
      <c r="J45" s="630"/>
      <c r="K45" s="630"/>
      <c r="L45" s="630"/>
      <c r="M45" s="498"/>
      <c r="N45" s="293"/>
      <c r="O45" s="293"/>
    </row>
    <row r="46" spans="1:169">
      <c r="A46" s="633"/>
      <c r="B46" s="654"/>
      <c r="C46" s="654"/>
      <c r="D46" s="649"/>
      <c r="E46" s="652"/>
      <c r="F46" s="636"/>
      <c r="G46" s="484"/>
      <c r="H46" s="630"/>
      <c r="I46" s="630"/>
      <c r="J46" s="630"/>
      <c r="K46" s="630"/>
      <c r="L46" s="630"/>
      <c r="M46" s="498"/>
      <c r="N46" s="293"/>
      <c r="O46" s="293"/>
    </row>
    <row r="47" spans="1:169">
      <c r="A47" s="633"/>
      <c r="B47" s="654"/>
      <c r="C47" s="654"/>
      <c r="D47" s="650"/>
      <c r="E47" s="653"/>
      <c r="F47" s="636"/>
      <c r="G47" s="484"/>
      <c r="H47" s="630"/>
      <c r="I47" s="630"/>
      <c r="J47" s="630"/>
      <c r="K47" s="630"/>
      <c r="L47" s="630"/>
      <c r="M47" s="498"/>
      <c r="N47" s="293"/>
      <c r="O47" s="293"/>
    </row>
    <row r="48" spans="1:169">
      <c r="A48" s="633"/>
      <c r="B48" s="654"/>
      <c r="C48" s="654"/>
      <c r="D48" s="650"/>
      <c r="E48" s="653"/>
      <c r="F48" s="636"/>
      <c r="G48" s="484"/>
      <c r="H48" s="630"/>
      <c r="I48" s="630"/>
      <c r="J48" s="630"/>
      <c r="K48" s="630"/>
      <c r="L48" s="630"/>
      <c r="M48" s="498"/>
      <c r="N48" s="293"/>
      <c r="O48" s="293"/>
    </row>
    <row r="49" spans="1:169" ht="27.75" customHeight="1" thickBot="1">
      <c r="A49" s="642"/>
      <c r="B49" s="655"/>
      <c r="C49" s="655"/>
      <c r="D49" s="657"/>
      <c r="E49" s="659"/>
      <c r="F49" s="644"/>
      <c r="G49" s="452"/>
      <c r="H49" s="631"/>
      <c r="I49" s="631"/>
      <c r="J49" s="631"/>
      <c r="K49" s="631"/>
      <c r="L49" s="631"/>
      <c r="M49" s="499"/>
      <c r="N49" s="293"/>
      <c r="O49" s="293"/>
    </row>
    <row r="50" spans="1:169" s="294" customFormat="1" ht="12.75">
      <c r="A50" s="641">
        <f>'7. Mapa Final'!A50</f>
        <v>5</v>
      </c>
      <c r="B50" s="663" t="str">
        <f>'7. Mapa Final'!B50</f>
        <v>Ofrecer, prometer, entregar, aceptar o solicitar una ventaja indebida  en la elaboración de toda la documentación de la parte precontractual y especificaciones técnicas en la contratación del SIGCMA</v>
      </c>
      <c r="C50" s="663" t="str">
        <f>'7. Mapa Final'!C50</f>
        <v>Cuando se elaboran los documentos de la parte precontractual y especificaciones técnicas con algo interes particular o para beneficiar a terceros.</v>
      </c>
      <c r="D50" s="656" t="e">
        <f>'7. Mapa Final'!J50</f>
        <v>#DIV/0!</v>
      </c>
      <c r="E50" s="658" t="e">
        <f>'7. Mapa Final'!K50</f>
        <v>#VALUE!</v>
      </c>
      <c r="F50" s="643" t="e">
        <f>'7. Mapa Final'!M50</f>
        <v>#DIV/0!</v>
      </c>
      <c r="G50" s="484"/>
      <c r="H50" s="664"/>
      <c r="I50" s="662"/>
      <c r="J50" s="662"/>
      <c r="K50" s="634"/>
      <c r="L50" s="634"/>
      <c r="M50" s="667"/>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3"/>
      <c r="BR50" s="293"/>
      <c r="BS50" s="293"/>
      <c r="BT50" s="293"/>
      <c r="BU50" s="293"/>
      <c r="BV50" s="293"/>
      <c r="BW50" s="293"/>
      <c r="BX50" s="293"/>
      <c r="BY50" s="293"/>
      <c r="BZ50" s="293"/>
      <c r="CA50" s="293"/>
      <c r="CB50" s="293"/>
      <c r="CC50" s="293"/>
      <c r="CD50" s="293"/>
      <c r="CE50" s="293"/>
      <c r="CF50" s="293"/>
      <c r="CG50" s="293"/>
      <c r="CH50" s="293"/>
      <c r="CI50" s="293"/>
      <c r="CJ50" s="293"/>
      <c r="CK50" s="293"/>
      <c r="CL50" s="293"/>
      <c r="CM50" s="293"/>
      <c r="CN50" s="293"/>
      <c r="CO50" s="293"/>
      <c r="CP50" s="293"/>
      <c r="CQ50" s="293"/>
      <c r="CR50" s="293"/>
      <c r="CS50" s="293"/>
      <c r="CT50" s="293"/>
      <c r="CU50" s="293"/>
      <c r="CV50" s="293"/>
      <c r="CW50" s="293"/>
      <c r="CX50" s="293"/>
      <c r="CY50" s="293"/>
      <c r="CZ50" s="293"/>
      <c r="DA50" s="293"/>
      <c r="DB50" s="293"/>
      <c r="DC50" s="293"/>
      <c r="DD50" s="293"/>
      <c r="DE50" s="293"/>
      <c r="DF50" s="293"/>
      <c r="DG50" s="293"/>
      <c r="DH50" s="293"/>
      <c r="DI50" s="293"/>
      <c r="DJ50" s="293"/>
      <c r="DK50" s="293"/>
      <c r="DL50" s="293"/>
      <c r="DM50" s="293"/>
      <c r="DN50" s="293"/>
      <c r="DO50" s="293"/>
      <c r="DP50" s="293"/>
      <c r="DQ50" s="293"/>
      <c r="DR50" s="293"/>
      <c r="DS50" s="293"/>
      <c r="DT50" s="293"/>
      <c r="DU50" s="293"/>
      <c r="DV50" s="293"/>
      <c r="DW50" s="293"/>
      <c r="DX50" s="293"/>
      <c r="DY50" s="293"/>
      <c r="DZ50" s="293"/>
      <c r="EA50" s="293"/>
      <c r="EB50" s="293"/>
      <c r="EC50" s="293"/>
      <c r="ED50" s="293"/>
      <c r="EE50" s="293"/>
      <c r="EF50" s="293"/>
      <c r="EG50" s="293"/>
      <c r="EH50" s="293"/>
      <c r="EI50" s="293"/>
      <c r="EJ50" s="293"/>
      <c r="EK50" s="293"/>
      <c r="EL50" s="293"/>
      <c r="EM50" s="293"/>
      <c r="EN50" s="293"/>
      <c r="EO50" s="293"/>
      <c r="EP50" s="293"/>
      <c r="EQ50" s="293"/>
      <c r="ER50" s="293"/>
      <c r="ES50" s="293"/>
      <c r="ET50" s="293"/>
      <c r="EU50" s="293"/>
      <c r="EV50" s="293"/>
      <c r="EW50" s="293"/>
      <c r="EX50" s="293"/>
      <c r="EY50" s="293"/>
      <c r="EZ50" s="293"/>
      <c r="FA50" s="293"/>
      <c r="FB50" s="293"/>
      <c r="FC50" s="293"/>
      <c r="FD50" s="293"/>
      <c r="FE50" s="293"/>
      <c r="FF50" s="293"/>
      <c r="FG50" s="293"/>
      <c r="FH50" s="293"/>
      <c r="FI50" s="293"/>
      <c r="FJ50" s="293"/>
      <c r="FK50" s="293"/>
      <c r="FL50" s="293"/>
      <c r="FM50" s="293"/>
    </row>
    <row r="51" spans="1:169" s="294" customFormat="1" ht="12.75" customHeight="1">
      <c r="A51" s="633"/>
      <c r="B51" s="654"/>
      <c r="C51" s="654"/>
      <c r="D51" s="649"/>
      <c r="E51" s="652"/>
      <c r="F51" s="636"/>
      <c r="G51" s="484"/>
      <c r="H51" s="665"/>
      <c r="I51" s="630"/>
      <c r="J51" s="630"/>
      <c r="K51" s="630"/>
      <c r="L51" s="630"/>
      <c r="M51" s="668"/>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293"/>
      <c r="BT51" s="293"/>
      <c r="BU51" s="293"/>
      <c r="BV51" s="293"/>
      <c r="BW51" s="293"/>
      <c r="BX51" s="293"/>
      <c r="BY51" s="293"/>
      <c r="BZ51" s="293"/>
      <c r="CA51" s="293"/>
      <c r="CB51" s="293"/>
      <c r="CC51" s="293"/>
      <c r="CD51" s="293"/>
      <c r="CE51" s="293"/>
      <c r="CF51" s="293"/>
      <c r="CG51" s="293"/>
      <c r="CH51" s="293"/>
      <c r="CI51" s="293"/>
      <c r="CJ51" s="293"/>
      <c r="CK51" s="293"/>
      <c r="CL51" s="293"/>
      <c r="CM51" s="293"/>
      <c r="CN51" s="293"/>
      <c r="CO51" s="293"/>
      <c r="CP51" s="293"/>
      <c r="CQ51" s="293"/>
      <c r="CR51" s="293"/>
      <c r="CS51" s="293"/>
      <c r="CT51" s="293"/>
      <c r="CU51" s="293"/>
      <c r="CV51" s="293"/>
      <c r="CW51" s="293"/>
      <c r="CX51" s="293"/>
      <c r="CY51" s="293"/>
      <c r="CZ51" s="293"/>
      <c r="DA51" s="293"/>
      <c r="DB51" s="293"/>
      <c r="DC51" s="293"/>
      <c r="DD51" s="293"/>
      <c r="DE51" s="293"/>
      <c r="DF51" s="293"/>
      <c r="DG51" s="293"/>
      <c r="DH51" s="293"/>
      <c r="DI51" s="293"/>
      <c r="DJ51" s="293"/>
      <c r="DK51" s="293"/>
      <c r="DL51" s="293"/>
      <c r="DM51" s="293"/>
      <c r="DN51" s="293"/>
      <c r="DO51" s="293"/>
      <c r="DP51" s="293"/>
      <c r="DQ51" s="293"/>
      <c r="DR51" s="293"/>
      <c r="DS51" s="293"/>
      <c r="DT51" s="293"/>
      <c r="DU51" s="293"/>
      <c r="DV51" s="293"/>
      <c r="DW51" s="293"/>
      <c r="DX51" s="293"/>
      <c r="DY51" s="293"/>
      <c r="DZ51" s="293"/>
      <c r="EA51" s="293"/>
      <c r="EB51" s="293"/>
      <c r="EC51" s="293"/>
      <c r="ED51" s="293"/>
      <c r="EE51" s="293"/>
      <c r="EF51" s="293"/>
      <c r="EG51" s="293"/>
      <c r="EH51" s="293"/>
      <c r="EI51" s="293"/>
      <c r="EJ51" s="293"/>
      <c r="EK51" s="293"/>
      <c r="EL51" s="293"/>
      <c r="EM51" s="293"/>
      <c r="EN51" s="293"/>
      <c r="EO51" s="293"/>
      <c r="EP51" s="293"/>
      <c r="EQ51" s="293"/>
      <c r="ER51" s="293"/>
      <c r="ES51" s="293"/>
      <c r="ET51" s="293"/>
      <c r="EU51" s="293"/>
      <c r="EV51" s="293"/>
      <c r="EW51" s="293"/>
      <c r="EX51" s="293"/>
      <c r="EY51" s="293"/>
      <c r="EZ51" s="293"/>
      <c r="FA51" s="293"/>
      <c r="FB51" s="293"/>
      <c r="FC51" s="293"/>
      <c r="FD51" s="293"/>
      <c r="FE51" s="293"/>
      <c r="FF51" s="293"/>
      <c r="FG51" s="293"/>
      <c r="FH51" s="293"/>
      <c r="FI51" s="293"/>
      <c r="FJ51" s="293"/>
      <c r="FK51" s="293"/>
      <c r="FL51" s="293"/>
      <c r="FM51" s="293"/>
    </row>
    <row r="52" spans="1:169" s="294" customFormat="1" ht="12.75" customHeight="1">
      <c r="A52" s="633"/>
      <c r="B52" s="654"/>
      <c r="C52" s="654"/>
      <c r="D52" s="649"/>
      <c r="E52" s="652"/>
      <c r="F52" s="636"/>
      <c r="G52" s="484"/>
      <c r="H52" s="665"/>
      <c r="I52" s="630"/>
      <c r="J52" s="630"/>
      <c r="K52" s="630"/>
      <c r="L52" s="630"/>
      <c r="M52" s="668"/>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3"/>
      <c r="BR52" s="293"/>
      <c r="BS52" s="293"/>
      <c r="BT52" s="293"/>
      <c r="BU52" s="293"/>
      <c r="BV52" s="293"/>
      <c r="BW52" s="293"/>
      <c r="BX52" s="293"/>
      <c r="BY52" s="293"/>
      <c r="BZ52" s="293"/>
      <c r="CA52" s="293"/>
      <c r="CB52" s="293"/>
      <c r="CC52" s="293"/>
      <c r="CD52" s="293"/>
      <c r="CE52" s="293"/>
      <c r="CF52" s="293"/>
      <c r="CG52" s="293"/>
      <c r="CH52" s="293"/>
      <c r="CI52" s="293"/>
      <c r="CJ52" s="293"/>
      <c r="CK52" s="293"/>
      <c r="CL52" s="293"/>
      <c r="CM52" s="293"/>
      <c r="CN52" s="293"/>
      <c r="CO52" s="293"/>
      <c r="CP52" s="293"/>
      <c r="CQ52" s="293"/>
      <c r="CR52" s="293"/>
      <c r="CS52" s="293"/>
      <c r="CT52" s="293"/>
      <c r="CU52" s="293"/>
      <c r="CV52" s="293"/>
      <c r="CW52" s="293"/>
      <c r="CX52" s="293"/>
      <c r="CY52" s="293"/>
      <c r="CZ52" s="293"/>
      <c r="DA52" s="293"/>
      <c r="DB52" s="293"/>
      <c r="DC52" s="293"/>
      <c r="DD52" s="293"/>
      <c r="DE52" s="293"/>
      <c r="DF52" s="293"/>
      <c r="DG52" s="293"/>
      <c r="DH52" s="293"/>
      <c r="DI52" s="293"/>
      <c r="DJ52" s="293"/>
      <c r="DK52" s="293"/>
      <c r="DL52" s="293"/>
      <c r="DM52" s="293"/>
      <c r="DN52" s="293"/>
      <c r="DO52" s="293"/>
      <c r="DP52" s="293"/>
      <c r="DQ52" s="293"/>
      <c r="DR52" s="293"/>
      <c r="DS52" s="293"/>
      <c r="DT52" s="293"/>
      <c r="DU52" s="293"/>
      <c r="DV52" s="293"/>
      <c r="DW52" s="293"/>
      <c r="DX52" s="293"/>
      <c r="DY52" s="293"/>
      <c r="DZ52" s="293"/>
      <c r="EA52" s="293"/>
      <c r="EB52" s="293"/>
      <c r="EC52" s="293"/>
      <c r="ED52" s="293"/>
      <c r="EE52" s="293"/>
      <c r="EF52" s="293"/>
      <c r="EG52" s="293"/>
      <c r="EH52" s="293"/>
      <c r="EI52" s="293"/>
      <c r="EJ52" s="293"/>
      <c r="EK52" s="293"/>
      <c r="EL52" s="293"/>
      <c r="EM52" s="293"/>
      <c r="EN52" s="293"/>
      <c r="EO52" s="293"/>
      <c r="EP52" s="293"/>
      <c r="EQ52" s="293"/>
      <c r="ER52" s="293"/>
      <c r="ES52" s="293"/>
      <c r="ET52" s="293"/>
      <c r="EU52" s="293"/>
      <c r="EV52" s="293"/>
      <c r="EW52" s="293"/>
      <c r="EX52" s="293"/>
      <c r="EY52" s="293"/>
      <c r="EZ52" s="293"/>
      <c r="FA52" s="293"/>
      <c r="FB52" s="293"/>
      <c r="FC52" s="293"/>
      <c r="FD52" s="293"/>
      <c r="FE52" s="293"/>
      <c r="FF52" s="293"/>
      <c r="FG52" s="293"/>
      <c r="FH52" s="293"/>
      <c r="FI52" s="293"/>
      <c r="FJ52" s="293"/>
      <c r="FK52" s="293"/>
      <c r="FL52" s="293"/>
      <c r="FM52" s="293"/>
    </row>
    <row r="53" spans="1:169" s="294" customFormat="1" ht="12.75" customHeight="1">
      <c r="A53" s="633"/>
      <c r="B53" s="654"/>
      <c r="C53" s="654"/>
      <c r="D53" s="649"/>
      <c r="E53" s="652"/>
      <c r="F53" s="636"/>
      <c r="G53" s="484"/>
      <c r="H53" s="665"/>
      <c r="I53" s="630"/>
      <c r="J53" s="630"/>
      <c r="K53" s="630"/>
      <c r="L53" s="630"/>
      <c r="M53" s="668"/>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3"/>
      <c r="BR53" s="293"/>
      <c r="BS53" s="293"/>
      <c r="BT53" s="293"/>
      <c r="BU53" s="293"/>
      <c r="BV53" s="293"/>
      <c r="BW53" s="293"/>
      <c r="BX53" s="293"/>
      <c r="BY53" s="293"/>
      <c r="BZ53" s="293"/>
      <c r="CA53" s="293"/>
      <c r="CB53" s="293"/>
      <c r="CC53" s="293"/>
      <c r="CD53" s="293"/>
      <c r="CE53" s="293"/>
      <c r="CF53" s="293"/>
      <c r="CG53" s="293"/>
      <c r="CH53" s="293"/>
      <c r="CI53" s="293"/>
      <c r="CJ53" s="293"/>
      <c r="CK53" s="293"/>
      <c r="CL53" s="293"/>
      <c r="CM53" s="293"/>
      <c r="CN53" s="293"/>
      <c r="CO53" s="293"/>
      <c r="CP53" s="293"/>
      <c r="CQ53" s="293"/>
      <c r="CR53" s="293"/>
      <c r="CS53" s="293"/>
      <c r="CT53" s="293"/>
      <c r="CU53" s="293"/>
      <c r="CV53" s="293"/>
      <c r="CW53" s="293"/>
      <c r="CX53" s="293"/>
      <c r="CY53" s="293"/>
      <c r="CZ53" s="293"/>
      <c r="DA53" s="293"/>
      <c r="DB53" s="293"/>
      <c r="DC53" s="293"/>
      <c r="DD53" s="293"/>
      <c r="DE53" s="293"/>
      <c r="DF53" s="293"/>
      <c r="DG53" s="293"/>
      <c r="DH53" s="293"/>
      <c r="DI53" s="293"/>
      <c r="DJ53" s="293"/>
      <c r="DK53" s="293"/>
      <c r="DL53" s="293"/>
      <c r="DM53" s="293"/>
      <c r="DN53" s="293"/>
      <c r="DO53" s="293"/>
      <c r="DP53" s="293"/>
      <c r="DQ53" s="293"/>
      <c r="DR53" s="293"/>
      <c r="DS53" s="293"/>
      <c r="DT53" s="293"/>
      <c r="DU53" s="293"/>
      <c r="DV53" s="293"/>
      <c r="DW53" s="293"/>
      <c r="DX53" s="293"/>
      <c r="DY53" s="293"/>
      <c r="DZ53" s="293"/>
      <c r="EA53" s="293"/>
      <c r="EB53" s="293"/>
      <c r="EC53" s="293"/>
      <c r="ED53" s="293"/>
      <c r="EE53" s="293"/>
      <c r="EF53" s="293"/>
      <c r="EG53" s="293"/>
      <c r="EH53" s="293"/>
      <c r="EI53" s="293"/>
      <c r="EJ53" s="293"/>
      <c r="EK53" s="293"/>
      <c r="EL53" s="293"/>
      <c r="EM53" s="293"/>
      <c r="EN53" s="293"/>
      <c r="EO53" s="293"/>
      <c r="EP53" s="293"/>
      <c r="EQ53" s="293"/>
      <c r="ER53" s="293"/>
      <c r="ES53" s="293"/>
      <c r="ET53" s="293"/>
      <c r="EU53" s="293"/>
      <c r="EV53" s="293"/>
      <c r="EW53" s="293"/>
      <c r="EX53" s="293"/>
      <c r="EY53" s="293"/>
      <c r="EZ53" s="293"/>
      <c r="FA53" s="293"/>
      <c r="FB53" s="293"/>
      <c r="FC53" s="293"/>
      <c r="FD53" s="293"/>
      <c r="FE53" s="293"/>
      <c r="FF53" s="293"/>
      <c r="FG53" s="293"/>
      <c r="FH53" s="293"/>
      <c r="FI53" s="293"/>
      <c r="FJ53" s="293"/>
      <c r="FK53" s="293"/>
      <c r="FL53" s="293"/>
      <c r="FM53" s="293"/>
    </row>
    <row r="54" spans="1:169" s="294" customFormat="1" ht="13.5" customHeight="1">
      <c r="A54" s="633"/>
      <c r="B54" s="654"/>
      <c r="C54" s="654"/>
      <c r="D54" s="649"/>
      <c r="E54" s="652"/>
      <c r="F54" s="636"/>
      <c r="G54" s="484"/>
      <c r="H54" s="665"/>
      <c r="I54" s="630"/>
      <c r="J54" s="630"/>
      <c r="K54" s="630"/>
      <c r="L54" s="630"/>
      <c r="M54" s="668"/>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3"/>
      <c r="AY54" s="293"/>
      <c r="AZ54" s="293"/>
      <c r="BA54" s="293"/>
      <c r="BB54" s="293"/>
      <c r="BC54" s="293"/>
      <c r="BD54" s="293"/>
      <c r="BE54" s="293"/>
      <c r="BF54" s="293"/>
      <c r="BG54" s="293"/>
      <c r="BH54" s="293"/>
      <c r="BI54" s="293"/>
      <c r="BJ54" s="293"/>
      <c r="BK54" s="293"/>
      <c r="BL54" s="293"/>
      <c r="BM54" s="293"/>
      <c r="BN54" s="293"/>
      <c r="BO54" s="293"/>
      <c r="BP54" s="293"/>
      <c r="BQ54" s="293"/>
      <c r="BR54" s="293"/>
      <c r="BS54" s="293"/>
      <c r="BT54" s="293"/>
      <c r="BU54" s="293"/>
      <c r="BV54" s="293"/>
      <c r="BW54" s="293"/>
      <c r="BX54" s="293"/>
      <c r="BY54" s="293"/>
      <c r="BZ54" s="293"/>
      <c r="CA54" s="293"/>
      <c r="CB54" s="293"/>
      <c r="CC54" s="293"/>
      <c r="CD54" s="293"/>
      <c r="CE54" s="293"/>
      <c r="CF54" s="293"/>
      <c r="CG54" s="293"/>
      <c r="CH54" s="293"/>
      <c r="CI54" s="293"/>
      <c r="CJ54" s="293"/>
      <c r="CK54" s="293"/>
      <c r="CL54" s="293"/>
      <c r="CM54" s="293"/>
      <c r="CN54" s="293"/>
      <c r="CO54" s="293"/>
      <c r="CP54" s="293"/>
      <c r="CQ54" s="293"/>
      <c r="CR54" s="293"/>
      <c r="CS54" s="293"/>
      <c r="CT54" s="293"/>
      <c r="CU54" s="293"/>
      <c r="CV54" s="293"/>
      <c r="CW54" s="293"/>
      <c r="CX54" s="293"/>
      <c r="CY54" s="293"/>
      <c r="CZ54" s="293"/>
      <c r="DA54" s="293"/>
      <c r="DB54" s="293"/>
      <c r="DC54" s="293"/>
      <c r="DD54" s="293"/>
      <c r="DE54" s="293"/>
      <c r="DF54" s="293"/>
      <c r="DG54" s="293"/>
      <c r="DH54" s="293"/>
      <c r="DI54" s="293"/>
      <c r="DJ54" s="293"/>
      <c r="DK54" s="293"/>
      <c r="DL54" s="293"/>
      <c r="DM54" s="293"/>
      <c r="DN54" s="293"/>
      <c r="DO54" s="293"/>
      <c r="DP54" s="293"/>
      <c r="DQ54" s="293"/>
      <c r="DR54" s="293"/>
      <c r="DS54" s="293"/>
      <c r="DT54" s="293"/>
      <c r="DU54" s="293"/>
      <c r="DV54" s="293"/>
      <c r="DW54" s="293"/>
      <c r="DX54" s="293"/>
      <c r="DY54" s="293"/>
      <c r="DZ54" s="293"/>
      <c r="EA54" s="293"/>
      <c r="EB54" s="293"/>
      <c r="EC54" s="293"/>
      <c r="ED54" s="293"/>
      <c r="EE54" s="293"/>
      <c r="EF54" s="293"/>
      <c r="EG54" s="293"/>
      <c r="EH54" s="293"/>
      <c r="EI54" s="293"/>
      <c r="EJ54" s="293"/>
      <c r="EK54" s="293"/>
      <c r="EL54" s="293"/>
      <c r="EM54" s="293"/>
      <c r="EN54" s="293"/>
      <c r="EO54" s="293"/>
      <c r="EP54" s="293"/>
      <c r="EQ54" s="293"/>
      <c r="ER54" s="293"/>
      <c r="ES54" s="293"/>
      <c r="ET54" s="293"/>
      <c r="EU54" s="293"/>
      <c r="EV54" s="293"/>
      <c r="EW54" s="293"/>
      <c r="EX54" s="293"/>
      <c r="EY54" s="293"/>
      <c r="EZ54" s="293"/>
      <c r="FA54" s="293"/>
      <c r="FB54" s="293"/>
      <c r="FC54" s="293"/>
      <c r="FD54" s="293"/>
      <c r="FE54" s="293"/>
      <c r="FF54" s="293"/>
      <c r="FG54" s="293"/>
      <c r="FH54" s="293"/>
      <c r="FI54" s="293"/>
      <c r="FJ54" s="293"/>
      <c r="FK54" s="293"/>
      <c r="FL54" s="293"/>
      <c r="FM54" s="293"/>
    </row>
    <row r="55" spans="1:169">
      <c r="A55" s="633"/>
      <c r="B55" s="654"/>
      <c r="C55" s="654"/>
      <c r="D55" s="649"/>
      <c r="E55" s="652"/>
      <c r="F55" s="636"/>
      <c r="G55" s="484"/>
      <c r="H55" s="665"/>
      <c r="I55" s="630"/>
      <c r="J55" s="630"/>
      <c r="K55" s="630"/>
      <c r="L55" s="630"/>
      <c r="M55" s="668"/>
      <c r="N55" s="293"/>
      <c r="O55" s="293"/>
    </row>
    <row r="56" spans="1:169">
      <c r="A56" s="633"/>
      <c r="B56" s="654"/>
      <c r="C56" s="654"/>
      <c r="D56" s="649"/>
      <c r="E56" s="652"/>
      <c r="F56" s="636"/>
      <c r="G56" s="484"/>
      <c r="H56" s="665"/>
      <c r="I56" s="630"/>
      <c r="J56" s="630"/>
      <c r="K56" s="630"/>
      <c r="L56" s="630"/>
      <c r="M56" s="668"/>
      <c r="N56" s="293"/>
      <c r="O56" s="293"/>
    </row>
    <row r="57" spans="1:169">
      <c r="A57" s="633"/>
      <c r="B57" s="654"/>
      <c r="C57" s="654"/>
      <c r="D57" s="650"/>
      <c r="E57" s="653"/>
      <c r="F57" s="636"/>
      <c r="G57" s="484"/>
      <c r="H57" s="665"/>
      <c r="I57" s="630"/>
      <c r="J57" s="630"/>
      <c r="K57" s="630"/>
      <c r="L57" s="630"/>
      <c r="M57" s="668"/>
      <c r="N57" s="293"/>
      <c r="O57" s="293"/>
    </row>
    <row r="58" spans="1:169">
      <c r="A58" s="633"/>
      <c r="B58" s="654"/>
      <c r="C58" s="654"/>
      <c r="D58" s="650"/>
      <c r="E58" s="653"/>
      <c r="F58" s="636"/>
      <c r="G58" s="484"/>
      <c r="H58" s="665"/>
      <c r="I58" s="630"/>
      <c r="J58" s="630"/>
      <c r="K58" s="630"/>
      <c r="L58" s="630"/>
      <c r="M58" s="668"/>
      <c r="N58" s="293"/>
      <c r="O58" s="293"/>
    </row>
    <row r="59" spans="1:169" ht="15.75" thickBot="1">
      <c r="A59" s="642"/>
      <c r="B59" s="655"/>
      <c r="C59" s="655"/>
      <c r="D59" s="657"/>
      <c r="E59" s="659"/>
      <c r="F59" s="644"/>
      <c r="G59" s="496"/>
      <c r="H59" s="666"/>
      <c r="I59" s="631"/>
      <c r="J59" s="631"/>
      <c r="K59" s="631"/>
      <c r="L59" s="631"/>
      <c r="M59" s="669"/>
      <c r="N59" s="293"/>
      <c r="O59" s="293"/>
    </row>
  </sheetData>
  <mergeCells count="81">
    <mergeCell ref="K10:K19"/>
    <mergeCell ref="L10:L19"/>
    <mergeCell ref="M10:M19"/>
    <mergeCell ref="A50:A59"/>
    <mergeCell ref="B50:B59"/>
    <mergeCell ref="C50:C59"/>
    <mergeCell ref="D50:D59"/>
    <mergeCell ref="E50:E59"/>
    <mergeCell ref="F50:F59"/>
    <mergeCell ref="G50:G59"/>
    <mergeCell ref="H50:H59"/>
    <mergeCell ref="I50:I59"/>
    <mergeCell ref="J50:J59"/>
    <mergeCell ref="K50:K59"/>
    <mergeCell ref="L50:L59"/>
    <mergeCell ref="M50:M59"/>
    <mergeCell ref="F10:F19"/>
    <mergeCell ref="G10:G19"/>
    <mergeCell ref="H10:H19"/>
    <mergeCell ref="I10:I19"/>
    <mergeCell ref="J10:J19"/>
    <mergeCell ref="A10:A19"/>
    <mergeCell ref="B10:B19"/>
    <mergeCell ref="C10:C19"/>
    <mergeCell ref="D10:D19"/>
    <mergeCell ref="E10:E19"/>
    <mergeCell ref="F40:F49"/>
    <mergeCell ref="G30:G39"/>
    <mergeCell ref="H30:H39"/>
    <mergeCell ref="I30:I39"/>
    <mergeCell ref="G40:G49"/>
    <mergeCell ref="H40:H49"/>
    <mergeCell ref="I40:I49"/>
    <mergeCell ref="A40:A49"/>
    <mergeCell ref="A30:A39"/>
    <mergeCell ref="C30:C39"/>
    <mergeCell ref="D20:D29"/>
    <mergeCell ref="E20:E29"/>
    <mergeCell ref="B40:B49"/>
    <mergeCell ref="C40:C49"/>
    <mergeCell ref="D30:D39"/>
    <mergeCell ref="E30:E39"/>
    <mergeCell ref="D40:D49"/>
    <mergeCell ref="E40:E49"/>
    <mergeCell ref="M30:M39"/>
    <mergeCell ref="B20:B29"/>
    <mergeCell ref="B30:B39"/>
    <mergeCell ref="F30:F39"/>
    <mergeCell ref="H20:H29"/>
    <mergeCell ref="J40:J49"/>
    <mergeCell ref="K40:K49"/>
    <mergeCell ref="L40:L49"/>
    <mergeCell ref="M40:M49"/>
    <mergeCell ref="A20:A29"/>
    <mergeCell ref="C20:C29"/>
    <mergeCell ref="L20:L29"/>
    <mergeCell ref="M20:M29"/>
    <mergeCell ref="F20:F29"/>
    <mergeCell ref="G20:G29"/>
    <mergeCell ref="I20:I29"/>
    <mergeCell ref="J20:J29"/>
    <mergeCell ref="K20:K29"/>
    <mergeCell ref="J30:J39"/>
    <mergeCell ref="K30:K39"/>
    <mergeCell ref="L30:L39"/>
    <mergeCell ref="K1:M3"/>
    <mergeCell ref="A4:B4"/>
    <mergeCell ref="A5:B5"/>
    <mergeCell ref="A1:B2"/>
    <mergeCell ref="C1:J3"/>
    <mergeCell ref="C5:M5"/>
    <mergeCell ref="C4:M4"/>
    <mergeCell ref="H7:H8"/>
    <mergeCell ref="I7:J7"/>
    <mergeCell ref="K7:L7"/>
    <mergeCell ref="M7:M8"/>
    <mergeCell ref="A6:B6"/>
    <mergeCell ref="C6:G6"/>
    <mergeCell ref="A7:C7"/>
    <mergeCell ref="D7:F7"/>
    <mergeCell ref="G7:G8"/>
  </mergeCells>
  <conditionalFormatting sqref="A7:B7">
    <cfRule type="containsText" dxfId="199" priority="687" operator="containsText" text="3- Moderado">
      <formula>NOT(ISERROR(SEARCH("3- Moderado",A7)))</formula>
    </cfRule>
    <cfRule type="containsText" dxfId="198" priority="688" operator="containsText" text="6- Moderado">
      <formula>NOT(ISERROR(SEARCH("6- Moderado",A7)))</formula>
    </cfRule>
    <cfRule type="containsText" dxfId="197" priority="689" operator="containsText" text="4- Moderado">
      <formula>NOT(ISERROR(SEARCH("4- Moderado",A7)))</formula>
    </cfRule>
    <cfRule type="containsText" dxfId="196" priority="690" operator="containsText" text="3- Bajo">
      <formula>NOT(ISERROR(SEARCH("3- Bajo",A7)))</formula>
    </cfRule>
    <cfRule type="containsText" dxfId="195" priority="691" operator="containsText" text="4- Bajo">
      <formula>NOT(ISERROR(SEARCH("4- Bajo",A7)))</formula>
    </cfRule>
    <cfRule type="containsText" dxfId="194" priority="692" operator="containsText" text="1- Bajo">
      <formula>NOT(ISERROR(SEARCH("1- Bajo",A7)))</formula>
    </cfRule>
  </conditionalFormatting>
  <conditionalFormatting sqref="A20:E20 A30:E30 A40:E40">
    <cfRule type="containsText" dxfId="193" priority="663" operator="containsText" text="3- Moderado">
      <formula>NOT(ISERROR(SEARCH("3- Moderado",A20)))</formula>
    </cfRule>
    <cfRule type="containsText" dxfId="192" priority="664" operator="containsText" text="6- Moderado">
      <formula>NOT(ISERROR(SEARCH("6- Moderado",A20)))</formula>
    </cfRule>
    <cfRule type="containsText" dxfId="191" priority="665" operator="containsText" text="4- Moderado">
      <formula>NOT(ISERROR(SEARCH("4- Moderado",A20)))</formula>
    </cfRule>
    <cfRule type="containsText" dxfId="190" priority="666" operator="containsText" text="3- Bajo">
      <formula>NOT(ISERROR(SEARCH("3- Bajo",A20)))</formula>
    </cfRule>
    <cfRule type="containsText" dxfId="189" priority="667" operator="containsText" text="4- Bajo">
      <formula>NOT(ISERROR(SEARCH("4- Bajo",A20)))</formula>
    </cfRule>
    <cfRule type="containsText" dxfId="188" priority="668" operator="containsText" text="1- Bajo">
      <formula>NOT(ISERROR(SEARCH("1- Bajo",A20)))</formula>
    </cfRule>
  </conditionalFormatting>
  <conditionalFormatting sqref="C8:F8">
    <cfRule type="containsText" dxfId="187" priority="19" operator="containsText" text="3- Moderado">
      <formula>NOT(ISERROR(SEARCH("3- Moderado",C8)))</formula>
    </cfRule>
    <cfRule type="containsText" dxfId="186" priority="20" operator="containsText" text="6- Moderado">
      <formula>NOT(ISERROR(SEARCH("6- Moderado",C8)))</formula>
    </cfRule>
    <cfRule type="containsText" dxfId="185" priority="21" operator="containsText" text="4- Moderado">
      <formula>NOT(ISERROR(SEARCH("4- Moderado",C8)))</formula>
    </cfRule>
    <cfRule type="containsText" dxfId="184" priority="22" operator="containsText" text="3- Bajo">
      <formula>NOT(ISERROR(SEARCH("3- Bajo",C8)))</formula>
    </cfRule>
    <cfRule type="containsText" dxfId="183" priority="23" operator="containsText" text="4- Bajo">
      <formula>NOT(ISERROR(SEARCH("4- Bajo",C8)))</formula>
    </cfRule>
    <cfRule type="containsText" dxfId="182" priority="24" operator="containsText" text="1- Bajo">
      <formula>NOT(ISERROR(SEARCH("1- Bajo",C8)))</formula>
    </cfRule>
  </conditionalFormatting>
  <conditionalFormatting sqref="D9:D59">
    <cfRule type="containsText" dxfId="181" priority="576" operator="containsText" text="Muy Alta">
      <formula>NOT(ISERROR(SEARCH("Muy Alta",D9)))</formula>
    </cfRule>
    <cfRule type="containsText" dxfId="180" priority="577" operator="containsText" text="Alta">
      <formula>NOT(ISERROR(SEARCH("Alta",D9)))</formula>
    </cfRule>
    <cfRule type="containsText" dxfId="179" priority="578" operator="containsText" text="Baja">
      <formula>NOT(ISERROR(SEARCH("Baja",D9)))</formula>
    </cfRule>
    <cfRule type="containsText" dxfId="178" priority="579" operator="containsText" text="Muy Baja">
      <formula>NOT(ISERROR(SEARCH("Muy Baja",D9)))</formula>
    </cfRule>
    <cfRule type="containsText" dxfId="177" priority="596" operator="containsText" text="Media">
      <formula>NOT(ISERROR(SEARCH("Media",D9)))</formula>
    </cfRule>
  </conditionalFormatting>
  <conditionalFormatting sqref="E9:E59">
    <cfRule type="containsText" dxfId="176" priority="572" operator="containsText" text="Catastrófico">
      <formula>NOT(ISERROR(SEARCH("Catastrófico",E9)))</formula>
    </cfRule>
    <cfRule type="containsText" dxfId="175" priority="573" operator="containsText" text="Mayor">
      <formula>NOT(ISERROR(SEARCH("Mayor",E9)))</formula>
    </cfRule>
    <cfRule type="containsText" dxfId="174" priority="574" operator="containsText" text="Menor">
      <formula>NOT(ISERROR(SEARCH("Menor",E9)))</formula>
    </cfRule>
    <cfRule type="containsText" dxfId="173" priority="575" operator="containsText" text="Leve">
      <formula>NOT(ISERROR(SEARCH("Leve",E9)))</formula>
    </cfRule>
  </conditionalFormatting>
  <conditionalFormatting sqref="E9:F59">
    <cfRule type="containsText" dxfId="172" priority="595" operator="containsText" text="Moderado">
      <formula>NOT(ISERROR(SEARCH("Moderado",E9)))</formula>
    </cfRule>
  </conditionalFormatting>
  <conditionalFormatting sqref="F9:F59">
    <cfRule type="containsText" dxfId="171" priority="732" operator="containsText" text="Bajo">
      <formula>NOT(ISERROR(SEARCH("Bajo",F9)))</formula>
    </cfRule>
    <cfRule type="containsText" dxfId="170" priority="733" operator="containsText" text="Moderado">
      <formula>NOT(ISERROR(SEARCH("Moderado",F9)))</formula>
    </cfRule>
    <cfRule type="containsText" dxfId="169" priority="734" operator="containsText" text="Alto">
      <formula>NOT(ISERROR(SEARCH("Alto",F9)))</formula>
    </cfRule>
    <cfRule type="containsText" dxfId="168" priority="735" operator="containsText" text="Extremo">
      <formula>NOT(ISERROR(SEARCH("Extremo",F9)))</formula>
    </cfRule>
    <cfRule type="colorScale" priority="736">
      <colorScale>
        <cfvo type="min"/>
        <cfvo type="max"/>
        <color rgb="FFFF7128"/>
        <color rgb="FFFFEF9C"/>
      </colorScale>
    </cfRule>
  </conditionalFormatting>
  <conditionalFormatting sqref="A9:E9">
    <cfRule type="containsText" dxfId="167" priority="13" operator="containsText" text="3- Moderado">
      <formula>NOT(ISERROR(SEARCH("3- Moderado",A9)))</formula>
    </cfRule>
    <cfRule type="containsText" dxfId="166" priority="14" operator="containsText" text="6- Moderado">
      <formula>NOT(ISERROR(SEARCH("6- Moderado",A9)))</formula>
    </cfRule>
    <cfRule type="containsText" dxfId="165" priority="15" operator="containsText" text="4- Moderado">
      <formula>NOT(ISERROR(SEARCH("4- Moderado",A9)))</formula>
    </cfRule>
    <cfRule type="containsText" dxfId="164" priority="16" operator="containsText" text="3- Bajo">
      <formula>NOT(ISERROR(SEARCH("3- Bajo",A9)))</formula>
    </cfRule>
    <cfRule type="containsText" dxfId="163" priority="17" operator="containsText" text="4- Bajo">
      <formula>NOT(ISERROR(SEARCH("4- Bajo",A9)))</formula>
    </cfRule>
    <cfRule type="containsText" dxfId="162" priority="18" operator="containsText" text="1- Bajo">
      <formula>NOT(ISERROR(SEARCH("1- Bajo",A9)))</formula>
    </cfRule>
  </conditionalFormatting>
  <conditionalFormatting sqref="A10:E10">
    <cfRule type="containsText" dxfId="161" priority="7" operator="containsText" text="3- Moderado">
      <formula>NOT(ISERROR(SEARCH("3- Moderado",A10)))</formula>
    </cfRule>
    <cfRule type="containsText" dxfId="160" priority="8" operator="containsText" text="6- Moderado">
      <formula>NOT(ISERROR(SEARCH("6- Moderado",A10)))</formula>
    </cfRule>
    <cfRule type="containsText" dxfId="159" priority="9" operator="containsText" text="4- Moderado">
      <formula>NOT(ISERROR(SEARCH("4- Moderado",A10)))</formula>
    </cfRule>
    <cfRule type="containsText" dxfId="158" priority="10" operator="containsText" text="3- Bajo">
      <formula>NOT(ISERROR(SEARCH("3- Bajo",A10)))</formula>
    </cfRule>
    <cfRule type="containsText" dxfId="157" priority="11" operator="containsText" text="4- Bajo">
      <formula>NOT(ISERROR(SEARCH("4- Bajo",A10)))</formula>
    </cfRule>
    <cfRule type="containsText" dxfId="156" priority="12" operator="containsText" text="1- Bajo">
      <formula>NOT(ISERROR(SEARCH("1- Bajo",A10)))</formula>
    </cfRule>
  </conditionalFormatting>
  <conditionalFormatting sqref="A50:E50">
    <cfRule type="containsText" dxfId="155" priority="1" operator="containsText" text="3- Moderado">
      <formula>NOT(ISERROR(SEARCH("3- Moderado",A50)))</formula>
    </cfRule>
    <cfRule type="containsText" dxfId="154" priority="2" operator="containsText" text="6- Moderado">
      <formula>NOT(ISERROR(SEARCH("6- Moderado",A50)))</formula>
    </cfRule>
    <cfRule type="containsText" dxfId="153" priority="3" operator="containsText" text="4- Moderado">
      <formula>NOT(ISERROR(SEARCH("4- Moderado",A50)))</formula>
    </cfRule>
    <cfRule type="containsText" dxfId="152" priority="4" operator="containsText" text="3- Bajo">
      <formula>NOT(ISERROR(SEARCH("3- Bajo",A50)))</formula>
    </cfRule>
    <cfRule type="containsText" dxfId="151" priority="5" operator="containsText" text="4- Bajo">
      <formula>NOT(ISERROR(SEARCH("4- Bajo",A50)))</formula>
    </cfRule>
    <cfRule type="containsText" dxfId="150" priority="6" operator="containsText" text="1- Bajo">
      <formula>NOT(ISERROR(SEARCH("1- Bajo",A50)))</formula>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ageMargins left="0.7" right="0.7" top="0.75" bottom="0.75" header="0.3" footer="0.3"/>
  <pageSetup paperSize="14"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G9:G59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K59"/>
  <sheetViews>
    <sheetView zoomScale="80" zoomScaleNormal="80" workbookViewId="0">
      <pane xSplit="7" ySplit="9" topLeftCell="I10" activePane="bottomRight" state="frozen"/>
      <selection pane="topRight" activeCell="H1" sqref="H1"/>
      <selection pane="bottomLeft" activeCell="A10" sqref="A10"/>
      <selection pane="bottomRight" activeCell="M20" sqref="M20:M29"/>
    </sheetView>
  </sheetViews>
  <sheetFormatPr baseColWidth="10" defaultColWidth="11.42578125" defaultRowHeight="15"/>
  <cols>
    <col min="1" max="1" width="11.5703125" style="6" customWidth="1"/>
    <col min="2" max="2" width="35.85546875" style="6" customWidth="1"/>
    <col min="3" max="3" width="40.28515625" customWidth="1"/>
    <col min="4" max="4" width="16.85546875" style="79" customWidth="1"/>
    <col min="5" max="5" width="18.5703125" style="25" customWidth="1"/>
    <col min="6" max="6" width="18.28515625" style="25" bestFit="1" customWidth="1"/>
    <col min="7" max="7" width="18.28515625" bestFit="1" customWidth="1"/>
    <col min="8" max="8" width="42.5703125" customWidth="1"/>
    <col min="9" max="9" width="16.5703125" customWidth="1"/>
    <col min="10" max="10" width="14.28515625" customWidth="1"/>
    <col min="11" max="11" width="17.7109375" customWidth="1"/>
    <col min="12" max="12" width="22.5703125" customWidth="1"/>
    <col min="13" max="13" width="70.85546875" customWidth="1"/>
    <col min="14" max="169" width="11.42578125" style="3"/>
  </cols>
  <sheetData>
    <row r="1" spans="1:271" s="18" customFormat="1" ht="16.5" customHeight="1">
      <c r="A1" s="616"/>
      <c r="B1" s="617"/>
      <c r="C1" s="620" t="s">
        <v>511</v>
      </c>
      <c r="D1" s="620"/>
      <c r="E1" s="620"/>
      <c r="F1" s="620"/>
      <c r="G1" s="620"/>
      <c r="H1" s="620"/>
      <c r="I1" s="620"/>
      <c r="J1" s="621"/>
      <c r="K1" s="613"/>
      <c r="L1" s="613"/>
      <c r="M1" s="61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18"/>
      <c r="B2" s="619"/>
      <c r="C2" s="622"/>
      <c r="D2" s="622"/>
      <c r="E2" s="622"/>
      <c r="F2" s="622"/>
      <c r="G2" s="622"/>
      <c r="H2" s="622"/>
      <c r="I2" s="622"/>
      <c r="J2" s="623"/>
      <c r="K2" s="613"/>
      <c r="L2" s="613"/>
      <c r="M2" s="61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2"/>
      <c r="B3" s="2"/>
      <c r="C3" s="622"/>
      <c r="D3" s="622"/>
      <c r="E3" s="622"/>
      <c r="F3" s="622"/>
      <c r="G3" s="622"/>
      <c r="H3" s="622"/>
      <c r="I3" s="622"/>
      <c r="J3" s="623"/>
      <c r="K3" s="613"/>
      <c r="L3" s="613"/>
      <c r="M3" s="61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21.75" customHeight="1">
      <c r="A4" s="614" t="s">
        <v>260</v>
      </c>
      <c r="B4" s="615"/>
      <c r="C4" s="670" t="s">
        <v>261</v>
      </c>
      <c r="D4" s="671"/>
      <c r="E4" s="671"/>
      <c r="F4" s="671"/>
      <c r="G4" s="671"/>
      <c r="H4" s="671"/>
      <c r="I4" s="671"/>
      <c r="J4" s="671"/>
      <c r="K4" s="671"/>
      <c r="L4" s="671"/>
      <c r="M4" s="672"/>
      <c r="N4" s="147"/>
      <c r="O4" s="147"/>
      <c r="P4" s="147"/>
      <c r="Q4" s="147"/>
      <c r="R4" s="147"/>
      <c r="S4" s="147"/>
      <c r="T4" s="147"/>
      <c r="U4" s="147"/>
      <c r="V4" s="14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53.25" customHeight="1">
      <c r="A5" s="614" t="s">
        <v>262</v>
      </c>
      <c r="B5" s="615"/>
      <c r="C5" s="673" t="s">
        <v>454</v>
      </c>
      <c r="D5" s="674"/>
      <c r="E5" s="674"/>
      <c r="F5" s="674"/>
      <c r="G5" s="674"/>
      <c r="H5" s="674"/>
      <c r="I5" s="674"/>
      <c r="J5" s="674"/>
      <c r="K5" s="674"/>
      <c r="L5" s="674"/>
      <c r="M5" s="675"/>
      <c r="N5" s="146"/>
      <c r="O5" s="146"/>
      <c r="P5" s="146"/>
      <c r="Q5" s="146"/>
      <c r="R5" s="146"/>
      <c r="S5" s="146"/>
      <c r="T5" s="146"/>
      <c r="U5" s="146"/>
      <c r="V5" s="146"/>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27" customHeight="1" thickBot="1">
      <c r="A6" s="603" t="s">
        <v>264</v>
      </c>
      <c r="B6" s="604"/>
      <c r="C6" s="605" t="s">
        <v>499</v>
      </c>
      <c r="D6" s="605"/>
      <c r="E6" s="605"/>
      <c r="F6" s="605"/>
      <c r="G6" s="606"/>
      <c r="H6" s="1"/>
      <c r="I6" s="1"/>
      <c r="J6" s="1"/>
      <c r="K6" s="1"/>
      <c r="L6" s="1"/>
      <c r="M6" s="1"/>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Bot="1">
      <c r="A7" s="607" t="s">
        <v>455</v>
      </c>
      <c r="B7" s="608"/>
      <c r="C7" s="609"/>
      <c r="D7" s="610" t="s">
        <v>456</v>
      </c>
      <c r="E7" s="610"/>
      <c r="F7" s="610"/>
      <c r="G7" s="611" t="s">
        <v>457</v>
      </c>
      <c r="H7" s="597" t="s">
        <v>458</v>
      </c>
      <c r="I7" s="599" t="s">
        <v>459</v>
      </c>
      <c r="J7" s="600"/>
      <c r="K7" s="599" t="s">
        <v>460</v>
      </c>
      <c r="L7" s="600"/>
      <c r="M7" s="601" t="s">
        <v>469</v>
      </c>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row>
    <row r="8" spans="1:271" s="23" customFormat="1" ht="57.75" customHeight="1" thickTop="1" thickBot="1">
      <c r="A8" s="318" t="s">
        <v>35</v>
      </c>
      <c r="B8" s="317" t="s">
        <v>202</v>
      </c>
      <c r="C8" s="317" t="s">
        <v>204</v>
      </c>
      <c r="D8" s="26" t="s">
        <v>214</v>
      </c>
      <c r="E8" s="26" t="s">
        <v>462</v>
      </c>
      <c r="F8" s="26" t="s">
        <v>463</v>
      </c>
      <c r="G8" s="612"/>
      <c r="H8" s="598"/>
      <c r="I8" s="27" t="s">
        <v>464</v>
      </c>
      <c r="J8" s="27" t="s">
        <v>465</v>
      </c>
      <c r="K8" s="27" t="s">
        <v>466</v>
      </c>
      <c r="L8" s="27" t="s">
        <v>467</v>
      </c>
      <c r="M8" s="602"/>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row>
    <row r="9" spans="1:271" s="24" customFormat="1" ht="15" customHeight="1" thickTop="1" thickBot="1">
      <c r="A9" s="127"/>
      <c r="B9" s="128"/>
      <c r="C9" s="128"/>
      <c r="D9" s="128"/>
      <c r="E9" s="128"/>
      <c r="F9" s="128"/>
      <c r="G9" s="128"/>
      <c r="H9" s="149"/>
      <c r="I9" s="149"/>
      <c r="J9" s="149"/>
      <c r="K9" s="149"/>
      <c r="L9" s="149"/>
      <c r="M9" s="15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row>
    <row r="10" spans="1:271" s="24" customFormat="1" ht="23.25" customHeight="1">
      <c r="A10" s="678">
        <f>'7. Mapa Final'!A10</f>
        <v>1</v>
      </c>
      <c r="B10" s="678" t="str">
        <f>'7. Mapa Final'!B10</f>
        <v xml:space="preserve">El Sistema Integrado de Gestión (SIGCMA) no aporte  al mejoramiento institucional. </v>
      </c>
      <c r="C10" s="678" t="str">
        <f>'7. Mapa Final'!C10</f>
        <v>Que  la implementación de los sistemas  de gestión no cumpla con sus objetivos al no  contribuir con el mejoramiento institucional y no logre  la eficacia, la eficiencia, la efectividad y  transparencia  de los procesos.</v>
      </c>
      <c r="D10" s="681" t="str">
        <f>'7. Mapa Final'!J10</f>
        <v>Baja - 2</v>
      </c>
      <c r="E10" s="685" t="str">
        <f>'7. Mapa Final'!K10</f>
        <v>Menor - 2</v>
      </c>
      <c r="F10" s="689" t="str">
        <f>'7. Mapa Final'!M10</f>
        <v>Moderado - 4</v>
      </c>
      <c r="G10" s="637" t="s">
        <v>343</v>
      </c>
      <c r="H10" s="483" t="s">
        <v>507</v>
      </c>
      <c r="I10" s="662"/>
      <c r="J10" s="638" t="s">
        <v>468</v>
      </c>
      <c r="K10" s="634">
        <v>45383</v>
      </c>
      <c r="L10" s="634">
        <v>45473</v>
      </c>
      <c r="M10" s="667" t="s">
        <v>512</v>
      </c>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4" customFormat="1" ht="23.25" customHeight="1">
      <c r="A11" s="679"/>
      <c r="B11" s="679"/>
      <c r="C11" s="679"/>
      <c r="D11" s="682"/>
      <c r="E11" s="686"/>
      <c r="F11" s="690"/>
      <c r="G11" s="637"/>
      <c r="H11" s="484"/>
      <c r="I11" s="630"/>
      <c r="J11" s="639"/>
      <c r="K11" s="630"/>
      <c r="L11" s="630"/>
      <c r="M11" s="676"/>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4" customFormat="1" ht="23.25" customHeight="1">
      <c r="A12" s="679"/>
      <c r="B12" s="679"/>
      <c r="C12" s="679"/>
      <c r="D12" s="682"/>
      <c r="E12" s="686"/>
      <c r="F12" s="690"/>
      <c r="G12" s="637"/>
      <c r="H12" s="484"/>
      <c r="I12" s="630"/>
      <c r="J12" s="639"/>
      <c r="K12" s="630"/>
      <c r="L12" s="630"/>
      <c r="M12" s="676"/>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4" customFormat="1" ht="23.25" customHeight="1">
      <c r="A13" s="679"/>
      <c r="B13" s="679"/>
      <c r="C13" s="679"/>
      <c r="D13" s="682"/>
      <c r="E13" s="686"/>
      <c r="F13" s="690"/>
      <c r="G13" s="637"/>
      <c r="H13" s="484"/>
      <c r="I13" s="630"/>
      <c r="J13" s="639"/>
      <c r="K13" s="630"/>
      <c r="L13" s="630"/>
      <c r="M13" s="676"/>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4" customFormat="1" ht="23.25" customHeight="1">
      <c r="A14" s="679"/>
      <c r="B14" s="679"/>
      <c r="C14" s="679"/>
      <c r="D14" s="682"/>
      <c r="E14" s="686"/>
      <c r="F14" s="690"/>
      <c r="G14" s="637"/>
      <c r="H14" s="484"/>
      <c r="I14" s="630"/>
      <c r="J14" s="639"/>
      <c r="K14" s="630"/>
      <c r="L14" s="630"/>
      <c r="M14" s="676"/>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4" customFormat="1" ht="23.25" customHeight="1">
      <c r="A15" s="679"/>
      <c r="B15" s="679"/>
      <c r="C15" s="679"/>
      <c r="D15" s="682"/>
      <c r="E15" s="686"/>
      <c r="F15" s="690"/>
      <c r="G15" s="637"/>
      <c r="H15" s="484"/>
      <c r="I15" s="630"/>
      <c r="J15" s="639"/>
      <c r="K15" s="630"/>
      <c r="L15" s="630"/>
      <c r="M15" s="676"/>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4" customFormat="1" ht="23.25" customHeight="1">
      <c r="A16" s="679"/>
      <c r="B16" s="679"/>
      <c r="C16" s="679"/>
      <c r="D16" s="682"/>
      <c r="E16" s="686"/>
      <c r="F16" s="690"/>
      <c r="G16" s="637"/>
      <c r="H16" s="484"/>
      <c r="I16" s="630"/>
      <c r="J16" s="639"/>
      <c r="K16" s="630"/>
      <c r="L16" s="630"/>
      <c r="M16" s="676"/>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4" customFormat="1" ht="23.25" customHeight="1">
      <c r="A17" s="679"/>
      <c r="B17" s="679"/>
      <c r="C17" s="679"/>
      <c r="D17" s="683"/>
      <c r="E17" s="687"/>
      <c r="F17" s="690"/>
      <c r="G17" s="637"/>
      <c r="H17" s="484"/>
      <c r="I17" s="630"/>
      <c r="J17" s="639"/>
      <c r="K17" s="630"/>
      <c r="L17" s="630"/>
      <c r="M17" s="676"/>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4" customFormat="1" ht="23.25" customHeight="1">
      <c r="A18" s="679"/>
      <c r="B18" s="679"/>
      <c r="C18" s="679"/>
      <c r="D18" s="683"/>
      <c r="E18" s="687"/>
      <c r="F18" s="690"/>
      <c r="G18" s="637"/>
      <c r="H18" s="484"/>
      <c r="I18" s="630"/>
      <c r="J18" s="639"/>
      <c r="K18" s="630"/>
      <c r="L18" s="630"/>
      <c r="M18" s="676"/>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4" customFormat="1" ht="23.25" customHeight="1" thickBot="1">
      <c r="A19" s="680"/>
      <c r="B19" s="680"/>
      <c r="C19" s="680"/>
      <c r="D19" s="684"/>
      <c r="E19" s="688"/>
      <c r="F19" s="691"/>
      <c r="G19" s="637"/>
      <c r="H19" s="496"/>
      <c r="I19" s="631"/>
      <c r="J19" s="640"/>
      <c r="K19" s="631"/>
      <c r="L19" s="631"/>
      <c r="M19" s="677"/>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4" customFormat="1" ht="13.5" customHeight="1">
      <c r="A20" s="678">
        <f>'7. Mapa Final'!A20</f>
        <v>2</v>
      </c>
      <c r="B20" s="678" t="str">
        <f>'7. Mapa Final'!B20</f>
        <v>Las auditorias internas del SIGCMA  no contribuyan al mejoramiento del sistema integrado.</v>
      </c>
      <c r="C20" s="678" t="str">
        <f>'7. Mapa Final'!C20</f>
        <v>Cuando  en la preparación y presentación de resultados de de la auditoria interna del SIGCMA se  emiten informes y/o  conceptos inexactos con los requisitos de las normas aplicables, inoportunos, no confiables,  sin utilidad,  sin objetividad..</v>
      </c>
      <c r="D20" s="681" t="str">
        <f>'7. Mapa Final'!J20</f>
        <v>Muy Baja - 1</v>
      </c>
      <c r="E20" s="685" t="str">
        <f>'7. Mapa Final'!K20</f>
        <v>Moderado - 3</v>
      </c>
      <c r="F20" s="689" t="str">
        <f>'7. Mapa Final'!M20</f>
        <v>Moderado - 3</v>
      </c>
      <c r="G20" s="637" t="s">
        <v>343</v>
      </c>
      <c r="H20" s="645" t="s">
        <v>503</v>
      </c>
      <c r="I20" s="630"/>
      <c r="J20" s="638" t="s">
        <v>468</v>
      </c>
      <c r="K20" s="634">
        <v>45383</v>
      </c>
      <c r="L20" s="634">
        <v>45473</v>
      </c>
      <c r="M20" s="498" t="s">
        <v>508</v>
      </c>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4" customFormat="1" ht="13.5" customHeight="1">
      <c r="A21" s="679"/>
      <c r="B21" s="679"/>
      <c r="C21" s="679"/>
      <c r="D21" s="682"/>
      <c r="E21" s="686"/>
      <c r="F21" s="690"/>
      <c r="G21" s="637"/>
      <c r="H21" s="646"/>
      <c r="I21" s="630"/>
      <c r="J21" s="639"/>
      <c r="K21" s="630"/>
      <c r="L21" s="630"/>
      <c r="M21" s="635"/>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4" customFormat="1" ht="13.5" customHeight="1">
      <c r="A22" s="679"/>
      <c r="B22" s="679"/>
      <c r="C22" s="679"/>
      <c r="D22" s="682"/>
      <c r="E22" s="686"/>
      <c r="F22" s="690"/>
      <c r="G22" s="637"/>
      <c r="H22" s="646"/>
      <c r="I22" s="630"/>
      <c r="J22" s="639"/>
      <c r="K22" s="630"/>
      <c r="L22" s="630"/>
      <c r="M22" s="635"/>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4" customFormat="1" ht="13.5" customHeight="1">
      <c r="A23" s="679"/>
      <c r="B23" s="679"/>
      <c r="C23" s="679"/>
      <c r="D23" s="682"/>
      <c r="E23" s="686"/>
      <c r="F23" s="690"/>
      <c r="G23" s="637"/>
      <c r="H23" s="646"/>
      <c r="I23" s="630"/>
      <c r="J23" s="639"/>
      <c r="K23" s="630"/>
      <c r="L23" s="630"/>
      <c r="M23" s="635"/>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4" customFormat="1" ht="13.5" customHeight="1">
      <c r="A24" s="679"/>
      <c r="B24" s="679"/>
      <c r="C24" s="679"/>
      <c r="D24" s="682"/>
      <c r="E24" s="686"/>
      <c r="F24" s="690"/>
      <c r="G24" s="637"/>
      <c r="H24" s="646"/>
      <c r="I24" s="630"/>
      <c r="J24" s="639"/>
      <c r="K24" s="630"/>
      <c r="L24" s="630"/>
      <c r="M24" s="635"/>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s="24" customFormat="1" ht="13.5" customHeight="1">
      <c r="A25" s="679"/>
      <c r="B25" s="679"/>
      <c r="C25" s="679"/>
      <c r="D25" s="682"/>
      <c r="E25" s="686"/>
      <c r="F25" s="690"/>
      <c r="G25" s="637"/>
      <c r="H25" s="646"/>
      <c r="I25" s="630"/>
      <c r="J25" s="639"/>
      <c r="K25" s="630"/>
      <c r="L25" s="630"/>
      <c r="M25" s="635"/>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row>
    <row r="26" spans="1:169" s="24" customFormat="1" ht="13.5" customHeight="1">
      <c r="A26" s="679"/>
      <c r="B26" s="679"/>
      <c r="C26" s="679"/>
      <c r="D26" s="682"/>
      <c r="E26" s="686"/>
      <c r="F26" s="690"/>
      <c r="G26" s="637"/>
      <c r="H26" s="646"/>
      <c r="I26" s="630"/>
      <c r="J26" s="639"/>
      <c r="K26" s="630"/>
      <c r="L26" s="630"/>
      <c r="M26" s="635"/>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row>
    <row r="27" spans="1:169" s="24" customFormat="1" ht="13.5" customHeight="1">
      <c r="A27" s="679"/>
      <c r="B27" s="679"/>
      <c r="C27" s="679"/>
      <c r="D27" s="683"/>
      <c r="E27" s="687"/>
      <c r="F27" s="690"/>
      <c r="G27" s="637"/>
      <c r="H27" s="646"/>
      <c r="I27" s="630"/>
      <c r="J27" s="639"/>
      <c r="K27" s="630"/>
      <c r="L27" s="630"/>
      <c r="M27" s="635"/>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row>
    <row r="28" spans="1:169" s="24" customFormat="1" ht="21.75" customHeight="1">
      <c r="A28" s="679"/>
      <c r="B28" s="679"/>
      <c r="C28" s="679"/>
      <c r="D28" s="683"/>
      <c r="E28" s="687"/>
      <c r="F28" s="690"/>
      <c r="G28" s="637"/>
      <c r="H28" s="646"/>
      <c r="I28" s="630"/>
      <c r="J28" s="639"/>
      <c r="K28" s="630"/>
      <c r="L28" s="630"/>
      <c r="M28" s="635"/>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row>
    <row r="29" spans="1:169" s="24" customFormat="1" ht="21.75" customHeight="1" thickBot="1">
      <c r="A29" s="680"/>
      <c r="B29" s="680"/>
      <c r="C29" s="680"/>
      <c r="D29" s="684"/>
      <c r="E29" s="688"/>
      <c r="F29" s="691"/>
      <c r="G29" s="637"/>
      <c r="H29" s="647"/>
      <c r="I29" s="630"/>
      <c r="J29" s="639"/>
      <c r="K29" s="631"/>
      <c r="L29" s="631"/>
      <c r="M29" s="635"/>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row>
    <row r="30" spans="1:169" s="212" customFormat="1" ht="18" customHeight="1">
      <c r="A30" s="678">
        <f>'7. Mapa Final'!A30</f>
        <v>3</v>
      </c>
      <c r="B30" s="678" t="str">
        <f>'7. Mapa Final'!B30</f>
        <v xml:space="preserve">Desactualización u  obsolecencia de los documentos del sistema </v>
      </c>
      <c r="C30" s="678" t="str">
        <f>'7. Mapa Final'!C30</f>
        <v xml:space="preserve">Se usen o se mantengan publicados  documentos desactualizados  , no vigentes o no controlados </v>
      </c>
      <c r="D30" s="681" t="str">
        <f>'7. Mapa Final'!J30</f>
        <v>Media - 3</v>
      </c>
      <c r="E30" s="685" t="str">
        <f>'7. Mapa Final'!K30</f>
        <v>Moderado - 3</v>
      </c>
      <c r="F30" s="689" t="str">
        <f>'7. Mapa Final'!M30</f>
        <v>Moderado - 9</v>
      </c>
      <c r="G30" s="660" t="s">
        <v>343</v>
      </c>
      <c r="H30" s="483" t="s">
        <v>509</v>
      </c>
      <c r="I30" s="662"/>
      <c r="J30" s="638" t="s">
        <v>468</v>
      </c>
      <c r="K30" s="634">
        <v>45383</v>
      </c>
      <c r="L30" s="634">
        <v>45473</v>
      </c>
      <c r="M30" s="698" t="s">
        <v>510</v>
      </c>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row>
    <row r="31" spans="1:169" s="212" customFormat="1" ht="18" customHeight="1">
      <c r="A31" s="679"/>
      <c r="B31" s="679"/>
      <c r="C31" s="679"/>
      <c r="D31" s="682"/>
      <c r="E31" s="686"/>
      <c r="F31" s="690"/>
      <c r="G31" s="637"/>
      <c r="H31" s="484"/>
      <c r="I31" s="630"/>
      <c r="J31" s="639"/>
      <c r="K31" s="630"/>
      <c r="L31" s="630"/>
      <c r="M31" s="699"/>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row>
    <row r="32" spans="1:169" s="212" customFormat="1" ht="18" customHeight="1">
      <c r="A32" s="679"/>
      <c r="B32" s="679"/>
      <c r="C32" s="679"/>
      <c r="D32" s="682"/>
      <c r="E32" s="686"/>
      <c r="F32" s="690"/>
      <c r="G32" s="637"/>
      <c r="H32" s="484"/>
      <c r="I32" s="630"/>
      <c r="J32" s="639"/>
      <c r="K32" s="630"/>
      <c r="L32" s="630"/>
      <c r="M32" s="699"/>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row>
    <row r="33" spans="1:169" s="212" customFormat="1" ht="18" customHeight="1">
      <c r="A33" s="679"/>
      <c r="B33" s="679"/>
      <c r="C33" s="679"/>
      <c r="D33" s="682"/>
      <c r="E33" s="686"/>
      <c r="F33" s="690"/>
      <c r="G33" s="637"/>
      <c r="H33" s="484"/>
      <c r="I33" s="630"/>
      <c r="J33" s="639"/>
      <c r="K33" s="630"/>
      <c r="L33" s="630"/>
      <c r="M33" s="699"/>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row>
    <row r="34" spans="1:169" s="212" customFormat="1" ht="18" customHeight="1">
      <c r="A34" s="679"/>
      <c r="B34" s="679"/>
      <c r="C34" s="679"/>
      <c r="D34" s="682"/>
      <c r="E34" s="686"/>
      <c r="F34" s="690"/>
      <c r="G34" s="637"/>
      <c r="H34" s="484"/>
      <c r="I34" s="630"/>
      <c r="J34" s="639"/>
      <c r="K34" s="630"/>
      <c r="L34" s="630"/>
      <c r="M34" s="699"/>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row>
    <row r="35" spans="1:169" s="38" customFormat="1" ht="18" customHeight="1">
      <c r="A35" s="679"/>
      <c r="B35" s="679"/>
      <c r="C35" s="679"/>
      <c r="D35" s="682"/>
      <c r="E35" s="686"/>
      <c r="F35" s="690"/>
      <c r="G35" s="637"/>
      <c r="H35" s="484"/>
      <c r="I35" s="630"/>
      <c r="J35" s="639"/>
      <c r="K35" s="630"/>
      <c r="L35" s="630"/>
      <c r="M35" s="699"/>
      <c r="N35" s="211"/>
      <c r="O35" s="211"/>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row>
    <row r="36" spans="1:169" s="38" customFormat="1" ht="18" customHeight="1">
      <c r="A36" s="679"/>
      <c r="B36" s="679"/>
      <c r="C36" s="679"/>
      <c r="D36" s="682"/>
      <c r="E36" s="686"/>
      <c r="F36" s="690"/>
      <c r="G36" s="637"/>
      <c r="H36" s="484"/>
      <c r="I36" s="630"/>
      <c r="J36" s="639"/>
      <c r="K36" s="630"/>
      <c r="L36" s="630"/>
      <c r="M36" s="699"/>
      <c r="N36" s="211"/>
      <c r="O36" s="211"/>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row>
    <row r="37" spans="1:169" s="38" customFormat="1" ht="18" customHeight="1">
      <c r="A37" s="679"/>
      <c r="B37" s="679"/>
      <c r="C37" s="679"/>
      <c r="D37" s="683"/>
      <c r="E37" s="687"/>
      <c r="F37" s="690"/>
      <c r="G37" s="637"/>
      <c r="H37" s="484"/>
      <c r="I37" s="630"/>
      <c r="J37" s="639"/>
      <c r="K37" s="630"/>
      <c r="L37" s="630"/>
      <c r="M37" s="699"/>
      <c r="N37" s="211"/>
      <c r="O37" s="211"/>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row>
    <row r="38" spans="1:169" s="38" customFormat="1" ht="18" customHeight="1">
      <c r="A38" s="679"/>
      <c r="B38" s="679"/>
      <c r="C38" s="679"/>
      <c r="D38" s="683"/>
      <c r="E38" s="687"/>
      <c r="F38" s="690"/>
      <c r="G38" s="637"/>
      <c r="H38" s="484"/>
      <c r="I38" s="630"/>
      <c r="J38" s="639"/>
      <c r="K38" s="630"/>
      <c r="L38" s="630"/>
      <c r="M38" s="699"/>
      <c r="N38" s="211"/>
      <c r="O38" s="211"/>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row>
    <row r="39" spans="1:169" s="38" customFormat="1" ht="18" customHeight="1" thickBot="1">
      <c r="A39" s="680"/>
      <c r="B39" s="680"/>
      <c r="C39" s="680"/>
      <c r="D39" s="684"/>
      <c r="E39" s="688"/>
      <c r="F39" s="691"/>
      <c r="G39" s="661"/>
      <c r="H39" s="496"/>
      <c r="I39" s="631"/>
      <c r="J39" s="640"/>
      <c r="K39" s="631"/>
      <c r="L39" s="631"/>
      <c r="M39" s="700"/>
      <c r="N39" s="211"/>
      <c r="O39" s="211"/>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row>
    <row r="40" spans="1:169" s="24" customFormat="1" ht="12.75">
      <c r="A40" s="678">
        <f>'7. Mapa Final'!A40</f>
        <v>4</v>
      </c>
      <c r="B40" s="705" t="str">
        <f>'7. Mapa Final'!B40</f>
        <v xml:space="preserve">Ofrecer, prometer, entregar, aceptar o solicitar una ventaja indebida para preparar o presentar Informes con datos inexactos, inoportunos y no confiables en el ejercicio de la Auditoría Interna  que permita favorecer intereses personales o de terceros.
</v>
      </c>
      <c r="C40" s="705" t="str">
        <f>'7. Mapa Final'!C40</f>
        <v>Posibilidad que en la preparación y presentación de resultados de monitoreo y evaluación, intencionalmente se emitan informes con resultados inexactos, inoportunos, no confiables,  sin utilidad,  sin objetividad en el ejercicio de la Auditoría Interna que obedezcan a intereses particulares y no institucionales.</v>
      </c>
      <c r="D40" s="681" t="e">
        <f>'7. Mapa Final'!J40</f>
        <v>#DIV/0!</v>
      </c>
      <c r="E40" s="685" t="e">
        <f>'7. Mapa Final'!K40</f>
        <v>#VALUE!</v>
      </c>
      <c r="F40" s="689" t="e">
        <f>'7. Mapa Final'!M40</f>
        <v>#DIV/0!</v>
      </c>
      <c r="G40" s="553"/>
      <c r="H40" s="692"/>
      <c r="I40" s="695"/>
      <c r="J40" s="695"/>
      <c r="K40" s="701"/>
      <c r="L40" s="701"/>
      <c r="M40" s="702"/>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row>
    <row r="41" spans="1:169" s="24" customFormat="1" ht="12.75" customHeight="1">
      <c r="A41" s="679"/>
      <c r="B41" s="706"/>
      <c r="C41" s="706"/>
      <c r="D41" s="682"/>
      <c r="E41" s="686"/>
      <c r="F41" s="690"/>
      <c r="G41" s="553"/>
      <c r="H41" s="696"/>
      <c r="I41" s="696"/>
      <c r="J41" s="696"/>
      <c r="K41" s="696"/>
      <c r="L41" s="696"/>
      <c r="M41" s="703"/>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row>
    <row r="42" spans="1:169" s="24" customFormat="1" ht="12.75" customHeight="1">
      <c r="A42" s="679"/>
      <c r="B42" s="706"/>
      <c r="C42" s="706"/>
      <c r="D42" s="682"/>
      <c r="E42" s="686"/>
      <c r="F42" s="690"/>
      <c r="G42" s="553"/>
      <c r="H42" s="696"/>
      <c r="I42" s="696"/>
      <c r="J42" s="696"/>
      <c r="K42" s="696"/>
      <c r="L42" s="696"/>
      <c r="M42" s="703"/>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row>
    <row r="43" spans="1:169" s="24" customFormat="1" ht="12.75" customHeight="1">
      <c r="A43" s="679"/>
      <c r="B43" s="706"/>
      <c r="C43" s="706"/>
      <c r="D43" s="682"/>
      <c r="E43" s="686"/>
      <c r="F43" s="690"/>
      <c r="G43" s="553"/>
      <c r="H43" s="696"/>
      <c r="I43" s="696"/>
      <c r="J43" s="696"/>
      <c r="K43" s="696"/>
      <c r="L43" s="696"/>
      <c r="M43" s="703"/>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row>
    <row r="44" spans="1:169" s="24" customFormat="1" ht="13.5" customHeight="1">
      <c r="A44" s="679"/>
      <c r="B44" s="706"/>
      <c r="C44" s="706"/>
      <c r="D44" s="682"/>
      <c r="E44" s="686"/>
      <c r="F44" s="690"/>
      <c r="G44" s="553"/>
      <c r="H44" s="696"/>
      <c r="I44" s="696"/>
      <c r="J44" s="696"/>
      <c r="K44" s="696"/>
      <c r="L44" s="696"/>
      <c r="M44" s="703"/>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row>
    <row r="45" spans="1:169">
      <c r="A45" s="679"/>
      <c r="B45" s="706"/>
      <c r="C45" s="706"/>
      <c r="D45" s="682"/>
      <c r="E45" s="686"/>
      <c r="F45" s="690"/>
      <c r="G45" s="553"/>
      <c r="H45" s="696"/>
      <c r="I45" s="696"/>
      <c r="J45" s="696"/>
      <c r="K45" s="696"/>
      <c r="L45" s="696"/>
      <c r="M45" s="703"/>
      <c r="N45" s="30"/>
      <c r="O45" s="30"/>
    </row>
    <row r="46" spans="1:169">
      <c r="A46" s="679"/>
      <c r="B46" s="706"/>
      <c r="C46" s="706"/>
      <c r="D46" s="682"/>
      <c r="E46" s="686"/>
      <c r="F46" s="690"/>
      <c r="G46" s="553"/>
      <c r="H46" s="696"/>
      <c r="I46" s="696"/>
      <c r="J46" s="696"/>
      <c r="K46" s="696"/>
      <c r="L46" s="696"/>
      <c r="M46" s="703"/>
      <c r="N46" s="30"/>
      <c r="O46" s="30"/>
    </row>
    <row r="47" spans="1:169">
      <c r="A47" s="679"/>
      <c r="B47" s="706"/>
      <c r="C47" s="706"/>
      <c r="D47" s="683"/>
      <c r="E47" s="687"/>
      <c r="F47" s="690"/>
      <c r="G47" s="553"/>
      <c r="H47" s="696"/>
      <c r="I47" s="696"/>
      <c r="J47" s="696"/>
      <c r="K47" s="696"/>
      <c r="L47" s="696"/>
      <c r="M47" s="703"/>
      <c r="N47" s="30"/>
      <c r="O47" s="30"/>
    </row>
    <row r="48" spans="1:169">
      <c r="A48" s="679"/>
      <c r="B48" s="706"/>
      <c r="C48" s="706"/>
      <c r="D48" s="683"/>
      <c r="E48" s="687"/>
      <c r="F48" s="690"/>
      <c r="G48" s="553"/>
      <c r="H48" s="696"/>
      <c r="I48" s="696"/>
      <c r="J48" s="696"/>
      <c r="K48" s="696"/>
      <c r="L48" s="696"/>
      <c r="M48" s="703"/>
      <c r="N48" s="30"/>
      <c r="O48" s="30"/>
    </row>
    <row r="49" spans="1:169" ht="84.75" customHeight="1" thickBot="1">
      <c r="A49" s="680"/>
      <c r="B49" s="707"/>
      <c r="C49" s="707"/>
      <c r="D49" s="684"/>
      <c r="E49" s="688"/>
      <c r="F49" s="691"/>
      <c r="G49" s="551"/>
      <c r="H49" s="697"/>
      <c r="I49" s="697"/>
      <c r="J49" s="697"/>
      <c r="K49" s="697"/>
      <c r="L49" s="697"/>
      <c r="M49" s="704"/>
      <c r="N49" s="30"/>
      <c r="O49" s="30"/>
    </row>
    <row r="50" spans="1:169" s="24" customFormat="1" ht="12.75">
      <c r="A50" s="678">
        <f>'7. Mapa Final'!A50</f>
        <v>5</v>
      </c>
      <c r="B50" s="705" t="str">
        <f>'7. Mapa Final'!B50</f>
        <v>Ofrecer, prometer, entregar, aceptar o solicitar una ventaja indebida  en la elaboración de toda la documentación de la parte precontractual y especificaciones técnicas en la contratación del SIGCMA</v>
      </c>
      <c r="C50" s="705" t="str">
        <f>'7. Mapa Final'!C50</f>
        <v>Cuando se elaboran los documentos de la parte precontractual y especificaciones técnicas con algo interes particular o para beneficiar a terceros.</v>
      </c>
      <c r="D50" s="681" t="e">
        <f>'7. Mapa Final'!J50</f>
        <v>#DIV/0!</v>
      </c>
      <c r="E50" s="685" t="e">
        <f>'7. Mapa Final'!K50</f>
        <v>#VALUE!</v>
      </c>
      <c r="F50" s="689" t="e">
        <f>'7. Mapa Final'!M50</f>
        <v>#DIV/0!</v>
      </c>
      <c r="G50" s="553"/>
      <c r="H50" s="692"/>
      <c r="I50" s="695"/>
      <c r="J50" s="695"/>
      <c r="K50" s="701"/>
      <c r="L50" s="701"/>
      <c r="M50" s="702"/>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row>
    <row r="51" spans="1:169" s="24" customFormat="1" ht="12.75" customHeight="1">
      <c r="A51" s="679"/>
      <c r="B51" s="706"/>
      <c r="C51" s="706"/>
      <c r="D51" s="682"/>
      <c r="E51" s="686"/>
      <c r="F51" s="690"/>
      <c r="G51" s="553"/>
      <c r="H51" s="693"/>
      <c r="I51" s="696"/>
      <c r="J51" s="696"/>
      <c r="K51" s="696"/>
      <c r="L51" s="696"/>
      <c r="M51" s="703"/>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row>
    <row r="52" spans="1:169" s="24" customFormat="1" ht="12.75" customHeight="1">
      <c r="A52" s="679"/>
      <c r="B52" s="706"/>
      <c r="C52" s="706"/>
      <c r="D52" s="682"/>
      <c r="E52" s="686"/>
      <c r="F52" s="690"/>
      <c r="G52" s="553"/>
      <c r="H52" s="693"/>
      <c r="I52" s="696"/>
      <c r="J52" s="696"/>
      <c r="K52" s="696"/>
      <c r="L52" s="696"/>
      <c r="M52" s="703"/>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row>
    <row r="53" spans="1:169" s="24" customFormat="1" ht="12.75" customHeight="1">
      <c r="A53" s="679"/>
      <c r="B53" s="706"/>
      <c r="C53" s="706"/>
      <c r="D53" s="682"/>
      <c r="E53" s="686"/>
      <c r="F53" s="690"/>
      <c r="G53" s="553"/>
      <c r="H53" s="693"/>
      <c r="I53" s="696"/>
      <c r="J53" s="696"/>
      <c r="K53" s="696"/>
      <c r="L53" s="696"/>
      <c r="M53" s="703"/>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row>
    <row r="54" spans="1:169" s="24" customFormat="1" ht="13.5" customHeight="1">
      <c r="A54" s="679"/>
      <c r="B54" s="706"/>
      <c r="C54" s="706"/>
      <c r="D54" s="682"/>
      <c r="E54" s="686"/>
      <c r="F54" s="690"/>
      <c r="G54" s="553"/>
      <c r="H54" s="693"/>
      <c r="I54" s="696"/>
      <c r="J54" s="696"/>
      <c r="K54" s="696"/>
      <c r="L54" s="696"/>
      <c r="M54" s="703"/>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row>
    <row r="55" spans="1:169">
      <c r="A55" s="679"/>
      <c r="B55" s="706"/>
      <c r="C55" s="706"/>
      <c r="D55" s="682"/>
      <c r="E55" s="686"/>
      <c r="F55" s="690"/>
      <c r="G55" s="553"/>
      <c r="H55" s="693"/>
      <c r="I55" s="696"/>
      <c r="J55" s="696"/>
      <c r="K55" s="696"/>
      <c r="L55" s="696"/>
      <c r="M55" s="703"/>
      <c r="N55" s="30"/>
      <c r="O55" s="30"/>
    </row>
    <row r="56" spans="1:169">
      <c r="A56" s="679"/>
      <c r="B56" s="706"/>
      <c r="C56" s="706"/>
      <c r="D56" s="682"/>
      <c r="E56" s="686"/>
      <c r="F56" s="690"/>
      <c r="G56" s="553"/>
      <c r="H56" s="693"/>
      <c r="I56" s="696"/>
      <c r="J56" s="696"/>
      <c r="K56" s="696"/>
      <c r="L56" s="696"/>
      <c r="M56" s="703"/>
      <c r="N56" s="30"/>
      <c r="O56" s="30"/>
    </row>
    <row r="57" spans="1:169">
      <c r="A57" s="679"/>
      <c r="B57" s="706"/>
      <c r="C57" s="706"/>
      <c r="D57" s="683"/>
      <c r="E57" s="687"/>
      <c r="F57" s="690"/>
      <c r="G57" s="553"/>
      <c r="H57" s="693"/>
      <c r="I57" s="696"/>
      <c r="J57" s="696"/>
      <c r="K57" s="696"/>
      <c r="L57" s="696"/>
      <c r="M57" s="703"/>
      <c r="N57" s="30"/>
      <c r="O57" s="30"/>
    </row>
    <row r="58" spans="1:169">
      <c r="A58" s="679"/>
      <c r="B58" s="706"/>
      <c r="C58" s="706"/>
      <c r="D58" s="683"/>
      <c r="E58" s="687"/>
      <c r="F58" s="690"/>
      <c r="G58" s="553"/>
      <c r="H58" s="693"/>
      <c r="I58" s="696"/>
      <c r="J58" s="696"/>
      <c r="K58" s="696"/>
      <c r="L58" s="696"/>
      <c r="M58" s="703"/>
      <c r="N58" s="30"/>
      <c r="O58" s="30"/>
    </row>
    <row r="59" spans="1:169" ht="15.75" thickBot="1">
      <c r="A59" s="680"/>
      <c r="B59" s="707"/>
      <c r="C59" s="707"/>
      <c r="D59" s="684"/>
      <c r="E59" s="688"/>
      <c r="F59" s="691"/>
      <c r="G59" s="708"/>
      <c r="H59" s="694"/>
      <c r="I59" s="697"/>
      <c r="J59" s="697"/>
      <c r="K59" s="697"/>
      <c r="L59" s="697"/>
      <c r="M59" s="704"/>
      <c r="N59" s="30"/>
      <c r="O59" s="30"/>
    </row>
  </sheetData>
  <mergeCells count="81">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F50:F59"/>
    <mergeCell ref="G50:G59"/>
    <mergeCell ref="K20:K29"/>
    <mergeCell ref="L20:L29"/>
    <mergeCell ref="D40:D49"/>
    <mergeCell ref="E40:E49"/>
    <mergeCell ref="F40:F49"/>
    <mergeCell ref="G40:G49"/>
    <mergeCell ref="H40:H49"/>
    <mergeCell ref="K40:K49"/>
    <mergeCell ref="L40:L49"/>
    <mergeCell ref="F30:F39"/>
    <mergeCell ref="G30:G39"/>
    <mergeCell ref="H30:H39"/>
    <mergeCell ref="H50:H59"/>
    <mergeCell ref="I40:I49"/>
    <mergeCell ref="J40:J49"/>
    <mergeCell ref="M20:M29"/>
    <mergeCell ref="A30:A39"/>
    <mergeCell ref="B30:B39"/>
    <mergeCell ref="C30:C39"/>
    <mergeCell ref="D30:D39"/>
    <mergeCell ref="E30:E39"/>
    <mergeCell ref="L30:L39"/>
    <mergeCell ref="M30:M39"/>
    <mergeCell ref="I30:I39"/>
    <mergeCell ref="J30:J39"/>
    <mergeCell ref="K30:K39"/>
    <mergeCell ref="I20:I29"/>
    <mergeCell ref="J20:J2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A1:B2"/>
    <mergeCell ref="C1:J3"/>
    <mergeCell ref="H7:H8"/>
    <mergeCell ref="I7:J7"/>
    <mergeCell ref="K1:M3"/>
    <mergeCell ref="A4:B4"/>
    <mergeCell ref="A5:B5"/>
    <mergeCell ref="A6:B6"/>
    <mergeCell ref="C6:G6"/>
    <mergeCell ref="K7:L7"/>
    <mergeCell ref="M7:M8"/>
    <mergeCell ref="C4:M4"/>
    <mergeCell ref="C5:M5"/>
    <mergeCell ref="A7:C7"/>
    <mergeCell ref="D7:F7"/>
    <mergeCell ref="G7:G8"/>
  </mergeCells>
  <conditionalFormatting sqref="A7:B7">
    <cfRule type="containsText" dxfId="149" priority="41" operator="containsText" text="3- Moderado">
      <formula>NOT(ISERROR(SEARCH("3- Moderado",A7)))</formula>
    </cfRule>
    <cfRule type="containsText" dxfId="148" priority="42" operator="containsText" text="6- Moderado">
      <formula>NOT(ISERROR(SEARCH("6- Moderado",A7)))</formula>
    </cfRule>
    <cfRule type="containsText" dxfId="147" priority="43" operator="containsText" text="4- Moderado">
      <formula>NOT(ISERROR(SEARCH("4- Moderado",A7)))</formula>
    </cfRule>
    <cfRule type="containsText" dxfId="146" priority="44" operator="containsText" text="3- Bajo">
      <formula>NOT(ISERROR(SEARCH("3- Bajo",A7)))</formula>
    </cfRule>
    <cfRule type="containsText" dxfId="145" priority="45" operator="containsText" text="4- Bajo">
      <formula>NOT(ISERROR(SEARCH("4- Bajo",A7)))</formula>
    </cfRule>
    <cfRule type="containsText" dxfId="144" priority="46" operator="containsText" text="1- Bajo">
      <formula>NOT(ISERROR(SEARCH("1- Bajo",A7)))</formula>
    </cfRule>
  </conditionalFormatting>
  <conditionalFormatting sqref="A20:E20 A30:E30 A40:E40">
    <cfRule type="containsText" dxfId="143" priority="35" operator="containsText" text="3- Moderado">
      <formula>NOT(ISERROR(SEARCH("3- Moderado",A20)))</formula>
    </cfRule>
    <cfRule type="containsText" dxfId="142" priority="36" operator="containsText" text="6- Moderado">
      <formula>NOT(ISERROR(SEARCH("6- Moderado",A20)))</formula>
    </cfRule>
    <cfRule type="containsText" dxfId="141" priority="37" operator="containsText" text="4- Moderado">
      <formula>NOT(ISERROR(SEARCH("4- Moderado",A20)))</formula>
    </cfRule>
    <cfRule type="containsText" dxfId="140" priority="38" operator="containsText" text="3- Bajo">
      <formula>NOT(ISERROR(SEARCH("3- Bajo",A20)))</formula>
    </cfRule>
    <cfRule type="containsText" dxfId="139" priority="39" operator="containsText" text="4- Bajo">
      <formula>NOT(ISERROR(SEARCH("4- Bajo",A20)))</formula>
    </cfRule>
    <cfRule type="containsText" dxfId="138" priority="40" operator="containsText" text="1- Bajo">
      <formula>NOT(ISERROR(SEARCH("1- Bajo",A20)))</formula>
    </cfRule>
  </conditionalFormatting>
  <conditionalFormatting sqref="C8:F8">
    <cfRule type="containsText" dxfId="137" priority="19" operator="containsText" text="3- Moderado">
      <formula>NOT(ISERROR(SEARCH("3- Moderado",C8)))</formula>
    </cfRule>
    <cfRule type="containsText" dxfId="136" priority="20" operator="containsText" text="6- Moderado">
      <formula>NOT(ISERROR(SEARCH("6- Moderado",C8)))</formula>
    </cfRule>
    <cfRule type="containsText" dxfId="135" priority="21" operator="containsText" text="4- Moderado">
      <formula>NOT(ISERROR(SEARCH("4- Moderado",C8)))</formula>
    </cfRule>
    <cfRule type="containsText" dxfId="134" priority="22" operator="containsText" text="3- Bajo">
      <formula>NOT(ISERROR(SEARCH("3- Bajo",C8)))</formula>
    </cfRule>
    <cfRule type="containsText" dxfId="133" priority="23" operator="containsText" text="4- Bajo">
      <formula>NOT(ISERROR(SEARCH("4- Bajo",C8)))</formula>
    </cfRule>
    <cfRule type="containsText" dxfId="132" priority="24" operator="containsText" text="1- Bajo">
      <formula>NOT(ISERROR(SEARCH("1- Bajo",C8)))</formula>
    </cfRule>
  </conditionalFormatting>
  <conditionalFormatting sqref="D9:D59">
    <cfRule type="containsText" dxfId="131" priority="29" operator="containsText" text="Muy Alta">
      <formula>NOT(ISERROR(SEARCH("Muy Alta",D9)))</formula>
    </cfRule>
    <cfRule type="containsText" dxfId="130" priority="30" operator="containsText" text="Alta">
      <formula>NOT(ISERROR(SEARCH("Alta",D9)))</formula>
    </cfRule>
    <cfRule type="containsText" dxfId="129" priority="31" operator="containsText" text="Baja">
      <formula>NOT(ISERROR(SEARCH("Baja",D9)))</formula>
    </cfRule>
    <cfRule type="containsText" dxfId="128" priority="32" operator="containsText" text="Muy Baja">
      <formula>NOT(ISERROR(SEARCH("Muy Baja",D9)))</formula>
    </cfRule>
    <cfRule type="containsText" dxfId="127" priority="34" operator="containsText" text="Media">
      <formula>NOT(ISERROR(SEARCH("Media",D9)))</formula>
    </cfRule>
  </conditionalFormatting>
  <conditionalFormatting sqref="E9:E59">
    <cfRule type="containsText" dxfId="126" priority="25" operator="containsText" text="Catastrófico">
      <formula>NOT(ISERROR(SEARCH("Catastrófico",E9)))</formula>
    </cfRule>
    <cfRule type="containsText" dxfId="125" priority="26" operator="containsText" text="Mayor">
      <formula>NOT(ISERROR(SEARCH("Mayor",E9)))</formula>
    </cfRule>
    <cfRule type="containsText" dxfId="124" priority="27" operator="containsText" text="Menor">
      <formula>NOT(ISERROR(SEARCH("Menor",E9)))</formula>
    </cfRule>
    <cfRule type="containsText" dxfId="123" priority="28" operator="containsText" text="Leve">
      <formula>NOT(ISERROR(SEARCH("Leve",E9)))</formula>
    </cfRule>
  </conditionalFormatting>
  <conditionalFormatting sqref="E9:F59">
    <cfRule type="containsText" dxfId="122" priority="33" operator="containsText" text="Moderado">
      <formula>NOT(ISERROR(SEARCH("Moderado",E9)))</formula>
    </cfRule>
  </conditionalFormatting>
  <conditionalFormatting sqref="F9:F59">
    <cfRule type="containsText" dxfId="121" priority="47" operator="containsText" text="Bajo">
      <formula>NOT(ISERROR(SEARCH("Bajo",F9)))</formula>
    </cfRule>
    <cfRule type="containsText" dxfId="120" priority="48" operator="containsText" text="Moderado">
      <formula>NOT(ISERROR(SEARCH("Moderado",F9)))</formula>
    </cfRule>
    <cfRule type="containsText" dxfId="119" priority="49" operator="containsText" text="Alto">
      <formula>NOT(ISERROR(SEARCH("Alto",F9)))</formula>
    </cfRule>
    <cfRule type="containsText" dxfId="118" priority="50" operator="containsText" text="Extremo">
      <formula>NOT(ISERROR(SEARCH("Extremo",F9)))</formula>
    </cfRule>
    <cfRule type="colorScale" priority="51">
      <colorScale>
        <cfvo type="min"/>
        <cfvo type="max"/>
        <color rgb="FFFF7128"/>
        <color rgb="FFFFEF9C"/>
      </colorScale>
    </cfRule>
  </conditionalFormatting>
  <conditionalFormatting sqref="A9:E9">
    <cfRule type="containsText" dxfId="117" priority="13" operator="containsText" text="3- Moderado">
      <formula>NOT(ISERROR(SEARCH("3- Moderado",A9)))</formula>
    </cfRule>
    <cfRule type="containsText" dxfId="116" priority="14" operator="containsText" text="6- Moderado">
      <formula>NOT(ISERROR(SEARCH("6- Moderado",A9)))</formula>
    </cfRule>
    <cfRule type="containsText" dxfId="115" priority="15" operator="containsText" text="4- Moderado">
      <formula>NOT(ISERROR(SEARCH("4- Moderado",A9)))</formula>
    </cfRule>
    <cfRule type="containsText" dxfId="114" priority="16" operator="containsText" text="3- Bajo">
      <formula>NOT(ISERROR(SEARCH("3- Bajo",A9)))</formula>
    </cfRule>
    <cfRule type="containsText" dxfId="113" priority="17" operator="containsText" text="4- Bajo">
      <formula>NOT(ISERROR(SEARCH("4- Bajo",A9)))</formula>
    </cfRule>
    <cfRule type="containsText" dxfId="112" priority="18" operator="containsText" text="1- Bajo">
      <formula>NOT(ISERROR(SEARCH("1- Bajo",A9)))</formula>
    </cfRule>
  </conditionalFormatting>
  <conditionalFormatting sqref="A10:E10">
    <cfRule type="containsText" dxfId="111" priority="7" operator="containsText" text="3- Moderado">
      <formula>NOT(ISERROR(SEARCH("3- Moderado",A10)))</formula>
    </cfRule>
    <cfRule type="containsText" dxfId="110" priority="8" operator="containsText" text="6- Moderado">
      <formula>NOT(ISERROR(SEARCH("6- Moderado",A10)))</formula>
    </cfRule>
    <cfRule type="containsText" dxfId="109" priority="9" operator="containsText" text="4- Moderado">
      <formula>NOT(ISERROR(SEARCH("4- Moderado",A10)))</formula>
    </cfRule>
    <cfRule type="containsText" dxfId="108" priority="10" operator="containsText" text="3- Bajo">
      <formula>NOT(ISERROR(SEARCH("3- Bajo",A10)))</formula>
    </cfRule>
    <cfRule type="containsText" dxfId="107" priority="11" operator="containsText" text="4- Bajo">
      <formula>NOT(ISERROR(SEARCH("4- Bajo",A10)))</formula>
    </cfRule>
    <cfRule type="containsText" dxfId="106" priority="12" operator="containsText" text="1- Bajo">
      <formula>NOT(ISERROR(SEARCH("1- Bajo",A10)))</formula>
    </cfRule>
  </conditionalFormatting>
  <conditionalFormatting sqref="A50:E50">
    <cfRule type="containsText" dxfId="105" priority="1" operator="containsText" text="3- Moderado">
      <formula>NOT(ISERROR(SEARCH("3- Moderado",A50)))</formula>
    </cfRule>
    <cfRule type="containsText" dxfId="104" priority="2" operator="containsText" text="6- Moderado">
      <formula>NOT(ISERROR(SEARCH("6- Moderado",A50)))</formula>
    </cfRule>
    <cfRule type="containsText" dxfId="103" priority="3" operator="containsText" text="4- Moderado">
      <formula>NOT(ISERROR(SEARCH("4- Moderado",A50)))</formula>
    </cfRule>
    <cfRule type="containsText" dxfId="102" priority="4" operator="containsText" text="3- Bajo">
      <formula>NOT(ISERROR(SEARCH("3- Bajo",A50)))</formula>
    </cfRule>
    <cfRule type="containsText" dxfId="101" priority="5" operator="containsText" text="4- Bajo">
      <formula>NOT(ISERROR(SEARCH("4- Bajo",A50)))</formula>
    </cfRule>
    <cfRule type="containsText" dxfId="100" priority="6" operator="containsText" text="1- Bajo">
      <formula>NOT(ISERROR(SEARCH("1- Bajo",A50)))</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dataValidation allowBlank="1" showInputMessage="1" showErrorMessage="1" prompt="Describir las actividades que se van a desarrollar para el proyecto" sqref="H7"/>
    <dataValidation allowBlank="1" showInputMessage="1" showErrorMessage="1" prompt="Seleccionar si el responsable es el responsable de las acciones es el nivel central" sqref="I7:I8"/>
    <dataValidation allowBlank="1" showInputMessage="1" showErrorMessage="1" prompt="seleccionar si el responsable de ejecutar las acciones es el nivel central" sqref="J8"/>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G9:G59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K59"/>
  <sheetViews>
    <sheetView zoomScale="70" zoomScaleNormal="70" workbookViewId="0">
      <selection activeCell="M20" sqref="M20:M29"/>
    </sheetView>
  </sheetViews>
  <sheetFormatPr baseColWidth="10" defaultColWidth="11.42578125" defaultRowHeight="15"/>
  <cols>
    <col min="1" max="1" width="8.42578125" style="6" customWidth="1"/>
    <col min="2" max="2" width="35.85546875" style="6" customWidth="1"/>
    <col min="3" max="3" width="40.28515625" customWidth="1"/>
    <col min="4" max="4" width="16.85546875" style="79" customWidth="1"/>
    <col min="5" max="5" width="18.5703125" style="25" customWidth="1"/>
    <col min="6" max="6" width="18.28515625" style="25" bestFit="1" customWidth="1"/>
    <col min="7" max="7" width="18.28515625" bestFit="1" customWidth="1"/>
    <col min="8" max="8" width="44.140625" customWidth="1"/>
    <col min="9" max="9" width="16.5703125" customWidth="1"/>
    <col min="10" max="10" width="14.28515625" customWidth="1"/>
    <col min="11" max="11" width="17.7109375" customWidth="1"/>
    <col min="12" max="12" width="15.28515625" customWidth="1"/>
    <col min="13" max="13" width="65.140625" customWidth="1"/>
    <col min="14" max="169" width="11.42578125" style="3"/>
  </cols>
  <sheetData>
    <row r="1" spans="1:271" s="18" customFormat="1" ht="16.5" customHeight="1">
      <c r="A1" s="616"/>
      <c r="B1" s="617"/>
      <c r="C1" s="620"/>
      <c r="D1" s="620"/>
      <c r="E1" s="620"/>
      <c r="F1" s="620"/>
      <c r="G1" s="620"/>
      <c r="H1" s="620"/>
      <c r="I1" s="620"/>
      <c r="J1" s="621"/>
      <c r="K1" s="613"/>
      <c r="L1" s="613"/>
      <c r="M1" s="61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18"/>
      <c r="B2" s="619"/>
      <c r="C2" s="622"/>
      <c r="D2" s="622"/>
      <c r="E2" s="622"/>
      <c r="F2" s="622"/>
      <c r="G2" s="622"/>
      <c r="H2" s="622"/>
      <c r="I2" s="622"/>
      <c r="J2" s="623"/>
      <c r="K2" s="613"/>
      <c r="L2" s="613"/>
      <c r="M2" s="61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2"/>
      <c r="B3" s="2"/>
      <c r="C3" s="622"/>
      <c r="D3" s="622"/>
      <c r="E3" s="622"/>
      <c r="F3" s="622"/>
      <c r="G3" s="622"/>
      <c r="H3" s="622"/>
      <c r="I3" s="622"/>
      <c r="J3" s="623"/>
      <c r="K3" s="613"/>
      <c r="L3" s="613"/>
      <c r="M3" s="61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29.25" customHeight="1">
      <c r="A4" s="614" t="s">
        <v>260</v>
      </c>
      <c r="B4" s="615"/>
      <c r="C4" s="670" t="s">
        <v>261</v>
      </c>
      <c r="D4" s="671"/>
      <c r="E4" s="671"/>
      <c r="F4" s="671"/>
      <c r="G4" s="671"/>
      <c r="H4" s="671"/>
      <c r="I4" s="671"/>
      <c r="J4" s="671"/>
      <c r="K4" s="671"/>
      <c r="L4" s="671"/>
      <c r="M4" s="672"/>
      <c r="N4" s="147"/>
      <c r="O4" s="147"/>
      <c r="P4" s="147"/>
      <c r="Q4" s="147"/>
      <c r="R4" s="147"/>
      <c r="S4" s="147"/>
      <c r="T4" s="147"/>
      <c r="U4" s="147"/>
      <c r="V4" s="14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54.75" customHeight="1">
      <c r="A5" s="614" t="s">
        <v>262</v>
      </c>
      <c r="B5" s="615"/>
      <c r="C5" s="673" t="s">
        <v>263</v>
      </c>
      <c r="D5" s="674"/>
      <c r="E5" s="674"/>
      <c r="F5" s="674"/>
      <c r="G5" s="674"/>
      <c r="H5" s="674"/>
      <c r="I5" s="674"/>
      <c r="J5" s="674"/>
      <c r="K5" s="674"/>
      <c r="L5" s="674"/>
      <c r="M5" s="675"/>
      <c r="N5" s="146"/>
      <c r="O5" s="146"/>
      <c r="P5" s="146"/>
      <c r="Q5" s="146"/>
      <c r="R5" s="146"/>
      <c r="S5" s="146"/>
      <c r="T5" s="146"/>
      <c r="U5" s="146"/>
      <c r="V5" s="146"/>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32.25" customHeight="1" thickBot="1">
      <c r="A6" s="603" t="s">
        <v>264</v>
      </c>
      <c r="B6" s="604"/>
      <c r="C6" s="605" t="s">
        <v>499</v>
      </c>
      <c r="D6" s="605"/>
      <c r="E6" s="605"/>
      <c r="F6" s="605"/>
      <c r="G6" s="606"/>
      <c r="H6" s="1"/>
      <c r="I6" s="1"/>
      <c r="J6" s="1"/>
      <c r="K6" s="1"/>
      <c r="L6" s="1"/>
      <c r="M6" s="1"/>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Bot="1">
      <c r="A7" s="607" t="s">
        <v>455</v>
      </c>
      <c r="B7" s="608"/>
      <c r="C7" s="609"/>
      <c r="D7" s="610" t="s">
        <v>456</v>
      </c>
      <c r="E7" s="610"/>
      <c r="F7" s="610"/>
      <c r="G7" s="611" t="s">
        <v>457</v>
      </c>
      <c r="H7" s="597" t="s">
        <v>458</v>
      </c>
      <c r="I7" s="599" t="s">
        <v>459</v>
      </c>
      <c r="J7" s="600"/>
      <c r="K7" s="599" t="s">
        <v>460</v>
      </c>
      <c r="L7" s="600"/>
      <c r="M7" s="601" t="s">
        <v>470</v>
      </c>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row>
    <row r="8" spans="1:271" s="23" customFormat="1" ht="108" customHeight="1" thickTop="1" thickBot="1">
      <c r="A8" s="148" t="s">
        <v>35</v>
      </c>
      <c r="B8" s="31" t="s">
        <v>202</v>
      </c>
      <c r="C8" s="32" t="s">
        <v>204</v>
      </c>
      <c r="D8" s="26" t="s">
        <v>214</v>
      </c>
      <c r="E8" s="26" t="s">
        <v>462</v>
      </c>
      <c r="F8" s="26" t="s">
        <v>463</v>
      </c>
      <c r="G8" s="612"/>
      <c r="H8" s="598"/>
      <c r="I8" s="27" t="s">
        <v>464</v>
      </c>
      <c r="J8" s="27" t="s">
        <v>465</v>
      </c>
      <c r="K8" s="27" t="s">
        <v>466</v>
      </c>
      <c r="L8" s="27" t="s">
        <v>467</v>
      </c>
      <c r="M8" s="602"/>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row>
    <row r="9" spans="1:271" s="24" customFormat="1" ht="15" customHeight="1" thickTop="1" thickBot="1">
      <c r="A9" s="127"/>
      <c r="B9" s="128"/>
      <c r="C9" s="128"/>
      <c r="D9" s="128"/>
      <c r="E9" s="128"/>
      <c r="F9" s="128"/>
      <c r="G9" s="128"/>
      <c r="H9" s="149"/>
      <c r="I9" s="149"/>
      <c r="J9" s="149"/>
      <c r="K9" s="149"/>
      <c r="L9" s="149"/>
      <c r="M9" s="15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row>
    <row r="10" spans="1:271" s="24" customFormat="1" ht="13.5" customHeight="1">
      <c r="A10" s="678">
        <f>'7. Mapa Final'!A10</f>
        <v>1</v>
      </c>
      <c r="B10" s="678" t="str">
        <f>'7. Mapa Final'!B10</f>
        <v xml:space="preserve">El Sistema Integrado de Gestión (SIGCMA) no aporte  al mejoramiento institucional. </v>
      </c>
      <c r="C10" s="678" t="str">
        <f>'7. Mapa Final'!C10</f>
        <v>Que  la implementación de los sistemas  de gestión no cumpla con sus objetivos al no  contribuir con el mejoramiento institucional y no logre  la eficacia, la eficiencia, la efectividad y  transparencia  de los procesos.</v>
      </c>
      <c r="D10" s="681" t="str">
        <f>'7. Mapa Final'!J10</f>
        <v>Baja - 2</v>
      </c>
      <c r="E10" s="685" t="str">
        <f>'7. Mapa Final'!K10</f>
        <v>Menor - 2</v>
      </c>
      <c r="F10" s="709" t="str">
        <f>'7. Mapa Final'!M10</f>
        <v>Moderado - 4</v>
      </c>
      <c r="G10" s="712" t="s">
        <v>343</v>
      </c>
      <c r="H10" s="715" t="s">
        <v>513</v>
      </c>
      <c r="I10" s="662"/>
      <c r="J10" s="638" t="s">
        <v>468</v>
      </c>
      <c r="K10" s="634">
        <v>45474</v>
      </c>
      <c r="L10" s="634">
        <v>45565</v>
      </c>
      <c r="M10" s="667" t="s">
        <v>514</v>
      </c>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4" customFormat="1" ht="13.5" customHeight="1">
      <c r="A11" s="679"/>
      <c r="B11" s="679"/>
      <c r="C11" s="679"/>
      <c r="D11" s="682"/>
      <c r="E11" s="686"/>
      <c r="F11" s="710"/>
      <c r="G11" s="713"/>
      <c r="H11" s="716"/>
      <c r="I11" s="630"/>
      <c r="J11" s="639"/>
      <c r="K11" s="630"/>
      <c r="L11" s="630"/>
      <c r="M11" s="676"/>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4" customFormat="1" ht="13.5" customHeight="1">
      <c r="A12" s="679"/>
      <c r="B12" s="679"/>
      <c r="C12" s="679"/>
      <c r="D12" s="682"/>
      <c r="E12" s="686"/>
      <c r="F12" s="710"/>
      <c r="G12" s="713"/>
      <c r="H12" s="716"/>
      <c r="I12" s="630"/>
      <c r="J12" s="639"/>
      <c r="K12" s="630"/>
      <c r="L12" s="630"/>
      <c r="M12" s="676"/>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4" customFormat="1" ht="13.5" customHeight="1">
      <c r="A13" s="679"/>
      <c r="B13" s="679"/>
      <c r="C13" s="679"/>
      <c r="D13" s="682"/>
      <c r="E13" s="686"/>
      <c r="F13" s="710"/>
      <c r="G13" s="713"/>
      <c r="H13" s="716"/>
      <c r="I13" s="630"/>
      <c r="J13" s="639"/>
      <c r="K13" s="630"/>
      <c r="L13" s="630"/>
      <c r="M13" s="676"/>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4" customFormat="1" ht="13.5" customHeight="1">
      <c r="A14" s="679"/>
      <c r="B14" s="679"/>
      <c r="C14" s="679"/>
      <c r="D14" s="682"/>
      <c r="E14" s="686"/>
      <c r="F14" s="710"/>
      <c r="G14" s="713"/>
      <c r="H14" s="716"/>
      <c r="I14" s="630"/>
      <c r="J14" s="639"/>
      <c r="K14" s="630"/>
      <c r="L14" s="630"/>
      <c r="M14" s="676"/>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4" customFormat="1" ht="13.5" customHeight="1">
      <c r="A15" s="679"/>
      <c r="B15" s="679"/>
      <c r="C15" s="679"/>
      <c r="D15" s="682"/>
      <c r="E15" s="686"/>
      <c r="F15" s="710"/>
      <c r="G15" s="713"/>
      <c r="H15" s="716"/>
      <c r="I15" s="630"/>
      <c r="J15" s="639"/>
      <c r="K15" s="630"/>
      <c r="L15" s="630"/>
      <c r="M15" s="676"/>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4" customFormat="1" ht="13.5" customHeight="1">
      <c r="A16" s="679"/>
      <c r="B16" s="679"/>
      <c r="C16" s="679"/>
      <c r="D16" s="682"/>
      <c r="E16" s="686"/>
      <c r="F16" s="710"/>
      <c r="G16" s="713"/>
      <c r="H16" s="716"/>
      <c r="I16" s="630"/>
      <c r="J16" s="639"/>
      <c r="K16" s="630"/>
      <c r="L16" s="630"/>
      <c r="M16" s="676"/>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4" customFormat="1" ht="13.5" customHeight="1">
      <c r="A17" s="679"/>
      <c r="B17" s="679"/>
      <c r="C17" s="679"/>
      <c r="D17" s="683"/>
      <c r="E17" s="687"/>
      <c r="F17" s="710"/>
      <c r="G17" s="713"/>
      <c r="H17" s="716"/>
      <c r="I17" s="630"/>
      <c r="J17" s="639"/>
      <c r="K17" s="630"/>
      <c r="L17" s="630"/>
      <c r="M17" s="676"/>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4" customFormat="1" ht="21.75" customHeight="1">
      <c r="A18" s="679"/>
      <c r="B18" s="679"/>
      <c r="C18" s="679"/>
      <c r="D18" s="683"/>
      <c r="E18" s="687"/>
      <c r="F18" s="710"/>
      <c r="G18" s="713"/>
      <c r="H18" s="716"/>
      <c r="I18" s="630"/>
      <c r="J18" s="639"/>
      <c r="K18" s="630"/>
      <c r="L18" s="630"/>
      <c r="M18" s="676"/>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4" customFormat="1" ht="45" customHeight="1" thickBot="1">
      <c r="A19" s="680"/>
      <c r="B19" s="680"/>
      <c r="C19" s="680"/>
      <c r="D19" s="684"/>
      <c r="E19" s="688"/>
      <c r="F19" s="711"/>
      <c r="G19" s="714"/>
      <c r="H19" s="717"/>
      <c r="I19" s="631"/>
      <c r="J19" s="640"/>
      <c r="K19" s="631"/>
      <c r="L19" s="631"/>
      <c r="M19" s="677"/>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4" customFormat="1" ht="21" customHeight="1">
      <c r="A20" s="678">
        <f>'7. Mapa Final'!A20</f>
        <v>2</v>
      </c>
      <c r="B20" s="678" t="str">
        <f>'7. Mapa Final'!B20</f>
        <v>Las auditorias internas del SIGCMA  no contribuyan al mejoramiento del sistema integrado.</v>
      </c>
      <c r="C20" s="678" t="str">
        <f>'7. Mapa Final'!C20</f>
        <v>Cuando  en la preparación y presentación de resultados de de la auditoria interna del SIGCMA se  emiten informes y/o  conceptos inexactos con los requisitos de las normas aplicables, inoportunos, no confiables,  sin utilidad,  sin objetividad..</v>
      </c>
      <c r="D20" s="681" t="str">
        <f>'7. Mapa Final'!J20</f>
        <v>Muy Baja - 1</v>
      </c>
      <c r="E20" s="685" t="str">
        <f>'7. Mapa Final'!K20</f>
        <v>Moderado - 3</v>
      </c>
      <c r="F20" s="689" t="str">
        <f>'7. Mapa Final'!M20</f>
        <v>Moderado - 3</v>
      </c>
      <c r="G20" s="637" t="s">
        <v>343</v>
      </c>
      <c r="H20" s="645" t="s">
        <v>503</v>
      </c>
      <c r="I20" s="630"/>
      <c r="J20" s="638" t="s">
        <v>468</v>
      </c>
      <c r="K20" s="634">
        <v>45474</v>
      </c>
      <c r="L20" s="634">
        <v>45565</v>
      </c>
      <c r="M20" s="721" t="s">
        <v>518</v>
      </c>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4" customFormat="1" ht="21" customHeight="1">
      <c r="A21" s="679"/>
      <c r="B21" s="679"/>
      <c r="C21" s="679"/>
      <c r="D21" s="682"/>
      <c r="E21" s="686"/>
      <c r="F21" s="690"/>
      <c r="G21" s="637"/>
      <c r="H21" s="646"/>
      <c r="I21" s="630"/>
      <c r="J21" s="639"/>
      <c r="K21" s="630"/>
      <c r="L21" s="630"/>
      <c r="M21" s="722"/>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4" customFormat="1" ht="21" customHeight="1">
      <c r="A22" s="679"/>
      <c r="B22" s="679"/>
      <c r="C22" s="679"/>
      <c r="D22" s="682"/>
      <c r="E22" s="686"/>
      <c r="F22" s="690"/>
      <c r="G22" s="637"/>
      <c r="H22" s="646"/>
      <c r="I22" s="630"/>
      <c r="J22" s="639"/>
      <c r="K22" s="630"/>
      <c r="L22" s="630"/>
      <c r="M22" s="722"/>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4" customFormat="1" ht="21" customHeight="1">
      <c r="A23" s="679"/>
      <c r="B23" s="679"/>
      <c r="C23" s="679"/>
      <c r="D23" s="682"/>
      <c r="E23" s="686"/>
      <c r="F23" s="690"/>
      <c r="G23" s="637"/>
      <c r="H23" s="646"/>
      <c r="I23" s="630"/>
      <c r="J23" s="639"/>
      <c r="K23" s="630"/>
      <c r="L23" s="630"/>
      <c r="M23" s="722"/>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4" customFormat="1" ht="21" customHeight="1">
      <c r="A24" s="679"/>
      <c r="B24" s="679"/>
      <c r="C24" s="679"/>
      <c r="D24" s="682"/>
      <c r="E24" s="686"/>
      <c r="F24" s="690"/>
      <c r="G24" s="637"/>
      <c r="H24" s="646"/>
      <c r="I24" s="630"/>
      <c r="J24" s="639"/>
      <c r="K24" s="630"/>
      <c r="L24" s="630"/>
      <c r="M24" s="722"/>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s="24" customFormat="1" ht="21" customHeight="1">
      <c r="A25" s="679"/>
      <c r="B25" s="679"/>
      <c r="C25" s="679"/>
      <c r="D25" s="682"/>
      <c r="E25" s="686"/>
      <c r="F25" s="690"/>
      <c r="G25" s="637"/>
      <c r="H25" s="646"/>
      <c r="I25" s="630"/>
      <c r="J25" s="639"/>
      <c r="K25" s="630"/>
      <c r="L25" s="630"/>
      <c r="M25" s="722"/>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row>
    <row r="26" spans="1:169" s="24" customFormat="1" ht="21" customHeight="1">
      <c r="A26" s="679"/>
      <c r="B26" s="679"/>
      <c r="C26" s="679"/>
      <c r="D26" s="682"/>
      <c r="E26" s="686"/>
      <c r="F26" s="690"/>
      <c r="G26" s="637"/>
      <c r="H26" s="646"/>
      <c r="I26" s="630"/>
      <c r="J26" s="639"/>
      <c r="K26" s="630"/>
      <c r="L26" s="630"/>
      <c r="M26" s="722"/>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row>
    <row r="27" spans="1:169" s="24" customFormat="1" ht="21" customHeight="1">
      <c r="A27" s="679"/>
      <c r="B27" s="679"/>
      <c r="C27" s="679"/>
      <c r="D27" s="683"/>
      <c r="E27" s="687"/>
      <c r="F27" s="690"/>
      <c r="G27" s="637"/>
      <c r="H27" s="646"/>
      <c r="I27" s="630"/>
      <c r="J27" s="639"/>
      <c r="K27" s="630"/>
      <c r="L27" s="630"/>
      <c r="M27" s="722"/>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row>
    <row r="28" spans="1:169" s="24" customFormat="1" ht="21" customHeight="1">
      <c r="A28" s="679"/>
      <c r="B28" s="679"/>
      <c r="C28" s="679"/>
      <c r="D28" s="683"/>
      <c r="E28" s="687"/>
      <c r="F28" s="690"/>
      <c r="G28" s="637"/>
      <c r="H28" s="646"/>
      <c r="I28" s="630"/>
      <c r="J28" s="639"/>
      <c r="K28" s="630"/>
      <c r="L28" s="630"/>
      <c r="M28" s="722"/>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row>
    <row r="29" spans="1:169" s="24" customFormat="1" ht="21" customHeight="1" thickBot="1">
      <c r="A29" s="680"/>
      <c r="B29" s="680"/>
      <c r="C29" s="680"/>
      <c r="D29" s="684"/>
      <c r="E29" s="688"/>
      <c r="F29" s="691"/>
      <c r="G29" s="637"/>
      <c r="H29" s="647"/>
      <c r="I29" s="630"/>
      <c r="J29" s="640"/>
      <c r="K29" s="631"/>
      <c r="L29" s="631"/>
      <c r="M29" s="722"/>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row>
    <row r="30" spans="1:169" s="24" customFormat="1" ht="12.75" customHeight="1">
      <c r="A30" s="678">
        <f>'7. Mapa Final'!A30</f>
        <v>3</v>
      </c>
      <c r="B30" s="678" t="str">
        <f>'7. Mapa Final'!B30</f>
        <v xml:space="preserve">Desactualización u  obsolecencia de los documentos del sistema </v>
      </c>
      <c r="C30" s="678" t="str">
        <f>'7. Mapa Final'!C30</f>
        <v xml:space="preserve">Se usen o se mantengan publicados  documentos desactualizados  , no vigentes o no controlados </v>
      </c>
      <c r="D30" s="681" t="str">
        <f>'7. Mapa Final'!J30</f>
        <v>Media - 3</v>
      </c>
      <c r="E30" s="685" t="str">
        <f>'7. Mapa Final'!K30</f>
        <v>Moderado - 3</v>
      </c>
      <c r="F30" s="689" t="str">
        <f>'7. Mapa Final'!M30</f>
        <v>Moderado - 9</v>
      </c>
      <c r="G30" s="660" t="s">
        <v>343</v>
      </c>
      <c r="H30" s="483" t="s">
        <v>509</v>
      </c>
      <c r="I30" s="662"/>
      <c r="J30" s="638" t="s">
        <v>468</v>
      </c>
      <c r="K30" s="634">
        <v>45474</v>
      </c>
      <c r="L30" s="634">
        <v>45565</v>
      </c>
      <c r="M30" s="723" t="s">
        <v>517</v>
      </c>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row>
    <row r="31" spans="1:169" s="24" customFormat="1" ht="12.75" customHeight="1">
      <c r="A31" s="679"/>
      <c r="B31" s="679"/>
      <c r="C31" s="679"/>
      <c r="D31" s="682"/>
      <c r="E31" s="686"/>
      <c r="F31" s="690"/>
      <c r="G31" s="637"/>
      <c r="H31" s="484"/>
      <c r="I31" s="630"/>
      <c r="J31" s="639"/>
      <c r="K31" s="630"/>
      <c r="L31" s="630"/>
      <c r="M31" s="724"/>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row>
    <row r="32" spans="1:169" s="24" customFormat="1" ht="12.75" customHeight="1">
      <c r="A32" s="679"/>
      <c r="B32" s="679"/>
      <c r="C32" s="679"/>
      <c r="D32" s="682"/>
      <c r="E32" s="686"/>
      <c r="F32" s="690"/>
      <c r="G32" s="637"/>
      <c r="H32" s="484"/>
      <c r="I32" s="630"/>
      <c r="J32" s="639"/>
      <c r="K32" s="630"/>
      <c r="L32" s="630"/>
      <c r="M32" s="724"/>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row>
    <row r="33" spans="1:169" s="24" customFormat="1" ht="12.75" customHeight="1">
      <c r="A33" s="679"/>
      <c r="B33" s="679"/>
      <c r="C33" s="679"/>
      <c r="D33" s="682"/>
      <c r="E33" s="686"/>
      <c r="F33" s="690"/>
      <c r="G33" s="637"/>
      <c r="H33" s="484"/>
      <c r="I33" s="630"/>
      <c r="J33" s="639"/>
      <c r="K33" s="630"/>
      <c r="L33" s="630"/>
      <c r="M33" s="724"/>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row>
    <row r="34" spans="1:169" s="24" customFormat="1" ht="13.5" customHeight="1">
      <c r="A34" s="679"/>
      <c r="B34" s="679"/>
      <c r="C34" s="679"/>
      <c r="D34" s="682"/>
      <c r="E34" s="686"/>
      <c r="F34" s="690"/>
      <c r="G34" s="637"/>
      <c r="H34" s="484"/>
      <c r="I34" s="630"/>
      <c r="J34" s="639"/>
      <c r="K34" s="630"/>
      <c r="L34" s="630"/>
      <c r="M34" s="724"/>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row>
    <row r="35" spans="1:169">
      <c r="A35" s="679"/>
      <c r="B35" s="679"/>
      <c r="C35" s="679"/>
      <c r="D35" s="682"/>
      <c r="E35" s="686"/>
      <c r="F35" s="690"/>
      <c r="G35" s="637"/>
      <c r="H35" s="484"/>
      <c r="I35" s="630"/>
      <c r="J35" s="639"/>
      <c r="K35" s="630"/>
      <c r="L35" s="630"/>
      <c r="M35" s="724"/>
      <c r="N35" s="30"/>
      <c r="O35" s="30"/>
    </row>
    <row r="36" spans="1:169">
      <c r="A36" s="679"/>
      <c r="B36" s="679"/>
      <c r="C36" s="679"/>
      <c r="D36" s="682"/>
      <c r="E36" s="686"/>
      <c r="F36" s="690"/>
      <c r="G36" s="637"/>
      <c r="H36" s="484"/>
      <c r="I36" s="630"/>
      <c r="J36" s="639"/>
      <c r="K36" s="630"/>
      <c r="L36" s="630"/>
      <c r="M36" s="724"/>
      <c r="N36" s="30"/>
      <c r="O36" s="30"/>
    </row>
    <row r="37" spans="1:169">
      <c r="A37" s="679"/>
      <c r="B37" s="679"/>
      <c r="C37" s="679"/>
      <c r="D37" s="683"/>
      <c r="E37" s="687"/>
      <c r="F37" s="690"/>
      <c r="G37" s="637"/>
      <c r="H37" s="484"/>
      <c r="I37" s="630"/>
      <c r="J37" s="639"/>
      <c r="K37" s="630"/>
      <c r="L37" s="630"/>
      <c r="M37" s="724"/>
      <c r="N37" s="30"/>
      <c r="O37" s="30"/>
    </row>
    <row r="38" spans="1:169">
      <c r="A38" s="679"/>
      <c r="B38" s="679"/>
      <c r="C38" s="679"/>
      <c r="D38" s="683"/>
      <c r="E38" s="687"/>
      <c r="F38" s="690"/>
      <c r="G38" s="637"/>
      <c r="H38" s="484"/>
      <c r="I38" s="630"/>
      <c r="J38" s="639"/>
      <c r="K38" s="630"/>
      <c r="L38" s="630"/>
      <c r="M38" s="724"/>
      <c r="N38" s="30"/>
      <c r="O38" s="30"/>
    </row>
    <row r="39" spans="1:169" ht="15.75" thickBot="1">
      <c r="A39" s="680"/>
      <c r="B39" s="680"/>
      <c r="C39" s="680"/>
      <c r="D39" s="684"/>
      <c r="E39" s="688"/>
      <c r="F39" s="691"/>
      <c r="G39" s="661"/>
      <c r="H39" s="496"/>
      <c r="I39" s="631"/>
      <c r="J39" s="640"/>
      <c r="K39" s="631"/>
      <c r="L39" s="631"/>
      <c r="M39" s="725"/>
      <c r="N39" s="30"/>
      <c r="O39" s="30"/>
    </row>
    <row r="40" spans="1:169" s="24" customFormat="1" ht="12.75">
      <c r="A40" s="678">
        <f>'7. Mapa Final'!A40</f>
        <v>4</v>
      </c>
      <c r="B40" s="678" t="str">
        <f>'7. Mapa Final'!B40</f>
        <v xml:space="preserve">Ofrecer, prometer, entregar, aceptar o solicitar una ventaja indebida para preparar o presentar Informes con datos inexactos, inoportunos y no confiables en el ejercicio de la Auditoría Interna  que permita favorecer intereses personales o de terceros.
</v>
      </c>
      <c r="C40" s="678" t="str">
        <f>'7. Mapa Final'!C40</f>
        <v>Posibilidad que en la preparación y presentación de resultados de monitoreo y evaluación, intencionalmente se emitan informes con resultados inexactos, inoportunos, no confiables,  sin utilidad,  sin objetividad en el ejercicio de la Auditoría Interna que obedezcan a intereses particulares y no institucionales.</v>
      </c>
      <c r="D40" s="681" t="e">
        <f>'7. Mapa Final'!J40</f>
        <v>#DIV/0!</v>
      </c>
      <c r="E40" s="685" t="e">
        <f>'7. Mapa Final'!K40</f>
        <v>#VALUE!</v>
      </c>
      <c r="F40" s="689" t="e">
        <f>'7. Mapa Final'!M40</f>
        <v>#DIV/0!</v>
      </c>
      <c r="G40" s="553" t="s">
        <v>412</v>
      </c>
      <c r="H40" s="718"/>
      <c r="I40" s="718"/>
      <c r="J40" s="718"/>
      <c r="K40" s="726"/>
      <c r="L40" s="726"/>
      <c r="M40" s="727"/>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row>
    <row r="41" spans="1:169" s="24" customFormat="1" ht="12.75" customHeight="1">
      <c r="A41" s="679"/>
      <c r="B41" s="679"/>
      <c r="C41" s="679"/>
      <c r="D41" s="682"/>
      <c r="E41" s="686"/>
      <c r="F41" s="690"/>
      <c r="G41" s="553"/>
      <c r="H41" s="719"/>
      <c r="I41" s="719"/>
      <c r="J41" s="719"/>
      <c r="K41" s="719"/>
      <c r="L41" s="719"/>
      <c r="M41" s="728"/>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row>
    <row r="42" spans="1:169" s="24" customFormat="1" ht="12.75" customHeight="1">
      <c r="A42" s="679"/>
      <c r="B42" s="679"/>
      <c r="C42" s="679"/>
      <c r="D42" s="682"/>
      <c r="E42" s="686"/>
      <c r="F42" s="690"/>
      <c r="G42" s="553"/>
      <c r="H42" s="719"/>
      <c r="I42" s="719"/>
      <c r="J42" s="719"/>
      <c r="K42" s="719"/>
      <c r="L42" s="719"/>
      <c r="M42" s="728"/>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row>
    <row r="43" spans="1:169" s="24" customFormat="1" ht="12.75" customHeight="1">
      <c r="A43" s="679"/>
      <c r="B43" s="679"/>
      <c r="C43" s="679"/>
      <c r="D43" s="682"/>
      <c r="E43" s="686"/>
      <c r="F43" s="690"/>
      <c r="G43" s="553"/>
      <c r="H43" s="719"/>
      <c r="I43" s="719"/>
      <c r="J43" s="719"/>
      <c r="K43" s="719"/>
      <c r="L43" s="719"/>
      <c r="M43" s="728"/>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row>
    <row r="44" spans="1:169" s="24" customFormat="1" ht="13.5" customHeight="1">
      <c r="A44" s="679"/>
      <c r="B44" s="679"/>
      <c r="C44" s="679"/>
      <c r="D44" s="682"/>
      <c r="E44" s="686"/>
      <c r="F44" s="690"/>
      <c r="G44" s="553"/>
      <c r="H44" s="719"/>
      <c r="I44" s="719"/>
      <c r="J44" s="719"/>
      <c r="K44" s="719"/>
      <c r="L44" s="719"/>
      <c r="M44" s="728"/>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row>
    <row r="45" spans="1:169">
      <c r="A45" s="679"/>
      <c r="B45" s="679"/>
      <c r="C45" s="679"/>
      <c r="D45" s="682"/>
      <c r="E45" s="686"/>
      <c r="F45" s="690"/>
      <c r="G45" s="553"/>
      <c r="H45" s="719"/>
      <c r="I45" s="719"/>
      <c r="J45" s="719"/>
      <c r="K45" s="719"/>
      <c r="L45" s="719"/>
      <c r="M45" s="728"/>
      <c r="N45" s="30"/>
      <c r="O45" s="30"/>
    </row>
    <row r="46" spans="1:169">
      <c r="A46" s="679"/>
      <c r="B46" s="679"/>
      <c r="C46" s="679"/>
      <c r="D46" s="682"/>
      <c r="E46" s="686"/>
      <c r="F46" s="690"/>
      <c r="G46" s="553"/>
      <c r="H46" s="719"/>
      <c r="I46" s="719"/>
      <c r="J46" s="719"/>
      <c r="K46" s="719"/>
      <c r="L46" s="719"/>
      <c r="M46" s="728"/>
      <c r="N46" s="30"/>
      <c r="O46" s="30"/>
    </row>
    <row r="47" spans="1:169">
      <c r="A47" s="679"/>
      <c r="B47" s="679"/>
      <c r="C47" s="679"/>
      <c r="D47" s="683"/>
      <c r="E47" s="687"/>
      <c r="F47" s="690"/>
      <c r="G47" s="553"/>
      <c r="H47" s="719"/>
      <c r="I47" s="719"/>
      <c r="J47" s="719"/>
      <c r="K47" s="719"/>
      <c r="L47" s="719"/>
      <c r="M47" s="728"/>
      <c r="N47" s="30"/>
      <c r="O47" s="30"/>
    </row>
    <row r="48" spans="1:169">
      <c r="A48" s="679"/>
      <c r="B48" s="679"/>
      <c r="C48" s="679"/>
      <c r="D48" s="683"/>
      <c r="E48" s="687"/>
      <c r="F48" s="690"/>
      <c r="G48" s="553"/>
      <c r="H48" s="719"/>
      <c r="I48" s="719"/>
      <c r="J48" s="719"/>
      <c r="K48" s="719"/>
      <c r="L48" s="719"/>
      <c r="M48" s="728"/>
      <c r="N48" s="30"/>
      <c r="O48" s="30"/>
    </row>
    <row r="49" spans="1:169" ht="15.75" thickBot="1">
      <c r="A49" s="680"/>
      <c r="B49" s="680"/>
      <c r="C49" s="680"/>
      <c r="D49" s="684"/>
      <c r="E49" s="688"/>
      <c r="F49" s="691"/>
      <c r="G49" s="551"/>
      <c r="H49" s="720"/>
      <c r="I49" s="720"/>
      <c r="J49" s="720"/>
      <c r="K49" s="720"/>
      <c r="L49" s="720"/>
      <c r="M49" s="729"/>
      <c r="N49" s="30"/>
      <c r="O49" s="30"/>
    </row>
    <row r="50" spans="1:169" s="24" customFormat="1" ht="12.75">
      <c r="A50" s="678">
        <f>'7. Mapa Final'!A50</f>
        <v>5</v>
      </c>
      <c r="B50" s="678" t="str">
        <f>'7. Mapa Final'!B50</f>
        <v>Ofrecer, prometer, entregar, aceptar o solicitar una ventaja indebida  en la elaboración de toda la documentación de la parte precontractual y especificaciones técnicas en la contratación del SIGCMA</v>
      </c>
      <c r="C50" s="678" t="str">
        <f>'7. Mapa Final'!C50</f>
        <v>Cuando se elaboran los documentos de la parte precontractual y especificaciones técnicas con algo interes particular o para beneficiar a terceros.</v>
      </c>
      <c r="D50" s="681" t="e">
        <f>'7. Mapa Final'!J50</f>
        <v>#DIV/0!</v>
      </c>
      <c r="E50" s="685" t="e">
        <f>'7. Mapa Final'!K50</f>
        <v>#VALUE!</v>
      </c>
      <c r="F50" s="689" t="e">
        <f>'7. Mapa Final'!M50</f>
        <v>#DIV/0!</v>
      </c>
      <c r="G50" s="553" t="s">
        <v>412</v>
      </c>
      <c r="H50" s="718"/>
      <c r="I50" s="718"/>
      <c r="J50" s="718"/>
      <c r="K50" s="726"/>
      <c r="L50" s="726"/>
      <c r="M50" s="7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row>
    <row r="51" spans="1:169" s="24" customFormat="1" ht="12.75" customHeight="1">
      <c r="A51" s="679"/>
      <c r="B51" s="679"/>
      <c r="C51" s="679"/>
      <c r="D51" s="682"/>
      <c r="E51" s="686"/>
      <c r="F51" s="690"/>
      <c r="G51" s="553"/>
      <c r="H51" s="719"/>
      <c r="I51" s="719"/>
      <c r="J51" s="719"/>
      <c r="K51" s="719"/>
      <c r="L51" s="719"/>
      <c r="M51" s="731"/>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row>
    <row r="52" spans="1:169" s="24" customFormat="1" ht="12.75" customHeight="1">
      <c r="A52" s="679"/>
      <c r="B52" s="679"/>
      <c r="C52" s="679"/>
      <c r="D52" s="682"/>
      <c r="E52" s="686"/>
      <c r="F52" s="690"/>
      <c r="G52" s="553"/>
      <c r="H52" s="719"/>
      <c r="I52" s="719"/>
      <c r="J52" s="719"/>
      <c r="K52" s="719"/>
      <c r="L52" s="719"/>
      <c r="M52" s="731"/>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row>
    <row r="53" spans="1:169" s="24" customFormat="1" ht="12.75" customHeight="1">
      <c r="A53" s="679"/>
      <c r="B53" s="679"/>
      <c r="C53" s="679"/>
      <c r="D53" s="682"/>
      <c r="E53" s="686"/>
      <c r="F53" s="690"/>
      <c r="G53" s="553"/>
      <c r="H53" s="719"/>
      <c r="I53" s="719"/>
      <c r="J53" s="719"/>
      <c r="K53" s="719"/>
      <c r="L53" s="719"/>
      <c r="M53" s="731"/>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row>
    <row r="54" spans="1:169" s="24" customFormat="1" ht="13.5" customHeight="1">
      <c r="A54" s="679"/>
      <c r="B54" s="679"/>
      <c r="C54" s="679"/>
      <c r="D54" s="682"/>
      <c r="E54" s="686"/>
      <c r="F54" s="690"/>
      <c r="G54" s="553"/>
      <c r="H54" s="719"/>
      <c r="I54" s="719"/>
      <c r="J54" s="719"/>
      <c r="K54" s="719"/>
      <c r="L54" s="719"/>
      <c r="M54" s="731"/>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row>
    <row r="55" spans="1:169">
      <c r="A55" s="679"/>
      <c r="B55" s="679"/>
      <c r="C55" s="679"/>
      <c r="D55" s="682"/>
      <c r="E55" s="686"/>
      <c r="F55" s="690"/>
      <c r="G55" s="553"/>
      <c r="H55" s="719"/>
      <c r="I55" s="719"/>
      <c r="J55" s="719"/>
      <c r="K55" s="719"/>
      <c r="L55" s="719"/>
      <c r="M55" s="731"/>
      <c r="N55" s="30"/>
      <c r="O55" s="30"/>
    </row>
    <row r="56" spans="1:169">
      <c r="A56" s="679"/>
      <c r="B56" s="679"/>
      <c r="C56" s="679"/>
      <c r="D56" s="682"/>
      <c r="E56" s="686"/>
      <c r="F56" s="690"/>
      <c r="G56" s="553"/>
      <c r="H56" s="719"/>
      <c r="I56" s="719"/>
      <c r="J56" s="719"/>
      <c r="K56" s="719"/>
      <c r="L56" s="719"/>
      <c r="M56" s="731"/>
      <c r="N56" s="30"/>
      <c r="O56" s="30"/>
    </row>
    <row r="57" spans="1:169">
      <c r="A57" s="679"/>
      <c r="B57" s="679"/>
      <c r="C57" s="679"/>
      <c r="D57" s="683"/>
      <c r="E57" s="687"/>
      <c r="F57" s="690"/>
      <c r="G57" s="553"/>
      <c r="H57" s="719"/>
      <c r="I57" s="719"/>
      <c r="J57" s="719"/>
      <c r="K57" s="719"/>
      <c r="L57" s="719"/>
      <c r="M57" s="731"/>
      <c r="N57" s="30"/>
      <c r="O57" s="30"/>
    </row>
    <row r="58" spans="1:169">
      <c r="A58" s="679"/>
      <c r="B58" s="679"/>
      <c r="C58" s="679"/>
      <c r="D58" s="683"/>
      <c r="E58" s="687"/>
      <c r="F58" s="690"/>
      <c r="G58" s="553"/>
      <c r="H58" s="719"/>
      <c r="I58" s="719"/>
      <c r="J58" s="719"/>
      <c r="K58" s="719"/>
      <c r="L58" s="719"/>
      <c r="M58" s="731"/>
      <c r="N58" s="30"/>
      <c r="O58" s="30"/>
    </row>
    <row r="59" spans="1:169" ht="15.75" thickBot="1">
      <c r="A59" s="680"/>
      <c r="B59" s="680"/>
      <c r="C59" s="680"/>
      <c r="D59" s="684"/>
      <c r="E59" s="688"/>
      <c r="F59" s="691"/>
      <c r="G59" s="708"/>
      <c r="H59" s="720"/>
      <c r="I59" s="720"/>
      <c r="J59" s="720"/>
      <c r="K59" s="720"/>
      <c r="L59" s="720"/>
      <c r="M59" s="732"/>
      <c r="N59" s="30"/>
      <c r="O59" s="30"/>
    </row>
  </sheetData>
  <mergeCells count="81">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F50:F59"/>
    <mergeCell ref="G50:G59"/>
    <mergeCell ref="K20:K29"/>
    <mergeCell ref="L20:L29"/>
    <mergeCell ref="D40:D49"/>
    <mergeCell ref="E40:E49"/>
    <mergeCell ref="F40:F49"/>
    <mergeCell ref="G40:G49"/>
    <mergeCell ref="H40:H49"/>
    <mergeCell ref="K40:K49"/>
    <mergeCell ref="L40:L49"/>
    <mergeCell ref="F30:F39"/>
    <mergeCell ref="G30:G39"/>
    <mergeCell ref="H30:H39"/>
    <mergeCell ref="H50:H59"/>
    <mergeCell ref="I40:I49"/>
    <mergeCell ref="J40:J49"/>
    <mergeCell ref="M20:M29"/>
    <mergeCell ref="A30:A39"/>
    <mergeCell ref="B30:B39"/>
    <mergeCell ref="C30:C39"/>
    <mergeCell ref="D30:D39"/>
    <mergeCell ref="E30:E39"/>
    <mergeCell ref="L30:L39"/>
    <mergeCell ref="M30:M39"/>
    <mergeCell ref="I30:I39"/>
    <mergeCell ref="J30:J39"/>
    <mergeCell ref="K30:K39"/>
    <mergeCell ref="I20:I29"/>
    <mergeCell ref="J20:J2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A1:B2"/>
    <mergeCell ref="C1:J3"/>
    <mergeCell ref="H7:H8"/>
    <mergeCell ref="I7:J7"/>
    <mergeCell ref="K1:M3"/>
    <mergeCell ref="A4:B4"/>
    <mergeCell ref="A5:B5"/>
    <mergeCell ref="A6:B6"/>
    <mergeCell ref="C6:G6"/>
    <mergeCell ref="K7:L7"/>
    <mergeCell ref="M7:M8"/>
    <mergeCell ref="C4:M4"/>
    <mergeCell ref="C5:M5"/>
    <mergeCell ref="A7:C7"/>
    <mergeCell ref="D7:F7"/>
    <mergeCell ref="G7:G8"/>
  </mergeCells>
  <conditionalFormatting sqref="A7:B7">
    <cfRule type="containsText" dxfId="99" priority="41" operator="containsText" text="3- Moderado">
      <formula>NOT(ISERROR(SEARCH("3- Moderado",A7)))</formula>
    </cfRule>
    <cfRule type="containsText" dxfId="98" priority="42" operator="containsText" text="6- Moderado">
      <formula>NOT(ISERROR(SEARCH("6- Moderado",A7)))</formula>
    </cfRule>
    <cfRule type="containsText" dxfId="97" priority="43" operator="containsText" text="4- Moderado">
      <formula>NOT(ISERROR(SEARCH("4- Moderado",A7)))</formula>
    </cfRule>
    <cfRule type="containsText" dxfId="96" priority="44" operator="containsText" text="3- Bajo">
      <formula>NOT(ISERROR(SEARCH("3- Bajo",A7)))</formula>
    </cfRule>
    <cfRule type="containsText" dxfId="95" priority="45" operator="containsText" text="4- Bajo">
      <formula>NOT(ISERROR(SEARCH("4- Bajo",A7)))</formula>
    </cfRule>
    <cfRule type="containsText" dxfId="94" priority="46" operator="containsText" text="1- Bajo">
      <formula>NOT(ISERROR(SEARCH("1- Bajo",A7)))</formula>
    </cfRule>
  </conditionalFormatting>
  <conditionalFormatting sqref="A20:E20 A30:E30 A40:E40">
    <cfRule type="containsText" dxfId="93" priority="35" operator="containsText" text="3- Moderado">
      <formula>NOT(ISERROR(SEARCH("3- Moderado",A20)))</formula>
    </cfRule>
    <cfRule type="containsText" dxfId="92" priority="36" operator="containsText" text="6- Moderado">
      <formula>NOT(ISERROR(SEARCH("6- Moderado",A20)))</formula>
    </cfRule>
    <cfRule type="containsText" dxfId="91" priority="37" operator="containsText" text="4- Moderado">
      <formula>NOT(ISERROR(SEARCH("4- Moderado",A20)))</formula>
    </cfRule>
    <cfRule type="containsText" dxfId="90" priority="38" operator="containsText" text="3- Bajo">
      <formula>NOT(ISERROR(SEARCH("3- Bajo",A20)))</formula>
    </cfRule>
    <cfRule type="containsText" dxfId="89" priority="39" operator="containsText" text="4- Bajo">
      <formula>NOT(ISERROR(SEARCH("4- Bajo",A20)))</formula>
    </cfRule>
    <cfRule type="containsText" dxfId="88" priority="40" operator="containsText" text="1- Bajo">
      <formula>NOT(ISERROR(SEARCH("1- Bajo",A20)))</formula>
    </cfRule>
  </conditionalFormatting>
  <conditionalFormatting sqref="C8:F8">
    <cfRule type="containsText" dxfId="87" priority="19" operator="containsText" text="3- Moderado">
      <formula>NOT(ISERROR(SEARCH("3- Moderado",C8)))</formula>
    </cfRule>
    <cfRule type="containsText" dxfId="86" priority="20" operator="containsText" text="6- Moderado">
      <formula>NOT(ISERROR(SEARCH("6- Moderado",C8)))</formula>
    </cfRule>
    <cfRule type="containsText" dxfId="85" priority="21" operator="containsText" text="4- Moderado">
      <formula>NOT(ISERROR(SEARCH("4- Moderado",C8)))</formula>
    </cfRule>
    <cfRule type="containsText" dxfId="84" priority="22" operator="containsText" text="3- Bajo">
      <formula>NOT(ISERROR(SEARCH("3- Bajo",C8)))</formula>
    </cfRule>
    <cfRule type="containsText" dxfId="83" priority="23" operator="containsText" text="4- Bajo">
      <formula>NOT(ISERROR(SEARCH("4- Bajo",C8)))</formula>
    </cfRule>
    <cfRule type="containsText" dxfId="82" priority="24" operator="containsText" text="1- Bajo">
      <formula>NOT(ISERROR(SEARCH("1- Bajo",C8)))</formula>
    </cfRule>
  </conditionalFormatting>
  <conditionalFormatting sqref="D9:D59">
    <cfRule type="containsText" dxfId="81" priority="29" operator="containsText" text="Muy Alta">
      <formula>NOT(ISERROR(SEARCH("Muy Alta",D9)))</formula>
    </cfRule>
    <cfRule type="containsText" dxfId="80" priority="30" operator="containsText" text="Alta">
      <formula>NOT(ISERROR(SEARCH("Alta",D9)))</formula>
    </cfRule>
    <cfRule type="containsText" dxfId="79" priority="31" operator="containsText" text="Baja">
      <formula>NOT(ISERROR(SEARCH("Baja",D9)))</formula>
    </cfRule>
    <cfRule type="containsText" dxfId="78" priority="32" operator="containsText" text="Muy Baja">
      <formula>NOT(ISERROR(SEARCH("Muy Baja",D9)))</formula>
    </cfRule>
    <cfRule type="containsText" dxfId="77" priority="34" operator="containsText" text="Media">
      <formula>NOT(ISERROR(SEARCH("Media",D9)))</formula>
    </cfRule>
  </conditionalFormatting>
  <conditionalFormatting sqref="E9:E59">
    <cfRule type="containsText" dxfId="76" priority="25" operator="containsText" text="Catastrófico">
      <formula>NOT(ISERROR(SEARCH("Catastrófico",E9)))</formula>
    </cfRule>
    <cfRule type="containsText" dxfId="75" priority="26" operator="containsText" text="Mayor">
      <formula>NOT(ISERROR(SEARCH("Mayor",E9)))</formula>
    </cfRule>
    <cfRule type="containsText" dxfId="74" priority="27" operator="containsText" text="Menor">
      <formula>NOT(ISERROR(SEARCH("Menor",E9)))</formula>
    </cfRule>
    <cfRule type="containsText" dxfId="73" priority="28" operator="containsText" text="Leve">
      <formula>NOT(ISERROR(SEARCH("Leve",E9)))</formula>
    </cfRule>
  </conditionalFormatting>
  <conditionalFormatting sqref="E9:F59">
    <cfRule type="containsText" dxfId="72" priority="33" operator="containsText" text="Moderado">
      <formula>NOT(ISERROR(SEARCH("Moderado",E9)))</formula>
    </cfRule>
  </conditionalFormatting>
  <conditionalFormatting sqref="F9:F59">
    <cfRule type="containsText" dxfId="71" priority="47" operator="containsText" text="Bajo">
      <formula>NOT(ISERROR(SEARCH("Bajo",F9)))</formula>
    </cfRule>
    <cfRule type="containsText" dxfId="70" priority="48" operator="containsText" text="Moderado">
      <formula>NOT(ISERROR(SEARCH("Moderado",F9)))</formula>
    </cfRule>
    <cfRule type="containsText" dxfId="69" priority="49" operator="containsText" text="Alto">
      <formula>NOT(ISERROR(SEARCH("Alto",F9)))</formula>
    </cfRule>
    <cfRule type="containsText" dxfId="68" priority="50" operator="containsText" text="Extremo">
      <formula>NOT(ISERROR(SEARCH("Extremo",F9)))</formula>
    </cfRule>
    <cfRule type="colorScale" priority="51">
      <colorScale>
        <cfvo type="min"/>
        <cfvo type="max"/>
        <color rgb="FFFF7128"/>
        <color rgb="FFFFEF9C"/>
      </colorScale>
    </cfRule>
  </conditionalFormatting>
  <conditionalFormatting sqref="A9:E9">
    <cfRule type="containsText" dxfId="67" priority="13" operator="containsText" text="3- Moderado">
      <formula>NOT(ISERROR(SEARCH("3- Moderado",A9)))</formula>
    </cfRule>
    <cfRule type="containsText" dxfId="66" priority="14" operator="containsText" text="6- Moderado">
      <formula>NOT(ISERROR(SEARCH("6- Moderado",A9)))</formula>
    </cfRule>
    <cfRule type="containsText" dxfId="65" priority="15" operator="containsText" text="4- Moderado">
      <formula>NOT(ISERROR(SEARCH("4- Moderado",A9)))</formula>
    </cfRule>
    <cfRule type="containsText" dxfId="64" priority="16" operator="containsText" text="3- Bajo">
      <formula>NOT(ISERROR(SEARCH("3- Bajo",A9)))</formula>
    </cfRule>
    <cfRule type="containsText" dxfId="63" priority="17" operator="containsText" text="4- Bajo">
      <formula>NOT(ISERROR(SEARCH("4- Bajo",A9)))</formula>
    </cfRule>
    <cfRule type="containsText" dxfId="62" priority="18" operator="containsText" text="1- Bajo">
      <formula>NOT(ISERROR(SEARCH("1- Bajo",A9)))</formula>
    </cfRule>
  </conditionalFormatting>
  <conditionalFormatting sqref="A10:E10">
    <cfRule type="containsText" dxfId="61" priority="7" operator="containsText" text="3- Moderado">
      <formula>NOT(ISERROR(SEARCH("3- Moderado",A10)))</formula>
    </cfRule>
    <cfRule type="containsText" dxfId="60" priority="8" operator="containsText" text="6- Moderado">
      <formula>NOT(ISERROR(SEARCH("6- Moderado",A10)))</formula>
    </cfRule>
    <cfRule type="containsText" dxfId="59" priority="9" operator="containsText" text="4- Moderado">
      <formula>NOT(ISERROR(SEARCH("4- Moderado",A10)))</formula>
    </cfRule>
    <cfRule type="containsText" dxfId="58" priority="10" operator="containsText" text="3- Bajo">
      <formula>NOT(ISERROR(SEARCH("3- Bajo",A10)))</formula>
    </cfRule>
    <cfRule type="containsText" dxfId="57" priority="11" operator="containsText" text="4- Bajo">
      <formula>NOT(ISERROR(SEARCH("4- Bajo",A10)))</formula>
    </cfRule>
    <cfRule type="containsText" dxfId="56" priority="12" operator="containsText" text="1- Bajo">
      <formula>NOT(ISERROR(SEARCH("1- Bajo",A10)))</formula>
    </cfRule>
  </conditionalFormatting>
  <conditionalFormatting sqref="A50:E50">
    <cfRule type="containsText" dxfId="55" priority="1" operator="containsText" text="3- Moderado">
      <formula>NOT(ISERROR(SEARCH("3- Moderado",A50)))</formula>
    </cfRule>
    <cfRule type="containsText" dxfId="54" priority="2" operator="containsText" text="6- Moderado">
      <formula>NOT(ISERROR(SEARCH("6- Moderado",A50)))</formula>
    </cfRule>
    <cfRule type="containsText" dxfId="53" priority="3" operator="containsText" text="4- Moderado">
      <formula>NOT(ISERROR(SEARCH("4- Moderado",A50)))</formula>
    </cfRule>
    <cfRule type="containsText" dxfId="52" priority="4" operator="containsText" text="3- Bajo">
      <formula>NOT(ISERROR(SEARCH("3- Bajo",A50)))</formula>
    </cfRule>
    <cfRule type="containsText" dxfId="51" priority="5" operator="containsText" text="4- Bajo">
      <formula>NOT(ISERROR(SEARCH("4- Bajo",A50)))</formula>
    </cfRule>
    <cfRule type="containsText" dxfId="50" priority="6" operator="containsText" text="1- Bajo">
      <formula>NOT(ISERROR(SEARCH("1- Bajo",A50)))</formula>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ageMargins left="0.7" right="0.7" top="0.75" bottom="0.75" header="0.3" footer="0.3"/>
  <pageSetup paperSize="14"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G9:G59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K59"/>
  <sheetViews>
    <sheetView tabSelected="1" zoomScale="70" zoomScaleNormal="70" workbookViewId="0">
      <selection activeCell="H20" sqref="H20:H29"/>
    </sheetView>
  </sheetViews>
  <sheetFormatPr baseColWidth="10" defaultColWidth="11.42578125" defaultRowHeight="15"/>
  <cols>
    <col min="1" max="1" width="11.140625" style="6" customWidth="1"/>
    <col min="2" max="2" width="35.85546875" style="6" customWidth="1"/>
    <col min="3" max="3" width="40.28515625" customWidth="1"/>
    <col min="4" max="4" width="16.85546875" style="79" customWidth="1"/>
    <col min="5" max="5" width="18.5703125" style="25" customWidth="1"/>
    <col min="6" max="6" width="18.28515625" style="25" bestFit="1" customWidth="1"/>
    <col min="7" max="7" width="18.28515625" bestFit="1" customWidth="1"/>
    <col min="8" max="8" width="32.7109375" customWidth="1"/>
    <col min="9" max="9" width="16.5703125" customWidth="1"/>
    <col min="10" max="10" width="14.28515625" customWidth="1"/>
    <col min="11" max="11" width="17.7109375" customWidth="1"/>
    <col min="12" max="12" width="18" customWidth="1"/>
    <col min="13" max="13" width="48.28515625" customWidth="1"/>
    <col min="14" max="169" width="11.42578125" style="3"/>
  </cols>
  <sheetData>
    <row r="1" spans="1:271" s="18" customFormat="1" ht="16.5" customHeight="1">
      <c r="A1" s="616"/>
      <c r="B1" s="617"/>
      <c r="C1" s="620"/>
      <c r="D1" s="620"/>
      <c r="E1" s="620"/>
      <c r="F1" s="620"/>
      <c r="G1" s="620"/>
      <c r="H1" s="620"/>
      <c r="I1" s="620"/>
      <c r="J1" s="621"/>
      <c r="K1" s="613"/>
      <c r="L1" s="613"/>
      <c r="M1" s="613"/>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39.75" customHeight="1">
      <c r="A2" s="618"/>
      <c r="B2" s="619"/>
      <c r="C2" s="622"/>
      <c r="D2" s="622"/>
      <c r="E2" s="622"/>
      <c r="F2" s="622"/>
      <c r="G2" s="622"/>
      <c r="H2" s="622"/>
      <c r="I2" s="622"/>
      <c r="J2" s="623"/>
      <c r="K2" s="613"/>
      <c r="L2" s="613"/>
      <c r="M2" s="613"/>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2"/>
      <c r="B3" s="2"/>
      <c r="C3" s="622"/>
      <c r="D3" s="622"/>
      <c r="E3" s="622"/>
      <c r="F3" s="622"/>
      <c r="G3" s="622"/>
      <c r="H3" s="622"/>
      <c r="I3" s="622"/>
      <c r="J3" s="623"/>
      <c r="K3" s="613"/>
      <c r="L3" s="613"/>
      <c r="M3" s="613"/>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1.25" customHeight="1">
      <c r="A4" s="614" t="s">
        <v>260</v>
      </c>
      <c r="B4" s="615"/>
      <c r="C4" s="670" t="s">
        <v>261</v>
      </c>
      <c r="D4" s="671"/>
      <c r="E4" s="671"/>
      <c r="F4" s="671"/>
      <c r="G4" s="671"/>
      <c r="H4" s="671"/>
      <c r="I4" s="671"/>
      <c r="J4" s="671"/>
      <c r="K4" s="671"/>
      <c r="L4" s="671"/>
      <c r="M4" s="672"/>
      <c r="N4" s="147"/>
      <c r="O4" s="147"/>
      <c r="P4" s="147"/>
      <c r="Q4" s="147"/>
      <c r="R4" s="147"/>
      <c r="S4" s="147"/>
      <c r="T4" s="147"/>
      <c r="U4" s="147"/>
      <c r="V4" s="14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59.25" customHeight="1">
      <c r="A5" s="614" t="s">
        <v>262</v>
      </c>
      <c r="B5" s="615"/>
      <c r="C5" s="673" t="s">
        <v>263</v>
      </c>
      <c r="D5" s="674"/>
      <c r="E5" s="674"/>
      <c r="F5" s="674"/>
      <c r="G5" s="674"/>
      <c r="H5" s="674"/>
      <c r="I5" s="674"/>
      <c r="J5" s="674"/>
      <c r="K5" s="674"/>
      <c r="L5" s="674"/>
      <c r="M5" s="675"/>
      <c r="N5" s="146"/>
      <c r="O5" s="146"/>
      <c r="P5" s="146"/>
      <c r="Q5" s="146"/>
      <c r="R5" s="146"/>
      <c r="S5" s="146"/>
      <c r="T5" s="146"/>
      <c r="U5" s="146"/>
      <c r="V5" s="146"/>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32.25" customHeight="1" thickBot="1">
      <c r="A6" s="603" t="s">
        <v>264</v>
      </c>
      <c r="B6" s="604"/>
      <c r="C6" s="605" t="s">
        <v>499</v>
      </c>
      <c r="D6" s="605"/>
      <c r="E6" s="605"/>
      <c r="F6" s="605"/>
      <c r="G6" s="606"/>
      <c r="H6" s="1"/>
      <c r="I6" s="1"/>
      <c r="J6" s="1"/>
      <c r="K6" s="1"/>
      <c r="L6" s="1"/>
      <c r="M6" s="1"/>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Bot="1">
      <c r="A7" s="607" t="s">
        <v>455</v>
      </c>
      <c r="B7" s="608"/>
      <c r="C7" s="609"/>
      <c r="D7" s="610" t="s">
        <v>456</v>
      </c>
      <c r="E7" s="610"/>
      <c r="F7" s="610"/>
      <c r="G7" s="611" t="s">
        <v>457</v>
      </c>
      <c r="H7" s="597" t="s">
        <v>458</v>
      </c>
      <c r="I7" s="599" t="s">
        <v>459</v>
      </c>
      <c r="J7" s="600"/>
      <c r="K7" s="599" t="s">
        <v>460</v>
      </c>
      <c r="L7" s="600"/>
      <c r="M7" s="601" t="s">
        <v>471</v>
      </c>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row>
    <row r="8" spans="1:271" s="23" customFormat="1" ht="108" customHeight="1" thickTop="1" thickBot="1">
      <c r="A8" s="148" t="s">
        <v>35</v>
      </c>
      <c r="B8" s="31" t="s">
        <v>202</v>
      </c>
      <c r="C8" s="32" t="s">
        <v>204</v>
      </c>
      <c r="D8" s="26" t="s">
        <v>214</v>
      </c>
      <c r="E8" s="26" t="s">
        <v>462</v>
      </c>
      <c r="F8" s="26" t="s">
        <v>463</v>
      </c>
      <c r="G8" s="612"/>
      <c r="H8" s="598"/>
      <c r="I8" s="27" t="s">
        <v>464</v>
      </c>
      <c r="J8" s="27" t="s">
        <v>465</v>
      </c>
      <c r="K8" s="27" t="s">
        <v>466</v>
      </c>
      <c r="L8" s="27" t="s">
        <v>467</v>
      </c>
      <c r="M8" s="602"/>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row>
    <row r="9" spans="1:271" s="24" customFormat="1" ht="15" customHeight="1" thickTop="1" thickBot="1">
      <c r="A9" s="127"/>
      <c r="B9" s="128"/>
      <c r="C9" s="128"/>
      <c r="D9" s="128"/>
      <c r="E9" s="128"/>
      <c r="F9" s="128"/>
      <c r="G9" s="128"/>
      <c r="H9" s="149"/>
      <c r="I9" s="149"/>
      <c r="J9" s="149"/>
      <c r="K9" s="149"/>
      <c r="L9" s="149"/>
      <c r="M9" s="15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row>
    <row r="10" spans="1:271" s="24" customFormat="1" ht="13.5" customHeight="1">
      <c r="A10" s="735">
        <f>'7. Mapa Final'!A10</f>
        <v>1</v>
      </c>
      <c r="B10" s="678" t="str">
        <f>'7. Mapa Final'!B10</f>
        <v xml:space="preserve">El Sistema Integrado de Gestión (SIGCMA) no aporte  al mejoramiento institucional. </v>
      </c>
      <c r="C10" s="678" t="str">
        <f>'7. Mapa Final'!C10</f>
        <v>Que  la implementación de los sistemas  de gestión no cumpla con sus objetivos al no  contribuir con el mejoramiento institucional y no logre  la eficacia, la eficiencia, la efectividad y  transparencia  de los procesos.</v>
      </c>
      <c r="D10" s="681" t="str">
        <f>'7. Mapa Final'!J10</f>
        <v>Baja - 2</v>
      </c>
      <c r="E10" s="685" t="str">
        <f>'7. Mapa Final'!K10</f>
        <v>Menor - 2</v>
      </c>
      <c r="F10" s="689" t="str">
        <f>'7. Mapa Final'!M10</f>
        <v>Moderado - 4</v>
      </c>
      <c r="G10" s="712" t="s">
        <v>343</v>
      </c>
      <c r="H10" s="715" t="s">
        <v>515</v>
      </c>
      <c r="I10" s="662"/>
      <c r="J10" s="638" t="s">
        <v>468</v>
      </c>
      <c r="K10" s="634">
        <v>45566</v>
      </c>
      <c r="L10" s="634">
        <v>45657</v>
      </c>
      <c r="M10" s="733" t="s">
        <v>516</v>
      </c>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4" customFormat="1" ht="13.5" customHeight="1">
      <c r="A11" s="736"/>
      <c r="B11" s="679"/>
      <c r="C11" s="679"/>
      <c r="D11" s="682"/>
      <c r="E11" s="686"/>
      <c r="F11" s="690"/>
      <c r="G11" s="713"/>
      <c r="H11" s="716"/>
      <c r="I11" s="630"/>
      <c r="J11" s="639"/>
      <c r="K11" s="630"/>
      <c r="L11" s="630"/>
      <c r="M11" s="721"/>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4" customFormat="1" ht="13.5" customHeight="1">
      <c r="A12" s="736"/>
      <c r="B12" s="679"/>
      <c r="C12" s="679"/>
      <c r="D12" s="682"/>
      <c r="E12" s="686"/>
      <c r="F12" s="690"/>
      <c r="G12" s="713"/>
      <c r="H12" s="716"/>
      <c r="I12" s="630"/>
      <c r="J12" s="639"/>
      <c r="K12" s="630"/>
      <c r="L12" s="630"/>
      <c r="M12" s="721"/>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4" customFormat="1" ht="13.5" customHeight="1">
      <c r="A13" s="736"/>
      <c r="B13" s="679"/>
      <c r="C13" s="679"/>
      <c r="D13" s="682"/>
      <c r="E13" s="686"/>
      <c r="F13" s="690"/>
      <c r="G13" s="713"/>
      <c r="H13" s="716"/>
      <c r="I13" s="630"/>
      <c r="J13" s="639"/>
      <c r="K13" s="630"/>
      <c r="L13" s="630"/>
      <c r="M13" s="721"/>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4" customFormat="1" ht="13.5" customHeight="1">
      <c r="A14" s="736"/>
      <c r="B14" s="679"/>
      <c r="C14" s="679"/>
      <c r="D14" s="682"/>
      <c r="E14" s="686"/>
      <c r="F14" s="690"/>
      <c r="G14" s="713"/>
      <c r="H14" s="716"/>
      <c r="I14" s="630"/>
      <c r="J14" s="639"/>
      <c r="K14" s="630"/>
      <c r="L14" s="630"/>
      <c r="M14" s="721"/>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4" customFormat="1" ht="13.5" customHeight="1">
      <c r="A15" s="736"/>
      <c r="B15" s="679"/>
      <c r="C15" s="679"/>
      <c r="D15" s="682"/>
      <c r="E15" s="686"/>
      <c r="F15" s="690"/>
      <c r="G15" s="713"/>
      <c r="H15" s="716"/>
      <c r="I15" s="630"/>
      <c r="J15" s="639"/>
      <c r="K15" s="630"/>
      <c r="L15" s="630"/>
      <c r="M15" s="721"/>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4" customFormat="1" ht="13.5" customHeight="1">
      <c r="A16" s="736"/>
      <c r="B16" s="679"/>
      <c r="C16" s="679"/>
      <c r="D16" s="682"/>
      <c r="E16" s="686"/>
      <c r="F16" s="690"/>
      <c r="G16" s="713"/>
      <c r="H16" s="716"/>
      <c r="I16" s="630"/>
      <c r="J16" s="639"/>
      <c r="K16" s="630"/>
      <c r="L16" s="630"/>
      <c r="M16" s="721"/>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4" customFormat="1" ht="13.5" customHeight="1">
      <c r="A17" s="736"/>
      <c r="B17" s="679"/>
      <c r="C17" s="679"/>
      <c r="D17" s="683"/>
      <c r="E17" s="687"/>
      <c r="F17" s="690"/>
      <c r="G17" s="713"/>
      <c r="H17" s="716"/>
      <c r="I17" s="630"/>
      <c r="J17" s="639"/>
      <c r="K17" s="630"/>
      <c r="L17" s="630"/>
      <c r="M17" s="721"/>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4" customFormat="1" ht="21.75" customHeight="1">
      <c r="A18" s="736"/>
      <c r="B18" s="679"/>
      <c r="C18" s="679"/>
      <c r="D18" s="683"/>
      <c r="E18" s="687"/>
      <c r="F18" s="690"/>
      <c r="G18" s="713"/>
      <c r="H18" s="716"/>
      <c r="I18" s="630"/>
      <c r="J18" s="639"/>
      <c r="K18" s="630"/>
      <c r="L18" s="630"/>
      <c r="M18" s="721"/>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4" customFormat="1" ht="21.75" customHeight="1" thickBot="1">
      <c r="A19" s="737"/>
      <c r="B19" s="680"/>
      <c r="C19" s="680"/>
      <c r="D19" s="684"/>
      <c r="E19" s="688"/>
      <c r="F19" s="691"/>
      <c r="G19" s="714"/>
      <c r="H19" s="717"/>
      <c r="I19" s="631"/>
      <c r="J19" s="640"/>
      <c r="K19" s="631"/>
      <c r="L19" s="631"/>
      <c r="M19" s="734"/>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4" customFormat="1" ht="13.5" customHeight="1">
      <c r="A20" s="735">
        <f>'7. Mapa Final'!A20</f>
        <v>2</v>
      </c>
      <c r="B20" s="678" t="str">
        <f>'7. Mapa Final'!B20</f>
        <v>Las auditorias internas del SIGCMA  no contribuyan al mejoramiento del sistema integrado.</v>
      </c>
      <c r="C20" s="678" t="str">
        <f>'7. Mapa Final'!C20</f>
        <v>Cuando  en la preparación y presentación de resultados de de la auditoria interna del SIGCMA se  emiten informes y/o  conceptos inexactos con los requisitos de las normas aplicables, inoportunos, no confiables,  sin utilidad,  sin objetividad..</v>
      </c>
      <c r="D20" s="681" t="str">
        <f>'7. Mapa Final'!J20</f>
        <v>Muy Baja - 1</v>
      </c>
      <c r="E20" s="685" t="str">
        <f>'7. Mapa Final'!K20</f>
        <v>Moderado - 3</v>
      </c>
      <c r="F20" s="689" t="str">
        <f>'7. Mapa Final'!M20</f>
        <v>Moderado - 3</v>
      </c>
      <c r="G20" s="637" t="s">
        <v>343</v>
      </c>
      <c r="H20" s="645" t="s">
        <v>503</v>
      </c>
      <c r="I20" s="630"/>
      <c r="J20" s="638" t="s">
        <v>468</v>
      </c>
      <c r="K20" s="634">
        <v>45566</v>
      </c>
      <c r="L20" s="634">
        <v>45657</v>
      </c>
      <c r="M20" s="721" t="s">
        <v>519</v>
      </c>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4" customFormat="1" ht="13.5" customHeight="1">
      <c r="A21" s="736"/>
      <c r="B21" s="679"/>
      <c r="C21" s="679"/>
      <c r="D21" s="682"/>
      <c r="E21" s="686"/>
      <c r="F21" s="690"/>
      <c r="G21" s="637"/>
      <c r="H21" s="646"/>
      <c r="I21" s="630"/>
      <c r="J21" s="639"/>
      <c r="K21" s="630"/>
      <c r="L21" s="630"/>
      <c r="M21" s="722"/>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4" customFormat="1" ht="13.5" customHeight="1">
      <c r="A22" s="736"/>
      <c r="B22" s="679"/>
      <c r="C22" s="679"/>
      <c r="D22" s="682"/>
      <c r="E22" s="686"/>
      <c r="F22" s="690"/>
      <c r="G22" s="637"/>
      <c r="H22" s="646"/>
      <c r="I22" s="630"/>
      <c r="J22" s="639"/>
      <c r="K22" s="630"/>
      <c r="L22" s="630"/>
      <c r="M22" s="722"/>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4" customFormat="1" ht="13.5" customHeight="1">
      <c r="A23" s="736"/>
      <c r="B23" s="679"/>
      <c r="C23" s="679"/>
      <c r="D23" s="682"/>
      <c r="E23" s="686"/>
      <c r="F23" s="690"/>
      <c r="G23" s="637"/>
      <c r="H23" s="646"/>
      <c r="I23" s="630"/>
      <c r="J23" s="639"/>
      <c r="K23" s="630"/>
      <c r="L23" s="630"/>
      <c r="M23" s="722"/>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4" customFormat="1" ht="13.5" customHeight="1">
      <c r="A24" s="736"/>
      <c r="B24" s="679"/>
      <c r="C24" s="679"/>
      <c r="D24" s="682"/>
      <c r="E24" s="686"/>
      <c r="F24" s="690"/>
      <c r="G24" s="637"/>
      <c r="H24" s="646"/>
      <c r="I24" s="630"/>
      <c r="J24" s="639"/>
      <c r="K24" s="630"/>
      <c r="L24" s="630"/>
      <c r="M24" s="722"/>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s="24" customFormat="1" ht="13.5" customHeight="1">
      <c r="A25" s="736"/>
      <c r="B25" s="679"/>
      <c r="C25" s="679"/>
      <c r="D25" s="682"/>
      <c r="E25" s="686"/>
      <c r="F25" s="690"/>
      <c r="G25" s="637"/>
      <c r="H25" s="646"/>
      <c r="I25" s="630"/>
      <c r="J25" s="639"/>
      <c r="K25" s="630"/>
      <c r="L25" s="630"/>
      <c r="M25" s="722"/>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row>
    <row r="26" spans="1:169" s="24" customFormat="1" ht="13.5" customHeight="1">
      <c r="A26" s="736"/>
      <c r="B26" s="679"/>
      <c r="C26" s="679"/>
      <c r="D26" s="682"/>
      <c r="E26" s="686"/>
      <c r="F26" s="690"/>
      <c r="G26" s="637"/>
      <c r="H26" s="646"/>
      <c r="I26" s="630"/>
      <c r="J26" s="639"/>
      <c r="K26" s="630"/>
      <c r="L26" s="630"/>
      <c r="M26" s="722"/>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row>
    <row r="27" spans="1:169" s="24" customFormat="1" ht="13.5" customHeight="1">
      <c r="A27" s="736"/>
      <c r="B27" s="679"/>
      <c r="C27" s="679"/>
      <c r="D27" s="683"/>
      <c r="E27" s="687"/>
      <c r="F27" s="690"/>
      <c r="G27" s="637"/>
      <c r="H27" s="646"/>
      <c r="I27" s="630"/>
      <c r="J27" s="639"/>
      <c r="K27" s="630"/>
      <c r="L27" s="630"/>
      <c r="M27" s="722"/>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row>
    <row r="28" spans="1:169" s="24" customFormat="1" ht="21.75" customHeight="1">
      <c r="A28" s="736"/>
      <c r="B28" s="679"/>
      <c r="C28" s="679"/>
      <c r="D28" s="683"/>
      <c r="E28" s="687"/>
      <c r="F28" s="690"/>
      <c r="G28" s="637"/>
      <c r="H28" s="646"/>
      <c r="I28" s="630"/>
      <c r="J28" s="639"/>
      <c r="K28" s="630"/>
      <c r="L28" s="630"/>
      <c r="M28" s="722"/>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row>
    <row r="29" spans="1:169" s="24" customFormat="1" ht="21.75" customHeight="1" thickBot="1">
      <c r="A29" s="737"/>
      <c r="B29" s="680"/>
      <c r="C29" s="680"/>
      <c r="D29" s="684"/>
      <c r="E29" s="688"/>
      <c r="F29" s="691"/>
      <c r="G29" s="637"/>
      <c r="H29" s="647"/>
      <c r="I29" s="630"/>
      <c r="J29" s="640"/>
      <c r="K29" s="631"/>
      <c r="L29" s="631"/>
      <c r="M29" s="722"/>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row>
    <row r="30" spans="1:169" s="24" customFormat="1" ht="12.75" customHeight="1">
      <c r="A30" s="735">
        <f>'7. Mapa Final'!A30</f>
        <v>3</v>
      </c>
      <c r="B30" s="678" t="str">
        <f>'7. Mapa Final'!B30</f>
        <v xml:space="preserve">Desactualización u  obsolecencia de los documentos del sistema </v>
      </c>
      <c r="C30" s="678" t="str">
        <f>'7. Mapa Final'!C30</f>
        <v xml:space="preserve">Se usen o se mantengan publicados  documentos desactualizados  , no vigentes o no controlados </v>
      </c>
      <c r="D30" s="681" t="str">
        <f>'7. Mapa Final'!J30</f>
        <v>Media - 3</v>
      </c>
      <c r="E30" s="685" t="str">
        <f>'7. Mapa Final'!K30</f>
        <v>Moderado - 3</v>
      </c>
      <c r="F30" s="689" t="str">
        <f>'7. Mapa Final'!M30</f>
        <v>Moderado - 9</v>
      </c>
      <c r="G30" s="660" t="s">
        <v>343</v>
      </c>
      <c r="H30" s="483" t="s">
        <v>509</v>
      </c>
      <c r="I30" s="662"/>
      <c r="J30" s="638" t="s">
        <v>468</v>
      </c>
      <c r="K30" s="634">
        <v>45566</v>
      </c>
      <c r="L30" s="634">
        <v>45657</v>
      </c>
      <c r="M30" s="733" t="s">
        <v>510</v>
      </c>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row>
    <row r="31" spans="1:169" s="24" customFormat="1" ht="12.75" customHeight="1">
      <c r="A31" s="736"/>
      <c r="B31" s="679"/>
      <c r="C31" s="679"/>
      <c r="D31" s="682"/>
      <c r="E31" s="686"/>
      <c r="F31" s="690"/>
      <c r="G31" s="637"/>
      <c r="H31" s="484"/>
      <c r="I31" s="630"/>
      <c r="J31" s="639"/>
      <c r="K31" s="630"/>
      <c r="L31" s="630"/>
      <c r="M31" s="721"/>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row>
    <row r="32" spans="1:169" s="24" customFormat="1" ht="12.75" customHeight="1">
      <c r="A32" s="736"/>
      <c r="B32" s="679"/>
      <c r="C32" s="679"/>
      <c r="D32" s="682"/>
      <c r="E32" s="686"/>
      <c r="F32" s="690"/>
      <c r="G32" s="637"/>
      <c r="H32" s="484"/>
      <c r="I32" s="630"/>
      <c r="J32" s="639"/>
      <c r="K32" s="630"/>
      <c r="L32" s="630"/>
      <c r="M32" s="721"/>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row>
    <row r="33" spans="1:169" s="24" customFormat="1" ht="12.75" customHeight="1">
      <c r="A33" s="736"/>
      <c r="B33" s="679"/>
      <c r="C33" s="679"/>
      <c r="D33" s="682"/>
      <c r="E33" s="686"/>
      <c r="F33" s="690"/>
      <c r="G33" s="637"/>
      <c r="H33" s="484"/>
      <c r="I33" s="630"/>
      <c r="J33" s="639"/>
      <c r="K33" s="630"/>
      <c r="L33" s="630"/>
      <c r="M33" s="721"/>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row>
    <row r="34" spans="1:169" s="24" customFormat="1" ht="13.5" customHeight="1">
      <c r="A34" s="736"/>
      <c r="B34" s="679"/>
      <c r="C34" s="679"/>
      <c r="D34" s="682"/>
      <c r="E34" s="686"/>
      <c r="F34" s="690"/>
      <c r="G34" s="637"/>
      <c r="H34" s="484"/>
      <c r="I34" s="630"/>
      <c r="J34" s="639"/>
      <c r="K34" s="630"/>
      <c r="L34" s="630"/>
      <c r="M34" s="721"/>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row>
    <row r="35" spans="1:169">
      <c r="A35" s="736"/>
      <c r="B35" s="679"/>
      <c r="C35" s="679"/>
      <c r="D35" s="682"/>
      <c r="E35" s="686"/>
      <c r="F35" s="690"/>
      <c r="G35" s="637"/>
      <c r="H35" s="484"/>
      <c r="I35" s="630"/>
      <c r="J35" s="639"/>
      <c r="K35" s="630"/>
      <c r="L35" s="630"/>
      <c r="M35" s="721"/>
      <c r="N35" s="30"/>
      <c r="O35" s="30"/>
    </row>
    <row r="36" spans="1:169">
      <c r="A36" s="736"/>
      <c r="B36" s="679"/>
      <c r="C36" s="679"/>
      <c r="D36" s="682"/>
      <c r="E36" s="686"/>
      <c r="F36" s="690"/>
      <c r="G36" s="637"/>
      <c r="H36" s="484"/>
      <c r="I36" s="630"/>
      <c r="J36" s="639"/>
      <c r="K36" s="630"/>
      <c r="L36" s="630"/>
      <c r="M36" s="721"/>
      <c r="N36" s="30"/>
      <c r="O36" s="30"/>
    </row>
    <row r="37" spans="1:169">
      <c r="A37" s="736"/>
      <c r="B37" s="679"/>
      <c r="C37" s="679"/>
      <c r="D37" s="683"/>
      <c r="E37" s="687"/>
      <c r="F37" s="690"/>
      <c r="G37" s="637"/>
      <c r="H37" s="484"/>
      <c r="I37" s="630"/>
      <c r="J37" s="639"/>
      <c r="K37" s="630"/>
      <c r="L37" s="630"/>
      <c r="M37" s="721"/>
      <c r="N37" s="30"/>
      <c r="O37" s="30"/>
    </row>
    <row r="38" spans="1:169">
      <c r="A38" s="736"/>
      <c r="B38" s="679"/>
      <c r="C38" s="679"/>
      <c r="D38" s="683"/>
      <c r="E38" s="687"/>
      <c r="F38" s="690"/>
      <c r="G38" s="637"/>
      <c r="H38" s="484"/>
      <c r="I38" s="630"/>
      <c r="J38" s="639"/>
      <c r="K38" s="630"/>
      <c r="L38" s="630"/>
      <c r="M38" s="721"/>
      <c r="N38" s="30"/>
      <c r="O38" s="30"/>
    </row>
    <row r="39" spans="1:169" ht="15.75" thickBot="1">
      <c r="A39" s="737"/>
      <c r="B39" s="680"/>
      <c r="C39" s="680"/>
      <c r="D39" s="684"/>
      <c r="E39" s="688"/>
      <c r="F39" s="691"/>
      <c r="G39" s="661"/>
      <c r="H39" s="496"/>
      <c r="I39" s="631"/>
      <c r="J39" s="640"/>
      <c r="K39" s="631"/>
      <c r="L39" s="631"/>
      <c r="M39" s="734"/>
      <c r="N39" s="30"/>
      <c r="O39" s="30"/>
    </row>
    <row r="40" spans="1:169" s="24" customFormat="1" ht="12.75">
      <c r="A40" s="735">
        <f>'7. Mapa Final'!A40</f>
        <v>4</v>
      </c>
      <c r="B40" s="678" t="str">
        <f>'7. Mapa Final'!B40</f>
        <v xml:space="preserve">Ofrecer, prometer, entregar, aceptar o solicitar una ventaja indebida para preparar o presentar Informes con datos inexactos, inoportunos y no confiables en el ejercicio de la Auditoría Interna  que permita favorecer intereses personales o de terceros.
</v>
      </c>
      <c r="C40" s="678" t="str">
        <f>'7. Mapa Final'!C40</f>
        <v>Posibilidad que en la preparación y presentación de resultados de monitoreo y evaluación, intencionalmente se emitan informes con resultados inexactos, inoportunos, no confiables,  sin utilidad,  sin objetividad en el ejercicio de la Auditoría Interna que obedezcan a intereses particulares y no institucionales.</v>
      </c>
      <c r="D40" s="681" t="e">
        <f>'7. Mapa Final'!J40</f>
        <v>#DIV/0!</v>
      </c>
      <c r="E40" s="685" t="e">
        <f>'7. Mapa Final'!K40</f>
        <v>#VALUE!</v>
      </c>
      <c r="F40" s="689" t="e">
        <f>'7. Mapa Final'!M40</f>
        <v>#DIV/0!</v>
      </c>
      <c r="G40" s="553" t="s">
        <v>412</v>
      </c>
      <c r="H40" s="718"/>
      <c r="I40" s="718"/>
      <c r="J40" s="718"/>
      <c r="K40" s="718"/>
      <c r="L40" s="718"/>
      <c r="M40" s="718"/>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row>
    <row r="41" spans="1:169" s="24" customFormat="1" ht="12.75" customHeight="1">
      <c r="A41" s="736"/>
      <c r="B41" s="679"/>
      <c r="C41" s="679"/>
      <c r="D41" s="682"/>
      <c r="E41" s="686"/>
      <c r="F41" s="690"/>
      <c r="G41" s="553"/>
      <c r="H41" s="719"/>
      <c r="I41" s="719"/>
      <c r="J41" s="719"/>
      <c r="K41" s="719"/>
      <c r="L41" s="719"/>
      <c r="M41" s="719"/>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row>
    <row r="42" spans="1:169" s="24" customFormat="1" ht="12.75" customHeight="1">
      <c r="A42" s="736"/>
      <c r="B42" s="679"/>
      <c r="C42" s="679"/>
      <c r="D42" s="682"/>
      <c r="E42" s="686"/>
      <c r="F42" s="690"/>
      <c r="G42" s="553"/>
      <c r="H42" s="719"/>
      <c r="I42" s="719"/>
      <c r="J42" s="719"/>
      <c r="K42" s="719"/>
      <c r="L42" s="719"/>
      <c r="M42" s="719"/>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row>
    <row r="43" spans="1:169" s="24" customFormat="1" ht="12.75" customHeight="1">
      <c r="A43" s="736"/>
      <c r="B43" s="679"/>
      <c r="C43" s="679"/>
      <c r="D43" s="682"/>
      <c r="E43" s="686"/>
      <c r="F43" s="690"/>
      <c r="G43" s="553"/>
      <c r="H43" s="719"/>
      <c r="I43" s="719"/>
      <c r="J43" s="719"/>
      <c r="K43" s="719"/>
      <c r="L43" s="719"/>
      <c r="M43" s="719"/>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row>
    <row r="44" spans="1:169" s="24" customFormat="1" ht="13.5" customHeight="1">
      <c r="A44" s="736"/>
      <c r="B44" s="679"/>
      <c r="C44" s="679"/>
      <c r="D44" s="682"/>
      <c r="E44" s="686"/>
      <c r="F44" s="690"/>
      <c r="G44" s="553"/>
      <c r="H44" s="719"/>
      <c r="I44" s="719"/>
      <c r="J44" s="719"/>
      <c r="K44" s="719"/>
      <c r="L44" s="719"/>
      <c r="M44" s="719"/>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row>
    <row r="45" spans="1:169">
      <c r="A45" s="736"/>
      <c r="B45" s="679"/>
      <c r="C45" s="679"/>
      <c r="D45" s="682"/>
      <c r="E45" s="686"/>
      <c r="F45" s="690"/>
      <c r="G45" s="553"/>
      <c r="H45" s="719"/>
      <c r="I45" s="719"/>
      <c r="J45" s="719"/>
      <c r="K45" s="719"/>
      <c r="L45" s="719"/>
      <c r="M45" s="719"/>
      <c r="N45" s="30"/>
      <c r="O45" s="30"/>
    </row>
    <row r="46" spans="1:169">
      <c r="A46" s="736"/>
      <c r="B46" s="679"/>
      <c r="C46" s="679"/>
      <c r="D46" s="682"/>
      <c r="E46" s="686"/>
      <c r="F46" s="690"/>
      <c r="G46" s="553"/>
      <c r="H46" s="719"/>
      <c r="I46" s="719"/>
      <c r="J46" s="719"/>
      <c r="K46" s="719"/>
      <c r="L46" s="719"/>
      <c r="M46" s="719"/>
      <c r="N46" s="30"/>
      <c r="O46" s="30"/>
    </row>
    <row r="47" spans="1:169">
      <c r="A47" s="736"/>
      <c r="B47" s="679"/>
      <c r="C47" s="679"/>
      <c r="D47" s="683"/>
      <c r="E47" s="687"/>
      <c r="F47" s="690"/>
      <c r="G47" s="553"/>
      <c r="H47" s="719"/>
      <c r="I47" s="719"/>
      <c r="J47" s="719"/>
      <c r="K47" s="719"/>
      <c r="L47" s="719"/>
      <c r="M47" s="719"/>
      <c r="N47" s="30"/>
      <c r="O47" s="30"/>
    </row>
    <row r="48" spans="1:169">
      <c r="A48" s="736"/>
      <c r="B48" s="679"/>
      <c r="C48" s="679"/>
      <c r="D48" s="683"/>
      <c r="E48" s="687"/>
      <c r="F48" s="690"/>
      <c r="G48" s="553"/>
      <c r="H48" s="719"/>
      <c r="I48" s="719"/>
      <c r="J48" s="719"/>
      <c r="K48" s="719"/>
      <c r="L48" s="719"/>
      <c r="M48" s="719"/>
      <c r="N48" s="30"/>
      <c r="O48" s="30"/>
    </row>
    <row r="49" spans="1:169" ht="15.75" thickBot="1">
      <c r="A49" s="737"/>
      <c r="B49" s="680"/>
      <c r="C49" s="680"/>
      <c r="D49" s="684"/>
      <c r="E49" s="688"/>
      <c r="F49" s="691"/>
      <c r="G49" s="551"/>
      <c r="H49" s="720"/>
      <c r="I49" s="720"/>
      <c r="J49" s="720"/>
      <c r="K49" s="720"/>
      <c r="L49" s="720"/>
      <c r="M49" s="720"/>
      <c r="N49" s="30"/>
      <c r="O49" s="30"/>
    </row>
    <row r="50" spans="1:169" s="24" customFormat="1" ht="12.75">
      <c r="A50" s="735">
        <f>'7. Mapa Final'!A50</f>
        <v>5</v>
      </c>
      <c r="B50" s="678" t="str">
        <f>'7. Mapa Final'!B50</f>
        <v>Ofrecer, prometer, entregar, aceptar o solicitar una ventaja indebida  en la elaboración de toda la documentación de la parte precontractual y especificaciones técnicas en la contratación del SIGCMA</v>
      </c>
      <c r="C50" s="678" t="str">
        <f>'7. Mapa Final'!C50</f>
        <v>Cuando se elaboran los documentos de la parte precontractual y especificaciones técnicas con algo interes particular o para beneficiar a terceros.</v>
      </c>
      <c r="D50" s="681" t="e">
        <f>'7. Mapa Final'!J50</f>
        <v>#DIV/0!</v>
      </c>
      <c r="E50" s="685" t="e">
        <f>'7. Mapa Final'!K50</f>
        <v>#VALUE!</v>
      </c>
      <c r="F50" s="689" t="e">
        <f>'7. Mapa Final'!M50</f>
        <v>#DIV/0!</v>
      </c>
      <c r="G50" s="553" t="s">
        <v>412</v>
      </c>
      <c r="H50" s="718"/>
      <c r="I50" s="718"/>
      <c r="J50" s="718"/>
      <c r="K50" s="718"/>
      <c r="L50" s="718"/>
      <c r="M50" s="718"/>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row>
    <row r="51" spans="1:169" s="24" customFormat="1" ht="12.75" customHeight="1">
      <c r="A51" s="736"/>
      <c r="B51" s="679"/>
      <c r="C51" s="679"/>
      <c r="D51" s="682"/>
      <c r="E51" s="686"/>
      <c r="F51" s="690"/>
      <c r="G51" s="553"/>
      <c r="H51" s="719"/>
      <c r="I51" s="719"/>
      <c r="J51" s="719"/>
      <c r="K51" s="719"/>
      <c r="L51" s="719"/>
      <c r="M51" s="719"/>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row>
    <row r="52" spans="1:169" s="24" customFormat="1" ht="12.75" customHeight="1">
      <c r="A52" s="736"/>
      <c r="B52" s="679"/>
      <c r="C52" s="679"/>
      <c r="D52" s="682"/>
      <c r="E52" s="686"/>
      <c r="F52" s="690"/>
      <c r="G52" s="553"/>
      <c r="H52" s="719"/>
      <c r="I52" s="719"/>
      <c r="J52" s="719"/>
      <c r="K52" s="719"/>
      <c r="L52" s="719"/>
      <c r="M52" s="719"/>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row>
    <row r="53" spans="1:169" s="24" customFormat="1" ht="12.75" customHeight="1">
      <c r="A53" s="736"/>
      <c r="B53" s="679"/>
      <c r="C53" s="679"/>
      <c r="D53" s="682"/>
      <c r="E53" s="686"/>
      <c r="F53" s="690"/>
      <c r="G53" s="553"/>
      <c r="H53" s="719"/>
      <c r="I53" s="719"/>
      <c r="J53" s="719"/>
      <c r="K53" s="719"/>
      <c r="L53" s="719"/>
      <c r="M53" s="719"/>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row>
    <row r="54" spans="1:169" s="24" customFormat="1" ht="13.5" customHeight="1">
      <c r="A54" s="736"/>
      <c r="B54" s="679"/>
      <c r="C54" s="679"/>
      <c r="D54" s="682"/>
      <c r="E54" s="686"/>
      <c r="F54" s="690"/>
      <c r="G54" s="553"/>
      <c r="H54" s="719"/>
      <c r="I54" s="719"/>
      <c r="J54" s="719"/>
      <c r="K54" s="719"/>
      <c r="L54" s="719"/>
      <c r="M54" s="719"/>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row>
    <row r="55" spans="1:169">
      <c r="A55" s="736"/>
      <c r="B55" s="679"/>
      <c r="C55" s="679"/>
      <c r="D55" s="682"/>
      <c r="E55" s="686"/>
      <c r="F55" s="690"/>
      <c r="G55" s="553"/>
      <c r="H55" s="719"/>
      <c r="I55" s="719"/>
      <c r="J55" s="719"/>
      <c r="K55" s="719"/>
      <c r="L55" s="719"/>
      <c r="M55" s="719"/>
      <c r="N55" s="30"/>
      <c r="O55" s="30"/>
    </row>
    <row r="56" spans="1:169">
      <c r="A56" s="736"/>
      <c r="B56" s="679"/>
      <c r="C56" s="679"/>
      <c r="D56" s="682"/>
      <c r="E56" s="686"/>
      <c r="F56" s="690"/>
      <c r="G56" s="553"/>
      <c r="H56" s="719"/>
      <c r="I56" s="719"/>
      <c r="J56" s="719"/>
      <c r="K56" s="719"/>
      <c r="L56" s="719"/>
      <c r="M56" s="719"/>
      <c r="N56" s="30"/>
      <c r="O56" s="30"/>
    </row>
    <row r="57" spans="1:169">
      <c r="A57" s="736"/>
      <c r="B57" s="679"/>
      <c r="C57" s="679"/>
      <c r="D57" s="683"/>
      <c r="E57" s="687"/>
      <c r="F57" s="690"/>
      <c r="G57" s="553"/>
      <c r="H57" s="719"/>
      <c r="I57" s="719"/>
      <c r="J57" s="719"/>
      <c r="K57" s="719"/>
      <c r="L57" s="719"/>
      <c r="M57" s="719"/>
      <c r="N57" s="30"/>
      <c r="O57" s="30"/>
    </row>
    <row r="58" spans="1:169">
      <c r="A58" s="736"/>
      <c r="B58" s="679"/>
      <c r="C58" s="679"/>
      <c r="D58" s="683"/>
      <c r="E58" s="687"/>
      <c r="F58" s="690"/>
      <c r="G58" s="553"/>
      <c r="H58" s="719"/>
      <c r="I58" s="719"/>
      <c r="J58" s="719"/>
      <c r="K58" s="719"/>
      <c r="L58" s="719"/>
      <c r="M58" s="719"/>
      <c r="N58" s="30"/>
      <c r="O58" s="30"/>
    </row>
    <row r="59" spans="1:169" ht="15.75" thickBot="1">
      <c r="A59" s="737"/>
      <c r="B59" s="680"/>
      <c r="C59" s="680"/>
      <c r="D59" s="684"/>
      <c r="E59" s="688"/>
      <c r="F59" s="691"/>
      <c r="G59" s="708"/>
      <c r="H59" s="720"/>
      <c r="I59" s="720"/>
      <c r="J59" s="720"/>
      <c r="K59" s="720"/>
      <c r="L59" s="720"/>
      <c r="M59" s="720"/>
      <c r="N59" s="30"/>
      <c r="O59" s="30"/>
    </row>
  </sheetData>
  <mergeCells count="81">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F50:F59"/>
    <mergeCell ref="G50:G59"/>
    <mergeCell ref="K20:K29"/>
    <mergeCell ref="L20:L29"/>
    <mergeCell ref="D40:D49"/>
    <mergeCell ref="E40:E49"/>
    <mergeCell ref="F40:F49"/>
    <mergeCell ref="G40:G49"/>
    <mergeCell ref="H40:H49"/>
    <mergeCell ref="K40:K49"/>
    <mergeCell ref="L40:L49"/>
    <mergeCell ref="F30:F39"/>
    <mergeCell ref="G30:G39"/>
    <mergeCell ref="H30:H39"/>
    <mergeCell ref="H50:H59"/>
    <mergeCell ref="I40:I49"/>
    <mergeCell ref="J40:J49"/>
    <mergeCell ref="M20:M29"/>
    <mergeCell ref="A30:A39"/>
    <mergeCell ref="B30:B39"/>
    <mergeCell ref="C30:C39"/>
    <mergeCell ref="D30:D39"/>
    <mergeCell ref="E30:E39"/>
    <mergeCell ref="L30:L39"/>
    <mergeCell ref="M30:M39"/>
    <mergeCell ref="I30:I39"/>
    <mergeCell ref="J30:J39"/>
    <mergeCell ref="K30:K39"/>
    <mergeCell ref="I20:I29"/>
    <mergeCell ref="J20:J2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A1:B2"/>
    <mergeCell ref="C1:J3"/>
    <mergeCell ref="H7:H8"/>
    <mergeCell ref="I7:J7"/>
    <mergeCell ref="K1:M3"/>
    <mergeCell ref="A4:B4"/>
    <mergeCell ref="A5:B5"/>
    <mergeCell ref="A6:B6"/>
    <mergeCell ref="C6:G6"/>
    <mergeCell ref="K7:L7"/>
    <mergeCell ref="M7:M8"/>
    <mergeCell ref="C4:M4"/>
    <mergeCell ref="C5:M5"/>
    <mergeCell ref="A7:C7"/>
    <mergeCell ref="D7:F7"/>
    <mergeCell ref="G7:G8"/>
  </mergeCells>
  <conditionalFormatting sqref="A7:B7">
    <cfRule type="containsText" dxfId="49" priority="41" operator="containsText" text="3- Moderado">
      <formula>NOT(ISERROR(SEARCH("3- Moderado",A7)))</formula>
    </cfRule>
    <cfRule type="containsText" dxfId="48" priority="42" operator="containsText" text="6- Moderado">
      <formula>NOT(ISERROR(SEARCH("6- Moderado",A7)))</formula>
    </cfRule>
    <cfRule type="containsText" dxfId="47" priority="43" operator="containsText" text="4- Moderado">
      <formula>NOT(ISERROR(SEARCH("4- Moderado",A7)))</formula>
    </cfRule>
    <cfRule type="containsText" dxfId="46" priority="44" operator="containsText" text="3- Bajo">
      <formula>NOT(ISERROR(SEARCH("3- Bajo",A7)))</formula>
    </cfRule>
    <cfRule type="containsText" dxfId="45" priority="45" operator="containsText" text="4- Bajo">
      <formula>NOT(ISERROR(SEARCH("4- Bajo",A7)))</formula>
    </cfRule>
    <cfRule type="containsText" dxfId="44" priority="46" operator="containsText" text="1- Bajo">
      <formula>NOT(ISERROR(SEARCH("1- Bajo",A7)))</formula>
    </cfRule>
  </conditionalFormatting>
  <conditionalFormatting sqref="A20:E20 A30:E30 A40:E40">
    <cfRule type="containsText" dxfId="43" priority="35" operator="containsText" text="3- Moderado">
      <formula>NOT(ISERROR(SEARCH("3- Moderado",A20)))</formula>
    </cfRule>
    <cfRule type="containsText" dxfId="42" priority="36" operator="containsText" text="6- Moderado">
      <formula>NOT(ISERROR(SEARCH("6- Moderado",A20)))</formula>
    </cfRule>
    <cfRule type="containsText" dxfId="41" priority="37" operator="containsText" text="4- Moderado">
      <formula>NOT(ISERROR(SEARCH("4- Moderado",A20)))</formula>
    </cfRule>
    <cfRule type="containsText" dxfId="40" priority="38" operator="containsText" text="3- Bajo">
      <formula>NOT(ISERROR(SEARCH("3- Bajo",A20)))</formula>
    </cfRule>
    <cfRule type="containsText" dxfId="39" priority="39" operator="containsText" text="4- Bajo">
      <formula>NOT(ISERROR(SEARCH("4- Bajo",A20)))</formula>
    </cfRule>
    <cfRule type="containsText" dxfId="38" priority="40" operator="containsText" text="1- Bajo">
      <formula>NOT(ISERROR(SEARCH("1- Bajo",A20)))</formula>
    </cfRule>
  </conditionalFormatting>
  <conditionalFormatting sqref="C8:F8">
    <cfRule type="containsText" dxfId="37" priority="19" operator="containsText" text="3- Moderado">
      <formula>NOT(ISERROR(SEARCH("3- Moderado",C8)))</formula>
    </cfRule>
    <cfRule type="containsText" dxfId="36" priority="20" operator="containsText" text="6- Moderado">
      <formula>NOT(ISERROR(SEARCH("6- Moderado",C8)))</formula>
    </cfRule>
    <cfRule type="containsText" dxfId="35" priority="21" operator="containsText" text="4- Moderado">
      <formula>NOT(ISERROR(SEARCH("4- Moderado",C8)))</formula>
    </cfRule>
    <cfRule type="containsText" dxfId="34" priority="22" operator="containsText" text="3- Bajo">
      <formula>NOT(ISERROR(SEARCH("3- Bajo",C8)))</formula>
    </cfRule>
    <cfRule type="containsText" dxfId="33" priority="23" operator="containsText" text="4- Bajo">
      <formula>NOT(ISERROR(SEARCH("4- Bajo",C8)))</formula>
    </cfRule>
    <cfRule type="containsText" dxfId="32" priority="24" operator="containsText" text="1- Bajo">
      <formula>NOT(ISERROR(SEARCH("1- Bajo",C8)))</formula>
    </cfRule>
  </conditionalFormatting>
  <conditionalFormatting sqref="D9:D59">
    <cfRule type="containsText" dxfId="31" priority="29" operator="containsText" text="Muy Alta">
      <formula>NOT(ISERROR(SEARCH("Muy Alta",D9)))</formula>
    </cfRule>
    <cfRule type="containsText" dxfId="30" priority="30" operator="containsText" text="Alta">
      <formula>NOT(ISERROR(SEARCH("Alta",D9)))</formula>
    </cfRule>
    <cfRule type="containsText" dxfId="29" priority="31" operator="containsText" text="Baja">
      <formula>NOT(ISERROR(SEARCH("Baja",D9)))</formula>
    </cfRule>
    <cfRule type="containsText" dxfId="28" priority="32" operator="containsText" text="Muy Baja">
      <formula>NOT(ISERROR(SEARCH("Muy Baja",D9)))</formula>
    </cfRule>
    <cfRule type="containsText" dxfId="27" priority="34" operator="containsText" text="Media">
      <formula>NOT(ISERROR(SEARCH("Media",D9)))</formula>
    </cfRule>
  </conditionalFormatting>
  <conditionalFormatting sqref="E9:E59">
    <cfRule type="containsText" dxfId="26" priority="25" operator="containsText" text="Catastrófico">
      <formula>NOT(ISERROR(SEARCH("Catastrófico",E9)))</formula>
    </cfRule>
    <cfRule type="containsText" dxfId="25" priority="26" operator="containsText" text="Mayor">
      <formula>NOT(ISERROR(SEARCH("Mayor",E9)))</formula>
    </cfRule>
    <cfRule type="containsText" dxfId="24" priority="27" operator="containsText" text="Menor">
      <formula>NOT(ISERROR(SEARCH("Menor",E9)))</formula>
    </cfRule>
    <cfRule type="containsText" dxfId="23" priority="28" operator="containsText" text="Leve">
      <formula>NOT(ISERROR(SEARCH("Leve",E9)))</formula>
    </cfRule>
  </conditionalFormatting>
  <conditionalFormatting sqref="E9:F59">
    <cfRule type="containsText" dxfId="22" priority="33" operator="containsText" text="Moderado">
      <formula>NOT(ISERROR(SEARCH("Moderado",E9)))</formula>
    </cfRule>
  </conditionalFormatting>
  <conditionalFormatting sqref="F9:F59">
    <cfRule type="containsText" dxfId="21" priority="47" operator="containsText" text="Bajo">
      <formula>NOT(ISERROR(SEARCH("Bajo",F9)))</formula>
    </cfRule>
    <cfRule type="containsText" dxfId="20" priority="48" operator="containsText" text="Moderado">
      <formula>NOT(ISERROR(SEARCH("Moderado",F9)))</formula>
    </cfRule>
    <cfRule type="containsText" dxfId="19" priority="49" operator="containsText" text="Alto">
      <formula>NOT(ISERROR(SEARCH("Alto",F9)))</formula>
    </cfRule>
    <cfRule type="containsText" dxfId="18" priority="50" operator="containsText" text="Extremo">
      <formula>NOT(ISERROR(SEARCH("Extremo",F9)))</formula>
    </cfRule>
    <cfRule type="colorScale" priority="51">
      <colorScale>
        <cfvo type="min"/>
        <cfvo type="max"/>
        <color rgb="FFFF7128"/>
        <color rgb="FFFFEF9C"/>
      </colorScale>
    </cfRule>
  </conditionalFormatting>
  <conditionalFormatting sqref="A9:E9">
    <cfRule type="containsText" dxfId="17" priority="13" operator="containsText" text="3- Moderado">
      <formula>NOT(ISERROR(SEARCH("3- Moderado",A9)))</formula>
    </cfRule>
    <cfRule type="containsText" dxfId="16" priority="14" operator="containsText" text="6- Moderado">
      <formula>NOT(ISERROR(SEARCH("6- Moderado",A9)))</formula>
    </cfRule>
    <cfRule type="containsText" dxfId="15" priority="15" operator="containsText" text="4- Moderado">
      <formula>NOT(ISERROR(SEARCH("4- Moderado",A9)))</formula>
    </cfRule>
    <cfRule type="containsText" dxfId="14" priority="16" operator="containsText" text="3- Bajo">
      <formula>NOT(ISERROR(SEARCH("3- Bajo",A9)))</formula>
    </cfRule>
    <cfRule type="containsText" dxfId="13" priority="17" operator="containsText" text="4- Bajo">
      <formula>NOT(ISERROR(SEARCH("4- Bajo",A9)))</formula>
    </cfRule>
    <cfRule type="containsText" dxfId="12" priority="18" operator="containsText" text="1- Bajo">
      <formula>NOT(ISERROR(SEARCH("1- Bajo",A9)))</formula>
    </cfRule>
  </conditionalFormatting>
  <conditionalFormatting sqref="A10:E10">
    <cfRule type="containsText" dxfId="11" priority="7" operator="containsText" text="3- Moderado">
      <formula>NOT(ISERROR(SEARCH("3- Moderado",A10)))</formula>
    </cfRule>
    <cfRule type="containsText" dxfId="10" priority="8" operator="containsText" text="6- Moderado">
      <formula>NOT(ISERROR(SEARCH("6- Moderado",A10)))</formula>
    </cfRule>
    <cfRule type="containsText" dxfId="9" priority="9" operator="containsText" text="4- Moderado">
      <formula>NOT(ISERROR(SEARCH("4- Moderado",A10)))</formula>
    </cfRule>
    <cfRule type="containsText" dxfId="8" priority="10" operator="containsText" text="3- Bajo">
      <formula>NOT(ISERROR(SEARCH("3- Bajo",A10)))</formula>
    </cfRule>
    <cfRule type="containsText" dxfId="7" priority="11" operator="containsText" text="4- Bajo">
      <formula>NOT(ISERROR(SEARCH("4- Bajo",A10)))</formula>
    </cfRule>
    <cfRule type="containsText" dxfId="6" priority="12" operator="containsText" text="1- Bajo">
      <formula>NOT(ISERROR(SEARCH("1- Bajo",A10)))</formula>
    </cfRule>
  </conditionalFormatting>
  <conditionalFormatting sqref="A50:E50">
    <cfRule type="containsText" dxfId="5" priority="1" operator="containsText" text="3- Moderado">
      <formula>NOT(ISERROR(SEARCH("3- Moderado",A50)))</formula>
    </cfRule>
    <cfRule type="containsText" dxfId="4" priority="2" operator="containsText" text="6- Moderado">
      <formula>NOT(ISERROR(SEARCH("6- Moderado",A50)))</formula>
    </cfRule>
    <cfRule type="containsText" dxfId="3" priority="3" operator="containsText" text="4- Moderado">
      <formula>NOT(ISERROR(SEARCH("4- Moderado",A50)))</formula>
    </cfRule>
    <cfRule type="containsText" dxfId="2" priority="4" operator="containsText" text="3- Bajo">
      <formula>NOT(ISERROR(SEARCH("3- Bajo",A50)))</formula>
    </cfRule>
    <cfRule type="containsText" dxfId="1" priority="5" operator="containsText" text="4- Bajo">
      <formula>NOT(ISERROR(SEARCH("4- Bajo",A50)))</formula>
    </cfRule>
    <cfRule type="containsText" dxfId="0" priority="6" operator="containsText" text="1- Bajo">
      <formula>NOT(ISERROR(SEARCH("1- Bajo",A50)))</formula>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ageMargins left="0.7" right="0.7" top="0.75" bottom="0.75" header="0.3" footer="0.3"/>
  <pageSetup paperSize="5"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G9:G59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2634F9-E90D-47D7-98A9-0DD366F8E5B8}">
  <ds:schemaRefs>
    <ds:schemaRef ds:uri="http://schemas.microsoft.com/office/2006/documentManagement/types"/>
    <ds:schemaRef ds:uri="http://www.w3.org/XML/1998/namespace"/>
    <ds:schemaRef ds:uri="1f8d7d97-b52e-4e8e-add1-cddb6c7f9c6e"/>
    <ds:schemaRef ds:uri="http://purl.org/dc/elements/1.1/"/>
    <ds:schemaRef ds:uri="http://purl.org/dc/dcmitype/"/>
    <ds:schemaRef ds:uri="ebe62426-be44-4ac6-b4e7-c6e91301097f"/>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A2E12596-61FE-4C93-A254-8A52B728B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80E8FA-F9C4-4F93-80D6-2B02395B54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1- Presentacion </vt:lpstr>
      <vt:lpstr>Conceptos 37001</vt:lpstr>
      <vt:lpstr>2- Análisis de Contexto</vt:lpstr>
      <vt:lpstr>3. Estrategias</vt:lpstr>
      <vt:lpstr>4- Instructivo Riesgos </vt:lpstr>
      <vt:lpstr>5-. Identificación de Riesgos</vt:lpstr>
      <vt:lpstr>6. Valoración Controles</vt:lpstr>
      <vt:lpstr>7. Mapa Final</vt:lpstr>
      <vt:lpstr>8- Politicas de admiistracion </vt:lpstr>
      <vt:lpstr>9- Matriz de Calor </vt:lpstr>
      <vt:lpstr>Seguimiento 1 Trimestre</vt:lpstr>
      <vt:lpstr>Seguimiento 2 Trimestre</vt:lpstr>
      <vt:lpstr>Seguimiento 3 Trimestre</vt:lpstr>
      <vt:lpstr>Seguimiento 4 Trimestre</vt:lpstr>
      <vt:lpstr>'2- Análisis de Contexto'!Área_de_impresión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Monica Tovar Yañez</cp:lastModifiedBy>
  <cp:revision/>
  <dcterms:created xsi:type="dcterms:W3CDTF">2021-04-16T16:11:31Z</dcterms:created>
  <dcterms:modified xsi:type="dcterms:W3CDTF">2025-01-30T23:13:58Z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