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IGCMA_CLARA_CABALLERO_2020\12. PLANIFICACIÓN\12.1 PLANIFICACIÓN PARA ABORDAR RIESGOS Y OPORTUNIDADES\REGISTRO Y CONTROL DE ABOGADOS 2019\2020\"/>
    </mc:Choice>
  </mc:AlternateContent>
  <bookViews>
    <workbookView xWindow="0" yWindow="0" windowWidth="23040" windowHeight="9192"/>
  </bookViews>
  <sheets>
    <sheet name="Matriz de Riesgos" sheetId="3" r:id="rId1"/>
    <sheet name="Valoración y Evaluación" sheetId="2" r:id="rId2"/>
    <sheet name="Hoja1" sheetId="4" r:id="rId3"/>
  </sheets>
  <definedNames>
    <definedName name="_xlnm.Print_Area" localSheetId="0">'Matriz de Riesgos'!$A$1:$R$29</definedName>
    <definedName name="_xlnm.Print_Area" localSheetId="1">'Valoración y Evaluación'!$A$1:$Q$27</definedName>
    <definedName name="_xlnm.Print_Titles" localSheetId="0">'Matriz de Riesgos'!$6:$14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3" l="1"/>
  <c r="Q20" i="3" s="1"/>
  <c r="I20" i="3"/>
  <c r="H20" i="3"/>
  <c r="O20" i="3" l="1"/>
  <c r="P20" i="3"/>
  <c r="M19" i="3" l="1"/>
  <c r="M18" i="3"/>
  <c r="M16" i="3" l="1"/>
  <c r="M17" i="3"/>
  <c r="M19" i="2"/>
  <c r="N19" i="2" s="1"/>
  <c r="M20" i="2"/>
  <c r="N20" i="2" s="1"/>
  <c r="M21" i="2"/>
  <c r="N21" i="2"/>
  <c r="M22" i="2"/>
  <c r="N22" i="2" s="1"/>
  <c r="M23" i="2"/>
  <c r="N23" i="2" s="1"/>
  <c r="M24" i="2"/>
  <c r="N24" i="2" s="1"/>
  <c r="M25" i="2"/>
  <c r="N25" i="2"/>
  <c r="M26" i="2"/>
  <c r="N26" i="2" s="1"/>
  <c r="M27" i="2"/>
  <c r="N27" i="2" s="1"/>
  <c r="H10" i="2"/>
  <c r="I10" i="2" s="1"/>
  <c r="F10" i="2"/>
  <c r="G10" i="2"/>
  <c r="D10" i="2"/>
  <c r="E10" i="2" s="1"/>
  <c r="H9" i="2"/>
  <c r="I9" i="2" s="1"/>
  <c r="F9" i="2"/>
  <c r="G9" i="2" s="1"/>
  <c r="D9" i="2"/>
  <c r="E9" i="2"/>
  <c r="H8" i="2"/>
  <c r="I8" i="2" s="1"/>
  <c r="F8" i="2"/>
  <c r="G8" i="2" s="1"/>
  <c r="D8" i="2"/>
  <c r="E8" i="2" s="1"/>
  <c r="I19" i="3" l="1"/>
  <c r="H19" i="3"/>
  <c r="I18" i="3"/>
  <c r="H18" i="3"/>
  <c r="Q19" i="3"/>
  <c r="Q18" i="3"/>
  <c r="P19" i="3"/>
  <c r="O19" i="3"/>
  <c r="P18" i="3"/>
  <c r="O18" i="3"/>
  <c r="Q15" i="3"/>
  <c r="Q16" i="3"/>
  <c r="O16" i="3"/>
  <c r="H16" i="3"/>
  <c r="I16" i="3"/>
  <c r="I15" i="3"/>
  <c r="Q17" i="3"/>
  <c r="O15" i="3"/>
  <c r="P16" i="3"/>
  <c r="H15" i="3"/>
  <c r="O17" i="3"/>
  <c r="H17" i="3"/>
  <c r="P17" i="3"/>
  <c r="P15" i="3"/>
  <c r="I17" i="3"/>
</calcChain>
</file>

<file path=xl/comments1.xml><?xml version="1.0" encoding="utf-8"?>
<comments xmlns="http://schemas.openxmlformats.org/spreadsheetml/2006/main">
  <authors>
    <author>Luis Miguel</author>
  </authors>
  <commentList>
    <comment ref="F14" authorId="0" shapeId="0">
      <text>
        <r>
          <rPr>
            <sz val="8"/>
            <color indexed="81"/>
            <rFont val="Tahoma"/>
            <family val="2"/>
          </rPr>
          <t>Representa el número de veces que el riesgo se ha presentado en un determinado tiempo o puede presentarse,
1:Baja
2:Media
3: Alta</t>
        </r>
      </text>
    </comment>
    <comment ref="G14" authorId="0" shapeId="0">
      <text>
        <r>
          <rPr>
            <sz val="8"/>
            <color indexed="81"/>
            <rFont val="Tahoma"/>
            <family val="2"/>
          </rPr>
          <t>Se refiere a la magnitud de los efectos al ocurrir el riesgo.
5:Leve
10:Moderado
20: Catastrófico</t>
        </r>
      </text>
    </comment>
    <comment ref="H14" authorId="0" shapeId="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4" authorId="0" shapeId="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4" authorId="0" shapeId="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authors>
    <author>Luis Miguel</author>
    <author>LUIS MIGUEL ROMERO</author>
  </authors>
  <commentList>
    <comment ref="D8" authorId="0" shapeId="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text>
        <r>
          <rPr>
            <sz val="9"/>
            <color indexed="81"/>
            <rFont val="Tahoma"/>
            <family val="2"/>
          </rPr>
          <t>Se presenta en circunstancias excepcionales.</t>
        </r>
      </text>
    </comment>
    <comment ref="D10" authorId="0" shapeId="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text>
        <r>
          <rPr>
            <sz val="8"/>
            <color indexed="81"/>
            <rFont val="Tahoma"/>
            <family val="2"/>
          </rPr>
          <t xml:space="preserve">Tolerable: Asumir o reducir el riesgo. se deben tomar medidas para llevar los Riesgos a la Zona Aceptable o Tolerable, en lo posible. </t>
        </r>
      </text>
    </comment>
    <comment ref="H10" authorId="0" shapeId="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<sst xmlns="http://schemas.openxmlformats.org/spreadsheetml/2006/main" count="118" uniqueCount="98">
  <si>
    <t>Probabilidad</t>
  </si>
  <si>
    <t>Valoración</t>
  </si>
  <si>
    <t>Impacto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</si>
  <si>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</si>
  <si>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</si>
  <si>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</si>
  <si>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</si>
  <si>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</si>
  <si>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</si>
  <si>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</si>
  <si>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</si>
  <si>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</si>
  <si>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</si>
  <si>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</si>
  <si>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Medio</t>
  </si>
  <si>
    <t>Moderado 1</t>
  </si>
  <si>
    <t>Evitar el riesgo, se deben tomar medidas para llevar los Riesgos a la Zona Aceptable o Tolerable, en lo posible. los Riesgos de Impacto leve y Probabilidad alta se previenen.</t>
  </si>
  <si>
    <t>Moderado 2</t>
  </si>
  <si>
    <t>Moderado 3</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</si>
  <si>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</si>
  <si>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Alto</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</si>
  <si>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</si>
  <si>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</si>
  <si>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</si>
  <si>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</si>
  <si>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</si>
  <si>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Nº</t>
  </si>
  <si>
    <t>Descripción del riesgo</t>
  </si>
  <si>
    <t>Evaluación Preliminar de Riesgo</t>
  </si>
  <si>
    <t>Controles existentes</t>
  </si>
  <si>
    <t>Valoración riesgo</t>
  </si>
  <si>
    <t>Opciones manejo</t>
  </si>
  <si>
    <t xml:space="preserve"> </t>
  </si>
  <si>
    <t>Valoración Probabilidad</t>
  </si>
  <si>
    <t>Valoración  Impacto</t>
  </si>
  <si>
    <t>¿Disminuye el nivel de probabilidad del riesgo?</t>
  </si>
  <si>
    <t>¿Disminuye el nivel de impacto del riesgo?</t>
  </si>
  <si>
    <t>Calificación Preliminar de Probabilidad</t>
  </si>
  <si>
    <t>Calificación Preliminar de Impacto</t>
  </si>
  <si>
    <t>Riesgo</t>
  </si>
  <si>
    <t>Causa</t>
  </si>
  <si>
    <t>Efecto</t>
  </si>
  <si>
    <t>si</t>
  </si>
  <si>
    <t>no</t>
  </si>
  <si>
    <t>Acción</t>
  </si>
  <si>
    <t>Alta</t>
  </si>
  <si>
    <t>Media</t>
  </si>
  <si>
    <t>Baja</t>
  </si>
  <si>
    <t>Leve</t>
  </si>
  <si>
    <t>Moderado</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</si>
  <si>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</si>
  <si>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</si>
  <si>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</si>
  <si>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3. VALORACIÓN DEL RIESGO</t>
  </si>
  <si>
    <t>4. EVALUACIÓN DEL RIESGO</t>
  </si>
  <si>
    <t>Fecha: 29 - 05 - 2019</t>
  </si>
  <si>
    <t>1. IDENTIFICACIÓN</t>
  </si>
  <si>
    <t xml:space="preserve">NOMBRE DEL PROCESO </t>
  </si>
  <si>
    <t>OBJETIVO</t>
  </si>
  <si>
    <t>ALCANCE</t>
  </si>
  <si>
    <t>RESPONSABLE</t>
  </si>
  <si>
    <t>2. MAPA DE RIESGOS</t>
  </si>
  <si>
    <t>CONSEJO SUPERIOR DE LA JUDICATURA
PROCESO XXXXXXXXXX
MATRIZ DE RIESGOS 2020</t>
  </si>
  <si>
    <t>RAFAEL DE JESUS VARGAS TRUJILLO</t>
  </si>
  <si>
    <t>Corrupción</t>
  </si>
  <si>
    <t>inoperatividad</t>
  </si>
  <si>
    <t>Imposibilidad de prestación del servicio por razón de la fuerza mayor con causa en la Pandemia declarada por la Organización Mundial de la Salud.</t>
  </si>
  <si>
    <t>REGISTRO Y CONTROL DE ABOGADOS Y AUXLIARES DE LA JUSTICIA</t>
  </si>
  <si>
    <t>MINIMIZAR LOS EFECTOS DE LOS RIESGOS EN EL PROCESO DE REGISTRO Y CONTROL DE ABOGADOS Y AUXLIARES DE LA JUSTICIA</t>
  </si>
  <si>
    <t>PROCESO DE REGISTRO Y CONTROL DE ABOGADOS Y AUXLIARES DE LA JUSTICIA</t>
  </si>
  <si>
    <t>Recepcionar Documentos Irregulares.</t>
  </si>
  <si>
    <t>Recepcionar documentos irregulares de parte de los aspirantes a la lista de Auxiliares de Justicia.</t>
  </si>
  <si>
    <t xml:space="preserve">
1. Desconocimiento de los procedimientos y requisitos.
2. Aportación de documentos.
</t>
  </si>
  <si>
    <t xml:space="preserve">1. Ejercicio ilegal del cargo de Auxiliar de la Justicia.
2. Pérdida de credibilidad y confianza en la entidad.
</t>
  </si>
  <si>
    <t>Pérdida</t>
  </si>
  <si>
    <t>Pérdida de productos en el envío de correo</t>
  </si>
  <si>
    <t xml:space="preserve">1. Deficiencia en la prestación del servicio de correo entre la Seccional y la URNA.
</t>
  </si>
  <si>
    <t xml:space="preserve">1. La no expedición del producto.
2. Mala Imagen Institucional
</t>
  </si>
  <si>
    <t>Demora</t>
  </si>
  <si>
    <t>Demora en el envío de la documentación recepcionada para la expedición de Tarjetas (nuevas, duplicados) de profesionales de abogados y expedición de Resoluciones de reconocimiento de la Judicatura y Licencias Temporales.</t>
  </si>
  <si>
    <t xml:space="preserve">1. Falta de seguimiento y control de las solicitudes realizadas por los usuarios.
</t>
  </si>
  <si>
    <t xml:space="preserve">1. Quejas y reclamos del Usuario.
2. Mala Imagen Institucional.
</t>
  </si>
  <si>
    <t>Desactualización</t>
  </si>
  <si>
    <t>Presentar información desactualizada en la lista de Auxiliares de la Justicia.</t>
  </si>
  <si>
    <t xml:space="preserve">1. Demandas contra la Administración de Justicia.
2. Quejas y Reclamos
</t>
  </si>
  <si>
    <t>Evitar que el proceso de Registro y Control Abogados y Auxiliares de la Justicia, se incurra en faltas que atenten contra lo tipificado en la Ley 1474 de 2011 y Ley 1712 de 2014.</t>
  </si>
  <si>
    <t xml:space="preserve">1.  No cumplir con la Constitución Política de Colombia y las Leyes de la República.
2. Desconocimiento y omisión de las normas en temas de corrupción.
</t>
  </si>
  <si>
    <t xml:space="preserve">1. Falta de credibilidad en el proceso de Registro y Control de Abogados y Auxiliares de la Justicia.
2. Procesos Disciplinarios y Penales.
3. Pérdida de credibilidad e imagen institucional.
</t>
  </si>
  <si>
    <t xml:space="preserve">1. Alteración súbita y de alto impacto en las condiciones previstas para la ejecución del proceso, con significativa incidencia en la obtención de los objetivos.
2. Configuración de una Fuerza mayor consistente en la pandemia decretada por la OMS.
</t>
  </si>
  <si>
    <t xml:space="preserve">1. Replanteamiento de los planes cronogramas y objetivos diseñados en condiciones de normalidad, para para acoplarlos a la nueva realidad.
2. Adopción de medidas de emergencia para garantizar el cumplimiento de las actividades necesarias para sortear, conjurar y superar la crisis.
3. Cambio abrupto y de gran magnitud en las condiciones de prestación del servicio con incidencia notable en la toma de decisiones en lo que respecta al SIGCMA
4. No recepción y/o radicación de solicitudes de URNA
5. Falta de seguimiento y control de las solicitudes realizadas por los usuarios.
6. La no expedición del producto.
</t>
  </si>
  <si>
    <t xml:space="preserve">
1. Falta de registro oportuno de las novedades.
2. Falta de comunicación oportuna de las novedades a los Despachos Judiciales.
</t>
  </si>
  <si>
    <t>1. Control sobre las autoridades administrativas facultadas para la acreditación  de cada uno de los requisitos preliminares que se deben cumplir al momento de verificar la condición  cierta del abogado.</t>
  </si>
  <si>
    <t xml:space="preserve">1. Copia de solicitud en archivos del Consejo Seccional de la Judicatura del Tolima.
2. Escaneo de documentación presentada a través de la plataforma SIGOBIUS.
3. Realizar permanentemente Backus a las bases de datos y servidores en aras de salvaguardar la información procesada, la cual es guardada fuera de la dependencia
</t>
  </si>
  <si>
    <t>1. Informar  por parte de los abogados y  auxiliares de la justicia la actualización de datos personales en el marco del numeral 15 artículo 28 de la ley 1123 de  2007.</t>
  </si>
  <si>
    <t xml:space="preserve">1. Concientizar a los servidores judiciales.
2. Socializar el Código de Ética y Buen Gobierno para que en el desarrollo de sus actividades laborales prevalezca la honestidad, responsabilidad y Transparencia
</t>
  </si>
  <si>
    <t xml:space="preserve">1. Trabajo en casa / Teletrabajo (Medidas SST para trabajo en casa, herramientas para teletrabajo)
2.Cumplimiento de protocolos en el trabajo y adopción de Jornadas flexibles (horarios distintos, turnos adicionales, para reducir el número total de trabajadores en la instalación simultáneamente)
3. Teleconferencias para eliminar viajes o reuniones en otras instalaciones
4. Difusión y concientización del Autocontrol y Autocuidado con protocolo de limpieza incluye lavado de manos, medidas para autocuidado en ambientes fuera de la oficina, para entrar a casa) y uso adecuado de los EPP.
5. Digitalización de archivos y uso de las tecnologías de la información y la comunicación para el cumplimiento de las funciones
6.  Creación de correo electrónico por parte de la Unidad de Registro de Abogados y Auxiliares de la Justicia, para recepción de documentación.
</t>
  </si>
  <si>
    <t xml:space="preserve">1. verificación de envió a través de la planilla de envió.     
2. Seguimiento  a través de la plataforma de SIRNA y pagina web
</t>
  </si>
  <si>
    <t>CONSEJO SUPERIOR DE LA JUDICATURA                                                                                                                                                                                                                      CONSEJO SECCIONAL DE LA JUDICATURA DEL TOLIMA
PROCESO DE REGISTRO Y CONTROL DE ABOGADOS Y AUXLIARES DE LA JUSTICIA 
MATRIZ DE RIESGOS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</si>
</sst>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sz val="10"/>
      <color rgb="FFFF0000"/>
      <name val="Arial"/>
      <family val="2"/>
    </font>
    <font>
      <sz val="10"/>
      <color theme="1"/>
      <name val="Calibri"/>
      <family val="2"/>
      <scheme val="minor"/>
    </font>
    <font>
      <b/>
      <sz val="11"/>
      <color theme="1"/>
      <name val="Calibri"/>
      <family val="2"/>
      <scheme val="minor"/>
    </font>
    <font>
      <b/>
      <sz val="11"/>
      <color theme="1"/>
      <name val="Arial"/>
      <family val="2"/>
    </font>
    <font>
      <sz val="11"/>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81">
    <xf numFmtId="0" fontId="0" fillId="0" borderId="0" xfId="0"/>
    <xf numFmtId="0" fontId="1" fillId="0" borderId="1" xfId="1" applyFill="1" applyBorder="1" applyAlignment="1">
      <alignment horizontal="center" vertical="center" textRotation="90"/>
    </xf>
    <xf numFmtId="0" fontId="1" fillId="2" borderId="2" xfId="1" applyFill="1" applyBorder="1" applyAlignment="1">
      <alignment horizontal="center" vertical="center"/>
    </xf>
    <xf numFmtId="9" fontId="0" fillId="2" borderId="2" xfId="2" applyFont="1" applyFill="1" applyBorder="1" applyAlignment="1">
      <alignment horizontal="center" vertical="center"/>
    </xf>
    <xf numFmtId="0" fontId="1" fillId="3" borderId="2" xfId="1" applyFill="1" applyBorder="1" applyAlignment="1">
      <alignment horizontal="center" vertical="center"/>
    </xf>
    <xf numFmtId="9" fontId="0" fillId="3" borderId="2" xfId="2" applyFont="1" applyFill="1" applyBorder="1" applyAlignment="1">
      <alignment horizontal="center" vertical="center"/>
    </xf>
    <xf numFmtId="0" fontId="2" fillId="4" borderId="2" xfId="1" applyFont="1" applyFill="1" applyBorder="1" applyAlignment="1">
      <alignment horizontal="center" vertical="center"/>
    </xf>
    <xf numFmtId="9" fontId="2" fillId="4" borderId="2" xfId="2" applyFont="1" applyFill="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wrapText="1"/>
    </xf>
    <xf numFmtId="0" fontId="0" fillId="0" borderId="0" xfId="0" applyAlignment="1">
      <alignment vertical="center"/>
    </xf>
    <xf numFmtId="0" fontId="1" fillId="0" borderId="0" xfId="1" applyAlignment="1">
      <alignment vertical="center"/>
    </xf>
    <xf numFmtId="0" fontId="1" fillId="0" borderId="0" xfId="1" applyFont="1" applyAlignment="1">
      <alignment horizontal="justify" vertical="center"/>
    </xf>
    <xf numFmtId="0" fontId="1" fillId="0" borderId="0" xfId="1" applyAlignment="1">
      <alignment horizontal="justify" vertical="center"/>
    </xf>
    <xf numFmtId="0" fontId="1" fillId="0" borderId="0" xfId="1" applyAlignment="1">
      <alignment horizontal="center" vertical="center"/>
    </xf>
    <xf numFmtId="0" fontId="1" fillId="0" borderId="0" xfId="1" applyFill="1" applyAlignment="1">
      <alignment vertical="center"/>
    </xf>
    <xf numFmtId="0" fontId="5" fillId="5" borderId="2" xfId="1" applyFont="1" applyFill="1" applyBorder="1" applyAlignment="1">
      <alignment horizontal="center" vertical="center"/>
    </xf>
    <xf numFmtId="0" fontId="14" fillId="0" borderId="2" xfId="1" applyFont="1" applyBorder="1" applyAlignment="1">
      <alignment horizontal="center" vertical="center" wrapText="1"/>
    </xf>
    <xf numFmtId="0" fontId="1" fillId="0" borderId="0" xfId="1" applyFill="1" applyAlignment="1">
      <alignment horizontal="center" vertical="center"/>
    </xf>
    <xf numFmtId="0" fontId="1" fillId="0" borderId="0" xfId="1" applyFill="1" applyBorder="1" applyAlignment="1">
      <alignment horizontal="center" vertical="center"/>
    </xf>
    <xf numFmtId="0" fontId="14" fillId="0" borderId="2" xfId="1" applyFont="1" applyFill="1" applyBorder="1" applyAlignment="1">
      <alignment horizontal="center" vertical="center" wrapText="1"/>
    </xf>
    <xf numFmtId="0" fontId="13" fillId="0" borderId="0" xfId="0" applyFont="1" applyAlignment="1">
      <alignment horizontal="center" vertical="center"/>
    </xf>
    <xf numFmtId="0" fontId="5" fillId="0" borderId="0" xfId="1" applyFont="1" applyFill="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5" fillId="2" borderId="2" xfId="1" applyFont="1" applyFill="1" applyBorder="1" applyAlignment="1">
      <alignment horizontal="center" vertical="center" wrapText="1"/>
    </xf>
    <xf numFmtId="9" fontId="15" fillId="2" borderId="2" xfId="2" applyFont="1" applyFill="1" applyBorder="1" applyAlignment="1">
      <alignment horizontal="center" vertical="center" wrapText="1"/>
    </xf>
    <xf numFmtId="0" fontId="15" fillId="2" borderId="2" xfId="1" applyFont="1" applyFill="1" applyBorder="1" applyAlignment="1">
      <alignment vertical="center" wrapText="1"/>
    </xf>
    <xf numFmtId="0" fontId="15" fillId="0" borderId="0" xfId="1" applyFont="1" applyFill="1" applyAlignment="1">
      <alignment vertical="center"/>
    </xf>
    <xf numFmtId="0" fontId="15" fillId="3" borderId="2" xfId="1" applyFont="1" applyFill="1" applyBorder="1" applyAlignment="1">
      <alignment horizontal="center" vertical="center" wrapText="1"/>
    </xf>
    <xf numFmtId="9" fontId="15" fillId="3" borderId="2" xfId="2" applyFont="1" applyFill="1" applyBorder="1" applyAlignment="1">
      <alignment horizontal="center" vertical="center" wrapText="1"/>
    </xf>
    <xf numFmtId="0" fontId="15" fillId="3" borderId="2" xfId="1" applyFont="1" applyFill="1" applyBorder="1" applyAlignment="1">
      <alignment vertical="center" wrapText="1"/>
    </xf>
    <xf numFmtId="0" fontId="16" fillId="4" borderId="2" xfId="1" applyFont="1" applyFill="1" applyBorder="1" applyAlignment="1">
      <alignment horizontal="center" vertical="center" wrapText="1"/>
    </xf>
    <xf numFmtId="9" fontId="16" fillId="4" borderId="2" xfId="2" applyFont="1" applyFill="1" applyBorder="1" applyAlignment="1">
      <alignment horizontal="center" vertical="center" wrapText="1"/>
    </xf>
    <xf numFmtId="9" fontId="16" fillId="4" borderId="2" xfId="1" applyNumberFormat="1" applyFont="1" applyFill="1" applyBorder="1" applyAlignment="1">
      <alignment horizontal="center" vertical="center" wrapText="1"/>
    </xf>
    <xf numFmtId="0" fontId="16" fillId="4" borderId="2" xfId="1" applyFont="1" applyFill="1" applyBorder="1" applyAlignment="1">
      <alignment vertical="center" wrapText="1"/>
    </xf>
    <xf numFmtId="0" fontId="5" fillId="12" borderId="2" xfId="1" applyFont="1" applyFill="1" applyBorder="1" applyAlignment="1">
      <alignment horizontal="center" vertical="center"/>
    </xf>
    <xf numFmtId="0" fontId="5" fillId="12" borderId="2" xfId="1" applyFont="1" applyFill="1" applyBorder="1" applyAlignment="1">
      <alignment horizontal="center" vertical="center" wrapText="1"/>
    </xf>
    <xf numFmtId="0" fontId="20" fillId="0" borderId="2" xfId="1" applyFont="1" applyBorder="1" applyAlignment="1">
      <alignment horizontal="center" vertical="center" wrapText="1"/>
    </xf>
    <xf numFmtId="0" fontId="20" fillId="0" borderId="2" xfId="1" applyFont="1" applyBorder="1" applyAlignment="1" applyProtection="1">
      <alignment horizontal="center" vertical="center" wrapText="1"/>
      <protection locked="0"/>
    </xf>
    <xf numFmtId="0" fontId="20" fillId="0" borderId="2" xfId="1" applyFont="1" applyBorder="1" applyAlignment="1">
      <alignment horizontal="justify" vertical="center" wrapText="1"/>
    </xf>
    <xf numFmtId="0" fontId="20" fillId="0" borderId="0" xfId="1" applyFont="1" applyAlignment="1">
      <alignment vertical="center"/>
    </xf>
    <xf numFmtId="0" fontId="20" fillId="14" borderId="2" xfId="1" applyFont="1" applyFill="1" applyBorder="1" applyAlignment="1">
      <alignment horizontal="justify" vertical="center" wrapText="1"/>
    </xf>
    <xf numFmtId="0" fontId="21" fillId="15" borderId="2" xfId="0" applyFont="1" applyFill="1" applyBorder="1" applyAlignment="1">
      <alignment horizontal="center"/>
    </xf>
    <xf numFmtId="0" fontId="23" fillId="0" borderId="9"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2" xfId="0" applyFont="1" applyBorder="1" applyAlignment="1">
      <alignment horizontal="justify" vertical="center" wrapText="1"/>
    </xf>
    <xf numFmtId="0" fontId="23" fillId="0" borderId="11" xfId="0" applyFont="1" applyBorder="1" applyAlignment="1">
      <alignment horizontal="justify" vertical="center" wrapText="1"/>
    </xf>
    <xf numFmtId="0" fontId="24" fillId="0" borderId="12" xfId="0" applyFont="1" applyBorder="1" applyAlignment="1">
      <alignment vertical="center" wrapText="1"/>
    </xf>
    <xf numFmtId="0" fontId="24" fillId="0" borderId="12" xfId="0" applyFont="1" applyBorder="1" applyAlignment="1">
      <alignment horizontal="justify" vertical="center" wrapText="1"/>
    </xf>
    <xf numFmtId="0" fontId="0" fillId="15" borderId="2" xfId="0" applyFont="1" applyFill="1" applyBorder="1" applyAlignment="1">
      <alignment horizontal="left" vertical="center" wrapText="1"/>
    </xf>
    <xf numFmtId="0" fontId="21" fillId="15" borderId="13" xfId="0" applyFont="1" applyFill="1" applyBorder="1" applyAlignment="1">
      <alignment horizontal="center"/>
    </xf>
    <xf numFmtId="0" fontId="22" fillId="0" borderId="11" xfId="0" applyFont="1" applyBorder="1" applyAlignment="1">
      <alignment vertical="center" wrapText="1"/>
    </xf>
    <xf numFmtId="0" fontId="0" fillId="15" borderId="2" xfId="0" applyFont="1" applyFill="1" applyBorder="1" applyAlignment="1">
      <alignment horizontal="left" vertical="top" wrapText="1"/>
    </xf>
    <xf numFmtId="0" fontId="0" fillId="0" borderId="2" xfId="0" applyFont="1" applyFill="1" applyBorder="1" applyAlignment="1">
      <alignment horizontal="left" vertical="center" wrapText="1"/>
    </xf>
    <xf numFmtId="0" fontId="17" fillId="13" borderId="6" xfId="0" applyFont="1" applyFill="1" applyBorder="1" applyAlignment="1">
      <alignment horizontal="center" vertical="center"/>
    </xf>
    <xf numFmtId="0" fontId="17" fillId="13" borderId="8" xfId="0" applyFont="1" applyFill="1" applyBorder="1" applyAlignment="1">
      <alignment horizontal="center" vertical="center"/>
    </xf>
    <xf numFmtId="0" fontId="17" fillId="13" borderId="7" xfId="0" applyFont="1" applyFill="1" applyBorder="1" applyAlignment="1">
      <alignment horizontal="center" vertical="center"/>
    </xf>
    <xf numFmtId="0" fontId="18" fillId="13" borderId="6" xfId="0" applyFont="1" applyFill="1" applyBorder="1" applyAlignment="1">
      <alignment horizontal="left" vertical="center" wrapText="1"/>
    </xf>
    <xf numFmtId="0" fontId="18" fillId="13" borderId="8" xfId="0" applyFont="1" applyFill="1" applyBorder="1" applyAlignment="1">
      <alignment horizontal="left" vertical="center" wrapText="1"/>
    </xf>
    <xf numFmtId="0" fontId="18" fillId="13" borderId="7"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9" fillId="13" borderId="6" xfId="0" applyFont="1" applyFill="1" applyBorder="1" applyAlignment="1">
      <alignment horizontal="left" vertical="center" wrapText="1"/>
    </xf>
    <xf numFmtId="0" fontId="19" fillId="13" borderId="8"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5" fillId="10" borderId="2" xfId="1" applyFont="1" applyFill="1" applyBorder="1" applyAlignment="1">
      <alignment horizontal="center" vertical="center"/>
    </xf>
    <xf numFmtId="0" fontId="14" fillId="10" borderId="2" xfId="1" applyFont="1" applyFill="1" applyBorder="1" applyAlignment="1">
      <alignment horizontal="center" vertical="center"/>
    </xf>
    <xf numFmtId="0" fontId="14" fillId="11" borderId="2" xfId="1" applyFont="1" applyFill="1" applyBorder="1" applyAlignment="1">
      <alignment horizontal="center" vertical="center" wrapText="1"/>
    </xf>
    <xf numFmtId="0" fontId="5" fillId="7" borderId="2" xfId="1" applyFont="1" applyFill="1" applyBorder="1" applyAlignment="1">
      <alignment horizontal="center" vertical="center"/>
    </xf>
    <xf numFmtId="0" fontId="5" fillId="8" borderId="2" xfId="1" applyFont="1" applyFill="1" applyBorder="1" applyAlignment="1">
      <alignment horizontal="center" vertical="center" textRotation="90"/>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3" fillId="9" borderId="4" xfId="1" applyFont="1" applyFill="1" applyBorder="1" applyAlignment="1">
      <alignment horizontal="center" vertical="center"/>
    </xf>
    <xf numFmtId="0" fontId="3" fillId="9" borderId="5" xfId="1" applyFont="1" applyFill="1" applyBorder="1" applyAlignment="1">
      <alignment horizontal="center" vertical="center"/>
    </xf>
    <xf numFmtId="0" fontId="20" fillId="15" borderId="2" xfId="1" applyFont="1" applyFill="1" applyBorder="1" applyAlignment="1" applyProtection="1">
      <alignment horizontal="center" vertical="center" wrapText="1"/>
      <protection locked="0"/>
    </xf>
    <xf numFmtId="0" fontId="20" fillId="15" borderId="2" xfId="1" applyFont="1" applyFill="1" applyBorder="1" applyAlignment="1">
      <alignment horizontal="justify" vertical="center" wrapText="1"/>
    </xf>
  </cellXfs>
  <cellStyles count="3">
    <cellStyle name="Normal" xfId="0" builtinId="0"/>
    <cellStyle name="Normal 2" xfId="1"/>
    <cellStyle name="Porcentual 2" xfId="2"/>
  </cellStyles>
  <dxfs count="78">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66FF33"/>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fgColor rgb="FF11FF39"/>
          <bgColor rgb="FF45F72D"/>
        </patternFill>
      </fill>
    </dxf>
    <dxf>
      <fill>
        <patternFill>
          <bgColor rgb="FF11FF39"/>
        </patternFill>
      </fill>
    </dxf>
    <dxf>
      <fill>
        <patternFill patternType="solid">
          <fgColor rgb="FF00FF00"/>
          <bgColor rgb="FF66FF33"/>
        </patternFill>
      </fill>
    </dxf>
    <dxf>
      <fill>
        <patternFill>
          <bgColor rgb="FFFF00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5</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5</xdr:col>
      <xdr:colOff>180974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showGridLines="0" tabSelected="1" view="pageBreakPreview" topLeftCell="A19" zoomScale="55" zoomScaleNormal="80" zoomScaleSheetLayoutView="55" workbookViewId="0">
      <selection activeCell="K14" sqref="K14"/>
    </sheetView>
  </sheetViews>
  <sheetFormatPr baseColWidth="10" defaultColWidth="11.44140625" defaultRowHeight="13.2" x14ac:dyDescent="0.25"/>
  <cols>
    <col min="1" max="1" width="7.44140625" style="11" customWidth="1"/>
    <col min="2" max="3" width="30.6640625" style="11" customWidth="1"/>
    <col min="4" max="4" width="38" style="11" customWidth="1"/>
    <col min="5" max="5" width="30.6640625" style="11" customWidth="1"/>
    <col min="6" max="6" width="14.44140625" style="14" bestFit="1" customWidth="1"/>
    <col min="7" max="7" width="15.109375" style="14" customWidth="1"/>
    <col min="8" max="9" width="12.6640625" style="11" customWidth="1"/>
    <col min="10" max="10" width="39.88671875" style="11" customWidth="1"/>
    <col min="11" max="11" width="15.33203125" style="11" customWidth="1"/>
    <col min="12" max="12" width="15" style="14" customWidth="1"/>
    <col min="13" max="13" width="16.5546875" style="14" customWidth="1"/>
    <col min="14" max="15" width="12.6640625" style="14" customWidth="1"/>
    <col min="16" max="16" width="12.6640625" style="11" hidden="1" customWidth="1"/>
    <col min="17" max="17" width="37" style="11" customWidth="1"/>
    <col min="18" max="18" width="36.6640625" style="11" customWidth="1"/>
    <col min="19" max="20" width="11.44140625" style="11"/>
    <col min="21" max="21" width="12.5546875" style="11" bestFit="1" customWidth="1"/>
    <col min="22" max="16384" width="11.44140625" style="11"/>
  </cols>
  <sheetData>
    <row r="1" spans="1:18" s="8" customFormat="1" ht="20.100000000000001" customHeight="1" x14ac:dyDescent="0.25">
      <c r="A1" s="65"/>
      <c r="B1" s="65"/>
      <c r="C1" s="65"/>
      <c r="D1" s="66"/>
      <c r="E1" s="65" t="s">
        <v>97</v>
      </c>
      <c r="F1" s="65"/>
      <c r="G1" s="65"/>
      <c r="H1" s="65"/>
      <c r="I1" s="65"/>
      <c r="J1" s="65"/>
      <c r="K1" s="65"/>
      <c r="L1" s="65"/>
      <c r="M1" s="65"/>
      <c r="N1" s="65"/>
      <c r="O1" s="66"/>
      <c r="P1" s="66"/>
      <c r="Q1" s="66"/>
      <c r="R1" s="67"/>
    </row>
    <row r="2" spans="1:18" s="8" customFormat="1" ht="20.100000000000001" customHeight="1" x14ac:dyDescent="0.25">
      <c r="A2" s="65"/>
      <c r="B2" s="65"/>
      <c r="C2" s="65"/>
      <c r="D2" s="66"/>
      <c r="E2" s="65"/>
      <c r="F2" s="65"/>
      <c r="G2" s="65"/>
      <c r="H2" s="65"/>
      <c r="I2" s="65"/>
      <c r="J2" s="65"/>
      <c r="K2" s="65"/>
      <c r="L2" s="65"/>
      <c r="M2" s="65"/>
      <c r="N2" s="65"/>
      <c r="O2" s="66"/>
      <c r="P2" s="66"/>
      <c r="Q2" s="66"/>
      <c r="R2" s="67"/>
    </row>
    <row r="3" spans="1:18" s="8" customFormat="1" ht="20.100000000000001" customHeight="1" x14ac:dyDescent="0.25">
      <c r="A3" s="65"/>
      <c r="B3" s="65"/>
      <c r="C3" s="65"/>
      <c r="D3" s="66"/>
      <c r="E3" s="65"/>
      <c r="F3" s="65"/>
      <c r="G3" s="65"/>
      <c r="H3" s="65"/>
      <c r="I3" s="65"/>
      <c r="J3" s="65"/>
      <c r="K3" s="65"/>
      <c r="L3" s="65"/>
      <c r="M3" s="65"/>
      <c r="N3" s="65"/>
      <c r="O3" s="66"/>
      <c r="P3" s="66"/>
      <c r="Q3" s="66"/>
      <c r="R3" s="67"/>
    </row>
    <row r="4" spans="1:18" s="8" customFormat="1" ht="20.100000000000001" customHeight="1" x14ac:dyDescent="0.25">
      <c r="A4" s="65"/>
      <c r="B4" s="65"/>
      <c r="C4" s="65"/>
      <c r="D4" s="66"/>
      <c r="E4" s="65"/>
      <c r="F4" s="65"/>
      <c r="G4" s="65"/>
      <c r="H4" s="65"/>
      <c r="I4" s="65"/>
      <c r="J4" s="65"/>
      <c r="K4" s="65"/>
      <c r="L4" s="65"/>
      <c r="M4" s="65"/>
      <c r="N4" s="65"/>
      <c r="O4" s="66"/>
      <c r="P4" s="66"/>
      <c r="Q4" s="66"/>
      <c r="R4" s="67"/>
    </row>
    <row r="5" spans="1:18" s="8" customFormat="1" ht="20.100000000000001" customHeight="1" x14ac:dyDescent="0.25">
      <c r="A5" s="65"/>
      <c r="B5" s="65"/>
      <c r="C5" s="65"/>
      <c r="D5" s="66"/>
      <c r="E5" s="65"/>
      <c r="F5" s="65"/>
      <c r="G5" s="65"/>
      <c r="H5" s="65"/>
      <c r="I5" s="65"/>
      <c r="J5" s="65"/>
      <c r="K5" s="65"/>
      <c r="L5" s="65"/>
      <c r="M5" s="65"/>
      <c r="N5" s="65"/>
      <c r="O5" s="66"/>
      <c r="P5" s="66"/>
      <c r="Q5" s="66"/>
      <c r="R5" s="67"/>
    </row>
    <row r="6" spans="1:18" s="8" customFormat="1" ht="20.100000000000001" customHeight="1" x14ac:dyDescent="0.25">
      <c r="A6" s="65"/>
      <c r="B6" s="65"/>
      <c r="C6" s="65"/>
      <c r="D6" s="66"/>
      <c r="E6" s="65"/>
      <c r="F6" s="65"/>
      <c r="G6" s="65"/>
      <c r="H6" s="65"/>
      <c r="I6" s="65"/>
      <c r="J6" s="65"/>
      <c r="K6" s="65"/>
      <c r="L6" s="65"/>
      <c r="M6" s="65"/>
      <c r="N6" s="65"/>
      <c r="O6" s="66"/>
      <c r="P6" s="66"/>
      <c r="Q6" s="66"/>
      <c r="R6" s="67"/>
    </row>
    <row r="7" spans="1:18" s="8" customFormat="1" ht="20.100000000000001" customHeight="1" x14ac:dyDescent="0.25">
      <c r="A7" s="65"/>
      <c r="B7" s="65"/>
      <c r="C7" s="65"/>
      <c r="D7" s="66"/>
      <c r="E7" s="65"/>
      <c r="F7" s="65"/>
      <c r="G7" s="65"/>
      <c r="H7" s="65"/>
      <c r="I7" s="65"/>
      <c r="J7" s="65"/>
      <c r="K7" s="65"/>
      <c r="L7" s="65"/>
      <c r="M7" s="65"/>
      <c r="N7" s="65"/>
      <c r="O7" s="66"/>
      <c r="P7" s="66"/>
      <c r="Q7" s="66"/>
      <c r="R7" s="21"/>
    </row>
    <row r="8" spans="1:18" s="8" customFormat="1" ht="20.100000000000001" customHeight="1" x14ac:dyDescent="0.25">
      <c r="A8" s="61" t="s">
        <v>56</v>
      </c>
      <c r="B8" s="61"/>
      <c r="C8" s="61"/>
      <c r="D8" s="61"/>
      <c r="E8" s="61"/>
      <c r="F8" s="61"/>
      <c r="G8" s="61"/>
      <c r="H8" s="61"/>
      <c r="I8" s="61"/>
      <c r="J8" s="61"/>
      <c r="K8" s="61"/>
      <c r="L8" s="61"/>
      <c r="M8" s="61"/>
      <c r="N8" s="61"/>
      <c r="O8" s="61"/>
      <c r="P8" s="61"/>
      <c r="Q8" s="61"/>
      <c r="R8" s="61"/>
    </row>
    <row r="9" spans="1:18" s="8" customFormat="1" ht="20.100000000000001" customHeight="1" x14ac:dyDescent="0.25">
      <c r="A9" s="55" t="s">
        <v>57</v>
      </c>
      <c r="B9" s="56"/>
      <c r="C9" s="57"/>
      <c r="D9" s="58" t="s">
        <v>67</v>
      </c>
      <c r="E9" s="59"/>
      <c r="F9" s="59"/>
      <c r="G9" s="59"/>
      <c r="H9" s="59"/>
      <c r="I9" s="59"/>
      <c r="J9" s="59"/>
      <c r="K9" s="59"/>
      <c r="L9" s="59"/>
      <c r="M9" s="59"/>
      <c r="N9" s="59"/>
      <c r="O9" s="59"/>
      <c r="P9" s="59"/>
      <c r="Q9" s="59"/>
      <c r="R9" s="60"/>
    </row>
    <row r="10" spans="1:18" s="8" customFormat="1" ht="20.100000000000001" customHeight="1" x14ac:dyDescent="0.25">
      <c r="A10" s="55" t="s">
        <v>58</v>
      </c>
      <c r="B10" s="56"/>
      <c r="C10" s="57"/>
      <c r="D10" s="62" t="s">
        <v>68</v>
      </c>
      <c r="E10" s="63"/>
      <c r="F10" s="63"/>
      <c r="G10" s="63"/>
      <c r="H10" s="63"/>
      <c r="I10" s="63"/>
      <c r="J10" s="63"/>
      <c r="K10" s="63"/>
      <c r="L10" s="63"/>
      <c r="M10" s="63"/>
      <c r="N10" s="63"/>
      <c r="O10" s="63"/>
      <c r="P10" s="63"/>
      <c r="Q10" s="63"/>
      <c r="R10" s="64"/>
    </row>
    <row r="11" spans="1:18" s="8" customFormat="1" ht="20.100000000000001" customHeight="1" x14ac:dyDescent="0.25">
      <c r="A11" s="55" t="s">
        <v>59</v>
      </c>
      <c r="B11" s="56"/>
      <c r="C11" s="57"/>
      <c r="D11" s="58" t="s">
        <v>69</v>
      </c>
      <c r="E11" s="59"/>
      <c r="F11" s="59"/>
      <c r="G11" s="59"/>
      <c r="H11" s="59"/>
      <c r="I11" s="59"/>
      <c r="J11" s="59"/>
      <c r="K11" s="59"/>
      <c r="L11" s="59"/>
      <c r="M11" s="59"/>
      <c r="N11" s="59"/>
      <c r="O11" s="59"/>
      <c r="P11" s="59"/>
      <c r="Q11" s="59"/>
      <c r="R11" s="60"/>
    </row>
    <row r="12" spans="1:18" s="10" customFormat="1" ht="20.100000000000001" customHeight="1" x14ac:dyDescent="0.25">
      <c r="A12" s="55" t="s">
        <v>60</v>
      </c>
      <c r="B12" s="56"/>
      <c r="C12" s="57"/>
      <c r="D12" s="58" t="s">
        <v>63</v>
      </c>
      <c r="E12" s="59"/>
      <c r="F12" s="59"/>
      <c r="G12" s="59"/>
      <c r="H12" s="59"/>
      <c r="I12" s="59"/>
      <c r="J12" s="59"/>
      <c r="K12" s="59"/>
      <c r="L12" s="59"/>
      <c r="M12" s="59"/>
      <c r="N12" s="59"/>
      <c r="O12" s="59"/>
      <c r="P12" s="59"/>
      <c r="Q12" s="59"/>
      <c r="R12" s="60"/>
    </row>
    <row r="13" spans="1:18" s="10" customFormat="1" ht="29.25" customHeight="1" x14ac:dyDescent="0.25">
      <c r="A13" s="61" t="s">
        <v>61</v>
      </c>
      <c r="B13" s="61"/>
      <c r="C13" s="61"/>
      <c r="D13" s="61"/>
      <c r="E13" s="61"/>
      <c r="F13" s="61"/>
      <c r="G13" s="61"/>
      <c r="H13" s="61"/>
      <c r="I13" s="61"/>
      <c r="J13" s="61"/>
      <c r="K13" s="61"/>
      <c r="L13" s="61"/>
      <c r="M13" s="61"/>
      <c r="N13" s="61"/>
      <c r="O13" s="61"/>
      <c r="P13" s="61"/>
      <c r="Q13" s="61"/>
      <c r="R13" s="61"/>
    </row>
    <row r="14" spans="1:18" ht="70.5" customHeight="1" thickBot="1" x14ac:dyDescent="0.3">
      <c r="A14" s="36" t="s">
        <v>26</v>
      </c>
      <c r="B14" s="36" t="s">
        <v>39</v>
      </c>
      <c r="C14" s="37" t="s">
        <v>27</v>
      </c>
      <c r="D14" s="37" t="s">
        <v>40</v>
      </c>
      <c r="E14" s="37" t="s">
        <v>41</v>
      </c>
      <c r="F14" s="37" t="s">
        <v>37</v>
      </c>
      <c r="G14" s="37" t="s">
        <v>38</v>
      </c>
      <c r="H14" s="37" t="s">
        <v>28</v>
      </c>
      <c r="I14" s="37" t="s">
        <v>28</v>
      </c>
      <c r="J14" s="37" t="s">
        <v>29</v>
      </c>
      <c r="K14" s="37" t="s">
        <v>35</v>
      </c>
      <c r="L14" s="37" t="s">
        <v>36</v>
      </c>
      <c r="M14" s="37" t="s">
        <v>33</v>
      </c>
      <c r="N14" s="37" t="s">
        <v>34</v>
      </c>
      <c r="O14" s="37" t="s">
        <v>30</v>
      </c>
      <c r="P14" s="37"/>
      <c r="Q14" s="37" t="s">
        <v>31</v>
      </c>
      <c r="R14" s="37" t="s">
        <v>44</v>
      </c>
    </row>
    <row r="15" spans="1:18" s="41" customFormat="1" ht="187.5" customHeight="1" thickBot="1" x14ac:dyDescent="0.35">
      <c r="A15" s="43">
        <v>1</v>
      </c>
      <c r="B15" s="44" t="s">
        <v>70</v>
      </c>
      <c r="C15" s="45" t="s">
        <v>71</v>
      </c>
      <c r="D15" s="46" t="s">
        <v>72</v>
      </c>
      <c r="E15" s="50" t="s">
        <v>73</v>
      </c>
      <c r="F15" s="79">
        <v>2</v>
      </c>
      <c r="G15" s="79">
        <v>10</v>
      </c>
      <c r="H15" s="80" t="str">
        <f>IF(AND(F15=2,G15=5),+'Valoración y Evaluación'!$P$21,IF(AND(F15=1,G15=20),+'Valoración y Evaluación'!$P$24,VLOOKUP(+F15*G15/60,'Valoración y Evaluación'!$N$18:$Q$27,3,FALSE)))</f>
        <v>Moderado 2</v>
      </c>
      <c r="I15" s="80" t="str">
        <f>VLOOKUP(+F15*G15/60,'Valoración y Evaluación'!$N$18:$O$27,2,FALSE)</f>
        <v>Medio</v>
      </c>
      <c r="J15" s="53" t="s">
        <v>91</v>
      </c>
      <c r="K15" s="79" t="s">
        <v>42</v>
      </c>
      <c r="L15" s="39" t="s">
        <v>42</v>
      </c>
      <c r="M15" s="38">
        <v>1</v>
      </c>
      <c r="N15" s="38">
        <v>10</v>
      </c>
      <c r="O15" s="38" t="str">
        <f>IF(AND(M15=2,N15=5),+'Valoración y Evaluación'!$P$21,IF(AND(M15=1,N15=20),+'Valoración y Evaluación'!$P$24,VLOOKUP(+M15*N15/60,'Valoración y Evaluación'!$N$18:$Q$27,3,FALSE)))</f>
        <v>Tolerable 1</v>
      </c>
      <c r="P15" s="38" t="str">
        <f>VLOOKUP(+M15*N15/60,'Valoración y Evaluación'!$N$18:$O$27,2,FALSE)</f>
        <v>Bajo</v>
      </c>
      <c r="Q15" s="40" t="str">
        <f>IF(AND(M15=2,N15=5),+'Valoración y Evaluación'!$Q$21,IF(AND(M15=1,N15=20),+'Valoración y Evaluación'!$Q$24,VLOOKUP(+M15*N15/60,'Valoración y Evaluación'!$N$18:$Q$27,4,FALSE)))</f>
        <v xml:space="preserve">Asumir o reducir el riesgo. se deben tomar medidas para llevar los Riesgos a la Zona Aceptable o Tolerable, en lo posible. </v>
      </c>
      <c r="R15" s="40"/>
    </row>
    <row r="16" spans="1:18" s="41" customFormat="1" ht="244.5" customHeight="1" thickBot="1" x14ac:dyDescent="0.35">
      <c r="A16" s="43">
        <v>2</v>
      </c>
      <c r="B16" s="47" t="s">
        <v>74</v>
      </c>
      <c r="C16" s="48" t="s">
        <v>75</v>
      </c>
      <c r="D16" s="46" t="s">
        <v>76</v>
      </c>
      <c r="E16" s="50" t="s">
        <v>77</v>
      </c>
      <c r="F16" s="79">
        <v>2</v>
      </c>
      <c r="G16" s="79">
        <v>10</v>
      </c>
      <c r="H16" s="80" t="str">
        <f>IF(AND(F16=2,G16=5),+'Valoración y Evaluación'!$P$21,IF(AND(F16=1,G16=20),+'Valoración y Evaluación'!$P$24,VLOOKUP(+F16*G16/60,'Valoración y Evaluación'!$N$18:$Q$27,3,FALSE)))</f>
        <v>Moderado 2</v>
      </c>
      <c r="I16" s="80" t="str">
        <f>VLOOKUP(+F16*G16/60,'Valoración y Evaluación'!$N$18:$O$27,2,FALSE)</f>
        <v>Medio</v>
      </c>
      <c r="J16" s="53" t="s">
        <v>92</v>
      </c>
      <c r="K16" s="39" t="s">
        <v>42</v>
      </c>
      <c r="L16" s="39" t="s">
        <v>43</v>
      </c>
      <c r="M16" s="38">
        <f t="shared" ref="M16:M19" si="0">IF(F16=1,1,IF(K16="si",+F16-1,+F16))</f>
        <v>1</v>
      </c>
      <c r="N16" s="38">
        <v>10</v>
      </c>
      <c r="O16" s="38" t="str">
        <f>IF(AND(M16=2,N16=5),+'Valoración y Evaluación'!$P$21,IF(AND(M16=1,N16=20),+'Valoración y Evaluación'!$P$24,VLOOKUP(+M16*N16/60,'Valoración y Evaluación'!$N$18:$Q$27,3,FALSE)))</f>
        <v>Tolerable 1</v>
      </c>
      <c r="P16" s="38" t="str">
        <f>VLOOKUP(+M16*N16/60,'Valoración y Evaluación'!$N$18:$O$27,2,FALSE)</f>
        <v>Bajo</v>
      </c>
      <c r="Q16" s="40" t="str">
        <f>IF(AND(M16=2,N16=5),+'Valoración y Evaluación'!$Q$21,IF(AND(M16=1,N16=20),+'Valoración y Evaluación'!$Q$24,VLOOKUP(+M16*N16/60,'Valoración y Evaluación'!$N$18:$Q$27,4,FALSE)))</f>
        <v xml:space="preserve">Asumir o reducir el riesgo. se deben tomar medidas para llevar los Riesgos a la Zona Aceptable o Tolerable, en lo posible. </v>
      </c>
      <c r="R16" s="40"/>
    </row>
    <row r="17" spans="1:18" s="41" customFormat="1" ht="118.8" customHeight="1" thickBot="1" x14ac:dyDescent="0.35">
      <c r="A17" s="43">
        <v>3</v>
      </c>
      <c r="B17" s="47" t="s">
        <v>78</v>
      </c>
      <c r="C17" s="49" t="s">
        <v>79</v>
      </c>
      <c r="D17" s="46" t="s">
        <v>80</v>
      </c>
      <c r="E17" s="53" t="s">
        <v>81</v>
      </c>
      <c r="F17" s="79">
        <v>2</v>
      </c>
      <c r="G17" s="79">
        <v>10</v>
      </c>
      <c r="H17" s="80" t="str">
        <f>IF(AND(F17=2,G17=5),+'Valoración y Evaluación'!$P$21,IF(AND(F17=1,G17=20),+'Valoración y Evaluación'!$P$24,VLOOKUP(+F17*G17/60,'Valoración y Evaluación'!$N$18:$Q$27,3,FALSE)))</f>
        <v>Moderado 2</v>
      </c>
      <c r="I17" s="80" t="str">
        <f>VLOOKUP(+F17*G17/60,'Valoración y Evaluación'!$N$18:$O$27,2,FALSE)</f>
        <v>Medio</v>
      </c>
      <c r="J17" s="53" t="s">
        <v>96</v>
      </c>
      <c r="K17" s="39" t="s">
        <v>42</v>
      </c>
      <c r="L17" s="39" t="s">
        <v>42</v>
      </c>
      <c r="M17" s="38">
        <f t="shared" si="0"/>
        <v>1</v>
      </c>
      <c r="N17" s="38">
        <v>10</v>
      </c>
      <c r="O17" s="38" t="str">
        <f>IF(AND(M17=2,N17=5),+'Valoración y Evaluación'!$P$21,IF(AND(M17=1,N17=20),+'Valoración y Evaluación'!$P$24,VLOOKUP(+M17*N17/60,'Valoración y Evaluación'!$N$18:$Q$27,3,FALSE)))</f>
        <v>Tolerable 1</v>
      </c>
      <c r="P17" s="38" t="str">
        <f>VLOOKUP(+M17*N17/60,'Valoración y Evaluación'!$N$18:$O$27,2,FALSE)</f>
        <v>Bajo</v>
      </c>
      <c r="Q17" s="40" t="str">
        <f>IF(AND(M17=2,N17=5),+'Valoración y Evaluación'!$Q$21,IF(AND(M17=1,N17=20),+'Valoración y Evaluación'!$Q$24,VLOOKUP(+M17*N17/60,'Valoración y Evaluación'!$N$18:$Q$27,4,FALSE)))</f>
        <v xml:space="preserve">Asumir o reducir el riesgo. se deben tomar medidas para llevar los Riesgos a la Zona Aceptable o Tolerable, en lo posible. </v>
      </c>
      <c r="R17" s="42"/>
    </row>
    <row r="18" spans="1:18" s="41" customFormat="1" ht="180" customHeight="1" thickBot="1" x14ac:dyDescent="0.35">
      <c r="A18" s="43">
        <v>4</v>
      </c>
      <c r="B18" s="47" t="s">
        <v>82</v>
      </c>
      <c r="C18" s="49" t="s">
        <v>83</v>
      </c>
      <c r="D18" s="46" t="s">
        <v>90</v>
      </c>
      <c r="E18" s="50" t="s">
        <v>84</v>
      </c>
      <c r="F18" s="79">
        <v>2</v>
      </c>
      <c r="G18" s="79">
        <v>10</v>
      </c>
      <c r="H18" s="80" t="str">
        <f>IF(AND(F18=2,G18=5),+'Valoración y Evaluación'!$P$21,IF(AND(F18=1,G18=20),+'Valoración y Evaluación'!$P$24,VLOOKUP(+F18*G18/60,'Valoración y Evaluación'!$N$18:$Q$27,3,FALSE)))</f>
        <v>Moderado 2</v>
      </c>
      <c r="I18" s="80" t="str">
        <f>VLOOKUP(+F18*G18/60,'Valoración y Evaluación'!$N$18:$O$27,2,FALSE)</f>
        <v>Medio</v>
      </c>
      <c r="J18" s="50" t="s">
        <v>93</v>
      </c>
      <c r="K18" s="39" t="s">
        <v>42</v>
      </c>
      <c r="L18" s="39" t="s">
        <v>42</v>
      </c>
      <c r="M18" s="38">
        <f t="shared" si="0"/>
        <v>1</v>
      </c>
      <c r="N18" s="38">
        <v>10</v>
      </c>
      <c r="O18" s="38" t="str">
        <f>IF(AND(M18=2,N18=5),+'Valoración y Evaluación'!$P$21,IF(AND(M18=1,N18=20),+'Valoración y Evaluación'!$P$24,VLOOKUP(+M18*N18/60,'Valoración y Evaluación'!$N$18:$Q$27,3,FALSE)))</f>
        <v>Tolerable 1</v>
      </c>
      <c r="P18" s="38" t="str">
        <f>VLOOKUP(+M18*N18/60,'Valoración y Evaluación'!$N$18:$O$27,2,FALSE)</f>
        <v>Bajo</v>
      </c>
      <c r="Q18" s="40" t="str">
        <f>IF(AND(M18=2,N18=5),+'Valoración y Evaluación'!$Q$21,IF(AND(M18=1,N18=20),+'Valoración y Evaluación'!$Q$24,VLOOKUP(+M18*N18/60,'Valoración y Evaluación'!$N$18:$Q$27,4,FALSE)))</f>
        <v xml:space="preserve">Asumir o reducir el riesgo. se deben tomar medidas para llevar los Riesgos a la Zona Aceptable o Tolerable, en lo posible. </v>
      </c>
      <c r="R18" s="42"/>
    </row>
    <row r="19" spans="1:18" s="41" customFormat="1" ht="354" customHeight="1" thickBot="1" x14ac:dyDescent="0.35">
      <c r="A19" s="43">
        <v>5</v>
      </c>
      <c r="B19" s="47" t="s">
        <v>64</v>
      </c>
      <c r="C19" s="49" t="s">
        <v>85</v>
      </c>
      <c r="D19" s="46" t="s">
        <v>86</v>
      </c>
      <c r="E19" s="50" t="s">
        <v>87</v>
      </c>
      <c r="F19" s="79">
        <v>1</v>
      </c>
      <c r="G19" s="79">
        <v>20</v>
      </c>
      <c r="H19" s="80" t="str">
        <f>IF(AND(F19=2,G19=5),+'Valoración y Evaluación'!$P$21,IF(AND(F19=1,G19=20),+'Valoración y Evaluación'!$P$24,VLOOKUP(+F19*G19/60,'Valoración y Evaluación'!$N$18:$Q$27,3,FALSE)))</f>
        <v>Moderado 3</v>
      </c>
      <c r="I19" s="80" t="str">
        <f>VLOOKUP(+F19*G19/60,'Valoración y Evaluación'!$N$18:$O$27,2,FALSE)</f>
        <v>Medio</v>
      </c>
      <c r="J19" s="54" t="s">
        <v>94</v>
      </c>
      <c r="K19" s="39" t="s">
        <v>42</v>
      </c>
      <c r="L19" s="39" t="s">
        <v>42</v>
      </c>
      <c r="M19" s="38">
        <f t="shared" si="0"/>
        <v>1</v>
      </c>
      <c r="N19" s="38">
        <v>10</v>
      </c>
      <c r="O19" s="38" t="str">
        <f>IF(AND(M19=2,N19=5),+'Valoración y Evaluación'!$P$21,IF(AND(M19=1,N19=20),+'Valoración y Evaluación'!$P$24,VLOOKUP(+M19*N19/60,'Valoración y Evaluación'!$N$18:$Q$27,3,FALSE)))</f>
        <v>Tolerable 1</v>
      </c>
      <c r="P19" s="38" t="str">
        <f>VLOOKUP(+M19*N19/60,'Valoración y Evaluación'!$N$18:$O$27,2,FALSE)</f>
        <v>Bajo</v>
      </c>
      <c r="Q19" s="40" t="str">
        <f>IF(AND(M19=2,N19=5),+'Valoración y Evaluación'!$Q$21,IF(AND(M19=1,N19=20),+'Valoración y Evaluación'!$Q$24,VLOOKUP(+M19*N19/60,'Valoración y Evaluación'!$N$18:$Q$27,4,FALSE)))</f>
        <v xml:space="preserve">Asumir o reducir el riesgo. se deben tomar medidas para llevar los Riesgos a la Zona Aceptable o Tolerable, en lo posible. </v>
      </c>
      <c r="R19" s="42"/>
    </row>
    <row r="20" spans="1:18" ht="409.6" customHeight="1" thickBot="1" x14ac:dyDescent="0.35">
      <c r="A20" s="51">
        <v>6</v>
      </c>
      <c r="B20" s="52" t="s">
        <v>65</v>
      </c>
      <c r="C20" s="46" t="s">
        <v>66</v>
      </c>
      <c r="D20" s="46" t="s">
        <v>88</v>
      </c>
      <c r="E20" s="50" t="s">
        <v>89</v>
      </c>
      <c r="F20" s="79">
        <v>1</v>
      </c>
      <c r="G20" s="79">
        <v>20</v>
      </c>
      <c r="H20" s="80" t="str">
        <f>IF(AND(F20=2,G20=5),+'Valoración y Evaluación'!$P$21,IF(AND(F20=1,G20=20),+'Valoración y Evaluación'!$P$24,VLOOKUP(+F20*G20/60,'Valoración y Evaluación'!$N$18:$Q$27,3,FALSE)))</f>
        <v>Moderado 3</v>
      </c>
      <c r="I20" s="80" t="str">
        <f>VLOOKUP(+F20*G20/60,'Valoración y Evaluación'!$N$18:$O$27,2,FALSE)</f>
        <v>Medio</v>
      </c>
      <c r="J20" s="54" t="s">
        <v>95</v>
      </c>
      <c r="K20" s="39" t="s">
        <v>42</v>
      </c>
      <c r="L20" s="39" t="s">
        <v>42</v>
      </c>
      <c r="M20" s="38">
        <f t="shared" ref="M20" si="1">IF(F20=1,1,IF(K20="si",+F20-1,+F20))</f>
        <v>1</v>
      </c>
      <c r="N20" s="38">
        <v>20</v>
      </c>
      <c r="O20" s="38" t="str">
        <f>IF(AND(M20=2,N20=5),+'Valoración y Evaluación'!$P$21,IF(AND(M20=1,N20=20),+'Valoración y Evaluación'!$P$24,VLOOKUP(+M20*N20/60,'Valoración y Evaluación'!$N$18:$Q$27,3,FALSE)))</f>
        <v>Moderado 3</v>
      </c>
      <c r="P20" s="38" t="str">
        <f>VLOOKUP(+M20*N20/60,'Valoración y Evaluación'!$N$18:$O$27,2,FALSE)</f>
        <v>Medio</v>
      </c>
      <c r="Q20" s="40" t="str">
        <f>IF(AND(M20=2,N20=5),+'Valoración y Evaluación'!$Q$21,IF(AND(M20=1,N20=20),+'Valoración y Evaluación'!$Q$24,VLOOKUP(+M20*N20/60,'Valoración y Evaluación'!$N$18:$Q$27,4,FALSE)))</f>
        <v>Reducir, Compartir o transferir el riesgo. Cuando el riesgo tiene una Probabilidad baja y Impacto catastrófico se debe tratar de compartir el riesgo y evitar la entidad en caso de que éste se presente. Siempre que el riesgo es calificado con Impacto catastrófico la Entidad debe diseñar planes de contingencia, para protegerse en caso de su ocurrencia.</v>
      </c>
      <c r="R20" s="42"/>
    </row>
    <row r="21" spans="1:18" ht="63" customHeight="1" x14ac:dyDescent="0.25">
      <c r="A21" s="13"/>
      <c r="B21" s="13"/>
      <c r="C21" s="13"/>
      <c r="D21" s="13"/>
      <c r="E21" s="13"/>
      <c r="H21" s="13"/>
      <c r="I21" s="13"/>
      <c r="J21" s="13"/>
      <c r="K21" s="13"/>
      <c r="P21" s="13"/>
      <c r="Q21" s="13"/>
      <c r="R21" s="13"/>
    </row>
    <row r="22" spans="1:18" ht="13.2" customHeight="1" x14ac:dyDescent="0.25">
      <c r="A22" s="13"/>
      <c r="B22" s="13"/>
      <c r="C22" s="13"/>
      <c r="D22" s="13"/>
      <c r="E22" s="13"/>
      <c r="H22" s="13"/>
      <c r="I22" s="13"/>
      <c r="J22" s="13"/>
      <c r="K22" s="13"/>
      <c r="P22" s="13"/>
      <c r="Q22" s="13"/>
      <c r="R22" s="13"/>
    </row>
    <row r="23" spans="1:18" ht="13.2" customHeight="1" x14ac:dyDescent="0.25">
      <c r="A23" s="13"/>
      <c r="B23" s="13"/>
      <c r="C23" s="13"/>
      <c r="D23" s="13"/>
      <c r="E23" s="13"/>
      <c r="H23" s="13"/>
      <c r="I23" s="13"/>
      <c r="J23" s="13"/>
      <c r="K23" s="13"/>
      <c r="P23" s="13"/>
      <c r="Q23" s="13"/>
      <c r="R23" s="13"/>
    </row>
    <row r="24" spans="1:18" ht="13.95" customHeight="1" x14ac:dyDescent="0.25">
      <c r="A24" s="13"/>
      <c r="B24" s="13"/>
      <c r="C24" s="13"/>
      <c r="D24" s="13"/>
      <c r="E24" s="13"/>
      <c r="H24" s="13"/>
      <c r="I24" s="13"/>
      <c r="J24" s="13"/>
      <c r="K24" s="13"/>
      <c r="P24" s="13"/>
      <c r="Q24" s="13"/>
      <c r="R24" s="13"/>
    </row>
    <row r="25" spans="1:18" ht="13.2" customHeight="1" x14ac:dyDescent="0.25">
      <c r="A25" s="13"/>
      <c r="B25" s="13"/>
      <c r="C25" s="12" t="s">
        <v>32</v>
      </c>
      <c r="D25" s="12"/>
      <c r="E25" s="12"/>
      <c r="H25" s="13"/>
      <c r="I25" s="13"/>
      <c r="J25" s="13"/>
      <c r="K25" s="13"/>
      <c r="P25" s="13"/>
      <c r="Q25" s="13"/>
      <c r="R25" s="13"/>
    </row>
    <row r="26" spans="1:18" ht="13.2" customHeight="1" x14ac:dyDescent="0.25">
      <c r="A26" s="13"/>
      <c r="B26" s="13"/>
      <c r="C26" s="13"/>
      <c r="D26" s="13"/>
      <c r="E26" s="13"/>
      <c r="H26" s="13"/>
      <c r="I26" s="13"/>
      <c r="J26" s="13"/>
      <c r="K26" s="13"/>
      <c r="P26" s="13"/>
      <c r="Q26" s="13"/>
      <c r="R26" s="13"/>
    </row>
    <row r="27" spans="1:18" ht="13.2" customHeight="1" x14ac:dyDescent="0.25">
      <c r="A27" s="13"/>
      <c r="B27" s="13"/>
      <c r="C27" s="13"/>
      <c r="D27" s="13"/>
      <c r="E27" s="13"/>
      <c r="H27" s="13"/>
      <c r="I27" s="13"/>
      <c r="J27" s="13"/>
      <c r="K27" s="13"/>
      <c r="P27" s="13"/>
      <c r="Q27" s="13"/>
      <c r="R27" s="13"/>
    </row>
    <row r="28" spans="1:18" ht="13.2" customHeight="1" x14ac:dyDescent="0.25">
      <c r="A28" s="13"/>
      <c r="B28" s="13"/>
      <c r="C28" s="13"/>
      <c r="D28" s="13"/>
      <c r="E28" s="13"/>
      <c r="H28" s="13"/>
      <c r="I28" s="13"/>
      <c r="J28" s="13"/>
      <c r="K28" s="13"/>
      <c r="P28" s="13"/>
      <c r="Q28" s="13"/>
      <c r="R28" s="13"/>
    </row>
    <row r="29" spans="1:18" ht="13.95" customHeight="1" x14ac:dyDescent="0.25">
      <c r="A29" s="13"/>
      <c r="B29" s="13"/>
      <c r="C29" s="13"/>
      <c r="D29" s="13"/>
      <c r="E29" s="13"/>
      <c r="H29" s="13"/>
      <c r="I29" s="13"/>
      <c r="J29" s="13"/>
      <c r="K29" s="13"/>
      <c r="P29" s="13"/>
      <c r="Q29" s="13"/>
      <c r="R29" s="13"/>
    </row>
    <row r="30" spans="1:18" ht="13.2" customHeight="1" x14ac:dyDescent="0.25">
      <c r="A30" s="13"/>
      <c r="B30" s="13"/>
      <c r="C30" s="13"/>
      <c r="D30" s="13"/>
      <c r="E30" s="13"/>
      <c r="H30" s="13"/>
      <c r="I30" s="13"/>
      <c r="J30" s="13"/>
      <c r="K30" s="13"/>
      <c r="P30" s="13"/>
      <c r="Q30" s="13"/>
      <c r="R30" s="13"/>
    </row>
    <row r="31" spans="1:18" ht="13.2" customHeight="1" x14ac:dyDescent="0.25">
      <c r="A31" s="13"/>
      <c r="B31" s="13"/>
      <c r="C31" s="13"/>
      <c r="D31" s="13"/>
      <c r="E31" s="13"/>
      <c r="H31" s="13"/>
      <c r="I31" s="13"/>
      <c r="J31" s="13"/>
      <c r="K31" s="13"/>
      <c r="P31" s="13"/>
      <c r="Q31" s="13"/>
      <c r="R31" s="13"/>
    </row>
    <row r="32" spans="1:18" ht="13.2" customHeight="1" x14ac:dyDescent="0.25">
      <c r="A32" s="13"/>
      <c r="B32" s="13"/>
      <c r="C32" s="13"/>
      <c r="D32" s="13"/>
      <c r="E32" s="13"/>
      <c r="H32" s="13"/>
      <c r="I32" s="13"/>
      <c r="J32" s="13"/>
      <c r="K32" s="13"/>
      <c r="P32" s="13"/>
      <c r="Q32" s="13"/>
      <c r="R32" s="13"/>
    </row>
    <row r="33" spans="1:18" ht="13.2" customHeight="1" x14ac:dyDescent="0.25">
      <c r="A33" s="13"/>
      <c r="B33" s="13"/>
      <c r="C33" s="13"/>
      <c r="D33" s="13"/>
      <c r="E33" s="13"/>
      <c r="H33" s="13"/>
      <c r="I33" s="13"/>
      <c r="J33" s="13"/>
      <c r="K33" s="13"/>
      <c r="P33" s="13"/>
      <c r="Q33" s="13"/>
      <c r="R33" s="13"/>
    </row>
    <row r="34" spans="1:18" ht="13.95" customHeight="1" x14ac:dyDescent="0.25">
      <c r="A34" s="13"/>
      <c r="B34" s="13"/>
      <c r="C34" s="13"/>
      <c r="D34" s="13"/>
      <c r="E34" s="13"/>
      <c r="H34" s="13"/>
      <c r="I34" s="13"/>
      <c r="J34" s="13"/>
      <c r="K34" s="13"/>
      <c r="P34" s="13"/>
      <c r="Q34" s="13"/>
      <c r="R34" s="13"/>
    </row>
    <row r="35" spans="1:18" ht="13.2" customHeight="1" x14ac:dyDescent="0.25">
      <c r="A35" s="13"/>
      <c r="B35" s="13"/>
      <c r="C35" s="13"/>
      <c r="D35" s="13"/>
      <c r="E35" s="13"/>
      <c r="H35" s="13"/>
      <c r="I35" s="13"/>
      <c r="J35" s="13"/>
      <c r="K35" s="13"/>
      <c r="P35" s="13"/>
      <c r="Q35" s="13"/>
      <c r="R35" s="13"/>
    </row>
    <row r="36" spans="1:18" ht="13.2" customHeight="1" x14ac:dyDescent="0.25">
      <c r="A36" s="13"/>
      <c r="B36" s="13"/>
      <c r="C36" s="13"/>
      <c r="D36" s="13"/>
      <c r="E36" s="13"/>
      <c r="H36" s="13"/>
      <c r="I36" s="13"/>
      <c r="J36" s="13"/>
      <c r="K36" s="13"/>
      <c r="P36" s="13"/>
      <c r="Q36" s="13"/>
      <c r="R36" s="13"/>
    </row>
    <row r="37" spans="1:18" ht="13.2" customHeight="1" x14ac:dyDescent="0.25">
      <c r="A37" s="13"/>
      <c r="B37" s="13"/>
      <c r="C37" s="13"/>
      <c r="D37" s="13"/>
      <c r="E37" s="13"/>
      <c r="H37" s="13"/>
      <c r="I37" s="13"/>
      <c r="J37" s="13"/>
      <c r="K37" s="13"/>
      <c r="P37" s="13"/>
      <c r="Q37" s="13"/>
      <c r="R37" s="13"/>
    </row>
    <row r="38" spans="1:18" ht="13.2" customHeight="1" x14ac:dyDescent="0.25">
      <c r="A38" s="13"/>
      <c r="B38" s="13"/>
      <c r="C38" s="13"/>
      <c r="D38" s="13"/>
      <c r="E38" s="13"/>
      <c r="H38" s="13"/>
      <c r="I38" s="13"/>
      <c r="J38" s="13"/>
      <c r="K38" s="13"/>
      <c r="P38" s="13"/>
      <c r="Q38" s="13"/>
      <c r="R38" s="13"/>
    </row>
    <row r="39" spans="1:18" ht="13.95" customHeight="1" x14ac:dyDescent="0.25">
      <c r="A39" s="13"/>
      <c r="B39" s="13"/>
      <c r="C39" s="13"/>
      <c r="D39" s="13"/>
      <c r="E39" s="13"/>
      <c r="H39" s="13"/>
      <c r="I39" s="13"/>
      <c r="J39" s="13"/>
      <c r="K39" s="13"/>
      <c r="P39" s="13"/>
      <c r="Q39" s="13"/>
      <c r="R39" s="13"/>
    </row>
    <row r="40" spans="1:18" ht="13.2" customHeight="1" x14ac:dyDescent="0.25">
      <c r="A40" s="13"/>
      <c r="B40" s="13"/>
      <c r="C40" s="13"/>
      <c r="D40" s="13"/>
      <c r="E40" s="13"/>
      <c r="H40" s="13"/>
      <c r="I40" s="13"/>
      <c r="J40" s="13"/>
      <c r="K40" s="13"/>
      <c r="P40" s="13"/>
      <c r="Q40" s="13"/>
      <c r="R40" s="13"/>
    </row>
    <row r="41" spans="1:18" ht="13.2" customHeight="1" x14ac:dyDescent="0.25">
      <c r="A41" s="13"/>
      <c r="B41" s="13"/>
      <c r="C41" s="13"/>
      <c r="D41" s="13"/>
      <c r="E41" s="13"/>
      <c r="H41" s="13"/>
      <c r="I41" s="13"/>
      <c r="J41" s="13"/>
      <c r="K41" s="13"/>
      <c r="P41" s="13"/>
      <c r="Q41" s="13"/>
      <c r="R41" s="13"/>
    </row>
    <row r="42" spans="1:18" ht="13.2" customHeight="1" x14ac:dyDescent="0.25">
      <c r="A42" s="13"/>
      <c r="B42" s="13"/>
      <c r="C42" s="13"/>
      <c r="D42" s="13"/>
      <c r="E42" s="13"/>
      <c r="H42" s="13"/>
      <c r="I42" s="13"/>
      <c r="J42" s="13"/>
      <c r="K42" s="13"/>
      <c r="P42" s="13"/>
      <c r="Q42" s="13"/>
      <c r="R42" s="13"/>
    </row>
    <row r="43" spans="1:18" ht="13.2" customHeight="1" x14ac:dyDescent="0.25">
      <c r="A43" s="13"/>
      <c r="B43" s="13"/>
      <c r="C43" s="13"/>
      <c r="D43" s="13"/>
      <c r="E43" s="13"/>
      <c r="H43" s="13"/>
      <c r="I43" s="13"/>
      <c r="J43" s="13"/>
      <c r="K43" s="13"/>
      <c r="P43" s="13"/>
      <c r="Q43" s="13"/>
      <c r="R43" s="13"/>
    </row>
    <row r="44" spans="1:18" ht="13.95" customHeight="1" x14ac:dyDescent="0.25">
      <c r="A44" s="13"/>
      <c r="B44" s="13"/>
      <c r="C44" s="13"/>
      <c r="D44" s="13"/>
      <c r="E44" s="13"/>
      <c r="H44" s="13"/>
      <c r="I44" s="13"/>
      <c r="J44" s="13"/>
      <c r="K44" s="13"/>
      <c r="P44" s="13"/>
      <c r="Q44" s="13"/>
      <c r="R44" s="13"/>
    </row>
    <row r="45" spans="1:18" x14ac:dyDescent="0.25">
      <c r="A45" s="13"/>
      <c r="B45" s="13"/>
      <c r="C45" s="13"/>
      <c r="D45" s="13"/>
      <c r="E45" s="13"/>
      <c r="H45" s="13"/>
      <c r="I45" s="13"/>
      <c r="J45" s="13"/>
      <c r="K45" s="13"/>
      <c r="P45" s="13"/>
      <c r="Q45" s="13"/>
      <c r="R45" s="13"/>
    </row>
    <row r="46" spans="1:18" x14ac:dyDescent="0.25">
      <c r="A46" s="13"/>
      <c r="B46" s="13"/>
      <c r="C46" s="13"/>
      <c r="D46" s="13"/>
      <c r="E46" s="13"/>
      <c r="H46" s="13"/>
      <c r="I46" s="13"/>
      <c r="J46" s="13"/>
      <c r="K46" s="13"/>
      <c r="P46" s="13"/>
      <c r="Q46" s="13"/>
      <c r="R46" s="13"/>
    </row>
    <row r="47" spans="1:18" x14ac:dyDescent="0.25">
      <c r="A47" s="13"/>
      <c r="B47" s="13"/>
      <c r="C47" s="13"/>
      <c r="D47" s="13"/>
      <c r="E47" s="13"/>
      <c r="H47" s="13"/>
      <c r="I47" s="13"/>
      <c r="J47" s="13"/>
      <c r="K47" s="13"/>
      <c r="P47" s="13"/>
      <c r="Q47" s="13"/>
      <c r="R47" s="13"/>
    </row>
    <row r="48" spans="1:18" x14ac:dyDescent="0.25">
      <c r="A48" s="13"/>
      <c r="B48" s="13"/>
      <c r="C48" s="13"/>
      <c r="D48" s="13"/>
      <c r="E48" s="13"/>
      <c r="H48" s="13"/>
      <c r="I48" s="13"/>
      <c r="J48" s="13"/>
      <c r="K48" s="13"/>
      <c r="P48" s="13"/>
      <c r="Q48" s="13"/>
      <c r="R48" s="13"/>
    </row>
    <row r="49" spans="1:18" x14ac:dyDescent="0.25">
      <c r="A49" s="13"/>
      <c r="B49" s="13"/>
      <c r="C49" s="13"/>
      <c r="D49" s="13"/>
      <c r="E49" s="13"/>
      <c r="H49" s="13"/>
      <c r="I49" s="13"/>
      <c r="J49" s="13"/>
      <c r="K49" s="13"/>
      <c r="P49" s="13"/>
      <c r="Q49" s="13"/>
      <c r="R49" s="13"/>
    </row>
    <row r="50" spans="1:18" x14ac:dyDescent="0.25">
      <c r="A50" s="13"/>
      <c r="B50" s="13"/>
      <c r="C50" s="13"/>
      <c r="D50" s="13"/>
      <c r="E50" s="13"/>
      <c r="H50" s="13"/>
      <c r="I50" s="13"/>
      <c r="J50" s="13"/>
      <c r="K50" s="13"/>
      <c r="P50" s="13"/>
      <c r="Q50" s="13"/>
      <c r="R50" s="13"/>
    </row>
    <row r="51" spans="1:18" x14ac:dyDescent="0.25">
      <c r="A51" s="13"/>
      <c r="B51" s="13"/>
      <c r="C51" s="13"/>
      <c r="D51" s="13"/>
      <c r="E51" s="13"/>
      <c r="H51" s="13"/>
      <c r="I51" s="13"/>
      <c r="J51" s="13"/>
      <c r="K51" s="13"/>
      <c r="P51" s="13"/>
      <c r="Q51" s="13"/>
      <c r="R51" s="13"/>
    </row>
    <row r="52" spans="1:18" x14ac:dyDescent="0.25">
      <c r="A52" s="13"/>
      <c r="B52" s="13"/>
      <c r="C52" s="13"/>
      <c r="D52" s="13"/>
      <c r="E52" s="13"/>
      <c r="H52" s="13"/>
      <c r="I52" s="13"/>
      <c r="J52" s="13"/>
      <c r="K52" s="13"/>
      <c r="P52" s="13"/>
      <c r="Q52" s="13"/>
      <c r="R52" s="13"/>
    </row>
    <row r="53" spans="1:18" x14ac:dyDescent="0.25">
      <c r="A53" s="13"/>
      <c r="B53" s="13"/>
      <c r="C53" s="13"/>
      <c r="D53" s="13"/>
      <c r="E53" s="13"/>
      <c r="H53" s="13"/>
      <c r="I53" s="13"/>
      <c r="J53" s="13"/>
      <c r="K53" s="13"/>
      <c r="P53" s="13"/>
      <c r="Q53" s="13"/>
      <c r="R53" s="13"/>
    </row>
    <row r="54" spans="1:18" x14ac:dyDescent="0.25">
      <c r="A54" s="13"/>
      <c r="B54" s="13"/>
      <c r="C54" s="13"/>
      <c r="D54" s="13"/>
      <c r="E54" s="13"/>
      <c r="H54" s="13"/>
      <c r="I54" s="13"/>
      <c r="J54" s="13"/>
      <c r="K54" s="13"/>
      <c r="P54" s="13"/>
      <c r="Q54" s="13"/>
      <c r="R54" s="13"/>
    </row>
    <row r="55" spans="1:18" x14ac:dyDescent="0.25">
      <c r="A55" s="13"/>
      <c r="B55" s="13"/>
      <c r="C55" s="13"/>
      <c r="D55" s="13"/>
      <c r="E55" s="13"/>
      <c r="H55" s="13"/>
      <c r="I55" s="13"/>
      <c r="J55" s="13"/>
      <c r="K55" s="13"/>
      <c r="P55" s="13"/>
      <c r="Q55" s="13"/>
      <c r="R55" s="13"/>
    </row>
    <row r="56" spans="1:18" x14ac:dyDescent="0.25">
      <c r="A56" s="13"/>
      <c r="B56" s="13"/>
      <c r="C56" s="13"/>
      <c r="D56" s="13"/>
      <c r="E56" s="13"/>
      <c r="H56" s="13"/>
      <c r="I56" s="13"/>
      <c r="J56" s="13"/>
      <c r="K56" s="13"/>
      <c r="P56" s="13"/>
      <c r="Q56" s="13"/>
      <c r="R56" s="13"/>
    </row>
    <row r="57" spans="1:18" x14ac:dyDescent="0.25">
      <c r="A57" s="13"/>
      <c r="B57" s="13"/>
      <c r="C57" s="13"/>
      <c r="D57" s="13"/>
      <c r="E57" s="13"/>
      <c r="H57" s="13"/>
      <c r="I57" s="13"/>
      <c r="J57" s="13"/>
      <c r="K57" s="13"/>
      <c r="P57" s="13"/>
      <c r="Q57" s="13"/>
      <c r="R57" s="13"/>
    </row>
    <row r="58" spans="1:18" x14ac:dyDescent="0.25">
      <c r="A58" s="13"/>
      <c r="B58" s="13"/>
      <c r="C58" s="13"/>
      <c r="D58" s="13"/>
      <c r="E58" s="13"/>
      <c r="H58" s="13"/>
      <c r="I58" s="13"/>
      <c r="J58" s="13"/>
      <c r="K58" s="13"/>
      <c r="P58" s="13"/>
      <c r="Q58" s="13"/>
      <c r="R58" s="13"/>
    </row>
    <row r="59" spans="1:18" x14ac:dyDescent="0.25">
      <c r="A59" s="13"/>
      <c r="B59" s="13"/>
      <c r="C59" s="13"/>
      <c r="D59" s="13"/>
      <c r="E59" s="13"/>
      <c r="H59" s="13"/>
      <c r="I59" s="13"/>
      <c r="J59" s="13"/>
      <c r="K59" s="13"/>
      <c r="P59" s="13"/>
      <c r="Q59" s="13"/>
      <c r="R59" s="13"/>
    </row>
    <row r="60" spans="1:18" x14ac:dyDescent="0.25">
      <c r="A60" s="13"/>
      <c r="B60" s="13"/>
      <c r="C60" s="13"/>
      <c r="D60" s="13"/>
      <c r="E60" s="13"/>
      <c r="H60" s="13"/>
      <c r="I60" s="13"/>
      <c r="J60" s="13"/>
      <c r="K60" s="13"/>
      <c r="P60" s="13"/>
      <c r="Q60" s="13"/>
      <c r="R60" s="13"/>
    </row>
    <row r="61" spans="1:18" x14ac:dyDescent="0.25">
      <c r="A61" s="13"/>
      <c r="B61" s="13"/>
      <c r="C61" s="13"/>
      <c r="D61" s="13"/>
      <c r="E61" s="13"/>
      <c r="H61" s="13"/>
      <c r="I61" s="13"/>
      <c r="J61" s="13"/>
      <c r="K61" s="13"/>
      <c r="P61" s="13"/>
      <c r="Q61" s="13"/>
      <c r="R61" s="13"/>
    </row>
    <row r="62" spans="1:18" x14ac:dyDescent="0.25">
      <c r="A62" s="13"/>
      <c r="B62" s="13"/>
      <c r="C62" s="13"/>
      <c r="D62" s="13"/>
      <c r="E62" s="13"/>
      <c r="H62" s="13"/>
      <c r="I62" s="13"/>
      <c r="J62" s="13"/>
      <c r="K62" s="13"/>
      <c r="P62" s="13"/>
      <c r="Q62" s="13"/>
      <c r="R62" s="13"/>
    </row>
    <row r="63" spans="1:18" x14ac:dyDescent="0.25">
      <c r="A63" s="13"/>
      <c r="B63" s="13"/>
      <c r="C63" s="13"/>
      <c r="D63" s="13"/>
      <c r="E63" s="13"/>
      <c r="H63" s="13"/>
      <c r="I63" s="13"/>
      <c r="J63" s="13"/>
      <c r="K63" s="13"/>
      <c r="P63" s="13"/>
      <c r="Q63" s="13"/>
      <c r="R63" s="13"/>
    </row>
    <row r="64" spans="1:18" x14ac:dyDescent="0.25">
      <c r="A64" s="13"/>
      <c r="B64" s="13"/>
      <c r="C64" s="13"/>
      <c r="D64" s="13"/>
      <c r="E64" s="13"/>
      <c r="H64" s="13"/>
      <c r="I64" s="13"/>
      <c r="J64" s="13"/>
      <c r="K64" s="13"/>
      <c r="P64" s="13"/>
      <c r="Q64" s="13"/>
      <c r="R64" s="13"/>
    </row>
    <row r="65" spans="1:18" x14ac:dyDescent="0.25">
      <c r="A65" s="13"/>
      <c r="B65" s="13"/>
      <c r="C65" s="13"/>
      <c r="D65" s="13"/>
      <c r="E65" s="13"/>
      <c r="H65" s="13"/>
      <c r="I65" s="13"/>
      <c r="J65" s="13"/>
      <c r="K65" s="13"/>
      <c r="P65" s="13"/>
      <c r="Q65" s="13"/>
      <c r="R65" s="13"/>
    </row>
    <row r="66" spans="1:18" x14ac:dyDescent="0.25">
      <c r="A66" s="13"/>
      <c r="B66" s="13"/>
      <c r="C66" s="13"/>
      <c r="D66" s="13"/>
      <c r="E66" s="13"/>
      <c r="H66" s="13"/>
      <c r="I66" s="13"/>
      <c r="J66" s="13"/>
      <c r="K66" s="13"/>
      <c r="P66" s="13"/>
      <c r="Q66" s="13"/>
      <c r="R66" s="13"/>
    </row>
    <row r="67" spans="1:18" x14ac:dyDescent="0.25">
      <c r="A67" s="13"/>
      <c r="B67" s="13"/>
      <c r="C67" s="13"/>
      <c r="D67" s="13"/>
      <c r="E67" s="13"/>
      <c r="H67" s="13"/>
      <c r="I67" s="13"/>
      <c r="J67" s="13"/>
      <c r="K67" s="13"/>
      <c r="P67" s="13"/>
      <c r="Q67" s="13"/>
      <c r="R67" s="13"/>
    </row>
    <row r="68" spans="1:18" x14ac:dyDescent="0.25">
      <c r="A68" s="13"/>
      <c r="B68" s="13"/>
      <c r="C68" s="13"/>
      <c r="D68" s="13"/>
      <c r="E68" s="13"/>
      <c r="H68" s="13"/>
      <c r="I68" s="13"/>
      <c r="J68" s="13"/>
      <c r="K68" s="13"/>
      <c r="P68" s="13"/>
      <c r="Q68" s="13"/>
      <c r="R68" s="13"/>
    </row>
    <row r="69" spans="1:18" x14ac:dyDescent="0.25">
      <c r="A69" s="13"/>
      <c r="B69" s="13"/>
      <c r="C69" s="13"/>
      <c r="D69" s="13"/>
      <c r="E69" s="13"/>
      <c r="H69" s="13"/>
      <c r="I69" s="13"/>
      <c r="J69" s="13"/>
      <c r="K69" s="13"/>
      <c r="P69" s="13"/>
      <c r="Q69" s="13"/>
      <c r="R69" s="13"/>
    </row>
    <row r="70" spans="1:18" x14ac:dyDescent="0.25">
      <c r="A70" s="13"/>
      <c r="B70" s="13"/>
      <c r="C70" s="13"/>
      <c r="D70" s="13"/>
      <c r="E70" s="13"/>
      <c r="H70" s="13"/>
      <c r="I70" s="13"/>
      <c r="J70" s="13"/>
      <c r="K70" s="13"/>
      <c r="P70" s="13"/>
      <c r="Q70" s="13"/>
      <c r="R70" s="13"/>
    </row>
    <row r="71" spans="1:18" x14ac:dyDescent="0.25">
      <c r="A71" s="13"/>
      <c r="B71" s="13"/>
      <c r="C71" s="13"/>
      <c r="D71" s="13"/>
      <c r="E71" s="13"/>
      <c r="H71" s="13"/>
      <c r="I71" s="13"/>
      <c r="J71" s="13"/>
      <c r="K71" s="13"/>
      <c r="P71" s="13"/>
      <c r="Q71" s="13"/>
      <c r="R71" s="13"/>
    </row>
    <row r="72" spans="1:18" x14ac:dyDescent="0.25">
      <c r="A72" s="13"/>
      <c r="B72" s="13"/>
      <c r="C72" s="13"/>
      <c r="D72" s="13"/>
      <c r="E72" s="13"/>
      <c r="H72" s="13"/>
      <c r="I72" s="13"/>
      <c r="J72" s="13"/>
      <c r="K72" s="13"/>
      <c r="P72" s="13"/>
      <c r="Q72" s="13"/>
      <c r="R72" s="13"/>
    </row>
    <row r="73" spans="1:18" x14ac:dyDescent="0.25">
      <c r="A73" s="13"/>
      <c r="B73" s="13"/>
      <c r="C73" s="13"/>
      <c r="D73" s="13"/>
      <c r="E73" s="13"/>
      <c r="H73" s="13"/>
      <c r="I73" s="13"/>
      <c r="J73" s="13"/>
      <c r="K73" s="13"/>
      <c r="P73" s="13"/>
      <c r="Q73" s="13"/>
      <c r="R73" s="13"/>
    </row>
    <row r="74" spans="1:18" x14ac:dyDescent="0.25">
      <c r="A74" s="13"/>
      <c r="B74" s="13"/>
      <c r="C74" s="13"/>
      <c r="D74" s="13"/>
      <c r="E74" s="13"/>
      <c r="H74" s="13"/>
      <c r="I74" s="13"/>
      <c r="J74" s="13"/>
      <c r="K74" s="13"/>
      <c r="P74" s="13"/>
      <c r="Q74" s="13"/>
      <c r="R74" s="13"/>
    </row>
    <row r="75" spans="1:18" x14ac:dyDescent="0.25">
      <c r="A75" s="13"/>
      <c r="B75" s="13"/>
      <c r="C75" s="13"/>
      <c r="D75" s="13"/>
      <c r="E75" s="13"/>
      <c r="H75" s="13"/>
      <c r="I75" s="13"/>
      <c r="J75" s="13"/>
      <c r="K75" s="13"/>
      <c r="P75" s="13"/>
      <c r="Q75" s="13"/>
      <c r="R75" s="13"/>
    </row>
    <row r="76" spans="1:18" x14ac:dyDescent="0.25">
      <c r="A76" s="13"/>
      <c r="B76" s="13"/>
      <c r="C76" s="13"/>
      <c r="D76" s="13"/>
      <c r="E76" s="13"/>
      <c r="H76" s="13"/>
      <c r="I76" s="13"/>
      <c r="J76" s="13"/>
      <c r="K76" s="13"/>
      <c r="P76" s="13"/>
      <c r="Q76" s="13"/>
      <c r="R76" s="13"/>
    </row>
    <row r="77" spans="1:18" x14ac:dyDescent="0.25">
      <c r="A77" s="13"/>
      <c r="B77" s="13"/>
      <c r="C77" s="13"/>
      <c r="D77" s="13"/>
      <c r="E77" s="13"/>
      <c r="H77" s="13"/>
      <c r="I77" s="13"/>
      <c r="J77" s="13"/>
      <c r="K77" s="13"/>
      <c r="P77" s="13"/>
      <c r="Q77" s="13"/>
      <c r="R77" s="13"/>
    </row>
    <row r="78" spans="1:18" x14ac:dyDescent="0.25">
      <c r="A78" s="13"/>
      <c r="B78" s="13"/>
      <c r="C78" s="13"/>
      <c r="D78" s="13"/>
      <c r="E78" s="13"/>
      <c r="H78" s="13"/>
      <c r="I78" s="13"/>
      <c r="J78" s="13"/>
      <c r="K78" s="13"/>
      <c r="P78" s="13"/>
      <c r="Q78" s="13"/>
      <c r="R78" s="13"/>
    </row>
    <row r="79" spans="1:18" x14ac:dyDescent="0.25">
      <c r="A79" s="13"/>
      <c r="B79" s="13"/>
      <c r="C79" s="13"/>
      <c r="D79" s="13"/>
      <c r="E79" s="13"/>
      <c r="H79" s="13"/>
      <c r="I79" s="13"/>
      <c r="J79" s="13"/>
      <c r="K79" s="13"/>
      <c r="P79" s="13"/>
      <c r="Q79" s="13"/>
      <c r="R79" s="13"/>
    </row>
    <row r="80" spans="1:18" x14ac:dyDescent="0.25">
      <c r="A80" s="13"/>
      <c r="B80" s="13"/>
      <c r="C80" s="13"/>
      <c r="D80" s="13"/>
      <c r="E80" s="13"/>
      <c r="H80" s="13"/>
      <c r="I80" s="13"/>
      <c r="J80" s="13"/>
      <c r="K80" s="13"/>
      <c r="P80" s="13"/>
      <c r="Q80" s="13"/>
      <c r="R80" s="13"/>
    </row>
    <row r="81" spans="1:18" x14ac:dyDescent="0.25">
      <c r="A81" s="13"/>
      <c r="B81" s="13"/>
      <c r="C81" s="13"/>
      <c r="D81" s="13"/>
      <c r="E81" s="13"/>
      <c r="H81" s="13"/>
      <c r="I81" s="13"/>
      <c r="J81" s="13"/>
      <c r="K81" s="13"/>
      <c r="P81" s="13"/>
      <c r="Q81" s="13"/>
      <c r="R81" s="13"/>
    </row>
  </sheetData>
  <sheetProtection formatRows="0" insertRows="0" deleteRows="0" sort="0" autoFilter="0"/>
  <mergeCells count="15">
    <mergeCell ref="A1:C7"/>
    <mergeCell ref="O1:Q7"/>
    <mergeCell ref="R1:R6"/>
    <mergeCell ref="D1:D7"/>
    <mergeCell ref="E1:N7"/>
    <mergeCell ref="A8:R8"/>
    <mergeCell ref="A9:C9"/>
    <mergeCell ref="D9:R9"/>
    <mergeCell ref="A10:C10"/>
    <mergeCell ref="D10:R10"/>
    <mergeCell ref="A11:C11"/>
    <mergeCell ref="D11:R11"/>
    <mergeCell ref="A12:C12"/>
    <mergeCell ref="D12:R12"/>
    <mergeCell ref="A13:R13"/>
  </mergeCells>
  <phoneticPr fontId="7" type="noConversion"/>
  <conditionalFormatting sqref="F15:I17">
    <cfRule type="expression" dxfId="77" priority="505" stopIfTrue="1">
      <formula>$I15="bajo"</formula>
    </cfRule>
    <cfRule type="expression" dxfId="76" priority="506" stopIfTrue="1">
      <formula>$I15="medio"</formula>
    </cfRule>
    <cfRule type="expression" dxfId="75" priority="507" stopIfTrue="1">
      <formula>$I15="alto"</formula>
    </cfRule>
  </conditionalFormatting>
  <conditionalFormatting sqref="K15:R17 R18:R20">
    <cfRule type="expression" dxfId="74" priority="508" stopIfTrue="1">
      <formula>$P15="bajo"</formula>
    </cfRule>
    <cfRule type="expression" dxfId="73" priority="509" stopIfTrue="1">
      <formula>$P15="medio"</formula>
    </cfRule>
    <cfRule type="expression" dxfId="72" priority="510" stopIfTrue="1">
      <formula>$P15="alto"</formula>
    </cfRule>
  </conditionalFormatting>
  <conditionalFormatting sqref="F18:I18">
    <cfRule type="expression" dxfId="71" priority="361" stopIfTrue="1">
      <formula>$I18="bajo"</formula>
    </cfRule>
    <cfRule type="expression" dxfId="70" priority="362" stopIfTrue="1">
      <formula>$I18="medio"</formula>
    </cfRule>
    <cfRule type="expression" dxfId="69" priority="363" stopIfTrue="1">
      <formula>$I18="alto"</formula>
    </cfRule>
  </conditionalFormatting>
  <conditionalFormatting sqref="K18:Q18">
    <cfRule type="expression" dxfId="68" priority="364" stopIfTrue="1">
      <formula>$P18="bajo"</formula>
    </cfRule>
    <cfRule type="expression" dxfId="67" priority="365" stopIfTrue="1">
      <formula>$P18="medio"</formula>
    </cfRule>
    <cfRule type="expression" dxfId="66" priority="366" stopIfTrue="1">
      <formula>$P18="alto"</formula>
    </cfRule>
  </conditionalFormatting>
  <conditionalFormatting sqref="F19:I19">
    <cfRule type="expression" dxfId="65" priority="346" stopIfTrue="1">
      <formula>$I19="bajo"</formula>
    </cfRule>
    <cfRule type="expression" dxfId="64" priority="347" stopIfTrue="1">
      <formula>$I19="medio"</formula>
    </cfRule>
    <cfRule type="expression" dxfId="63" priority="348" stopIfTrue="1">
      <formula>$I19="alto"</formula>
    </cfRule>
  </conditionalFormatting>
  <conditionalFormatting sqref="K19:Q19">
    <cfRule type="expression" dxfId="62" priority="349" stopIfTrue="1">
      <formula>$P19="bajo"</formula>
    </cfRule>
    <cfRule type="expression" dxfId="61" priority="350" stopIfTrue="1">
      <formula>$P19="medio"</formula>
    </cfRule>
    <cfRule type="expression" dxfId="60" priority="351" stopIfTrue="1">
      <formula>$P19="alto"</formula>
    </cfRule>
  </conditionalFormatting>
  <conditionalFormatting sqref="E15:E19">
    <cfRule type="expression" dxfId="59" priority="61">
      <formula>$J15=$Y$13</formula>
    </cfRule>
    <cfRule type="expression" dxfId="58" priority="62">
      <formula>$J15=#REF!</formula>
    </cfRule>
    <cfRule type="expression" dxfId="57" priority="63">
      <formula>$J15=$Y$12</formula>
    </cfRule>
    <cfRule type="expression" dxfId="56" priority="64">
      <formula>$J15=$Y$9</formula>
    </cfRule>
    <cfRule type="expression" dxfId="55" priority="65">
      <formula>$J15=$Y$7</formula>
    </cfRule>
    <cfRule type="expression" dxfId="54" priority="66">
      <formula>$J15=$Y$6</formula>
    </cfRule>
  </conditionalFormatting>
  <conditionalFormatting sqref="E15:E19">
    <cfRule type="expression" dxfId="53" priority="67">
      <formula>$J15=$Y$8</formula>
    </cfRule>
    <cfRule type="expression" dxfId="52" priority="68">
      <formula>$J15=$Y$10</formula>
    </cfRule>
    <cfRule type="expression" dxfId="51" priority="69">
      <formula>$J15=$Y$11</formula>
    </cfRule>
  </conditionalFormatting>
  <conditionalFormatting sqref="E20">
    <cfRule type="expression" dxfId="50" priority="52">
      <formula>$J20=$Y$13</formula>
    </cfRule>
    <cfRule type="expression" dxfId="49" priority="53">
      <formula>$J20=#REF!</formula>
    </cfRule>
    <cfRule type="expression" dxfId="48" priority="54">
      <formula>$J20=$Y$12</formula>
    </cfRule>
    <cfRule type="expression" dxfId="47" priority="55">
      <formula>$J20=$Y$9</formula>
    </cfRule>
    <cfRule type="expression" dxfId="46" priority="56">
      <formula>$J20=$Y$7</formula>
    </cfRule>
    <cfRule type="expression" dxfId="45" priority="57">
      <formula>$J20=$Y$6</formula>
    </cfRule>
  </conditionalFormatting>
  <conditionalFormatting sqref="E20">
    <cfRule type="expression" dxfId="44" priority="58">
      <formula>$J20=$Y$8</formula>
    </cfRule>
    <cfRule type="expression" dxfId="43" priority="59">
      <formula>$J20=$Y$10</formula>
    </cfRule>
    <cfRule type="expression" dxfId="42" priority="60">
      <formula>$J20=$Y$11</formula>
    </cfRule>
  </conditionalFormatting>
  <conditionalFormatting sqref="F20:I20">
    <cfRule type="expression" dxfId="41" priority="46" stopIfTrue="1">
      <formula>$I20="bajo"</formula>
    </cfRule>
    <cfRule type="expression" dxfId="40" priority="47" stopIfTrue="1">
      <formula>$I20="medio"</formula>
    </cfRule>
    <cfRule type="expression" dxfId="39" priority="48" stopIfTrue="1">
      <formula>$I20="alto"</formula>
    </cfRule>
  </conditionalFormatting>
  <conditionalFormatting sqref="K20:Q20">
    <cfRule type="expression" dxfId="38" priority="49" stopIfTrue="1">
      <formula>$P20="bajo"</formula>
    </cfRule>
    <cfRule type="expression" dxfId="37" priority="50" stopIfTrue="1">
      <formula>$P20="medio"</formula>
    </cfRule>
    <cfRule type="expression" dxfId="36" priority="51" stopIfTrue="1">
      <formula>$P20="alto"</formula>
    </cfRule>
  </conditionalFormatting>
  <conditionalFormatting sqref="J15:J17">
    <cfRule type="expression" dxfId="35" priority="28">
      <formula>$R15="INACEPTABLE"</formula>
    </cfRule>
    <cfRule type="expression" dxfId="34" priority="29">
      <formula>$R15="IMPORTANTE 2"</formula>
    </cfRule>
    <cfRule type="expression" dxfId="33" priority="30" stopIfTrue="1">
      <formula>$R15="IMPORTANTE 1"</formula>
    </cfRule>
    <cfRule type="expression" dxfId="32" priority="31">
      <formula>$R15="MODERADO 3"</formula>
    </cfRule>
    <cfRule type="expression" dxfId="31" priority="32">
      <formula>$R15="MODERADO 2"</formula>
    </cfRule>
    <cfRule type="expression" dxfId="30" priority="33">
      <formula>$R15="MODERADO 1"</formula>
    </cfRule>
    <cfRule type="expression" dxfId="29" priority="34">
      <formula>$R15="TOLERABLE 2"</formula>
    </cfRule>
    <cfRule type="expression" dxfId="28" priority="35">
      <formula>$R15="TOLERABLE 1"</formula>
    </cfRule>
    <cfRule type="expression" dxfId="27" priority="36">
      <formula>$R15="ACEPTABLE"</formula>
    </cfRule>
  </conditionalFormatting>
  <conditionalFormatting sqref="J18">
    <cfRule type="expression" dxfId="26" priority="19">
      <formula>$R18="INACEPTABLE"</formula>
    </cfRule>
    <cfRule type="expression" dxfId="25" priority="20">
      <formula>$R18="IMPORTANTE 2"</formula>
    </cfRule>
    <cfRule type="expression" dxfId="24" priority="21" stopIfTrue="1">
      <formula>$R18="IMPORTANTE 1"</formula>
    </cfRule>
    <cfRule type="expression" dxfId="23" priority="22">
      <formula>$R18="MODERADO 3"</formula>
    </cfRule>
    <cfRule type="expression" dxfId="22" priority="23">
      <formula>$R18="MODERADO 2"</formula>
    </cfRule>
    <cfRule type="expression" dxfId="21" priority="24">
      <formula>$R18="MODERADO 1"</formula>
    </cfRule>
    <cfRule type="expression" dxfId="20" priority="25">
      <formula>$R18="TOLERABLE 2"</formula>
    </cfRule>
    <cfRule type="expression" dxfId="19" priority="26">
      <formula>$R18="TOLERABLE 1"</formula>
    </cfRule>
    <cfRule type="expression" dxfId="18" priority="27">
      <formula>$R18="ACEPTABLE"</formula>
    </cfRule>
  </conditionalFormatting>
  <conditionalFormatting sqref="J19">
    <cfRule type="expression" dxfId="17" priority="10">
      <formula>$R19="INACEPTABLE"</formula>
    </cfRule>
    <cfRule type="expression" dxfId="16" priority="11">
      <formula>$R19="IMPORTANTE 2"</formula>
    </cfRule>
    <cfRule type="expression" dxfId="15" priority="12" stopIfTrue="1">
      <formula>$R19="IMPORTANTE 1"</formula>
    </cfRule>
    <cfRule type="expression" dxfId="14" priority="13">
      <formula>$R19="MODERADO 3"</formula>
    </cfRule>
    <cfRule type="expression" dxfId="13" priority="14">
      <formula>$R19="MODERADO 2"</formula>
    </cfRule>
    <cfRule type="expression" dxfId="12" priority="15">
      <formula>$R19="MODERADO 1"</formula>
    </cfRule>
    <cfRule type="expression" dxfId="11" priority="16">
      <formula>$R19="TOLERABLE 2"</formula>
    </cfRule>
    <cfRule type="expression" dxfId="10" priority="17">
      <formula>$R19="TOLERABLE 1"</formula>
    </cfRule>
    <cfRule type="expression" dxfId="9" priority="18">
      <formula>$R19="ACEPTABLE"</formula>
    </cfRule>
  </conditionalFormatting>
  <conditionalFormatting sqref="J20">
    <cfRule type="expression" dxfId="8" priority="1">
      <formula>$R20="INACEPTABLE"</formula>
    </cfRule>
    <cfRule type="expression" dxfId="7" priority="2">
      <formula>$R20="IMPORTANTE 2"</formula>
    </cfRule>
    <cfRule type="expression" dxfId="6" priority="3" stopIfTrue="1">
      <formula>$R20="IMPORTANTE 1"</formula>
    </cfRule>
    <cfRule type="expression" dxfId="5" priority="4">
      <formula>$R20="MODERADO 3"</formula>
    </cfRule>
    <cfRule type="expression" dxfId="4" priority="5">
      <formula>$R20="MODERADO 2"</formula>
    </cfRule>
    <cfRule type="expression" dxfId="3" priority="6">
      <formula>$R20="MODERADO 1"</formula>
    </cfRule>
    <cfRule type="expression" dxfId="2" priority="7">
      <formula>$R20="TOLERABLE 2"</formula>
    </cfRule>
    <cfRule type="expression" dxfId="1" priority="8">
      <formula>$R20="TOLERABLE 1"</formula>
    </cfRule>
    <cfRule type="expression" dxfId="0" priority="9">
      <formula>$R20="ACEPTABLE"</formula>
    </cfRule>
  </conditionalFormatting>
  <dataValidations count="3">
    <dataValidation type="list" allowBlank="1" showInputMessage="1" showErrorMessage="1" sqref="F15:F20">
      <formula1>"1,2,3"</formula1>
    </dataValidation>
    <dataValidation type="list" allowBlank="1" showInputMessage="1" showErrorMessage="1" sqref="G15:G20">
      <formula1>"5,10,20"</formula1>
    </dataValidation>
    <dataValidation type="list" allowBlank="1" showInputMessage="1" showErrorMessage="1" sqref="K15:L20">
      <formula1>"si,no"</formula1>
    </dataValidation>
  </dataValidations>
  <printOptions horizontalCentered="1"/>
  <pageMargins left="0.39370078740157483" right="0.39370078740157483" top="0.59055118110236227" bottom="0.59055118110236227" header="0.19685039370078741" footer="0.19685039370078741"/>
  <pageSetup scale="35"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7"/>
  <sheetViews>
    <sheetView showGridLines="0" topLeftCell="A7" zoomScaleNormal="100" workbookViewId="0">
      <selection activeCell="Q24" sqref="Q24"/>
    </sheetView>
  </sheetViews>
  <sheetFormatPr baseColWidth="10" defaultColWidth="11.44140625" defaultRowHeight="13.2" x14ac:dyDescent="0.25"/>
  <cols>
    <col min="1" max="1" width="5.6640625" style="11" customWidth="1"/>
    <col min="2" max="2" width="10.6640625" style="11" customWidth="1"/>
    <col min="3" max="9" width="5.6640625" style="11" customWidth="1"/>
    <col min="10" max="10" width="8.44140625" style="11" customWidth="1"/>
    <col min="11" max="11" width="11.6640625" style="11" customWidth="1"/>
    <col min="12" max="16" width="10.6640625" style="11" customWidth="1"/>
    <col min="17" max="17" width="40.88671875" style="11" customWidth="1"/>
    <col min="18" max="16384" width="11.44140625" style="11"/>
  </cols>
  <sheetData>
    <row r="1" spans="1:17" s="8" customFormat="1" ht="20.100000000000001" customHeight="1" x14ac:dyDescent="0.25">
      <c r="A1" s="65"/>
      <c r="B1" s="65"/>
      <c r="C1" s="65"/>
      <c r="D1" s="65"/>
      <c r="E1" s="65"/>
      <c r="F1" s="9"/>
      <c r="G1" s="9"/>
      <c r="H1" s="65" t="s">
        <v>62</v>
      </c>
      <c r="I1" s="65"/>
      <c r="J1" s="65"/>
      <c r="K1" s="65"/>
      <c r="L1" s="65"/>
      <c r="M1" s="65"/>
      <c r="N1" s="65"/>
      <c r="O1" s="65"/>
      <c r="P1" s="9"/>
      <c r="Q1" s="66"/>
    </row>
    <row r="2" spans="1:17" s="8" customFormat="1" ht="20.100000000000001" customHeight="1" x14ac:dyDescent="0.25">
      <c r="A2" s="65"/>
      <c r="B2" s="65"/>
      <c r="C2" s="65"/>
      <c r="D2" s="65"/>
      <c r="E2" s="65"/>
      <c r="F2" s="9"/>
      <c r="G2" s="9"/>
      <c r="H2" s="65"/>
      <c r="I2" s="65"/>
      <c r="J2" s="65"/>
      <c r="K2" s="65"/>
      <c r="L2" s="65"/>
      <c r="M2" s="65"/>
      <c r="N2" s="65"/>
      <c r="O2" s="65"/>
      <c r="P2" s="9"/>
      <c r="Q2" s="66"/>
    </row>
    <row r="3" spans="1:17" s="8" customFormat="1" ht="20.100000000000001" customHeight="1" x14ac:dyDescent="0.25">
      <c r="A3" s="65"/>
      <c r="B3" s="65"/>
      <c r="C3" s="65"/>
      <c r="D3" s="65"/>
      <c r="E3" s="65"/>
      <c r="F3" s="9"/>
      <c r="G3" s="9"/>
      <c r="H3" s="65"/>
      <c r="I3" s="65"/>
      <c r="J3" s="65"/>
      <c r="K3" s="65"/>
      <c r="L3" s="65"/>
      <c r="M3" s="65"/>
      <c r="N3" s="65"/>
      <c r="O3" s="65"/>
      <c r="P3" s="9"/>
      <c r="Q3" s="66"/>
    </row>
    <row r="4" spans="1:17" s="8" customFormat="1" ht="20.100000000000001" customHeight="1" x14ac:dyDescent="0.25">
      <c r="A4" s="65"/>
      <c r="B4" s="65"/>
      <c r="C4" s="65"/>
      <c r="D4" s="65"/>
      <c r="E4" s="65"/>
      <c r="F4" s="9"/>
      <c r="G4" s="9"/>
      <c r="H4" s="65"/>
      <c r="I4" s="65"/>
      <c r="J4" s="65"/>
      <c r="K4" s="65"/>
      <c r="L4" s="65"/>
      <c r="M4" s="65"/>
      <c r="N4" s="65"/>
      <c r="O4" s="65"/>
      <c r="P4" s="9"/>
      <c r="Q4" s="66"/>
    </row>
    <row r="5" spans="1:17" s="8" customFormat="1" ht="20.100000000000001" customHeight="1" x14ac:dyDescent="0.25">
      <c r="A5" s="65"/>
      <c r="B5" s="65"/>
      <c r="C5" s="65"/>
      <c r="D5" s="65"/>
      <c r="E5" s="65"/>
      <c r="F5" s="9"/>
      <c r="G5" s="9"/>
      <c r="H5" s="65"/>
      <c r="I5" s="65"/>
      <c r="J5" s="65"/>
      <c r="K5" s="65"/>
      <c r="L5" s="65"/>
      <c r="M5" s="65"/>
      <c r="N5" s="65"/>
      <c r="O5" s="65"/>
      <c r="P5" s="9"/>
      <c r="Q5" s="21" t="s">
        <v>55</v>
      </c>
    </row>
    <row r="6" spans="1:17" s="10" customFormat="1" ht="20.100000000000001" customHeight="1" x14ac:dyDescent="0.25">
      <c r="A6" s="61" t="s">
        <v>53</v>
      </c>
      <c r="B6" s="61"/>
      <c r="C6" s="61"/>
      <c r="D6" s="61"/>
      <c r="E6" s="61"/>
      <c r="F6" s="61"/>
      <c r="G6" s="61"/>
      <c r="H6" s="61"/>
      <c r="I6" s="61"/>
      <c r="J6" s="61"/>
      <c r="K6" s="61"/>
      <c r="L6" s="61"/>
      <c r="M6" s="61"/>
      <c r="N6" s="61"/>
      <c r="O6" s="61"/>
      <c r="P6" s="61"/>
      <c r="Q6" s="61"/>
    </row>
    <row r="7" spans="1:17" ht="19.5" customHeight="1" x14ac:dyDescent="0.25"/>
    <row r="8" spans="1:17" ht="30" customHeight="1" x14ac:dyDescent="0.25">
      <c r="A8" s="74" t="s">
        <v>0</v>
      </c>
      <c r="B8" s="16" t="s">
        <v>45</v>
      </c>
      <c r="C8" s="16">
        <v>3</v>
      </c>
      <c r="D8" s="4">
        <f>+D$11*$C8</f>
        <v>15</v>
      </c>
      <c r="E8" s="5">
        <f>+D8/60</f>
        <v>0.25</v>
      </c>
      <c r="F8" s="6">
        <f t="shared" ref="F8:H9" si="0">+F$11*$C8</f>
        <v>30</v>
      </c>
      <c r="G8" s="7">
        <f>+F8/60</f>
        <v>0.5</v>
      </c>
      <c r="H8" s="6">
        <f t="shared" si="0"/>
        <v>60</v>
      </c>
      <c r="I8" s="7">
        <f>+H8/60</f>
        <v>1</v>
      </c>
    </row>
    <row r="9" spans="1:17" ht="30" customHeight="1" x14ac:dyDescent="0.25">
      <c r="A9" s="74"/>
      <c r="B9" s="16" t="s">
        <v>46</v>
      </c>
      <c r="C9" s="16">
        <v>2</v>
      </c>
      <c r="D9" s="2">
        <f>+D$11*$C9</f>
        <v>10</v>
      </c>
      <c r="E9" s="3">
        <f>+D9/60</f>
        <v>0.16666666666666666</v>
      </c>
      <c r="F9" s="4">
        <f t="shared" si="0"/>
        <v>20</v>
      </c>
      <c r="G9" s="5">
        <f>+F9/60</f>
        <v>0.33333333333333331</v>
      </c>
      <c r="H9" s="6">
        <f t="shared" si="0"/>
        <v>40</v>
      </c>
      <c r="I9" s="7">
        <f>+H9/60</f>
        <v>0.66666666666666663</v>
      </c>
    </row>
    <row r="10" spans="1:17" ht="30" customHeight="1" x14ac:dyDescent="0.25">
      <c r="A10" s="74"/>
      <c r="B10" s="16" t="s">
        <v>47</v>
      </c>
      <c r="C10" s="16">
        <v>1</v>
      </c>
      <c r="D10" s="2">
        <f>+D$11*C10</f>
        <v>5</v>
      </c>
      <c r="E10" s="3">
        <f>+D10/60</f>
        <v>8.3333333333333329E-2</v>
      </c>
      <c r="F10" s="2">
        <f>+F$11*$C10</f>
        <v>10</v>
      </c>
      <c r="G10" s="3">
        <f>+F10/60</f>
        <v>0.16666666666666666</v>
      </c>
      <c r="H10" s="4">
        <f>+H$11*$C10</f>
        <v>20</v>
      </c>
      <c r="I10" s="5">
        <f>+H10/60</f>
        <v>0.33333333333333331</v>
      </c>
    </row>
    <row r="11" spans="1:17" ht="30" customHeight="1" x14ac:dyDescent="0.25">
      <c r="A11" s="1"/>
      <c r="B11" s="75" t="s">
        <v>1</v>
      </c>
      <c r="C11" s="76"/>
      <c r="D11" s="70">
        <v>5</v>
      </c>
      <c r="E11" s="70"/>
      <c r="F11" s="70">
        <v>10</v>
      </c>
      <c r="G11" s="70"/>
      <c r="H11" s="70">
        <v>20</v>
      </c>
      <c r="I11" s="70"/>
    </row>
    <row r="12" spans="1:17" ht="30" customHeight="1" x14ac:dyDescent="0.25">
      <c r="A12" s="1"/>
      <c r="B12" s="77"/>
      <c r="C12" s="78"/>
      <c r="D12" s="71" t="s">
        <v>48</v>
      </c>
      <c r="E12" s="71"/>
      <c r="F12" s="71" t="s">
        <v>49</v>
      </c>
      <c r="G12" s="71"/>
      <c r="H12" s="71" t="s">
        <v>20</v>
      </c>
      <c r="I12" s="71"/>
    </row>
    <row r="13" spans="1:17" ht="30" customHeight="1" x14ac:dyDescent="0.25">
      <c r="A13" s="14"/>
      <c r="B13" s="14"/>
      <c r="C13" s="14"/>
      <c r="D13" s="73" t="s">
        <v>2</v>
      </c>
      <c r="E13" s="73"/>
      <c r="F13" s="73"/>
      <c r="G13" s="73"/>
      <c r="H13" s="73"/>
      <c r="I13" s="73"/>
    </row>
    <row r="14" spans="1:17" s="15" customFormat="1" ht="19.5" customHeight="1" x14ac:dyDescent="0.25">
      <c r="A14" s="18"/>
      <c r="B14" s="18"/>
      <c r="C14" s="18"/>
      <c r="D14" s="22"/>
      <c r="E14" s="22"/>
      <c r="F14" s="22"/>
      <c r="G14" s="22"/>
      <c r="H14" s="22"/>
      <c r="I14" s="22"/>
    </row>
    <row r="15" spans="1:17" s="10" customFormat="1" ht="20.100000000000001" customHeight="1" x14ac:dyDescent="0.25">
      <c r="A15" s="61" t="s">
        <v>54</v>
      </c>
      <c r="B15" s="61"/>
      <c r="C15" s="61"/>
      <c r="D15" s="61"/>
      <c r="E15" s="61"/>
      <c r="F15" s="61"/>
      <c r="G15" s="61"/>
      <c r="H15" s="61"/>
      <c r="I15" s="61"/>
      <c r="J15" s="61"/>
      <c r="K15" s="61"/>
      <c r="L15" s="61"/>
      <c r="M15" s="61"/>
      <c r="N15" s="61"/>
      <c r="O15" s="61"/>
      <c r="P15" s="61"/>
      <c r="Q15" s="61"/>
    </row>
    <row r="16" spans="1:17" s="15" customFormat="1" ht="17.25" customHeight="1" x14ac:dyDescent="0.25">
      <c r="A16" s="18"/>
      <c r="B16" s="18"/>
      <c r="C16" s="18"/>
      <c r="D16" s="19"/>
      <c r="E16" s="19"/>
      <c r="F16" s="19"/>
      <c r="G16" s="19"/>
      <c r="H16" s="19"/>
      <c r="I16" s="19"/>
    </row>
    <row r="17" spans="6:17" s="23" customFormat="1" ht="30" customHeight="1" x14ac:dyDescent="0.25">
      <c r="K17" s="72" t="s">
        <v>3</v>
      </c>
      <c r="L17" s="72"/>
      <c r="M17" s="72"/>
      <c r="N17" s="72"/>
      <c r="O17" s="72"/>
      <c r="P17" s="72"/>
      <c r="Q17" s="72"/>
    </row>
    <row r="18" spans="6:17" s="23" customFormat="1" ht="30" customHeight="1" x14ac:dyDescent="0.25">
      <c r="F18" s="24"/>
      <c r="G18" s="24"/>
      <c r="K18" s="17" t="s">
        <v>0</v>
      </c>
      <c r="L18" s="17" t="s">
        <v>2</v>
      </c>
      <c r="M18" s="17" t="s">
        <v>4</v>
      </c>
      <c r="N18" s="17" t="s">
        <v>5</v>
      </c>
      <c r="O18" s="20" t="s">
        <v>6</v>
      </c>
      <c r="P18" s="68" t="s">
        <v>7</v>
      </c>
      <c r="Q18" s="69"/>
    </row>
    <row r="19" spans="6:17" s="23" customFormat="1" ht="49.95" customHeight="1" x14ac:dyDescent="0.25">
      <c r="F19" s="24"/>
      <c r="G19" s="24"/>
      <c r="K19" s="25">
        <v>1</v>
      </c>
      <c r="L19" s="25">
        <v>5</v>
      </c>
      <c r="M19" s="25">
        <f t="shared" ref="M19:M27" si="1">+K19*L19</f>
        <v>5</v>
      </c>
      <c r="N19" s="26">
        <f t="shared" ref="N19:N27" si="2">+M19/60</f>
        <v>8.3333333333333329E-2</v>
      </c>
      <c r="O19" s="25" t="s">
        <v>8</v>
      </c>
      <c r="P19" s="25" t="s">
        <v>9</v>
      </c>
      <c r="Q19" s="27" t="s">
        <v>10</v>
      </c>
    </row>
    <row r="20" spans="6:17" s="23" customFormat="1" ht="49.95" customHeight="1" x14ac:dyDescent="0.25">
      <c r="F20" s="24"/>
      <c r="G20" s="24"/>
      <c r="J20" s="28"/>
      <c r="K20" s="25">
        <v>1</v>
      </c>
      <c r="L20" s="25">
        <v>10</v>
      </c>
      <c r="M20" s="25">
        <f t="shared" si="1"/>
        <v>10</v>
      </c>
      <c r="N20" s="26">
        <f t="shared" si="2"/>
        <v>0.16666666666666666</v>
      </c>
      <c r="O20" s="25" t="s">
        <v>8</v>
      </c>
      <c r="P20" s="25" t="s">
        <v>11</v>
      </c>
      <c r="Q20" s="27" t="s">
        <v>12</v>
      </c>
    </row>
    <row r="21" spans="6:17" s="23" customFormat="1" ht="92.25" customHeight="1" x14ac:dyDescent="0.25">
      <c r="F21" s="24"/>
      <c r="G21" s="24"/>
      <c r="J21" s="28"/>
      <c r="K21" s="25">
        <v>2</v>
      </c>
      <c r="L21" s="25">
        <v>5</v>
      </c>
      <c r="M21" s="25">
        <f t="shared" si="1"/>
        <v>10</v>
      </c>
      <c r="N21" s="26">
        <f t="shared" si="2"/>
        <v>0.16666666666666666</v>
      </c>
      <c r="O21" s="25" t="s">
        <v>8</v>
      </c>
      <c r="P21" s="25" t="s">
        <v>13</v>
      </c>
      <c r="Q21" s="27" t="s">
        <v>50</v>
      </c>
    </row>
    <row r="22" spans="6:17" s="23" customFormat="1" ht="58.5" customHeight="1" x14ac:dyDescent="0.25">
      <c r="F22" s="24"/>
      <c r="G22" s="24"/>
      <c r="J22" s="28"/>
      <c r="K22" s="29">
        <v>3</v>
      </c>
      <c r="L22" s="29">
        <v>5</v>
      </c>
      <c r="M22" s="29">
        <f t="shared" si="1"/>
        <v>15</v>
      </c>
      <c r="N22" s="30">
        <f t="shared" si="2"/>
        <v>0.25</v>
      </c>
      <c r="O22" s="29" t="s">
        <v>14</v>
      </c>
      <c r="P22" s="29" t="s">
        <v>15</v>
      </c>
      <c r="Q22" s="31" t="s">
        <v>16</v>
      </c>
    </row>
    <row r="23" spans="6:17" s="23" customFormat="1" ht="114" customHeight="1" x14ac:dyDescent="0.25">
      <c r="F23" s="24"/>
      <c r="G23" s="24"/>
      <c r="J23" s="28"/>
      <c r="K23" s="29">
        <v>2</v>
      </c>
      <c r="L23" s="29">
        <v>10</v>
      </c>
      <c r="M23" s="29">
        <f t="shared" si="1"/>
        <v>20</v>
      </c>
      <c r="N23" s="30">
        <f t="shared" si="2"/>
        <v>0.33333333333333331</v>
      </c>
      <c r="O23" s="29" t="s">
        <v>14</v>
      </c>
      <c r="P23" s="29" t="s">
        <v>17</v>
      </c>
      <c r="Q23" s="31" t="s">
        <v>19</v>
      </c>
    </row>
    <row r="24" spans="6:17" s="23" customFormat="1" ht="101.25" customHeight="1" x14ac:dyDescent="0.25">
      <c r="F24" s="24"/>
      <c r="G24" s="24"/>
      <c r="J24" s="28"/>
      <c r="K24" s="29">
        <v>1</v>
      </c>
      <c r="L24" s="29">
        <v>20</v>
      </c>
      <c r="M24" s="29">
        <f>+K24*L24</f>
        <v>20</v>
      </c>
      <c r="N24" s="30">
        <f>+M24/60</f>
        <v>0.33333333333333331</v>
      </c>
      <c r="O24" s="29" t="s">
        <v>14</v>
      </c>
      <c r="P24" s="29" t="s">
        <v>18</v>
      </c>
      <c r="Q24" s="31" t="s">
        <v>51</v>
      </c>
    </row>
    <row r="25" spans="6:17" s="23" customFormat="1" ht="91.5" customHeight="1" x14ac:dyDescent="0.25">
      <c r="F25" s="24"/>
      <c r="G25" s="24"/>
      <c r="K25" s="32">
        <v>3</v>
      </c>
      <c r="L25" s="32">
        <v>10</v>
      </c>
      <c r="M25" s="32">
        <f t="shared" si="1"/>
        <v>30</v>
      </c>
      <c r="N25" s="33">
        <f t="shared" si="2"/>
        <v>0.5</v>
      </c>
      <c r="O25" s="34" t="s">
        <v>20</v>
      </c>
      <c r="P25" s="34" t="s">
        <v>21</v>
      </c>
      <c r="Q25" s="35" t="s">
        <v>22</v>
      </c>
    </row>
    <row r="26" spans="6:17" s="23" customFormat="1" ht="128.25" customHeight="1" x14ac:dyDescent="0.25">
      <c r="F26" s="24"/>
      <c r="G26" s="24"/>
      <c r="K26" s="32">
        <v>2</v>
      </c>
      <c r="L26" s="32">
        <v>20</v>
      </c>
      <c r="M26" s="32">
        <f t="shared" si="1"/>
        <v>40</v>
      </c>
      <c r="N26" s="33">
        <f t="shared" si="2"/>
        <v>0.66666666666666663</v>
      </c>
      <c r="O26" s="34" t="s">
        <v>20</v>
      </c>
      <c r="P26" s="34" t="s">
        <v>23</v>
      </c>
      <c r="Q26" s="35" t="s">
        <v>52</v>
      </c>
    </row>
    <row r="27" spans="6:17" s="23" customFormat="1" ht="150.75" customHeight="1" x14ac:dyDescent="0.25">
      <c r="F27" s="24"/>
      <c r="G27" s="24"/>
      <c r="K27" s="32">
        <v>3</v>
      </c>
      <c r="L27" s="32">
        <v>20</v>
      </c>
      <c r="M27" s="32">
        <f t="shared" si="1"/>
        <v>60</v>
      </c>
      <c r="N27" s="33">
        <f t="shared" si="2"/>
        <v>1</v>
      </c>
      <c r="O27" s="34" t="s">
        <v>20</v>
      </c>
      <c r="P27" s="34" t="s">
        <v>24</v>
      </c>
      <c r="Q27" s="35" t="s">
        <v>25</v>
      </c>
    </row>
  </sheetData>
  <mergeCells count="16">
    <mergeCell ref="A1:E5"/>
    <mergeCell ref="Q1:Q4"/>
    <mergeCell ref="A6:Q6"/>
    <mergeCell ref="A15:Q15"/>
    <mergeCell ref="D13:I13"/>
    <mergeCell ref="H1:O5"/>
    <mergeCell ref="A8:A10"/>
    <mergeCell ref="B11:C12"/>
    <mergeCell ref="P18:Q18"/>
    <mergeCell ref="H11:I11"/>
    <mergeCell ref="D12:E12"/>
    <mergeCell ref="F12:G12"/>
    <mergeCell ref="H12:I12"/>
    <mergeCell ref="K17:Q17"/>
    <mergeCell ref="D11:E11"/>
    <mergeCell ref="F11:G11"/>
  </mergeCells>
  <phoneticPr fontId="7"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ColWidth="9.109375" defaultRowHeight="13.2" x14ac:dyDescent="0.25"/>
  <cols>
    <col min="1" max="256" width="11.44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ROMERO</dc:creator>
  <cp:lastModifiedBy>MSI</cp:lastModifiedBy>
  <cp:lastPrinted>2019-06-13T21:36:35Z</cp:lastPrinted>
  <dcterms:created xsi:type="dcterms:W3CDTF">2007-12-26T20:14:14Z</dcterms:created>
  <dcterms:modified xsi:type="dcterms:W3CDTF">2020-08-09T18:17:11Z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ies>
</file>