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tbcsj-my.sharepoint.com/personal/repartocserejecmcali_cendoj_ramajudicial_gov_co/Documents/OA JCMES VIRTUAL/GESTION EXPEDIENTES/Memoriales/J04/2020/10 Oct/28/"/>
    </mc:Choice>
  </mc:AlternateContent>
  <xr:revisionPtr revIDLastSave="0" documentId="8_{D81EA481-04D0-446D-AF02-AA093FDC2231}" xr6:coauthVersionLast="36" xr6:coauthVersionMax="36" xr10:uidLastSave="{00000000-0000-0000-0000-000000000000}"/>
  <bookViews>
    <workbookView xWindow="0" yWindow="0" windowWidth="17970" windowHeight="5955" xr2:uid="{E92B0E5E-39E6-40B5-8F43-ABB538479446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1" l="1"/>
  <c r="I44" i="1" l="1"/>
  <c r="J44" i="1" s="1"/>
  <c r="H44" i="1"/>
  <c r="H43" i="1"/>
  <c r="I43" i="1" s="1"/>
  <c r="J43" i="1" s="1"/>
  <c r="H42" i="1"/>
  <c r="I42" i="1" s="1"/>
  <c r="J42" i="1" s="1"/>
  <c r="H41" i="1"/>
  <c r="I41" i="1" s="1"/>
  <c r="J41" i="1" s="1"/>
  <c r="I40" i="1"/>
  <c r="J40" i="1" s="1"/>
  <c r="H40" i="1"/>
  <c r="H39" i="1"/>
  <c r="I39" i="1" s="1"/>
  <c r="J39" i="1" s="1"/>
  <c r="H38" i="1"/>
  <c r="I38" i="1" s="1"/>
  <c r="J38" i="1" s="1"/>
  <c r="H37" i="1"/>
  <c r="I37" i="1" s="1"/>
  <c r="J37" i="1" s="1"/>
  <c r="I36" i="1"/>
  <c r="J36" i="1" s="1"/>
  <c r="H36" i="1"/>
  <c r="H35" i="1"/>
  <c r="I35" i="1" s="1"/>
  <c r="J35" i="1" s="1"/>
  <c r="H34" i="1"/>
  <c r="I34" i="1" s="1"/>
  <c r="J34" i="1" s="1"/>
  <c r="H33" i="1"/>
  <c r="I33" i="1" s="1"/>
  <c r="J33" i="1" s="1"/>
  <c r="I32" i="1"/>
  <c r="J32" i="1" s="1"/>
  <c r="H32" i="1"/>
  <c r="H31" i="1" l="1"/>
  <c r="I31" i="1" s="1"/>
  <c r="J31" i="1" s="1"/>
  <c r="H30" i="1"/>
  <c r="I30" i="1" s="1"/>
  <c r="J30" i="1" s="1"/>
  <c r="H29" i="1"/>
  <c r="I29" i="1" s="1"/>
  <c r="J29" i="1" s="1"/>
  <c r="H28" i="1"/>
  <c r="I28" i="1" s="1"/>
  <c r="J28" i="1" s="1"/>
  <c r="H27" i="1"/>
  <c r="I27" i="1" s="1"/>
  <c r="J27" i="1" s="1"/>
  <c r="I26" i="1"/>
  <c r="J26" i="1" s="1"/>
  <c r="H26" i="1"/>
  <c r="H25" i="1"/>
  <c r="I25" i="1" s="1"/>
  <c r="J25" i="1" s="1"/>
  <c r="I24" i="1"/>
  <c r="J24" i="1" s="1"/>
  <c r="H24" i="1"/>
  <c r="H23" i="1"/>
  <c r="I23" i="1" s="1"/>
  <c r="J23" i="1" s="1"/>
  <c r="H22" i="1"/>
  <c r="I22" i="1" s="1"/>
  <c r="J22" i="1" s="1"/>
  <c r="H21" i="1"/>
  <c r="I21" i="1" s="1"/>
  <c r="J21" i="1" s="1"/>
  <c r="H20" i="1"/>
  <c r="I20" i="1" s="1"/>
  <c r="J20" i="1" s="1"/>
  <c r="H19" i="1"/>
  <c r="I19" i="1" s="1"/>
  <c r="J19" i="1" s="1"/>
  <c r="I18" i="1"/>
  <c r="J18" i="1" s="1"/>
  <c r="H18" i="1"/>
  <c r="H17" i="1"/>
  <c r="I17" i="1" s="1"/>
  <c r="J17" i="1" s="1"/>
  <c r="H16" i="1"/>
  <c r="I16" i="1" s="1"/>
  <c r="J16" i="1" s="1"/>
  <c r="H15" i="1"/>
  <c r="I15" i="1" s="1"/>
  <c r="J15" i="1" s="1"/>
  <c r="H14" i="1"/>
  <c r="I14" i="1" s="1"/>
  <c r="J14" i="1" s="1"/>
  <c r="H13" i="1"/>
  <c r="I13" i="1" s="1"/>
  <c r="J13" i="1" s="1"/>
  <c r="H12" i="1"/>
  <c r="I12" i="1" s="1"/>
  <c r="J12" i="1" s="1"/>
  <c r="H11" i="1"/>
  <c r="I11" i="1" s="1"/>
  <c r="J11" i="1" s="1"/>
  <c r="I10" i="1"/>
  <c r="J10" i="1" s="1"/>
  <c r="H10" i="1"/>
  <c r="H9" i="1"/>
  <c r="I9" i="1" s="1"/>
  <c r="J9" i="1" s="1"/>
  <c r="H8" i="1"/>
  <c r="I8" i="1" s="1"/>
  <c r="J8" i="1" s="1"/>
  <c r="H7" i="1"/>
  <c r="I7" i="1" s="1"/>
  <c r="J7" i="1" s="1"/>
  <c r="H6" i="1"/>
  <c r="I6" i="1" s="1"/>
  <c r="J6" i="1" s="1"/>
  <c r="H5" i="1"/>
  <c r="I5" i="1" s="1"/>
  <c r="J5" i="1" s="1"/>
  <c r="J46" i="1" l="1"/>
  <c r="J48" i="1" s="1"/>
</calcChain>
</file>

<file path=xl/sharedStrings.xml><?xml version="1.0" encoding="utf-8"?>
<sst xmlns="http://schemas.openxmlformats.org/spreadsheetml/2006/main" count="61" uniqueCount="59">
  <si>
    <t>DEMANDADO:</t>
  </si>
  <si>
    <t>MILGUEL VICENTE BALANTA VERGARA</t>
  </si>
  <si>
    <t>PAGARÉ N°.</t>
  </si>
  <si>
    <t>2114684-01</t>
  </si>
  <si>
    <t xml:space="preserve"> </t>
  </si>
  <si>
    <t>VALOR DE LA OBLIGACIÓN</t>
  </si>
  <si>
    <t>RESOLUCION</t>
  </si>
  <si>
    <t>FECHA</t>
  </si>
  <si>
    <t>VIGENCIA</t>
  </si>
  <si>
    <t>TASA INT</t>
  </si>
  <si>
    <t>DIAS</t>
  </si>
  <si>
    <t>% INT MORA</t>
  </si>
  <si>
    <t>INT MORA</t>
  </si>
  <si>
    <t>SUPERF</t>
  </si>
  <si>
    <t>RESOL</t>
  </si>
  <si>
    <t>DESDE</t>
  </si>
  <si>
    <t>HASTA</t>
  </si>
  <si>
    <t>CTE</t>
  </si>
  <si>
    <t>MORA</t>
  </si>
  <si>
    <t>LIQUIDADOS</t>
  </si>
  <si>
    <t>PERIODO</t>
  </si>
  <si>
    <t>0131</t>
  </si>
  <si>
    <t>0259</t>
  </si>
  <si>
    <t>´0527</t>
  </si>
  <si>
    <t>´0627</t>
  </si>
  <si>
    <t>´0820</t>
  </si>
  <si>
    <t>´0954</t>
  </si>
  <si>
    <t>´0111</t>
  </si>
  <si>
    <t>0263</t>
  </si>
  <si>
    <t>´0389</t>
  </si>
  <si>
    <t>´0574</t>
  </si>
  <si>
    <t>´0697</t>
  </si>
  <si>
    <t>´0829</t>
  </si>
  <si>
    <t>1018</t>
  </si>
  <si>
    <t>CAPITAL</t>
  </si>
  <si>
    <t>TOTAL</t>
  </si>
  <si>
    <t>1145</t>
  </si>
  <si>
    <t>1293</t>
  </si>
  <si>
    <t>1474</t>
  </si>
  <si>
    <t>1603</t>
  </si>
  <si>
    <t>1768</t>
  </si>
  <si>
    <t>18.77%</t>
  </si>
  <si>
    <t>´0094</t>
  </si>
  <si>
    <t>19.06%</t>
  </si>
  <si>
    <t>0205</t>
  </si>
  <si>
    <t>18.95%</t>
  </si>
  <si>
    <t>0351</t>
  </si>
  <si>
    <t>18.69%</t>
  </si>
  <si>
    <t>0437</t>
  </si>
  <si>
    <t>18.19%</t>
  </si>
  <si>
    <t>0505</t>
  </si>
  <si>
    <t>18.12%</t>
  </si>
  <si>
    <t>´0605</t>
  </si>
  <si>
    <t>´0685</t>
  </si>
  <si>
    <t>18.29%</t>
  </si>
  <si>
    <t>´0769</t>
  </si>
  <si>
    <t>18.35%</t>
  </si>
  <si>
    <t>´0869</t>
  </si>
  <si>
    <t>intereses moratorios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</si>
</sst>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\ #,##0;[Red]\-&quot;$&quot;\ #,##0"/>
    <numFmt numFmtId="43" formatCode="_-* #,##0.00_-;\-* #,##0.00_-;_-* &quot;-&quot;??_-;_-@_-"/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General_)"/>
    <numFmt numFmtId="167" formatCode="0.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name val="Helv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7" fillId="0" borderId="0"/>
    <xf numFmtId="0" fontId="5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2" xfId="0" applyFont="1" applyFill="1" applyBorder="1" applyAlignment="1">
      <alignment horizontal="center" vertical="center" wrapText="1"/>
    </xf>
    <xf numFmtId="165" fontId="5" fillId="0" borderId="4" xfId="2" quotePrefix="1" applyNumberFormat="1" applyFont="1" applyBorder="1" applyAlignment="1">
      <alignment horizontal="center" wrapText="1"/>
    </xf>
    <xf numFmtId="166" fontId="5" fillId="0" borderId="4" xfId="0" quotePrefix="1" applyNumberFormat="1" applyFont="1" applyBorder="1" applyAlignment="1">
      <alignment horizontal="center"/>
    </xf>
    <xf numFmtId="15" fontId="5" fillId="0" borderId="2" xfId="0" applyNumberFormat="1" applyFont="1" applyBorder="1" applyAlignment="1">
      <alignment horizontal="center"/>
    </xf>
    <xf numFmtId="10" fontId="5" fillId="0" borderId="2" xfId="1" quotePrefix="1" applyNumberFormat="1" applyFont="1" applyBorder="1" applyAlignment="1">
      <alignment horizontal="center"/>
    </xf>
    <xf numFmtId="10" fontId="5" fillId="0" borderId="2" xfId="3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7" fontId="5" fillId="0" borderId="2" xfId="1" applyNumberFormat="1" applyFont="1" applyBorder="1"/>
    <xf numFmtId="165" fontId="5" fillId="0" borderId="2" xfId="2" applyNumberFormat="1" applyFont="1" applyBorder="1"/>
    <xf numFmtId="166" fontId="5" fillId="0" borderId="5" xfId="4" quotePrefix="1" applyFont="1" applyBorder="1" applyAlignment="1">
      <alignment horizontal="center"/>
    </xf>
    <xf numFmtId="15" fontId="5" fillId="0" borderId="2" xfId="4" applyNumberFormat="1" applyFont="1" applyBorder="1" applyAlignment="1">
      <alignment horizontal="center"/>
    </xf>
    <xf numFmtId="10" fontId="5" fillId="0" borderId="2" xfId="1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/>
    </xf>
    <xf numFmtId="166" fontId="5" fillId="0" borderId="4" xfId="4" quotePrefix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5" fontId="6" fillId="0" borderId="2" xfId="0" applyNumberFormat="1" applyFont="1" applyBorder="1" applyAlignment="1">
      <alignment horizontal="center"/>
    </xf>
    <xf numFmtId="10" fontId="6" fillId="0" borderId="2" xfId="0" applyNumberFormat="1" applyFont="1" applyBorder="1" applyAlignment="1">
      <alignment horizontal="center"/>
    </xf>
    <xf numFmtId="0" fontId="5" fillId="0" borderId="4" xfId="5" applyBorder="1" applyAlignment="1">
      <alignment horizontal="center"/>
    </xf>
    <xf numFmtId="15" fontId="5" fillId="0" borderId="2" xfId="5" applyNumberFormat="1" applyBorder="1" applyAlignment="1">
      <alignment horizontal="center"/>
    </xf>
    <xf numFmtId="10" fontId="6" fillId="0" borderId="2" xfId="1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166" fontId="5" fillId="0" borderId="7" xfId="4" quotePrefix="1" applyFont="1" applyBorder="1" applyAlignment="1">
      <alignment horizontal="center"/>
    </xf>
    <xf numFmtId="166" fontId="5" fillId="0" borderId="6" xfId="4" quotePrefix="1" applyFont="1" applyBorder="1" applyAlignment="1">
      <alignment horizontal="center"/>
    </xf>
    <xf numFmtId="165" fontId="5" fillId="0" borderId="1" xfId="2" applyNumberFormat="1" applyFont="1" applyBorder="1"/>
    <xf numFmtId="49" fontId="5" fillId="0" borderId="2" xfId="0" quotePrefix="1" applyNumberFormat="1" applyFont="1" applyBorder="1" applyAlignment="1">
      <alignment horizontal="center"/>
    </xf>
    <xf numFmtId="10" fontId="5" fillId="0" borderId="2" xfId="0" applyNumberFormat="1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/>
    </xf>
    <xf numFmtId="165" fontId="5" fillId="0" borderId="2" xfId="2" quotePrefix="1" applyNumberFormat="1" applyFont="1" applyBorder="1" applyAlignment="1">
      <alignment horizontal="center" wrapText="1"/>
    </xf>
    <xf numFmtId="49" fontId="8" fillId="0" borderId="2" xfId="0" quotePrefix="1" applyNumberFormat="1" applyFont="1" applyBorder="1" applyAlignment="1">
      <alignment horizontal="center"/>
    </xf>
    <xf numFmtId="15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167" fontId="8" fillId="0" borderId="2" xfId="1" applyNumberFormat="1" applyFont="1" applyBorder="1"/>
    <xf numFmtId="165" fontId="8" fillId="0" borderId="1" xfId="2" applyNumberFormat="1" applyFont="1" applyBorder="1"/>
    <xf numFmtId="165" fontId="8" fillId="0" borderId="2" xfId="2" applyNumberFormat="1" applyFont="1" applyBorder="1"/>
    <xf numFmtId="49" fontId="8" fillId="0" borderId="2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2" xfId="0" applyNumberFormat="1" applyFont="1" applyBorder="1"/>
    <xf numFmtId="6" fontId="3" fillId="0" borderId="2" xfId="0" applyNumberFormat="1" applyFont="1" applyBorder="1"/>
    <xf numFmtId="165" fontId="3" fillId="0" borderId="2" xfId="0" applyNumberFormat="1" applyFont="1" applyBorder="1"/>
    <xf numFmtId="10" fontId="3" fillId="0" borderId="2" xfId="0" applyNumberFormat="1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6">
    <cellStyle name="Millares 2" xfId="3" xr:uid="{73CA3E32-17A1-48E7-ABDD-E44F7BE78721}"/>
    <cellStyle name="Moneda 2" xfId="2" xr:uid="{00A72379-9B88-4018-B82B-098AB58AF52B}"/>
    <cellStyle name="Normal" xfId="0" builtinId="0"/>
    <cellStyle name="Normal 2" xfId="4" xr:uid="{7759F6C3-05D2-4BE2-A0A6-B6F0F957E665}"/>
    <cellStyle name="Normal 4" xfId="5" xr:uid="{87BFD32D-9D62-451D-9A8A-7658F2BB285B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BF462-B76E-4D13-9C76-F24B1C4BA334}">
  <dimension ref="A1:J48"/>
  <sheetViews>
    <sheetView tabSelected="1" workbookViewId="0">
      <selection activeCell="J45" sqref="J45"/>
    </sheetView>
  </sheetViews>
  <sheetFormatPr baseColWidth="10" defaultRowHeight="15" x14ac:dyDescent="0.25"/>
  <cols>
    <col min="1" max="1" width="15.28515625" customWidth="1"/>
    <col min="10" max="10" width="14.28515625" customWidth="1"/>
  </cols>
  <sheetData>
    <row r="1" spans="1:10" x14ac:dyDescent="0.25">
      <c r="A1" s="1" t="s">
        <v>0</v>
      </c>
      <c r="B1" t="s">
        <v>1</v>
      </c>
      <c r="C1" s="2"/>
    </row>
    <row r="2" spans="1:10" x14ac:dyDescent="0.25">
      <c r="A2" s="1" t="s">
        <v>2</v>
      </c>
      <c r="B2" s="2" t="s">
        <v>3</v>
      </c>
      <c r="C2" s="2" t="s">
        <v>4</v>
      </c>
    </row>
    <row r="3" spans="1:10" x14ac:dyDescent="0.25">
      <c r="A3" s="46" t="s">
        <v>5</v>
      </c>
      <c r="B3" s="3" t="s">
        <v>6</v>
      </c>
      <c r="C3" s="3" t="s">
        <v>7</v>
      </c>
      <c r="D3" s="48" t="s">
        <v>8</v>
      </c>
      <c r="E3" s="48"/>
      <c r="F3" s="3" t="s">
        <v>9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0" x14ac:dyDescent="0.25">
      <c r="A4" s="47"/>
      <c r="B4" s="3" t="s">
        <v>13</v>
      </c>
      <c r="C4" s="3" t="s">
        <v>14</v>
      </c>
      <c r="D4" s="3" t="s">
        <v>15</v>
      </c>
      <c r="E4" s="3" t="s">
        <v>16</v>
      </c>
      <c r="F4" s="3" t="s">
        <v>17</v>
      </c>
      <c r="G4" s="3" t="s">
        <v>18</v>
      </c>
      <c r="H4" s="3" t="s">
        <v>19</v>
      </c>
      <c r="I4" s="3" t="s">
        <v>20</v>
      </c>
      <c r="J4" s="3"/>
    </row>
    <row r="5" spans="1:10" x14ac:dyDescent="0.25">
      <c r="A5" s="4">
        <v>26208020</v>
      </c>
      <c r="B5" s="5">
        <v>488</v>
      </c>
      <c r="C5" s="6">
        <v>42822</v>
      </c>
      <c r="D5" s="6">
        <v>42887</v>
      </c>
      <c r="E5" s="6">
        <v>42916</v>
      </c>
      <c r="F5" s="7">
        <v>0.2233</v>
      </c>
      <c r="G5" s="8">
        <v>0.33500000000000002</v>
      </c>
      <c r="H5" s="9">
        <f t="shared" ref="H5:H12" si="0">E5-D5+1</f>
        <v>30</v>
      </c>
      <c r="I5" s="10">
        <f t="shared" ref="I5:I44" si="1">((1+G5)^(H5/365)-1)</f>
        <v>2.4032001314309825E-2</v>
      </c>
      <c r="J5" s="11">
        <f>A5*I5</f>
        <v>629831.17108545825</v>
      </c>
    </row>
    <row r="6" spans="1:10" x14ac:dyDescent="0.25">
      <c r="A6" s="4">
        <v>26208020</v>
      </c>
      <c r="B6" s="5">
        <v>907</v>
      </c>
      <c r="C6" s="6">
        <v>42916</v>
      </c>
      <c r="D6" s="6">
        <v>42917</v>
      </c>
      <c r="E6" s="6">
        <v>42947</v>
      </c>
      <c r="F6" s="7">
        <v>0.2198</v>
      </c>
      <c r="G6" s="8">
        <v>0.32969999999999999</v>
      </c>
      <c r="H6" s="9">
        <f t="shared" si="0"/>
        <v>31</v>
      </c>
      <c r="I6" s="10">
        <f t="shared" si="1"/>
        <v>2.4496751259395655E-2</v>
      </c>
      <c r="J6" s="11">
        <f t="shared" ref="J6:J16" si="2">A5*I6</f>
        <v>642011.34694126656</v>
      </c>
    </row>
    <row r="7" spans="1:10" x14ac:dyDescent="0.25">
      <c r="A7" s="4">
        <v>26208020</v>
      </c>
      <c r="B7" s="5">
        <v>907</v>
      </c>
      <c r="C7" s="6">
        <v>42916</v>
      </c>
      <c r="D7" s="6">
        <v>42948</v>
      </c>
      <c r="E7" s="6">
        <v>42978</v>
      </c>
      <c r="F7" s="7">
        <v>0.2198</v>
      </c>
      <c r="G7" s="8">
        <v>0.32969999999999999</v>
      </c>
      <c r="H7" s="9">
        <f t="shared" si="0"/>
        <v>31</v>
      </c>
      <c r="I7" s="10">
        <f t="shared" si="1"/>
        <v>2.4496751259395655E-2</v>
      </c>
      <c r="J7" s="11">
        <f t="shared" si="2"/>
        <v>642011.34694126656</v>
      </c>
    </row>
    <row r="8" spans="1:10" x14ac:dyDescent="0.25">
      <c r="A8" s="4">
        <v>26208020</v>
      </c>
      <c r="B8" s="5">
        <v>1155</v>
      </c>
      <c r="C8" s="6">
        <v>42977</v>
      </c>
      <c r="D8" s="6">
        <v>42979</v>
      </c>
      <c r="E8" s="6">
        <v>43008</v>
      </c>
      <c r="F8" s="7">
        <v>0.21479999999999999</v>
      </c>
      <c r="G8" s="8">
        <v>0.32219999999999999</v>
      </c>
      <c r="H8" s="9">
        <f t="shared" si="0"/>
        <v>30</v>
      </c>
      <c r="I8" s="10">
        <f t="shared" si="1"/>
        <v>2.3221434048244394E-2</v>
      </c>
      <c r="J8" s="11">
        <f t="shared" si="2"/>
        <v>608587.80796507001</v>
      </c>
    </row>
    <row r="9" spans="1:10" x14ac:dyDescent="0.25">
      <c r="A9" s="4">
        <v>26208020</v>
      </c>
      <c r="B9" s="5">
        <v>1298</v>
      </c>
      <c r="C9" s="6">
        <v>43007</v>
      </c>
      <c r="D9" s="6">
        <v>43009</v>
      </c>
      <c r="E9" s="6">
        <v>43039</v>
      </c>
      <c r="F9" s="7">
        <v>0.21149999999999999</v>
      </c>
      <c r="G9" s="8">
        <v>0.31730000000000003</v>
      </c>
      <c r="H9" s="9">
        <f t="shared" si="0"/>
        <v>31</v>
      </c>
      <c r="I9" s="10">
        <f t="shared" si="1"/>
        <v>2.3681845193338713E-2</v>
      </c>
      <c r="J9" s="11">
        <f t="shared" si="2"/>
        <v>620654.27246392483</v>
      </c>
    </row>
    <row r="10" spans="1:10" x14ac:dyDescent="0.25">
      <c r="A10" s="4">
        <v>26208020</v>
      </c>
      <c r="B10" s="5">
        <v>1447</v>
      </c>
      <c r="C10" s="6">
        <v>43035</v>
      </c>
      <c r="D10" s="6">
        <v>43040</v>
      </c>
      <c r="E10" s="6">
        <v>43069</v>
      </c>
      <c r="F10" s="7">
        <v>0.20960000000000001</v>
      </c>
      <c r="G10" s="8">
        <v>0.31440000000000001</v>
      </c>
      <c r="H10" s="9">
        <f t="shared" si="0"/>
        <v>30</v>
      </c>
      <c r="I10" s="10">
        <f t="shared" si="1"/>
        <v>2.272395586342224E-2</v>
      </c>
      <c r="J10" s="11">
        <f t="shared" si="2"/>
        <v>595549.88974768738</v>
      </c>
    </row>
    <row r="11" spans="1:10" x14ac:dyDescent="0.25">
      <c r="A11" s="4">
        <v>26208020</v>
      </c>
      <c r="B11" s="5">
        <v>1619</v>
      </c>
      <c r="C11" s="6">
        <v>43068</v>
      </c>
      <c r="D11" s="6">
        <v>43070</v>
      </c>
      <c r="E11" s="6">
        <v>43100</v>
      </c>
      <c r="F11" s="7">
        <v>0.2077</v>
      </c>
      <c r="G11" s="8">
        <v>0.31159999999999999</v>
      </c>
      <c r="H11" s="9">
        <f t="shared" si="0"/>
        <v>31</v>
      </c>
      <c r="I11" s="10">
        <f t="shared" si="1"/>
        <v>2.330489382558576E-2</v>
      </c>
      <c r="J11" s="11">
        <f t="shared" si="2"/>
        <v>610775.12347882811</v>
      </c>
    </row>
    <row r="12" spans="1:10" x14ac:dyDescent="0.25">
      <c r="A12" s="4">
        <v>26208020</v>
      </c>
      <c r="B12" s="5">
        <v>1890</v>
      </c>
      <c r="C12" s="6">
        <v>43097</v>
      </c>
      <c r="D12" s="6">
        <v>43101</v>
      </c>
      <c r="E12" s="6">
        <v>43131</v>
      </c>
      <c r="F12" s="7">
        <v>0.2969</v>
      </c>
      <c r="G12" s="8">
        <v>0.31</v>
      </c>
      <c r="H12" s="9">
        <f t="shared" si="0"/>
        <v>31</v>
      </c>
      <c r="I12" s="10">
        <f t="shared" si="1"/>
        <v>2.3198813468516155E-2</v>
      </c>
      <c r="J12" s="11">
        <f t="shared" si="2"/>
        <v>607994.96735914075</v>
      </c>
    </row>
    <row r="13" spans="1:10" x14ac:dyDescent="0.25">
      <c r="A13" s="4">
        <v>26208020</v>
      </c>
      <c r="B13" s="12" t="s">
        <v>21</v>
      </c>
      <c r="C13" s="13">
        <v>43131</v>
      </c>
      <c r="D13" s="6">
        <v>43132</v>
      </c>
      <c r="E13" s="6">
        <v>43159</v>
      </c>
      <c r="F13" s="14">
        <v>0.21010000000000001</v>
      </c>
      <c r="G13" s="15">
        <v>0.31519999999999998</v>
      </c>
      <c r="H13" s="9">
        <f t="shared" ref="H13:H44" si="3">(E13-D13)+1</f>
        <v>28</v>
      </c>
      <c r="I13" s="10">
        <f t="shared" si="1"/>
        <v>2.1240755193975724E-2</v>
      </c>
      <c r="J13" s="11">
        <f t="shared" si="2"/>
        <v>556678.13693881966</v>
      </c>
    </row>
    <row r="14" spans="1:10" x14ac:dyDescent="0.25">
      <c r="A14" s="4">
        <v>26208020</v>
      </c>
      <c r="B14" s="16" t="s">
        <v>22</v>
      </c>
      <c r="C14" s="13">
        <v>43159</v>
      </c>
      <c r="D14" s="6">
        <v>43160</v>
      </c>
      <c r="E14" s="6">
        <v>43190</v>
      </c>
      <c r="F14" s="14">
        <v>0.20679999999999998</v>
      </c>
      <c r="G14" s="15">
        <v>0.31019999999999998</v>
      </c>
      <c r="H14" s="9">
        <f t="shared" si="3"/>
        <v>31</v>
      </c>
      <c r="I14" s="10">
        <f t="shared" si="1"/>
        <v>2.3212079994823442E-2</v>
      </c>
      <c r="J14" s="11">
        <f t="shared" si="2"/>
        <v>608342.65674593265</v>
      </c>
    </row>
    <row r="15" spans="1:10" x14ac:dyDescent="0.25">
      <c r="A15" s="4">
        <v>26208020</v>
      </c>
      <c r="B15" s="17">
        <v>398</v>
      </c>
      <c r="C15" s="18">
        <v>43187</v>
      </c>
      <c r="D15" s="18">
        <v>43191</v>
      </c>
      <c r="E15" s="18">
        <v>43220</v>
      </c>
      <c r="F15" s="19">
        <v>0.20680000000000001</v>
      </c>
      <c r="G15" s="19">
        <v>0.31019999999999998</v>
      </c>
      <c r="H15" s="9">
        <f t="shared" si="3"/>
        <v>30</v>
      </c>
      <c r="I15" s="10">
        <f t="shared" si="1"/>
        <v>2.2454959610029634E-2</v>
      </c>
      <c r="J15" s="11">
        <f t="shared" si="2"/>
        <v>588500.03055884887</v>
      </c>
    </row>
    <row r="16" spans="1:10" x14ac:dyDescent="0.25">
      <c r="A16" s="4">
        <v>26208020</v>
      </c>
      <c r="B16" s="20" t="s">
        <v>23</v>
      </c>
      <c r="C16" s="21">
        <v>43217</v>
      </c>
      <c r="D16" s="13">
        <v>43221</v>
      </c>
      <c r="E16" s="6">
        <v>43251</v>
      </c>
      <c r="F16" s="22">
        <v>0.2044</v>
      </c>
      <c r="G16" s="22">
        <v>0.30659999999999998</v>
      </c>
      <c r="H16" s="9">
        <f t="shared" si="3"/>
        <v>31</v>
      </c>
      <c r="I16" s="10">
        <f t="shared" si="1"/>
        <v>2.2972998487992502E-2</v>
      </c>
      <c r="J16" s="11">
        <f t="shared" si="2"/>
        <v>602076.8038332772</v>
      </c>
    </row>
    <row r="17" spans="1:10" x14ac:dyDescent="0.25">
      <c r="A17" s="4">
        <v>26208020</v>
      </c>
      <c r="B17" s="20" t="s">
        <v>24</v>
      </c>
      <c r="C17" s="21">
        <v>43250</v>
      </c>
      <c r="D17" s="13">
        <v>43252</v>
      </c>
      <c r="E17" s="6">
        <v>43281</v>
      </c>
      <c r="F17" s="22">
        <v>0.20280000000000001</v>
      </c>
      <c r="G17" s="22">
        <v>0.30420000000000003</v>
      </c>
      <c r="H17" s="9">
        <f t="shared" si="3"/>
        <v>30</v>
      </c>
      <c r="I17" s="10">
        <f t="shared" si="1"/>
        <v>2.2069303131019957E-2</v>
      </c>
      <c r="J17" s="11">
        <f>A13*I17</f>
        <v>578392.73784383363</v>
      </c>
    </row>
    <row r="18" spans="1:10" x14ac:dyDescent="0.25">
      <c r="A18" s="4">
        <v>26208020</v>
      </c>
      <c r="B18" s="20" t="s">
        <v>25</v>
      </c>
      <c r="C18" s="21">
        <v>43279</v>
      </c>
      <c r="D18" s="13">
        <v>43282</v>
      </c>
      <c r="E18" s="6">
        <v>43312</v>
      </c>
      <c r="F18" s="22">
        <v>0.20030000000000001</v>
      </c>
      <c r="G18" s="22">
        <v>0.30049999999999999</v>
      </c>
      <c r="H18" s="9">
        <f t="shared" si="3"/>
        <v>31</v>
      </c>
      <c r="I18" s="10">
        <f t="shared" si="1"/>
        <v>2.2566508705783139E-2</v>
      </c>
      <c r="J18" s="11">
        <f>A14*I18</f>
        <v>591423.51149133861</v>
      </c>
    </row>
    <row r="19" spans="1:10" x14ac:dyDescent="0.25">
      <c r="A19" s="31">
        <v>26208020</v>
      </c>
      <c r="B19" s="23" t="s">
        <v>26</v>
      </c>
      <c r="C19" s="6">
        <v>43308</v>
      </c>
      <c r="D19" s="6">
        <v>43313</v>
      </c>
      <c r="E19" s="6">
        <v>43343</v>
      </c>
      <c r="F19" s="14">
        <v>0.19939999999999999</v>
      </c>
      <c r="G19" s="15">
        <v>0.29909999999999998</v>
      </c>
      <c r="H19" s="9">
        <f t="shared" si="3"/>
        <v>31</v>
      </c>
      <c r="I19" s="10">
        <f t="shared" si="1"/>
        <v>2.2472969845339197E-2</v>
      </c>
      <c r="J19" s="11">
        <f t="shared" ref="J19:J24" si="4">A15*I19</f>
        <v>588972.04316604661</v>
      </c>
    </row>
    <row r="20" spans="1:10" x14ac:dyDescent="0.25">
      <c r="A20" s="31">
        <v>26208020</v>
      </c>
      <c r="B20" s="23">
        <v>1112</v>
      </c>
      <c r="C20" s="6">
        <v>43343</v>
      </c>
      <c r="D20" s="6">
        <v>43344</v>
      </c>
      <c r="E20" s="6">
        <v>43373</v>
      </c>
      <c r="F20" s="14">
        <v>0.1981</v>
      </c>
      <c r="G20" s="15">
        <v>0.29720000000000002</v>
      </c>
      <c r="H20" s="9">
        <f t="shared" si="3"/>
        <v>30</v>
      </c>
      <c r="I20" s="10">
        <f t="shared" si="1"/>
        <v>2.1617307085691539E-2</v>
      </c>
      <c r="J20" s="11">
        <f t="shared" si="4"/>
        <v>566546.81644794554</v>
      </c>
    </row>
    <row r="21" spans="1:10" x14ac:dyDescent="0.25">
      <c r="A21" s="31">
        <v>26208020</v>
      </c>
      <c r="B21" s="24">
        <v>1294</v>
      </c>
      <c r="C21" s="6">
        <v>43371</v>
      </c>
      <c r="D21" s="6">
        <v>43374</v>
      </c>
      <c r="E21" s="6">
        <v>43404</v>
      </c>
      <c r="F21" s="14">
        <v>0.1963</v>
      </c>
      <c r="G21" s="15">
        <v>0.29449999999999998</v>
      </c>
      <c r="H21" s="9">
        <f t="shared" si="3"/>
        <v>31</v>
      </c>
      <c r="I21" s="10">
        <f t="shared" si="1"/>
        <v>2.2164977067811398E-2</v>
      </c>
      <c r="J21" s="11">
        <f t="shared" si="4"/>
        <v>580900.16229274252</v>
      </c>
    </row>
    <row r="22" spans="1:10" x14ac:dyDescent="0.25">
      <c r="A22" s="31">
        <v>26208020</v>
      </c>
      <c r="B22" s="25">
        <v>1521</v>
      </c>
      <c r="C22" s="13">
        <v>43404</v>
      </c>
      <c r="D22" s="6">
        <v>43405</v>
      </c>
      <c r="E22" s="6">
        <v>43434</v>
      </c>
      <c r="F22" s="14">
        <v>0.19489999999999999</v>
      </c>
      <c r="G22" s="15">
        <v>0.29239999999999999</v>
      </c>
      <c r="H22" s="9">
        <f t="shared" si="3"/>
        <v>30</v>
      </c>
      <c r="I22" s="10">
        <f t="shared" si="1"/>
        <v>2.1306071308948349E-2</v>
      </c>
      <c r="J22" s="11">
        <f t="shared" si="4"/>
        <v>558389.94298634445</v>
      </c>
    </row>
    <row r="23" spans="1:10" x14ac:dyDescent="0.25">
      <c r="A23" s="31">
        <v>26208020</v>
      </c>
      <c r="B23" s="26">
        <v>1708</v>
      </c>
      <c r="C23" s="13">
        <v>43433</v>
      </c>
      <c r="D23" s="6">
        <v>43435</v>
      </c>
      <c r="E23" s="6">
        <v>43465</v>
      </c>
      <c r="F23" s="14">
        <v>0.19400000000000001</v>
      </c>
      <c r="G23" s="15">
        <v>0.29099999999999998</v>
      </c>
      <c r="H23" s="9">
        <f t="shared" si="3"/>
        <v>31</v>
      </c>
      <c r="I23" s="10">
        <f t="shared" si="1"/>
        <v>2.1929963109030393E-2</v>
      </c>
      <c r="J23" s="11">
        <f t="shared" si="4"/>
        <v>574740.91176073067</v>
      </c>
    </row>
    <row r="24" spans="1:10" x14ac:dyDescent="0.25">
      <c r="A24" s="4">
        <v>26208020</v>
      </c>
      <c r="B24" s="16">
        <v>1872</v>
      </c>
      <c r="C24" s="13">
        <v>43461</v>
      </c>
      <c r="D24" s="6">
        <v>43466</v>
      </c>
      <c r="E24" s="6">
        <v>43496</v>
      </c>
      <c r="F24" s="14">
        <v>0.19159999999999999</v>
      </c>
      <c r="G24" s="15">
        <v>0.28739999999999999</v>
      </c>
      <c r="H24" s="9">
        <f t="shared" si="3"/>
        <v>31</v>
      </c>
      <c r="I24" s="10">
        <f t="shared" si="1"/>
        <v>2.1687625426947355E-2</v>
      </c>
      <c r="J24" s="27">
        <f t="shared" si="4"/>
        <v>568389.72094194486</v>
      </c>
    </row>
    <row r="25" spans="1:10" x14ac:dyDescent="0.25">
      <c r="A25" s="4">
        <v>26208020</v>
      </c>
      <c r="B25" s="16" t="s">
        <v>27</v>
      </c>
      <c r="C25" s="13">
        <v>43496</v>
      </c>
      <c r="D25" s="6">
        <v>43497</v>
      </c>
      <c r="E25" s="6">
        <v>43524</v>
      </c>
      <c r="F25" s="14">
        <v>0.19700000000000001</v>
      </c>
      <c r="G25" s="15">
        <v>0.29549999999999998</v>
      </c>
      <c r="H25" s="9">
        <f t="shared" si="3"/>
        <v>28</v>
      </c>
      <c r="I25" s="10">
        <f t="shared" si="1"/>
        <v>2.0059103657415145E-2</v>
      </c>
      <c r="J25" s="11">
        <f t="shared" ref="J25:J44" si="5">A25*I25</f>
        <v>525709.38983560924</v>
      </c>
    </row>
    <row r="26" spans="1:10" x14ac:dyDescent="0.25">
      <c r="A26" s="4">
        <v>26208020</v>
      </c>
      <c r="B26" s="16" t="s">
        <v>28</v>
      </c>
      <c r="C26" s="13">
        <v>43524</v>
      </c>
      <c r="D26" s="6">
        <v>43525</v>
      </c>
      <c r="E26" s="6">
        <v>43555</v>
      </c>
      <c r="F26" s="14">
        <v>0.19370000000000001</v>
      </c>
      <c r="G26" s="15">
        <v>0.29060000000000002</v>
      </c>
      <c r="H26" s="9">
        <f t="shared" si="3"/>
        <v>31</v>
      </c>
      <c r="I26" s="10">
        <f t="shared" si="1"/>
        <v>2.1903067258333797E-2</v>
      </c>
      <c r="J26" s="11">
        <f t="shared" si="5"/>
        <v>574036.02476775728</v>
      </c>
    </row>
    <row r="27" spans="1:10" x14ac:dyDescent="0.25">
      <c r="A27" s="4">
        <v>26208020</v>
      </c>
      <c r="B27" s="17" t="s">
        <v>29</v>
      </c>
      <c r="C27" s="13">
        <v>43553</v>
      </c>
      <c r="D27" s="6">
        <v>43556</v>
      </c>
      <c r="E27" s="6">
        <v>43585</v>
      </c>
      <c r="F27" s="14">
        <v>0.19320000000000001</v>
      </c>
      <c r="G27" s="15">
        <v>0.2898</v>
      </c>
      <c r="H27" s="9">
        <f t="shared" si="3"/>
        <v>30</v>
      </c>
      <c r="I27" s="10">
        <f t="shared" si="1"/>
        <v>2.1137042015339835E-2</v>
      </c>
      <c r="J27" s="27">
        <f t="shared" si="5"/>
        <v>553960.01987886673</v>
      </c>
    </row>
    <row r="28" spans="1:10" x14ac:dyDescent="0.25">
      <c r="A28" s="4">
        <v>26208020</v>
      </c>
      <c r="B28" s="17" t="s">
        <v>30</v>
      </c>
      <c r="C28" s="13">
        <v>43585</v>
      </c>
      <c r="D28" s="6">
        <v>43586</v>
      </c>
      <c r="E28" s="6">
        <v>43616</v>
      </c>
      <c r="F28" s="14">
        <v>0.19339999999999999</v>
      </c>
      <c r="G28" s="15">
        <v>0.29010000000000002</v>
      </c>
      <c r="H28" s="9">
        <f t="shared" si="3"/>
        <v>31</v>
      </c>
      <c r="I28" s="10">
        <f t="shared" si="1"/>
        <v>2.1869436716121182E-2</v>
      </c>
      <c r="J28" s="27">
        <f t="shared" si="5"/>
        <v>573154.63484483829</v>
      </c>
    </row>
    <row r="29" spans="1:10" x14ac:dyDescent="0.25">
      <c r="A29" s="4">
        <v>26208020</v>
      </c>
      <c r="B29" s="9" t="s">
        <v>31</v>
      </c>
      <c r="C29" s="13">
        <v>43615</v>
      </c>
      <c r="D29" s="6">
        <v>43617</v>
      </c>
      <c r="E29" s="6">
        <v>43646</v>
      </c>
      <c r="F29" s="14">
        <v>0.193</v>
      </c>
      <c r="G29" s="15">
        <v>0.28949999999999998</v>
      </c>
      <c r="H29" s="9">
        <f t="shared" si="3"/>
        <v>30</v>
      </c>
      <c r="I29" s="10">
        <f t="shared" si="1"/>
        <v>2.1117518515943789E-2</v>
      </c>
      <c r="J29" s="11">
        <f t="shared" si="5"/>
        <v>553448.34761622513</v>
      </c>
    </row>
    <row r="30" spans="1:10" x14ac:dyDescent="0.25">
      <c r="A30" s="4">
        <v>26208020</v>
      </c>
      <c r="B30" s="9" t="s">
        <v>32</v>
      </c>
      <c r="C30" s="13">
        <v>43644</v>
      </c>
      <c r="D30" s="6">
        <v>43647</v>
      </c>
      <c r="E30" s="6">
        <v>43677</v>
      </c>
      <c r="F30" s="14">
        <v>0.1928</v>
      </c>
      <c r="G30" s="15">
        <v>0.28920000000000001</v>
      </c>
      <c r="H30" s="9">
        <f t="shared" si="3"/>
        <v>31</v>
      </c>
      <c r="I30" s="10">
        <f t="shared" si="1"/>
        <v>2.1808871672614805E-2</v>
      </c>
      <c r="J30" s="27">
        <f t="shared" si="5"/>
        <v>571567.34497332224</v>
      </c>
    </row>
    <row r="31" spans="1:10" x14ac:dyDescent="0.25">
      <c r="A31" s="4">
        <v>26208020</v>
      </c>
      <c r="B31" s="28" t="s">
        <v>33</v>
      </c>
      <c r="C31" s="6">
        <v>43677</v>
      </c>
      <c r="D31" s="6">
        <v>43678</v>
      </c>
      <c r="E31" s="6">
        <v>43708</v>
      </c>
      <c r="F31" s="29">
        <v>0.19320000000000001</v>
      </c>
      <c r="G31" s="30">
        <v>0.2898</v>
      </c>
      <c r="H31" s="9">
        <f t="shared" si="3"/>
        <v>31</v>
      </c>
      <c r="I31" s="10">
        <f t="shared" si="1"/>
        <v>2.1849252665346874E-2</v>
      </c>
      <c r="J31" s="27">
        <f t="shared" si="5"/>
        <v>572625.65083846415</v>
      </c>
    </row>
    <row r="32" spans="1:10" x14ac:dyDescent="0.25">
      <c r="A32" s="4">
        <v>26208020</v>
      </c>
      <c r="B32" s="32" t="s">
        <v>36</v>
      </c>
      <c r="C32" s="33">
        <v>43707</v>
      </c>
      <c r="D32" s="33">
        <v>43709</v>
      </c>
      <c r="E32" s="33">
        <v>43738</v>
      </c>
      <c r="F32" s="34">
        <v>0.19320000000000001</v>
      </c>
      <c r="G32" s="35">
        <v>0.2898</v>
      </c>
      <c r="H32" s="36">
        <f t="shared" si="3"/>
        <v>30</v>
      </c>
      <c r="I32" s="37">
        <f t="shared" si="1"/>
        <v>2.1137042015339835E-2</v>
      </c>
      <c r="J32" s="38">
        <f t="shared" si="5"/>
        <v>553960.01987886673</v>
      </c>
    </row>
    <row r="33" spans="1:10" x14ac:dyDescent="0.25">
      <c r="A33" s="4">
        <v>26208020</v>
      </c>
      <c r="B33" s="32" t="s">
        <v>37</v>
      </c>
      <c r="C33" s="33">
        <v>43738</v>
      </c>
      <c r="D33" s="33">
        <v>43739</v>
      </c>
      <c r="E33" s="33">
        <v>43769</v>
      </c>
      <c r="F33" s="34">
        <v>0.19320000000000001</v>
      </c>
      <c r="G33" s="35">
        <v>0.2898</v>
      </c>
      <c r="H33" s="36">
        <f t="shared" si="3"/>
        <v>31</v>
      </c>
      <c r="I33" s="37">
        <f t="shared" si="1"/>
        <v>2.1849252665346874E-2</v>
      </c>
      <c r="J33" s="38">
        <f t="shared" si="5"/>
        <v>572625.65083846415</v>
      </c>
    </row>
    <row r="34" spans="1:10" x14ac:dyDescent="0.25">
      <c r="A34" s="4">
        <v>26208020</v>
      </c>
      <c r="B34" s="32" t="s">
        <v>38</v>
      </c>
      <c r="C34" s="33">
        <v>43768</v>
      </c>
      <c r="D34" s="33">
        <v>43770</v>
      </c>
      <c r="E34" s="33">
        <v>43799</v>
      </c>
      <c r="F34" s="34">
        <v>0.19320000000000001</v>
      </c>
      <c r="G34" s="35">
        <v>0.2898</v>
      </c>
      <c r="H34" s="36">
        <f t="shared" si="3"/>
        <v>30</v>
      </c>
      <c r="I34" s="37">
        <f t="shared" si="1"/>
        <v>2.1137042015339835E-2</v>
      </c>
      <c r="J34" s="39">
        <f t="shared" si="5"/>
        <v>553960.01987886673</v>
      </c>
    </row>
    <row r="35" spans="1:10" x14ac:dyDescent="0.25">
      <c r="A35" s="4">
        <v>26208020</v>
      </c>
      <c r="B35" s="32" t="s">
        <v>39</v>
      </c>
      <c r="C35" s="33">
        <v>43798</v>
      </c>
      <c r="D35" s="33">
        <v>43800</v>
      </c>
      <c r="E35" s="33">
        <v>43830</v>
      </c>
      <c r="F35" s="34">
        <v>0.18909999999999999</v>
      </c>
      <c r="G35" s="35">
        <v>0.28370000000000001</v>
      </c>
      <c r="H35" s="36">
        <f t="shared" si="3"/>
        <v>31</v>
      </c>
      <c r="I35" s="37">
        <f t="shared" si="1"/>
        <v>2.1437909102325792E-2</v>
      </c>
      <c r="J35" s="39">
        <f t="shared" si="5"/>
        <v>561845.1505119364</v>
      </c>
    </row>
    <row r="36" spans="1:10" x14ac:dyDescent="0.25">
      <c r="A36" s="4">
        <v>26208020</v>
      </c>
      <c r="B36" s="32" t="s">
        <v>40</v>
      </c>
      <c r="C36" s="33">
        <v>43826</v>
      </c>
      <c r="D36" s="33">
        <v>43831</v>
      </c>
      <c r="E36" s="33">
        <v>43861</v>
      </c>
      <c r="F36" s="34" t="s">
        <v>41</v>
      </c>
      <c r="G36" s="35">
        <v>0.28160000000000002</v>
      </c>
      <c r="H36" s="36">
        <f t="shared" si="3"/>
        <v>31</v>
      </c>
      <c r="I36" s="37">
        <f t="shared" si="1"/>
        <v>2.1295885071926701E-2</v>
      </c>
      <c r="J36" s="39">
        <f t="shared" si="5"/>
        <v>558122.98188275646</v>
      </c>
    </row>
    <row r="37" spans="1:10" x14ac:dyDescent="0.25">
      <c r="A37" s="4">
        <v>26208020</v>
      </c>
      <c r="B37" s="32" t="s">
        <v>42</v>
      </c>
      <c r="C37" s="33">
        <v>43860</v>
      </c>
      <c r="D37" s="33">
        <v>43862</v>
      </c>
      <c r="E37" s="33">
        <v>43890</v>
      </c>
      <c r="F37" s="34" t="s">
        <v>43</v>
      </c>
      <c r="G37" s="35">
        <v>0.28589999999999999</v>
      </c>
      <c r="H37" s="36">
        <f t="shared" si="3"/>
        <v>29</v>
      </c>
      <c r="I37" s="37">
        <f t="shared" si="1"/>
        <v>2.0179837781455046E-2</v>
      </c>
      <c r="J37" s="39">
        <f t="shared" si="5"/>
        <v>528873.59217312944</v>
      </c>
    </row>
    <row r="38" spans="1:10" x14ac:dyDescent="0.25">
      <c r="A38" s="4">
        <v>26208020</v>
      </c>
      <c r="B38" s="32" t="s">
        <v>44</v>
      </c>
      <c r="C38" s="33">
        <v>43888</v>
      </c>
      <c r="D38" s="33">
        <v>43891</v>
      </c>
      <c r="E38" s="33">
        <v>43921</v>
      </c>
      <c r="F38" s="34" t="s">
        <v>45</v>
      </c>
      <c r="G38" s="35">
        <v>0.2843</v>
      </c>
      <c r="H38" s="36">
        <f t="shared" si="3"/>
        <v>31</v>
      </c>
      <c r="I38" s="37">
        <f t="shared" si="1"/>
        <v>2.1478448347124868E-2</v>
      </c>
      <c r="J38" s="39">
        <f t="shared" si="5"/>
        <v>562907.60385041544</v>
      </c>
    </row>
    <row r="39" spans="1:10" x14ac:dyDescent="0.25">
      <c r="A39" s="4">
        <v>26208020</v>
      </c>
      <c r="B39" s="32" t="s">
        <v>46</v>
      </c>
      <c r="C39" s="33">
        <v>43917</v>
      </c>
      <c r="D39" s="33">
        <v>43922</v>
      </c>
      <c r="E39" s="33">
        <v>43951</v>
      </c>
      <c r="F39" s="34" t="s">
        <v>47</v>
      </c>
      <c r="G39" s="35">
        <v>0.28039999999999998</v>
      </c>
      <c r="H39" s="36">
        <f t="shared" si="3"/>
        <v>30</v>
      </c>
      <c r="I39" s="37">
        <f t="shared" si="1"/>
        <v>2.052331570162802E-2</v>
      </c>
      <c r="J39" s="39">
        <f t="shared" si="5"/>
        <v>537875.46837458119</v>
      </c>
    </row>
    <row r="40" spans="1:10" x14ac:dyDescent="0.25">
      <c r="A40" s="4">
        <v>26208020</v>
      </c>
      <c r="B40" s="32" t="s">
        <v>48</v>
      </c>
      <c r="C40" s="33">
        <v>43951</v>
      </c>
      <c r="D40" s="33">
        <v>43952</v>
      </c>
      <c r="E40" s="33">
        <v>43982</v>
      </c>
      <c r="F40" s="34" t="s">
        <v>49</v>
      </c>
      <c r="G40" s="35">
        <v>0.27289999999999998</v>
      </c>
      <c r="H40" s="36">
        <f t="shared" si="3"/>
        <v>31</v>
      </c>
      <c r="I40" s="37">
        <f t="shared" si="1"/>
        <v>2.0705222006145885E-2</v>
      </c>
      <c r="J40" s="39">
        <f t="shared" si="5"/>
        <v>542642.87244151148</v>
      </c>
    </row>
    <row r="41" spans="1:10" x14ac:dyDescent="0.25">
      <c r="A41" s="4">
        <v>26208020</v>
      </c>
      <c r="B41" s="32" t="s">
        <v>50</v>
      </c>
      <c r="C41" s="33">
        <v>43980</v>
      </c>
      <c r="D41" s="33">
        <v>43983</v>
      </c>
      <c r="E41" s="33">
        <v>44012</v>
      </c>
      <c r="F41" s="34" t="s">
        <v>51</v>
      </c>
      <c r="G41" s="35">
        <v>0.27179999999999999</v>
      </c>
      <c r="H41" s="36">
        <f t="shared" si="3"/>
        <v>30</v>
      </c>
      <c r="I41" s="37">
        <f t="shared" si="1"/>
        <v>1.9958188213375028E-2</v>
      </c>
      <c r="J41" s="39">
        <f t="shared" si="5"/>
        <v>523064.59585989697</v>
      </c>
    </row>
    <row r="42" spans="1:10" x14ac:dyDescent="0.25">
      <c r="A42" s="4">
        <v>26208020</v>
      </c>
      <c r="B42" s="40" t="s">
        <v>52</v>
      </c>
      <c r="C42" s="41">
        <v>44012</v>
      </c>
      <c r="D42" s="41">
        <v>44013</v>
      </c>
      <c r="E42" s="42">
        <v>44043</v>
      </c>
      <c r="F42" s="34" t="s">
        <v>51</v>
      </c>
      <c r="G42" s="35">
        <v>0.27179999999999999</v>
      </c>
      <c r="H42" s="36">
        <f t="shared" si="3"/>
        <v>31</v>
      </c>
      <c r="I42" s="37">
        <f t="shared" si="1"/>
        <v>2.0630277579787526E-2</v>
      </c>
      <c r="J42" s="38">
        <f t="shared" si="5"/>
        <v>540678.72741662303</v>
      </c>
    </row>
    <row r="43" spans="1:10" x14ac:dyDescent="0.25">
      <c r="A43" s="4">
        <v>26208020</v>
      </c>
      <c r="B43" s="40" t="s">
        <v>53</v>
      </c>
      <c r="C43" s="41">
        <v>44042</v>
      </c>
      <c r="D43" s="41">
        <v>44044</v>
      </c>
      <c r="E43" s="42">
        <v>44074</v>
      </c>
      <c r="F43" s="34" t="s">
        <v>54</v>
      </c>
      <c r="G43" s="35">
        <v>0.27439999999999998</v>
      </c>
      <c r="H43" s="36">
        <f t="shared" si="3"/>
        <v>31</v>
      </c>
      <c r="I43" s="37">
        <f t="shared" si="1"/>
        <v>2.080732349986758E-2</v>
      </c>
      <c r="J43" s="38">
        <f t="shared" si="5"/>
        <v>545318.75043099956</v>
      </c>
    </row>
    <row r="44" spans="1:10" x14ac:dyDescent="0.25">
      <c r="A44" s="4">
        <v>26208020</v>
      </c>
      <c r="B44" s="40" t="s">
        <v>55</v>
      </c>
      <c r="C44" s="41">
        <v>44073</v>
      </c>
      <c r="D44" s="41">
        <v>44075</v>
      </c>
      <c r="E44" s="42">
        <v>44104</v>
      </c>
      <c r="F44" s="34" t="s">
        <v>56</v>
      </c>
      <c r="G44" s="35">
        <v>0.27529999999999999</v>
      </c>
      <c r="H44" s="36">
        <f t="shared" si="3"/>
        <v>30</v>
      </c>
      <c r="I44" s="37">
        <f t="shared" si="1"/>
        <v>2.0188603944929051E-2</v>
      </c>
      <c r="J44" s="39">
        <f t="shared" si="5"/>
        <v>529103.33596077946</v>
      </c>
    </row>
    <row r="45" spans="1:10" x14ac:dyDescent="0.25">
      <c r="A45" s="31">
        <v>26208020</v>
      </c>
      <c r="B45" s="36" t="s">
        <v>57</v>
      </c>
      <c r="C45" s="42">
        <v>44102</v>
      </c>
      <c r="D45" s="42">
        <v>44105</v>
      </c>
      <c r="E45" s="42">
        <v>44135</v>
      </c>
      <c r="F45" s="45">
        <v>0.18090000000000001</v>
      </c>
      <c r="G45" s="45">
        <v>0.27139999999999997</v>
      </c>
      <c r="H45" s="36">
        <v>31</v>
      </c>
      <c r="I45" s="45">
        <v>2.0603E-2</v>
      </c>
      <c r="J45" s="43">
        <v>99598</v>
      </c>
    </row>
    <row r="46" spans="1:10" x14ac:dyDescent="0.25">
      <c r="C46" s="2"/>
      <c r="D46" s="2"/>
      <c r="E46" s="2"/>
      <c r="F46" s="2"/>
      <c r="G46" s="2"/>
      <c r="H46" s="2" t="s">
        <v>58</v>
      </c>
      <c r="I46" s="2"/>
      <c r="J46" s="44">
        <f>SUM(J5:J45)</f>
        <v>23055847.583244354</v>
      </c>
    </row>
    <row r="47" spans="1:10" x14ac:dyDescent="0.25">
      <c r="C47" s="2"/>
      <c r="D47" s="2"/>
      <c r="E47" s="2"/>
      <c r="F47" s="2"/>
      <c r="G47" s="2"/>
      <c r="H47" s="2" t="s">
        <v>34</v>
      </c>
      <c r="I47" s="2"/>
      <c r="J47" s="44">
        <f>A8</f>
        <v>26208020</v>
      </c>
    </row>
    <row r="48" spans="1:10" x14ac:dyDescent="0.25">
      <c r="C48" s="2"/>
      <c r="D48" s="2"/>
      <c r="E48" s="2"/>
      <c r="F48" s="2"/>
      <c r="G48" s="2"/>
      <c r="H48" s="2" t="s">
        <v>35</v>
      </c>
      <c r="I48" s="2"/>
      <c r="J48" s="44">
        <f>SUM(J46:J47)</f>
        <v>49263867.583244354</v>
      </c>
    </row>
  </sheetData>
  <mergeCells count="2">
    <mergeCell ref="A3:A4"/>
    <mergeCell ref="D3:E3"/>
  </mergeCells>
  <pageMargins left="0.7" right="0.7" top="0.75" bottom="0.75" header="0.3" footer="0.3"/>
  <pageSetup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D1BDCE546AA7347A60BA08967A6BD82" ma:contentTypeVersion="11" ma:contentTypeDescription="Crear nuevo documento." ma:contentTypeScope="" ma:versionID="d8d0d7372f3bd82f521d28f8b4d2fa76">
  <xsd:schema xmlns:xsd="http://www.w3.org/2001/XMLSchema" xmlns:xs="http://www.w3.org/2001/XMLSchema" xmlns:p="http://schemas.microsoft.com/office/2006/metadata/properties" xmlns:ns3="67f334c4-79a1-41c5-aa24-e9286f537e59" xmlns:ns4="0ef22f10-59d1-40c4-8748-965533287133" targetNamespace="http://schemas.microsoft.com/office/2006/metadata/properties" ma:root="true" ma:fieldsID="211ebdd796c789766156b6c28ea40900" ns3:_="" ns4:_="">
    <xsd:import namespace="67f334c4-79a1-41c5-aa24-e9286f537e59"/>
    <xsd:import namespace="0ef22f10-59d1-40c4-8748-96553328713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f334c4-79a1-41c5-aa24-e9286f537e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f22f10-59d1-40c4-8748-96553328713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BD8283-337B-4555-9060-5972D55CAE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f334c4-79a1-41c5-aa24-e9286f537e59"/>
    <ds:schemaRef ds:uri="0ef22f10-59d1-40c4-8748-9655332871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C69D24-7A74-40CF-9702-939F882D99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02172D4-E241-4E88-9F54-014B2FE5B579}">
  <ds:schemaRefs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67f334c4-79a1-41c5-aa24-e9286f537e59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  <ds:schemaRef ds:uri="0ef22f10-59d1-40c4-8748-96553328713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Julian Fernando Sanabria Otero</cp:lastModifiedBy>
  <dcterms:created xsi:type="dcterms:W3CDTF">2020-10-27T16:49:38Z</dcterms:created>
  <dcterms:modified xsi:type="dcterms:W3CDTF">2020-10-28T14:34:07Z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0x010100AD1BDCE546AA7347A60BA08967A6BD82</vt:lpwstr>
  </property>
</Properties>
</file>