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C:\Users\COMITE\Desktop\ROCIO\CARLOS GAMBOA\"/>
    </mc:Choice>
  </mc:AlternateContent>
  <xr:revisionPtr revIDLastSave="0" documentId="13_ncr:1_{22AB749E-6E20-46CF-844A-8FC4918ED13F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Indice" sheetId="1" r:id="rId1"/>
    <sheet name="Resumen" sheetId="2" r:id="rId2"/>
    <sheet name="Graduación de Creditos" sheetId="4" r:id="rId3"/>
    <sheet name="Derechos de voto" sheetId="6" r:id="rId4"/>
    <sheet name="Tabla IPC" sheetId="7" r:id="rId5"/>
  </sheets>
  <calcPr calcId="191029"/>
  <extLst>
    <ext uri="GoogleSheetsCustomDataVersion1">
      <go:sheetsCustomData xmlns:go="http://customooxmlschemas.google.com/" r:id="rId11" roundtripDataSignature="AMtx7mgtEFVvZWfo+Pzw0A5bZqxqRFMAJA=="/>
    </ext>
  </extLst>
</workbook>
</file>

<file path=xl/calcChain.xml><?xml version="1.0" encoding="utf-8"?>
<calcChain xmlns="http://schemas.openxmlformats.org/spreadsheetml/2006/main">
  <c r="B66" i="2" l="1"/>
  <c r="B65" i="2"/>
  <c r="B34" i="2"/>
  <c r="B33" i="2"/>
  <c r="B35" i="2" s="1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G45" i="6"/>
  <c r="G55" i="6"/>
  <c r="I54" i="6"/>
  <c r="I53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6" i="6"/>
  <c r="I24" i="6"/>
  <c r="I21" i="6"/>
  <c r="I27" i="6"/>
  <c r="I25" i="6"/>
  <c r="I23" i="6"/>
  <c r="I22" i="6"/>
  <c r="I20" i="6"/>
  <c r="I19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23" i="6"/>
  <c r="H20" i="6"/>
  <c r="H21" i="6"/>
  <c r="H22" i="6"/>
  <c r="H19" i="6"/>
  <c r="H94" i="4"/>
  <c r="G94" i="4"/>
  <c r="H55" i="4"/>
  <c r="G55" i="4"/>
  <c r="A5" i="2"/>
  <c r="G67" i="4"/>
  <c r="B67" i="2" l="1"/>
  <c r="B63" i="2"/>
  <c r="B68" i="2" s="1"/>
  <c r="H48" i="4"/>
  <c r="D67" i="2"/>
  <c r="C35" i="2"/>
  <c r="D35" i="2"/>
  <c r="C36" i="2"/>
  <c r="D36" i="2"/>
  <c r="D63" i="2"/>
  <c r="C64" i="2"/>
  <c r="D64" i="2"/>
  <c r="D68" i="2" l="1"/>
  <c r="K50" i="6" l="1"/>
  <c r="J50" i="6"/>
  <c r="G50" i="6"/>
  <c r="C23" i="2"/>
  <c r="D13" i="2"/>
  <c r="C13" i="2"/>
  <c r="I14" i="6"/>
  <c r="I15" i="6" s="1"/>
  <c r="H15" i="6"/>
  <c r="H14" i="6"/>
  <c r="G15" i="6"/>
  <c r="G14" i="6"/>
  <c r="F15" i="6"/>
  <c r="F14" i="6"/>
  <c r="E15" i="6"/>
  <c r="E14" i="6"/>
  <c r="D15" i="6"/>
  <c r="D14" i="6"/>
  <c r="C15" i="6"/>
  <c r="C14" i="6"/>
  <c r="I9" i="6"/>
  <c r="I10" i="6" s="1"/>
  <c r="C2" i="6"/>
  <c r="H10" i="6"/>
  <c r="H9" i="6"/>
  <c r="G10" i="6"/>
  <c r="G9" i="6"/>
  <c r="F10" i="6"/>
  <c r="F9" i="6"/>
  <c r="E10" i="6"/>
  <c r="E9" i="6"/>
  <c r="D10" i="6"/>
  <c r="D9" i="6"/>
  <c r="C10" i="6"/>
  <c r="C9" i="6"/>
  <c r="J33" i="6" l="1"/>
  <c r="J37" i="6"/>
  <c r="J54" i="6"/>
  <c r="K54" i="6" s="1"/>
  <c r="J36" i="6"/>
  <c r="J31" i="6"/>
  <c r="J42" i="6"/>
  <c r="J53" i="6"/>
  <c r="K53" i="6" s="1"/>
  <c r="J32" i="6"/>
  <c r="J44" i="6"/>
  <c r="J38" i="6"/>
  <c r="J40" i="6"/>
  <c r="J41" i="6"/>
  <c r="J35" i="6"/>
  <c r="J29" i="6"/>
  <c r="J34" i="6"/>
  <c r="J43" i="6"/>
  <c r="J30" i="6"/>
  <c r="J39" i="6"/>
  <c r="G16" i="6"/>
  <c r="B14" i="2"/>
  <c r="G11" i="6"/>
  <c r="G57" i="6" s="1"/>
  <c r="J22" i="6"/>
  <c r="K22" i="6" s="1"/>
  <c r="J20" i="6"/>
  <c r="K20" i="6" s="1"/>
  <c r="J21" i="6"/>
  <c r="K21" i="6" s="1"/>
  <c r="H67" i="4"/>
  <c r="G48" i="4"/>
  <c r="H20" i="4"/>
  <c r="G20" i="4"/>
  <c r="B13" i="2" l="1"/>
  <c r="J55" i="6"/>
  <c r="C14" i="2" s="1"/>
  <c r="K55" i="6"/>
  <c r="D14" i="2" s="1"/>
  <c r="J23" i="6"/>
  <c r="K23" i="6" s="1"/>
  <c r="H96" i="4"/>
  <c r="J24" i="6" l="1"/>
  <c r="K24" i="6" s="1"/>
  <c r="J25" i="6" l="1"/>
  <c r="K25" i="6" s="1"/>
  <c r="C26" i="2"/>
  <c r="C25" i="2"/>
  <c r="C24" i="2"/>
  <c r="B26" i="2" l="1"/>
  <c r="D26" i="2" s="1"/>
  <c r="G96" i="4"/>
  <c r="D24" i="2"/>
  <c r="J26" i="6"/>
  <c r="K26" i="6" s="1"/>
  <c r="B25" i="2"/>
  <c r="D25" i="2" s="1"/>
  <c r="J27" i="6" l="1"/>
  <c r="K27" i="6" s="1"/>
  <c r="B12" i="2"/>
  <c r="J28" i="6" l="1"/>
  <c r="K28" i="6" s="1"/>
  <c r="B11" i="2"/>
  <c r="C27" i="2"/>
  <c r="C28" i="2"/>
  <c r="K29" i="6" l="1"/>
  <c r="B10" i="2"/>
  <c r="K30" i="6" l="1"/>
  <c r="A1" i="4"/>
  <c r="A4" i="6"/>
  <c r="A3" i="6"/>
  <c r="A6" i="2"/>
  <c r="A2" i="4" s="1"/>
  <c r="F13" i="6"/>
  <c r="F18" i="6" s="1"/>
  <c r="C1" i="6"/>
  <c r="A22" i="2"/>
  <c r="A19" i="2"/>
  <c r="A8" i="2"/>
  <c r="K31" i="6" l="1"/>
  <c r="B27" i="2"/>
  <c r="D27" i="2" s="1"/>
  <c r="A20" i="2"/>
  <c r="J19" i="6"/>
  <c r="J45" i="6" s="1"/>
  <c r="J14" i="6"/>
  <c r="J9" i="6"/>
  <c r="J15" i="6"/>
  <c r="K15" i="6" s="1"/>
  <c r="J10" i="6"/>
  <c r="K10" i="6" s="1"/>
  <c r="B28" i="2"/>
  <c r="D28" i="2" s="1"/>
  <c r="C29" i="2"/>
  <c r="B15" i="2"/>
  <c r="K32" i="6" l="1"/>
  <c r="J11" i="6"/>
  <c r="K19" i="6"/>
  <c r="B29" i="2"/>
  <c r="J16" i="6"/>
  <c r="C11" i="2" s="1"/>
  <c r="K9" i="6"/>
  <c r="K14" i="6"/>
  <c r="D29" i="2"/>
  <c r="K11" i="6" l="1"/>
  <c r="D10" i="2" s="1"/>
  <c r="K16" i="6"/>
  <c r="D11" i="2" s="1"/>
  <c r="K34" i="6" l="1"/>
  <c r="K33" i="6"/>
  <c r="C10" i="2"/>
  <c r="K36" i="6" l="1"/>
  <c r="K35" i="6"/>
  <c r="K37" i="6" l="1"/>
  <c r="K38" i="6"/>
  <c r="K40" i="6" l="1"/>
  <c r="K39" i="6"/>
  <c r="K41" i="6" l="1"/>
  <c r="K42" i="6"/>
  <c r="K44" i="6"/>
  <c r="K43" i="6"/>
  <c r="J57" i="6"/>
  <c r="K45" i="6" l="1"/>
  <c r="K57" i="6" s="1"/>
  <c r="L44" i="6"/>
  <c r="L42" i="6"/>
  <c r="L10" i="6"/>
  <c r="C12" i="2"/>
  <c r="C15" i="2" s="1"/>
  <c r="D12" i="2"/>
  <c r="D15" i="2" s="1"/>
  <c r="L9" i="6"/>
  <c r="L49" i="6"/>
  <c r="L48" i="6"/>
  <c r="L54" i="6"/>
  <c r="L53" i="6"/>
  <c r="L39" i="6"/>
  <c r="L41" i="6"/>
  <c r="L40" i="6"/>
  <c r="L31" i="6"/>
  <c r="L34" i="6"/>
  <c r="L15" i="6"/>
  <c r="L23" i="6"/>
  <c r="L19" i="6"/>
  <c r="L32" i="6"/>
  <c r="L27" i="6"/>
  <c r="L29" i="6"/>
  <c r="L22" i="6"/>
  <c r="L33" i="6"/>
  <c r="L25" i="6"/>
  <c r="L21" i="6"/>
  <c r="L20" i="6"/>
  <c r="L24" i="6"/>
  <c r="L14" i="6"/>
  <c r="L28" i="6"/>
  <c r="L26" i="6"/>
  <c r="L30" i="6"/>
  <c r="L35" i="6"/>
  <c r="L36" i="6"/>
  <c r="L38" i="6"/>
  <c r="L37" i="6"/>
  <c r="L43" i="6" l="1"/>
  <c r="L45" i="6"/>
  <c r="L50" i="6"/>
  <c r="E13" i="2" s="1"/>
  <c r="L11" i="6"/>
  <c r="E10" i="2" s="1"/>
  <c r="L55" i="6"/>
  <c r="E14" i="2" s="1"/>
  <c r="L16" i="6"/>
  <c r="E15" i="2"/>
  <c r="C69" i="2" l="1"/>
  <c r="C67" i="2"/>
  <c r="E12" i="2"/>
  <c r="E11" i="2"/>
  <c r="L57" i="6"/>
  <c r="C63" i="2" l="1"/>
  <c r="C68" i="2" s="1"/>
</calcChain>
</file>

<file path=xl/sharedStrings.xml><?xml version="1.0" encoding="utf-8"?>
<sst xmlns="http://schemas.openxmlformats.org/spreadsheetml/2006/main" count="670" uniqueCount="164">
  <si>
    <t>PRIMERA CLASE</t>
  </si>
  <si>
    <t>SEGUNDA CLASE</t>
  </si>
  <si>
    <t>TERCERA CLASE</t>
  </si>
  <si>
    <t>CUARTA CLASE</t>
  </si>
  <si>
    <t>QUINTA CLASE</t>
  </si>
  <si>
    <t>LABORALES</t>
  </si>
  <si>
    <t>GARANTIA MOBILIARIA</t>
  </si>
  <si>
    <t>HIPOTECARIO</t>
  </si>
  <si>
    <t>PROVEEDORES</t>
  </si>
  <si>
    <t>QUIROGRAFARIOS</t>
  </si>
  <si>
    <t>COSTAS JUDICIALES</t>
  </si>
  <si>
    <t>POSADERO U HOTELERO</t>
  </si>
  <si>
    <t>BAJO TUTELA</t>
  </si>
  <si>
    <t>EXPENSAS FUNEBRES</t>
  </si>
  <si>
    <t>TRANSPORTADOR</t>
  </si>
  <si>
    <t>HIJOS DE FAMILIA</t>
  </si>
  <si>
    <t>GASTOS POR ENFEREMEDAD</t>
  </si>
  <si>
    <t>PRENDARIO</t>
  </si>
  <si>
    <t>CARIDAD O EDUCACION</t>
  </si>
  <si>
    <t>ALIMENTOS</t>
  </si>
  <si>
    <t>PROMITENTE COMPRADOR</t>
  </si>
  <si>
    <t>FISCO CONTRA RECAUDADORES</t>
  </si>
  <si>
    <t>FISCALES</t>
  </si>
  <si>
    <t>COMISIONISTA</t>
  </si>
  <si>
    <t>PENSIONALES</t>
  </si>
  <si>
    <t>PARAFISCALES</t>
  </si>
  <si>
    <t>SEGURIDAD SOCIAL</t>
  </si>
  <si>
    <t>PROCESO</t>
  </si>
  <si>
    <t>FECHA DE CALIFICACION</t>
  </si>
  <si>
    <t>CLASES DE ACREEDORES</t>
  </si>
  <si>
    <t>TOTAL CAPITAL</t>
  </si>
  <si>
    <t>VALOR INDEXADO</t>
  </si>
  <si>
    <t>DERECHOS A VOTO</t>
  </si>
  <si>
    <t>PARTICIPACIÓN %</t>
  </si>
  <si>
    <t>A. ACREENCIAS LABORALES</t>
  </si>
  <si>
    <t>B. ENTIDADES PÚBLICAS</t>
  </si>
  <si>
    <t>C. INSTITUCIONES FINANCIERAS</t>
  </si>
  <si>
    <t>D. ACREEDORES INTERNOS</t>
  </si>
  <si>
    <t>E. DEMÁS ACREEDORES EXTERNOS</t>
  </si>
  <si>
    <t>TOTAL DERECHOS DE VOTOS</t>
  </si>
  <si>
    <t>PROYECTO DE CALIFICACION Y GRADUACION DE CREDITOS RECONOCIDOS</t>
  </si>
  <si>
    <r>
      <rPr>
        <b/>
        <sz val="13"/>
        <color theme="1"/>
        <rFont val="Calibri"/>
        <family val="2"/>
      </rPr>
      <t xml:space="preserve">1.PRIMERA CLASE </t>
    </r>
    <r>
      <rPr>
        <sz val="13"/>
        <color theme="1"/>
        <rFont val="Calibri"/>
        <family val="2"/>
      </rPr>
      <t>(Laborales, fiscales y parafiscales)</t>
    </r>
  </si>
  <si>
    <r>
      <rPr>
        <b/>
        <sz val="13"/>
        <color theme="1"/>
        <rFont val="Calibri"/>
        <family val="2"/>
      </rPr>
      <t>2. SEGUNDA CLASE</t>
    </r>
    <r>
      <rPr>
        <sz val="13"/>
        <color theme="1"/>
        <rFont val="Calibri"/>
        <family val="2"/>
      </rPr>
      <t xml:space="preserve"> (Acreedores con garantía mobiliaria)</t>
    </r>
  </si>
  <si>
    <r>
      <rPr>
        <b/>
        <sz val="13"/>
        <color theme="1"/>
        <rFont val="Calibri"/>
        <family val="2"/>
      </rPr>
      <t xml:space="preserve">3. TERCERA CLASE </t>
    </r>
    <r>
      <rPr>
        <sz val="13"/>
        <color theme="1"/>
        <rFont val="Calibri"/>
        <family val="2"/>
      </rPr>
      <t>(Acreedores con garantía hipotecaria)</t>
    </r>
  </si>
  <si>
    <r>
      <rPr>
        <b/>
        <sz val="13"/>
        <color theme="1"/>
        <rFont val="Calibri"/>
        <family val="2"/>
      </rPr>
      <t xml:space="preserve">4. CUARTA CLASE </t>
    </r>
    <r>
      <rPr>
        <sz val="13"/>
        <color theme="1"/>
        <rFont val="Calibri"/>
        <family val="2"/>
      </rPr>
      <t>(Proveedores estratégicos)</t>
    </r>
  </si>
  <si>
    <r>
      <rPr>
        <b/>
        <sz val="13"/>
        <color theme="1"/>
        <rFont val="Calibri"/>
        <family val="2"/>
      </rPr>
      <t xml:space="preserve">5. QUINTA CLASE </t>
    </r>
    <r>
      <rPr>
        <sz val="13"/>
        <color theme="1"/>
        <rFont val="Calibri"/>
        <family val="2"/>
      </rPr>
      <t>(Acreedores quirografarios)</t>
    </r>
  </si>
  <si>
    <t>TOTAL ACREEDORES</t>
  </si>
  <si>
    <t>NOMBRE ACREEDOR</t>
  </si>
  <si>
    <t>IDENTIFICACIÓN</t>
  </si>
  <si>
    <t>DIRECCIÓN</t>
  </si>
  <si>
    <t>FECHA DE VENCIMIENTO</t>
  </si>
  <si>
    <t>VINCULO CON EL DEUDOR</t>
  </si>
  <si>
    <t>BIEN DADO EN PRENDA</t>
  </si>
  <si>
    <t>NINGUNO</t>
  </si>
  <si>
    <t>TOTAL ACREEDORES PRIMERA CLASE</t>
  </si>
  <si>
    <t xml:space="preserve">TOTAL ACREEDORES </t>
  </si>
  <si>
    <t>TOTAL ACREEDORES CUARTA CLASE</t>
  </si>
  <si>
    <t>FECHA DE CORTE</t>
  </si>
  <si>
    <t>IPC FECHA DE CORTE</t>
  </si>
  <si>
    <t>CLASE DE ACREEDOR</t>
  </si>
  <si>
    <t>NOMBRE O RAZON SOCIAL</t>
  </si>
  <si>
    <t>NIT O CEDULA DE CIUDADANIA</t>
  </si>
  <si>
    <t>CIUDAD</t>
  </si>
  <si>
    <t>SALDO DE CAPITAL</t>
  </si>
  <si>
    <t>AJUSTE IPC</t>
  </si>
  <si>
    <t>DERECHOS DE VOTO</t>
  </si>
  <si>
    <t>% DE VOTOS</t>
  </si>
  <si>
    <t>A.</t>
  </si>
  <si>
    <t>B.</t>
  </si>
  <si>
    <t>Total, Indice de Precios al Consumidor (IPC)</t>
  </si>
  <si>
    <t>Base Diciembre de 2018 = 100,00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</si>
  <si>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</si>
  <si>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</si>
  <si>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</si>
  <si>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</si>
  <si>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</si>
  <si>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</si>
  <si>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</si>
  <si>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</si>
  <si>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</si>
  <si>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</si>
  <si>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</si>
  <si>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</si>
  <si>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</si>
  <si>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NIT  </t>
  </si>
  <si>
    <t xml:space="preserve">PROYECTO DE CALIFICACION Y GRADUACION DE CREDITOS </t>
  </si>
  <si>
    <t>Índices - Serie de empalme
2003 - 2021</t>
  </si>
  <si>
    <r>
      <rPr>
        <b/>
        <sz val="8"/>
        <rFont val="Segoe UI"/>
        <family val="2"/>
        <charset val="204"/>
      </rPr>
      <t>Fuente:</t>
    </r>
    <r>
      <rPr>
        <sz val="8"/>
        <rFont val="Segoe UI"/>
        <family val="2"/>
        <charset val="204"/>
      </rPr>
      <t xml:space="preserve"> DANE.</t>
    </r>
  </si>
  <si>
    <r>
      <rPr>
        <b/>
        <sz val="8"/>
        <rFont val="Segoe UI"/>
        <family val="2"/>
        <charset val="204"/>
      </rPr>
      <t>Nota:</t>
    </r>
    <r>
      <rPr>
        <sz val="8"/>
        <rFont val="Segoe UI"/>
        <family val="2"/>
        <charset val="204"/>
      </rPr>
      <t xml:space="preserve"> La diferencia en la suma de las variables, obedece al sistema de aproximación y redondeo.</t>
    </r>
  </si>
  <si>
    <t>Actualizado el 5 de abril de 2021</t>
  </si>
  <si>
    <t>INTERESES</t>
  </si>
  <si>
    <t>IPC</t>
  </si>
  <si>
    <t>CONCEPTO</t>
  </si>
  <si>
    <t>CREDITOS CIERTOS</t>
  </si>
  <si>
    <t>CAPITAL</t>
  </si>
  <si>
    <t>ACREENCIAS LABORALES</t>
  </si>
  <si>
    <t>ENTIDADES PUBLICAS</t>
  </si>
  <si>
    <t>C.</t>
  </si>
  <si>
    <t>ENTIDADES FINANCIERAS</t>
  </si>
  <si>
    <t xml:space="preserve">PROYECTO DE DETERMINACION DE DERECHOS DE VOTOS </t>
  </si>
  <si>
    <t xml:space="preserve">Bucaramanga </t>
  </si>
  <si>
    <t>Ninguno</t>
  </si>
  <si>
    <t>Bucaramanga</t>
  </si>
  <si>
    <t>TOTAL ACREEDORES SEGUNDA CLASE</t>
  </si>
  <si>
    <t>TOTAL ACREEDORES TERCERA CLASE</t>
  </si>
  <si>
    <t xml:space="preserve">El pasivo registrado en la contabilidad de la persona juridica  al 23 de marzo 2021, se determina los derechos de voto a los acreedores  según la ley, así: </t>
  </si>
  <si>
    <t>890.903.938-8</t>
  </si>
  <si>
    <t>Bancolombia S.A.</t>
  </si>
  <si>
    <t xml:space="preserve">Calle 35 N. 17-58 Piso 2 </t>
  </si>
  <si>
    <t>TOTAL ACREEDORES QUINTA CLASE</t>
  </si>
  <si>
    <t>D.</t>
  </si>
  <si>
    <t>E.</t>
  </si>
  <si>
    <t>TOTAL</t>
  </si>
  <si>
    <t xml:space="preserve">El pasivo registrado en la contabilidad de la persona juridica  al 23 de marzo 2021 , se determina los derechos de voto a los acreedores según la ley, así: </t>
  </si>
  <si>
    <t>PROYECTO DE DETERMINACION DE DERECHOS DE VOTO</t>
  </si>
  <si>
    <t>TOTAL ACREEDORES CATEGORIA E</t>
  </si>
  <si>
    <t>TOTAL ACREEDORES CATEGORIA A</t>
  </si>
  <si>
    <t>TOTAL ACREEDORES CATEGORIA B</t>
  </si>
  <si>
    <t>TOTAL ACREEDORES CATEGORIA D</t>
  </si>
  <si>
    <t>DEMAS ACREEDORES EXTERNOS</t>
  </si>
  <si>
    <t>CONTEO DE VOTOS</t>
  </si>
  <si>
    <t>POSITIVO</t>
  </si>
  <si>
    <t>NEGATIVO</t>
  </si>
  <si>
    <t>B. ENTIDADES PUBLICAS</t>
  </si>
  <si>
    <t>C.  ENTIDADES FINANCIERAS</t>
  </si>
  <si>
    <t>D.  ACREEDORES INTERNOS</t>
  </si>
  <si>
    <t>E. DEMAS  ACREEDORES EXTERNOS</t>
  </si>
  <si>
    <t>TOTAL VOTOS</t>
  </si>
  <si>
    <t>VINCULADOS</t>
  </si>
  <si>
    <t>A.  ACREENCIAS LABORALES</t>
  </si>
  <si>
    <t>CARLOS EDUARDO GAMBOA RINCON</t>
  </si>
  <si>
    <t>13743174-9</t>
  </si>
  <si>
    <t>27 DE JULIO DE 2021</t>
  </si>
  <si>
    <t>Banco Davivienda</t>
  </si>
  <si>
    <t>Banco de Bogota</t>
  </si>
  <si>
    <t>Banco Colpatria</t>
  </si>
  <si>
    <t>Banco Falabella</t>
  </si>
  <si>
    <t>Banco Popular</t>
  </si>
  <si>
    <t>860.034.313-7</t>
  </si>
  <si>
    <t>860.002.269-4</t>
  </si>
  <si>
    <t>860.034.594-1</t>
  </si>
  <si>
    <t>Banco Citibank</t>
  </si>
  <si>
    <t>860.051.135-4</t>
  </si>
  <si>
    <t>900.047.981-8</t>
  </si>
  <si>
    <t>860.007.738-9</t>
  </si>
  <si>
    <t>Compañía de financiamiento Tarjeta Tuya Éxito</t>
  </si>
  <si>
    <t>860.032.330-3</t>
  </si>
  <si>
    <t>Neftaly Fuentes/ Irma Carrero</t>
  </si>
  <si>
    <t>CALLE 35 N. 16 - 24 MEZANINE EDIFICIO JOSE ACEVEDO Y GOMEZ</t>
  </si>
  <si>
    <t>CARRERA 7 N. 24-89 PISO 12</t>
  </si>
  <si>
    <t>Bogota</t>
  </si>
  <si>
    <t>AV 5 13 26</t>
  </si>
  <si>
    <t xml:space="preserve">Bogota </t>
  </si>
  <si>
    <t>N/A</t>
  </si>
  <si>
    <t>Carrera 9A # 99 - 02 </t>
  </si>
  <si>
    <t>Calle 99 11A - 32</t>
  </si>
  <si>
    <t>CL 17 NO. 7 - 43</t>
  </si>
  <si>
    <t>Carmen Gamboa Rivera</t>
  </si>
  <si>
    <t>CALLE 4 SUR 43 A 109 PISO 3</t>
  </si>
  <si>
    <t>Medellin</t>
  </si>
  <si>
    <t>Ciudad</t>
  </si>
  <si>
    <t>Credito hipotecario</t>
  </si>
  <si>
    <t>Credito libre inversion</t>
  </si>
  <si>
    <t>303-52689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</si>
</sst>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164" formatCode="_-&quot;$&quot;* #,##0_-;\-&quot;$&quot;* #,##0_-;_-&quot;$&quot;* &quot;-&quot;_-;_-@_-"/>
    <numFmt numFmtId="165" formatCode="_-&quot;$&quot;* #,##0_-;\-&quot;$&quot;* #,##0_-;_-&quot;$&quot;* &quot;-&quot;_-;_-@"/>
    <numFmt numFmtId="166" formatCode="_-&quot;$&quot;\ * #,##0_-;\-&quot;$&quot;\ * #,##0_-;_-&quot;$&quot;\ * &quot;-&quot;??_-;_-@"/>
    <numFmt numFmtId="167" formatCode="_-* #,##0_-;\-* #,##0_-;_-* &quot;-&quot;??_-;_-@"/>
    <numFmt numFmtId="168" formatCode="d/m/yyyy"/>
    <numFmt numFmtId="169" formatCode="_-* #,##0.00_-;\-* #,##0.00_-;_-* &quot;-&quot;_-;_-@"/>
    <numFmt numFmtId="170" formatCode="0.0"/>
    <numFmt numFmtId="171" formatCode="&quot;$&quot;#,##0"/>
    <numFmt numFmtId="172" formatCode="#,##0.0"/>
  </numFmts>
  <fonts count="30">
    <font>
      <sz val="12"/>
      <color theme="1"/>
      <name val="Arial"/>
    </font>
    <font>
      <sz val="12"/>
      <color theme="1"/>
      <name val="Calibri"/>
      <family val="2"/>
    </font>
    <font>
      <b/>
      <sz val="13"/>
      <color theme="1"/>
      <name val="Calibri"/>
      <family val="2"/>
    </font>
    <font>
      <sz val="12"/>
      <name val="Arial"/>
      <family val="2"/>
    </font>
    <font>
      <sz val="13"/>
      <color theme="1"/>
      <name val="Calibri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theme="0"/>
      <name val="Arial"/>
      <family val="2"/>
    </font>
    <font>
      <sz val="9"/>
      <color theme="1"/>
      <name val="Quattrocento Sans"/>
    </font>
    <font>
      <sz val="12"/>
      <color theme="1"/>
      <name val="Arial"/>
      <family val="2"/>
    </font>
    <font>
      <b/>
      <sz val="14"/>
      <color theme="0"/>
      <name val="Segoe UI"/>
      <family val="2"/>
      <charset val="204"/>
    </font>
    <font>
      <b/>
      <sz val="9"/>
      <name val="Segoe UI"/>
      <family val="2"/>
      <charset val="204"/>
    </font>
    <font>
      <sz val="9"/>
      <name val="Segoe UI"/>
      <family val="2"/>
      <charset val="204"/>
    </font>
    <font>
      <b/>
      <sz val="9"/>
      <name val="Segoe UI"/>
      <family val="2"/>
    </font>
    <font>
      <sz val="8"/>
      <name val="Segoe UI"/>
      <family val="2"/>
      <charset val="204"/>
    </font>
    <font>
      <b/>
      <sz val="8"/>
      <name val="Segoe UI"/>
      <family val="2"/>
      <charset val="204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sz val="12"/>
      <color theme="0"/>
      <name val="Arial"/>
      <family val="2"/>
    </font>
    <font>
      <b/>
      <sz val="13"/>
      <color theme="0"/>
      <name val="Calibri"/>
      <family val="2"/>
    </font>
    <font>
      <b/>
      <sz val="12"/>
      <color theme="0"/>
      <name val="Calibri"/>
      <family val="2"/>
      <scheme val="minor"/>
    </font>
    <font>
      <b/>
      <sz val="12"/>
      <color rgb="FF000000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b/>
      <sz val="13"/>
      <color theme="1"/>
      <name val="Arial"/>
      <family val="2"/>
    </font>
    <font>
      <sz val="13"/>
      <name val="Arial"/>
      <family val="2"/>
    </font>
    <font>
      <b/>
      <sz val="13"/>
      <color theme="0"/>
      <name val="Arial"/>
      <family val="2"/>
    </font>
    <font>
      <sz val="13"/>
      <color theme="0"/>
      <name val="Arial"/>
      <family val="2"/>
    </font>
    <font>
      <sz val="13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6004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2060"/>
        <bgColor rgb="FFDEEAF6"/>
      </patternFill>
    </fill>
    <fill>
      <patternFill patternType="solid">
        <fgColor rgb="FF002060"/>
        <bgColor indexed="64"/>
      </patternFill>
    </fill>
    <fill>
      <patternFill patternType="solid">
        <fgColor theme="4" tint="-0.499984740745262"/>
        <bgColor rgb="FFBDD6EE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499984740745262"/>
        <bgColor theme="0"/>
      </patternFill>
    </fill>
  </fills>
  <borders count="6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A5A5A5"/>
      </left>
      <right/>
      <top style="thin">
        <color rgb="FFA5A5A5"/>
      </top>
      <bottom/>
      <diagonal/>
    </border>
    <border>
      <left/>
      <right/>
      <top style="thin">
        <color rgb="FFA5A5A5"/>
      </top>
      <bottom/>
      <diagonal/>
    </border>
    <border>
      <left/>
      <right style="thin">
        <color rgb="FFA5A5A5"/>
      </right>
      <top style="thin">
        <color rgb="FFA5A5A5"/>
      </top>
      <bottom/>
      <diagonal/>
    </border>
    <border>
      <left style="thin">
        <color rgb="FFA5A5A5"/>
      </left>
      <right/>
      <top/>
      <bottom/>
      <diagonal/>
    </border>
    <border>
      <left/>
      <right/>
      <top/>
      <bottom/>
      <diagonal/>
    </border>
    <border>
      <left/>
      <right style="thin">
        <color rgb="FFA5A5A5"/>
      </right>
      <top/>
      <bottom/>
      <diagonal/>
    </border>
    <border>
      <left style="thin">
        <color rgb="FFA5A5A5"/>
      </left>
      <right/>
      <top/>
      <bottom style="thin">
        <color rgb="FFA5A5A5"/>
      </bottom>
      <diagonal/>
    </border>
    <border>
      <left/>
      <right/>
      <top/>
      <bottom style="thin">
        <color rgb="FFA5A5A5"/>
      </bottom>
      <diagonal/>
    </border>
    <border>
      <left/>
      <right style="thin">
        <color rgb="FFA5A5A5"/>
      </right>
      <top/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8D8D8"/>
      </left>
      <right/>
      <top style="thin">
        <color rgb="FFD8D8D8"/>
      </top>
      <bottom/>
      <diagonal/>
    </border>
    <border>
      <left/>
      <right/>
      <top style="thin">
        <color rgb="FFD8D8D8"/>
      </top>
      <bottom/>
      <diagonal/>
    </border>
    <border>
      <left/>
      <right style="thin">
        <color rgb="FFD8D8D8"/>
      </right>
      <top style="thin">
        <color rgb="FFD8D8D8"/>
      </top>
      <bottom/>
      <diagonal/>
    </border>
    <border>
      <left/>
      <right/>
      <top style="thin">
        <color theme="0"/>
      </top>
      <bottom/>
      <diagonal/>
    </border>
    <border>
      <left style="thin">
        <color rgb="FFD8D8D8"/>
      </left>
      <right/>
      <top/>
      <bottom/>
      <diagonal/>
    </border>
    <border>
      <left/>
      <right style="thin">
        <color rgb="FFD8D8D8"/>
      </right>
      <top/>
      <bottom/>
      <diagonal/>
    </border>
    <border>
      <left style="thin">
        <color rgb="FFD8D8D8"/>
      </left>
      <right/>
      <top/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/>
      <right style="thin">
        <color rgb="FFD8D8D8"/>
      </right>
      <top/>
      <bottom style="thin">
        <color rgb="FFBFBFBF"/>
      </bottom>
      <diagonal/>
    </border>
    <border>
      <left/>
      <right/>
      <top/>
      <bottom style="thin">
        <color theme="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D8D8D8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D8D8D8"/>
      </left>
      <right/>
      <top/>
      <bottom/>
      <diagonal/>
    </border>
    <border>
      <left/>
      <right style="thin">
        <color rgb="FFD8D8D8"/>
      </right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41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235">
    <xf numFmtId="0" fontId="0" fillId="0" borderId="0" xfId="0" applyFont="1" applyAlignment="1"/>
    <xf numFmtId="0" fontId="1" fillId="0" borderId="0" xfId="0" applyFont="1" applyAlignment="1">
      <alignment vertical="center"/>
    </xf>
    <xf numFmtId="0" fontId="1" fillId="2" borderId="2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165" fontId="4" fillId="2" borderId="12" xfId="0" applyNumberFormat="1" applyFont="1" applyFill="1" applyBorder="1" applyAlignment="1">
      <alignment horizontal="center" vertical="center"/>
    </xf>
    <xf numFmtId="10" fontId="4" fillId="2" borderId="12" xfId="0" applyNumberFormat="1" applyFont="1" applyFill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8" fillId="2" borderId="2" xfId="0" applyFont="1" applyFill="1" applyBorder="1"/>
    <xf numFmtId="0" fontId="1" fillId="2" borderId="33" xfId="0" applyFont="1" applyFill="1" applyBorder="1" applyAlignment="1">
      <alignment vertical="center"/>
    </xf>
    <xf numFmtId="0" fontId="12" fillId="5" borderId="0" xfId="0" applyFont="1" applyFill="1"/>
    <xf numFmtId="0" fontId="12" fillId="5" borderId="33" xfId="0" applyFont="1" applyFill="1" applyBorder="1"/>
    <xf numFmtId="0" fontId="11" fillId="6" borderId="35" xfId="0" applyFont="1" applyFill="1" applyBorder="1"/>
    <xf numFmtId="0" fontId="11" fillId="6" borderId="33" xfId="0" applyFont="1" applyFill="1" applyBorder="1"/>
    <xf numFmtId="0" fontId="11" fillId="6" borderId="36" xfId="0" applyFont="1" applyFill="1" applyBorder="1"/>
    <xf numFmtId="0" fontId="11" fillId="5" borderId="37" xfId="0" applyFont="1" applyFill="1" applyBorder="1" applyAlignment="1">
      <alignment horizontal="center" vertical="center"/>
    </xf>
    <xf numFmtId="0" fontId="11" fillId="5" borderId="38" xfId="0" applyFont="1" applyFill="1" applyBorder="1" applyAlignment="1">
      <alignment vertical="center"/>
    </xf>
    <xf numFmtId="0" fontId="11" fillId="5" borderId="39" xfId="0" applyFont="1" applyFill="1" applyBorder="1" applyAlignment="1">
      <alignment horizontal="right" vertical="center"/>
    </xf>
    <xf numFmtId="0" fontId="11" fillId="0" borderId="40" xfId="0" applyFont="1" applyBorder="1" applyAlignment="1">
      <alignment horizontal="center"/>
    </xf>
    <xf numFmtId="0" fontId="11" fillId="0" borderId="36" xfId="0" applyFont="1" applyBorder="1" applyAlignment="1">
      <alignment horizontal="center"/>
    </xf>
    <xf numFmtId="0" fontId="11" fillId="0" borderId="41" xfId="0" applyFont="1" applyBorder="1" applyAlignment="1">
      <alignment horizontal="center"/>
    </xf>
    <xf numFmtId="170" fontId="12" fillId="0" borderId="42" xfId="0" applyNumberFormat="1" applyFont="1" applyBorder="1" applyAlignment="1">
      <alignment horizontal="left" indent="1"/>
    </xf>
    <xf numFmtId="2" fontId="12" fillId="0" borderId="33" xfId="3" applyNumberFormat="1" applyFont="1" applyFill="1" applyBorder="1" applyAlignment="1">
      <alignment horizontal="center"/>
    </xf>
    <xf numFmtId="2" fontId="12" fillId="0" borderId="33" xfId="3" quotePrefix="1" applyNumberFormat="1" applyFont="1" applyFill="1" applyBorder="1" applyAlignment="1">
      <alignment horizontal="center"/>
    </xf>
    <xf numFmtId="2" fontId="12" fillId="0" borderId="42" xfId="3" quotePrefix="1" applyNumberFormat="1" applyFont="1" applyFill="1" applyBorder="1" applyAlignment="1">
      <alignment horizontal="center"/>
    </xf>
    <xf numFmtId="170" fontId="12" fillId="4" borderId="42" xfId="0" applyNumberFormat="1" applyFont="1" applyFill="1" applyBorder="1" applyAlignment="1">
      <alignment horizontal="left" indent="1"/>
    </xf>
    <xf numFmtId="2" fontId="12" fillId="4" borderId="33" xfId="3" applyNumberFormat="1" applyFont="1" applyFill="1" applyBorder="1" applyAlignment="1">
      <alignment horizontal="center"/>
    </xf>
    <xf numFmtId="2" fontId="12" fillId="4" borderId="42" xfId="3" applyNumberFormat="1" applyFont="1" applyFill="1" applyBorder="1" applyAlignment="1">
      <alignment horizontal="center"/>
    </xf>
    <xf numFmtId="2" fontId="12" fillId="0" borderId="42" xfId="3" applyNumberFormat="1" applyFont="1" applyFill="1" applyBorder="1" applyAlignment="1">
      <alignment horizontal="center"/>
    </xf>
    <xf numFmtId="170" fontId="12" fillId="4" borderId="43" xfId="0" applyNumberFormat="1" applyFont="1" applyFill="1" applyBorder="1" applyAlignment="1">
      <alignment horizontal="left" indent="1"/>
    </xf>
    <xf numFmtId="2" fontId="12" fillId="4" borderId="36" xfId="3" applyNumberFormat="1" applyFont="1" applyFill="1" applyBorder="1" applyAlignment="1">
      <alignment horizontal="center"/>
    </xf>
    <xf numFmtId="2" fontId="13" fillId="4" borderId="43" xfId="3" applyNumberFormat="1" applyFont="1" applyFill="1" applyBorder="1" applyAlignment="1">
      <alignment horizontal="center"/>
    </xf>
    <xf numFmtId="0" fontId="14" fillId="5" borderId="45" xfId="0" applyFont="1" applyFill="1" applyBorder="1" applyAlignment="1">
      <alignment vertical="center"/>
    </xf>
    <xf numFmtId="0" fontId="12" fillId="5" borderId="39" xfId="0" applyFont="1" applyFill="1" applyBorder="1" applyAlignment="1">
      <alignment vertical="center"/>
    </xf>
    <xf numFmtId="0" fontId="14" fillId="5" borderId="33" xfId="0" applyFont="1" applyFill="1" applyBorder="1" applyAlignment="1">
      <alignment vertical="center" wrapText="1"/>
    </xf>
    <xf numFmtId="0" fontId="12" fillId="5" borderId="46" xfId="0" applyFont="1" applyFill="1" applyBorder="1" applyAlignment="1">
      <alignment vertical="center"/>
    </xf>
    <xf numFmtId="3" fontId="15" fillId="5" borderId="36" xfId="0" applyNumberFormat="1" applyFont="1" applyFill="1" applyBorder="1" applyAlignment="1">
      <alignment horizontal="left" vertical="center"/>
    </xf>
    <xf numFmtId="3" fontId="15" fillId="5" borderId="36" xfId="0" applyNumberFormat="1" applyFont="1" applyFill="1" applyBorder="1" applyAlignment="1">
      <alignment vertical="center"/>
    </xf>
    <xf numFmtId="0" fontId="12" fillId="5" borderId="47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167" fontId="9" fillId="2" borderId="1" xfId="0" applyNumberFormat="1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vertical="center"/>
    </xf>
    <xf numFmtId="0" fontId="9" fillId="2" borderId="2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17" fillId="2" borderId="20" xfId="0" applyFont="1" applyFill="1" applyBorder="1" applyAlignment="1">
      <alignment vertical="center"/>
    </xf>
    <xf numFmtId="0" fontId="17" fillId="2" borderId="2" xfId="0" applyFont="1" applyFill="1" applyBorder="1" applyAlignment="1">
      <alignment vertical="center"/>
    </xf>
    <xf numFmtId="0" fontId="7" fillId="7" borderId="1" xfId="0" applyFont="1" applyFill="1" applyBorder="1" applyAlignment="1">
      <alignment horizontal="center" vertical="center" wrapText="1"/>
    </xf>
    <xf numFmtId="1" fontId="7" fillId="7" borderId="1" xfId="1" applyNumberFormat="1" applyFont="1" applyFill="1" applyBorder="1" applyAlignment="1">
      <alignment horizontal="center" vertical="center" wrapText="1"/>
    </xf>
    <xf numFmtId="1" fontId="9" fillId="2" borderId="2" xfId="1" applyNumberFormat="1" applyFont="1" applyFill="1" applyBorder="1" applyAlignment="1">
      <alignment horizontal="center" vertical="center"/>
    </xf>
    <xf numFmtId="14" fontId="6" fillId="0" borderId="48" xfId="0" applyNumberFormat="1" applyFont="1" applyBorder="1" applyAlignment="1">
      <alignment horizontal="center" vertical="center"/>
    </xf>
    <xf numFmtId="0" fontId="7" fillId="7" borderId="1" xfId="0" applyFont="1" applyFill="1" applyBorder="1" applyAlignment="1">
      <alignment horizontal="left" vertical="center" wrapText="1"/>
    </xf>
    <xf numFmtId="167" fontId="9" fillId="2" borderId="1" xfId="0" applyNumberFormat="1" applyFont="1" applyFill="1" applyBorder="1" applyAlignment="1">
      <alignment horizontal="center" vertical="center" wrapText="1"/>
    </xf>
    <xf numFmtId="49" fontId="9" fillId="0" borderId="48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3" fontId="9" fillId="2" borderId="2" xfId="0" applyNumberFormat="1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17" fillId="2" borderId="33" xfId="0" applyFont="1" applyFill="1" applyBorder="1" applyAlignment="1">
      <alignment vertical="center"/>
    </xf>
    <xf numFmtId="0" fontId="5" fillId="2" borderId="33" xfId="0" applyFont="1" applyFill="1" applyBorder="1" applyAlignment="1">
      <alignment horizontal="left" vertical="center"/>
    </xf>
    <xf numFmtId="49" fontId="9" fillId="0" borderId="48" xfId="0" applyNumberFormat="1" applyFont="1" applyBorder="1" applyAlignment="1">
      <alignment horizontal="left" vertical="center"/>
    </xf>
    <xf numFmtId="14" fontId="9" fillId="0" borderId="48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49" fontId="9" fillId="0" borderId="48" xfId="0" applyNumberFormat="1" applyFont="1" applyBorder="1" applyAlignment="1">
      <alignment vertical="center"/>
    </xf>
    <xf numFmtId="49" fontId="9" fillId="0" borderId="48" xfId="0" applyNumberFormat="1" applyFont="1" applyBorder="1" applyAlignment="1">
      <alignment horizontal="left" vertical="center" wrapText="1"/>
    </xf>
    <xf numFmtId="164" fontId="9" fillId="0" borderId="48" xfId="2" applyFont="1" applyFill="1" applyBorder="1" applyAlignment="1">
      <alignment vertical="center"/>
    </xf>
    <xf numFmtId="0" fontId="9" fillId="2" borderId="33" xfId="0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2" borderId="33" xfId="0" applyFont="1" applyFill="1" applyBorder="1" applyAlignment="1">
      <alignment horizontal="center" vertical="center"/>
    </xf>
    <xf numFmtId="0" fontId="18" fillId="5" borderId="33" xfId="0" applyFont="1" applyFill="1" applyBorder="1" applyAlignment="1">
      <alignment vertical="center"/>
    </xf>
    <xf numFmtId="0" fontId="17" fillId="5" borderId="0" xfId="0" applyFont="1" applyFill="1" applyAlignment="1">
      <alignment vertical="center"/>
    </xf>
    <xf numFmtId="164" fontId="9" fillId="0" borderId="48" xfId="2" applyFont="1" applyFill="1" applyBorder="1" applyAlignment="1">
      <alignment horizontal="center" vertical="center"/>
    </xf>
    <xf numFmtId="49" fontId="9" fillId="0" borderId="48" xfId="0" applyNumberFormat="1" applyFont="1" applyBorder="1" applyAlignment="1">
      <alignment vertical="center" wrapText="1"/>
    </xf>
    <xf numFmtId="0" fontId="9" fillId="0" borderId="0" xfId="0" applyFont="1" applyAlignment="1">
      <alignment horizontal="left" vertical="center"/>
    </xf>
    <xf numFmtId="1" fontId="9" fillId="0" borderId="0" xfId="1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0" fillId="9" borderId="12" xfId="0" applyFont="1" applyFill="1" applyBorder="1" applyAlignment="1">
      <alignment horizontal="center" vertical="center" wrapText="1"/>
    </xf>
    <xf numFmtId="0" fontId="20" fillId="9" borderId="12" xfId="0" applyFont="1" applyFill="1" applyBorder="1" applyAlignment="1">
      <alignment horizontal="left" vertical="center"/>
    </xf>
    <xf numFmtId="165" fontId="20" fillId="9" borderId="12" xfId="0" applyNumberFormat="1" applyFont="1" applyFill="1" applyBorder="1" applyAlignment="1">
      <alignment horizontal="center" vertical="center"/>
    </xf>
    <xf numFmtId="10" fontId="20" fillId="9" borderId="12" xfId="0" applyNumberFormat="1" applyFont="1" applyFill="1" applyBorder="1" applyAlignment="1">
      <alignment horizontal="center" vertical="center"/>
    </xf>
    <xf numFmtId="171" fontId="4" fillId="2" borderId="12" xfId="0" applyNumberFormat="1" applyFont="1" applyFill="1" applyBorder="1" applyAlignment="1">
      <alignment horizontal="center" vertical="center"/>
    </xf>
    <xf numFmtId="171" fontId="20" fillId="9" borderId="12" xfId="0" applyNumberFormat="1" applyFont="1" applyFill="1" applyBorder="1" applyAlignment="1">
      <alignment horizontal="center" vertical="center"/>
    </xf>
    <xf numFmtId="49" fontId="9" fillId="0" borderId="48" xfId="0" applyNumberFormat="1" applyFont="1" applyBorder="1" applyAlignment="1">
      <alignment horizontal="center" vertical="center" wrapText="1"/>
    </xf>
    <xf numFmtId="171" fontId="1" fillId="2" borderId="2" xfId="0" applyNumberFormat="1" applyFont="1" applyFill="1" applyBorder="1" applyAlignment="1">
      <alignment vertical="center"/>
    </xf>
    <xf numFmtId="164" fontId="9" fillId="0" borderId="48" xfId="2" applyFont="1" applyFill="1" applyBorder="1" applyAlignment="1">
      <alignment horizontal="center" vertical="center" wrapText="1"/>
    </xf>
    <xf numFmtId="0" fontId="0" fillId="0" borderId="0" xfId="0" applyFont="1" applyAlignment="1"/>
    <xf numFmtId="3" fontId="9" fillId="0" borderId="48" xfId="1" applyNumberFormat="1" applyFont="1" applyBorder="1" applyAlignment="1">
      <alignment horizontal="center" vertical="center"/>
    </xf>
    <xf numFmtId="0" fontId="9" fillId="2" borderId="49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0" borderId="0" xfId="0" applyFont="1" applyAlignment="1"/>
    <xf numFmtId="0" fontId="22" fillId="2" borderId="2" xfId="0" applyFont="1" applyFill="1" applyBorder="1" applyAlignment="1">
      <alignment horizontal="left" vertical="center" wrapText="1"/>
    </xf>
    <xf numFmtId="169" fontId="9" fillId="2" borderId="2" xfId="0" applyNumberFormat="1" applyFont="1" applyFill="1" applyBorder="1" applyAlignment="1">
      <alignment vertical="center"/>
    </xf>
    <xf numFmtId="0" fontId="9" fillId="2" borderId="20" xfId="0" applyFont="1" applyFill="1" applyBorder="1" applyAlignment="1">
      <alignment vertical="center"/>
    </xf>
    <xf numFmtId="0" fontId="9" fillId="2" borderId="23" xfId="0" applyFont="1" applyFill="1" applyBorder="1" applyAlignment="1">
      <alignment vertical="center"/>
    </xf>
    <xf numFmtId="0" fontId="22" fillId="2" borderId="24" xfId="0" applyFont="1" applyFill="1" applyBorder="1" applyAlignment="1">
      <alignment horizontal="left" vertical="center" wrapText="1"/>
    </xf>
    <xf numFmtId="0" fontId="9" fillId="2" borderId="24" xfId="0" applyFont="1" applyFill="1" applyBorder="1" applyAlignment="1">
      <alignment vertical="center"/>
    </xf>
    <xf numFmtId="0" fontId="9" fillId="2" borderId="25" xfId="0" applyFont="1" applyFill="1" applyBorder="1" applyAlignment="1">
      <alignment vertical="center"/>
    </xf>
    <xf numFmtId="0" fontId="9" fillId="2" borderId="26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167" fontId="5" fillId="2" borderId="2" xfId="0" applyNumberFormat="1" applyFont="1" applyFill="1" applyBorder="1" applyAlignment="1">
      <alignment horizontal="center" vertical="center"/>
    </xf>
    <xf numFmtId="166" fontId="5" fillId="2" borderId="2" xfId="0" applyNumberFormat="1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2" fontId="9" fillId="0" borderId="48" xfId="2" applyNumberFormat="1" applyFont="1" applyFill="1" applyBorder="1" applyAlignment="1">
      <alignment horizontal="center" vertical="center"/>
    </xf>
    <xf numFmtId="41" fontId="9" fillId="0" borderId="48" xfId="1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167" fontId="16" fillId="2" borderId="2" xfId="0" applyNumberFormat="1" applyFont="1" applyFill="1" applyBorder="1" applyAlignment="1">
      <alignment horizontal="center" vertical="center"/>
    </xf>
    <xf numFmtId="166" fontId="23" fillId="9" borderId="1" xfId="0" applyNumberFormat="1" applyFont="1" applyFill="1" applyBorder="1" applyAlignment="1">
      <alignment horizontal="center" vertical="center"/>
    </xf>
    <xf numFmtId="41" fontId="23" fillId="9" borderId="1" xfId="1" applyFont="1" applyFill="1" applyBorder="1" applyAlignment="1">
      <alignment horizontal="center" vertical="center"/>
    </xf>
    <xf numFmtId="10" fontId="23" fillId="9" borderId="1" xfId="0" applyNumberFormat="1" applyFont="1" applyFill="1" applyBorder="1" applyAlignment="1">
      <alignment horizontal="center" vertical="center"/>
    </xf>
    <xf numFmtId="0" fontId="23" fillId="9" borderId="1" xfId="0" applyFont="1" applyFill="1" applyBorder="1" applyAlignment="1">
      <alignment horizontal="center" vertical="center"/>
    </xf>
    <xf numFmtId="166" fontId="16" fillId="2" borderId="2" xfId="0" applyNumberFormat="1" applyFont="1" applyFill="1" applyBorder="1" applyAlignment="1">
      <alignment horizontal="center" vertical="center"/>
    </xf>
    <xf numFmtId="0" fontId="17" fillId="0" borderId="0" xfId="0" applyFont="1" applyAlignment="1"/>
    <xf numFmtId="0" fontId="9" fillId="2" borderId="31" xfId="0" applyFont="1" applyFill="1" applyBorder="1" applyAlignment="1">
      <alignment vertical="center"/>
    </xf>
    <xf numFmtId="0" fontId="9" fillId="2" borderId="32" xfId="0" applyFont="1" applyFill="1" applyBorder="1" applyAlignment="1">
      <alignment vertical="center"/>
    </xf>
    <xf numFmtId="0" fontId="9" fillId="2" borderId="2" xfId="0" applyFont="1" applyFill="1" applyBorder="1" applyAlignment="1">
      <alignment horizontal="center" vertical="center" wrapText="1"/>
    </xf>
    <xf numFmtId="41" fontId="9" fillId="0" borderId="48" xfId="1" applyFont="1" applyFill="1" applyBorder="1" applyAlignment="1">
      <alignment horizontal="right" vertical="center"/>
    </xf>
    <xf numFmtId="10" fontId="9" fillId="0" borderId="48" xfId="3" applyNumberFormat="1" applyFont="1" applyFill="1" applyBorder="1" applyAlignment="1">
      <alignment horizontal="center" vertical="center"/>
    </xf>
    <xf numFmtId="168" fontId="9" fillId="2" borderId="2" xfId="0" applyNumberFormat="1" applyFont="1" applyFill="1" applyBorder="1" applyAlignment="1">
      <alignment horizontal="center" vertical="center"/>
    </xf>
    <xf numFmtId="10" fontId="9" fillId="2" borderId="2" xfId="0" applyNumberFormat="1" applyFont="1" applyFill="1" applyBorder="1" applyAlignment="1">
      <alignment horizontal="center" vertical="center"/>
    </xf>
    <xf numFmtId="10" fontId="9" fillId="2" borderId="2" xfId="0" applyNumberFormat="1" applyFont="1" applyFill="1" applyBorder="1" applyAlignment="1">
      <alignment vertical="center"/>
    </xf>
    <xf numFmtId="0" fontId="7" fillId="9" borderId="27" xfId="0" applyFont="1" applyFill="1" applyBorder="1" applyAlignment="1">
      <alignment horizontal="center" vertical="center"/>
    </xf>
    <xf numFmtId="2" fontId="6" fillId="0" borderId="48" xfId="0" applyNumberFormat="1" applyFont="1" applyBorder="1" applyAlignment="1">
      <alignment horizontal="center" vertical="center"/>
    </xf>
    <xf numFmtId="41" fontId="9" fillId="0" borderId="48" xfId="1" applyFont="1" applyFill="1" applyBorder="1" applyAlignment="1">
      <alignment horizontal="right" vertical="center" wrapText="1"/>
    </xf>
    <xf numFmtId="168" fontId="9" fillId="2" borderId="33" xfId="0" applyNumberFormat="1" applyFont="1" applyFill="1" applyBorder="1" applyAlignment="1">
      <alignment horizontal="center" vertical="center"/>
    </xf>
    <xf numFmtId="10" fontId="9" fillId="2" borderId="33" xfId="0" applyNumberFormat="1" applyFont="1" applyFill="1" applyBorder="1" applyAlignment="1">
      <alignment horizontal="center" vertical="center"/>
    </xf>
    <xf numFmtId="10" fontId="9" fillId="2" borderId="33" xfId="0" applyNumberFormat="1" applyFont="1" applyFill="1" applyBorder="1" applyAlignment="1">
      <alignment vertical="center"/>
    </xf>
    <xf numFmtId="166" fontId="23" fillId="9" borderId="1" xfId="0" applyNumberFormat="1" applyFont="1" applyFill="1" applyBorder="1" applyAlignment="1">
      <alignment vertical="center"/>
    </xf>
    <xf numFmtId="0" fontId="7" fillId="9" borderId="1" xfId="0" applyFont="1" applyFill="1" applyBorder="1" applyAlignment="1">
      <alignment horizontal="center" vertical="center"/>
    </xf>
    <xf numFmtId="166" fontId="9" fillId="2" borderId="2" xfId="0" applyNumberFormat="1" applyFont="1" applyFill="1" applyBorder="1" applyAlignment="1">
      <alignment vertical="center"/>
    </xf>
    <xf numFmtId="166" fontId="9" fillId="2" borderId="33" xfId="0" applyNumberFormat="1" applyFont="1" applyFill="1" applyBorder="1" applyAlignment="1">
      <alignment vertical="center"/>
    </xf>
    <xf numFmtId="168" fontId="9" fillId="2" borderId="2" xfId="0" applyNumberFormat="1" applyFont="1" applyFill="1" applyBorder="1" applyAlignment="1">
      <alignment vertical="center"/>
    </xf>
    <xf numFmtId="0" fontId="7" fillId="9" borderId="1" xfId="0" applyFont="1" applyFill="1" applyBorder="1" applyAlignment="1">
      <alignment vertical="center" wrapText="1"/>
    </xf>
    <xf numFmtId="0" fontId="16" fillId="2" borderId="2" xfId="0" applyFont="1" applyFill="1" applyBorder="1" applyAlignment="1">
      <alignment vertical="center"/>
    </xf>
    <xf numFmtId="1" fontId="9" fillId="0" borderId="48" xfId="1" applyNumberFormat="1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vertical="center"/>
    </xf>
    <xf numFmtId="167" fontId="25" fillId="2" borderId="2" xfId="0" applyNumberFormat="1" applyFont="1" applyFill="1" applyBorder="1" applyAlignment="1">
      <alignment horizontal="center" vertical="center"/>
    </xf>
    <xf numFmtId="166" fontId="27" fillId="9" borderId="1" xfId="0" applyNumberFormat="1" applyFont="1" applyFill="1" applyBorder="1" applyAlignment="1">
      <alignment horizontal="center" vertical="center"/>
    </xf>
    <xf numFmtId="10" fontId="27" fillId="9" borderId="1" xfId="0" applyNumberFormat="1" applyFont="1" applyFill="1" applyBorder="1" applyAlignment="1">
      <alignment horizontal="center" vertical="center"/>
    </xf>
    <xf numFmtId="0" fontId="27" fillId="9" borderId="27" xfId="0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vertical="center"/>
    </xf>
    <xf numFmtId="0" fontId="29" fillId="0" borderId="0" xfId="0" applyFont="1" applyAlignment="1"/>
    <xf numFmtId="0" fontId="9" fillId="2" borderId="24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3" fontId="4" fillId="2" borderId="12" xfId="0" applyNumberFormat="1" applyFont="1" applyFill="1" applyBorder="1" applyAlignment="1">
      <alignment horizontal="center" vertical="center"/>
    </xf>
    <xf numFmtId="3" fontId="4" fillId="2" borderId="12" xfId="0" quotePrefix="1" applyNumberFormat="1" applyFont="1" applyFill="1" applyBorder="1" applyAlignment="1">
      <alignment horizontal="center" vertical="center"/>
    </xf>
    <xf numFmtId="3" fontId="20" fillId="9" borderId="12" xfId="0" applyNumberFormat="1" applyFont="1" applyFill="1" applyBorder="1" applyAlignment="1">
      <alignment horizontal="center" vertical="center"/>
    </xf>
    <xf numFmtId="3" fontId="27" fillId="9" borderId="1" xfId="0" applyNumberFormat="1" applyFont="1" applyFill="1" applyBorder="1" applyAlignment="1">
      <alignment horizontal="center" vertical="center"/>
    </xf>
    <xf numFmtId="0" fontId="25" fillId="2" borderId="33" xfId="0" applyFont="1" applyFill="1" applyBorder="1" applyAlignment="1">
      <alignment vertical="center"/>
    </xf>
    <xf numFmtId="167" fontId="25" fillId="2" borderId="33" xfId="0" applyNumberFormat="1" applyFont="1" applyFill="1" applyBorder="1" applyAlignment="1">
      <alignment horizontal="center" vertical="center"/>
    </xf>
    <xf numFmtId="166" fontId="27" fillId="11" borderId="1" xfId="0" applyNumberFormat="1" applyFont="1" applyFill="1" applyBorder="1" applyAlignment="1">
      <alignment horizontal="center" vertical="center"/>
    </xf>
    <xf numFmtId="3" fontId="27" fillId="11" borderId="1" xfId="0" applyNumberFormat="1" applyFont="1" applyFill="1" applyBorder="1" applyAlignment="1">
      <alignment horizontal="center" vertical="center"/>
    </xf>
    <xf numFmtId="9" fontId="27" fillId="11" borderId="1" xfId="3" applyFont="1" applyFill="1" applyBorder="1" applyAlignment="1">
      <alignment horizontal="center" vertical="center"/>
    </xf>
    <xf numFmtId="0" fontId="27" fillId="11" borderId="1" xfId="0" applyFont="1" applyFill="1" applyBorder="1" applyAlignment="1">
      <alignment horizontal="center" vertical="center"/>
    </xf>
    <xf numFmtId="1" fontId="23" fillId="9" borderId="1" xfId="1" applyNumberFormat="1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left" vertical="center"/>
    </xf>
    <xf numFmtId="1" fontId="29" fillId="2" borderId="2" xfId="1" applyNumberFormat="1" applyFont="1" applyFill="1" applyBorder="1" applyAlignment="1">
      <alignment horizontal="center" vertical="center"/>
    </xf>
    <xf numFmtId="3" fontId="27" fillId="7" borderId="1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vertical="center"/>
    </xf>
    <xf numFmtId="172" fontId="27" fillId="7" borderId="1" xfId="0" applyNumberFormat="1" applyFont="1" applyFill="1" applyBorder="1" applyAlignment="1">
      <alignment horizontal="center" vertical="center"/>
    </xf>
    <xf numFmtId="10" fontId="0" fillId="5" borderId="0" xfId="0" applyNumberFormat="1" applyFill="1" applyAlignment="1">
      <alignment horizontal="center" vertical="center"/>
    </xf>
    <xf numFmtId="0" fontId="21" fillId="10" borderId="55" xfId="0" applyFont="1" applyFill="1" applyBorder="1" applyAlignment="1">
      <alignment horizontal="center" vertical="center" wrapText="1"/>
    </xf>
    <xf numFmtId="0" fontId="21" fillId="10" borderId="56" xfId="0" applyFont="1" applyFill="1" applyBorder="1" applyAlignment="1">
      <alignment horizontal="center" vertical="center" wrapText="1"/>
    </xf>
    <xf numFmtId="10" fontId="21" fillId="10" borderId="58" xfId="3" applyNumberFormat="1" applyFont="1" applyFill="1" applyBorder="1" applyAlignment="1">
      <alignment horizontal="center" vertical="center"/>
    </xf>
    <xf numFmtId="0" fontId="21" fillId="10" borderId="57" xfId="0" applyNumberFormat="1" applyFont="1" applyFill="1" applyBorder="1" applyAlignment="1">
      <alignment horizontal="center" vertical="center" wrapText="1"/>
    </xf>
    <xf numFmtId="164" fontId="19" fillId="8" borderId="48" xfId="2" applyFont="1" applyFill="1" applyBorder="1" applyAlignment="1">
      <alignment vertical="center"/>
    </xf>
    <xf numFmtId="164" fontId="27" fillId="8" borderId="48" xfId="2" applyFont="1" applyFill="1" applyBorder="1" applyAlignment="1">
      <alignment vertical="center"/>
    </xf>
    <xf numFmtId="0" fontId="0" fillId="0" borderId="0" xfId="0" applyFont="1" applyAlignment="1"/>
    <xf numFmtId="0" fontId="27" fillId="7" borderId="34" xfId="0" applyFont="1" applyFill="1" applyBorder="1" applyAlignment="1">
      <alignment horizontal="left" vertical="center"/>
    </xf>
    <xf numFmtId="0" fontId="0" fillId="0" borderId="0" xfId="0" applyFont="1" applyAlignment="1"/>
    <xf numFmtId="0" fontId="0" fillId="0" borderId="0" xfId="0" applyFont="1" applyAlignment="1">
      <alignment horizontal="center" wrapText="1"/>
    </xf>
    <xf numFmtId="0" fontId="6" fillId="0" borderId="48" xfId="0" applyNumberFormat="1" applyFont="1" applyBorder="1" applyAlignment="1">
      <alignment horizontal="center" vertical="center"/>
    </xf>
    <xf numFmtId="0" fontId="27" fillId="7" borderId="33" xfId="0" applyFont="1" applyFill="1" applyBorder="1" applyAlignment="1">
      <alignment horizontal="left" vertical="center"/>
    </xf>
    <xf numFmtId="10" fontId="21" fillId="10" borderId="59" xfId="3" applyNumberFormat="1" applyFont="1" applyFill="1" applyBorder="1" applyAlignment="1">
      <alignment horizontal="center" vertical="center"/>
    </xf>
    <xf numFmtId="10" fontId="21" fillId="10" borderId="60" xfId="3" applyNumberFormat="1" applyFont="1" applyFill="1" applyBorder="1" applyAlignment="1">
      <alignment horizontal="center" vertical="center"/>
    </xf>
    <xf numFmtId="10" fontId="0" fillId="5" borderId="48" xfId="0" applyNumberForma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3" fillId="0" borderId="10" xfId="0" applyFont="1" applyBorder="1"/>
    <xf numFmtId="0" fontId="3" fillId="0" borderId="11" xfId="0" applyFont="1" applyBorder="1"/>
    <xf numFmtId="0" fontId="2" fillId="2" borderId="6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8" xfId="0" applyFont="1" applyBorder="1"/>
    <xf numFmtId="0" fontId="21" fillId="10" borderId="50" xfId="0" applyFont="1" applyFill="1" applyBorder="1" applyAlignment="1">
      <alignment horizontal="center" vertical="center" wrapText="1"/>
    </xf>
    <xf numFmtId="0" fontId="21" fillId="10" borderId="54" xfId="0" applyFont="1" applyFill="1" applyBorder="1" applyAlignment="1">
      <alignment horizontal="center" vertical="center" wrapText="1"/>
    </xf>
    <xf numFmtId="0" fontId="21" fillId="10" borderId="51" xfId="0" applyFont="1" applyFill="1" applyBorder="1" applyAlignment="1">
      <alignment horizontal="center" vertical="center" wrapText="1"/>
    </xf>
    <xf numFmtId="0" fontId="21" fillId="10" borderId="61" xfId="0" applyFont="1" applyFill="1" applyBorder="1" applyAlignment="1">
      <alignment horizontal="center" vertical="center" wrapText="1"/>
    </xf>
    <xf numFmtId="0" fontId="21" fillId="10" borderId="52" xfId="0" applyFont="1" applyFill="1" applyBorder="1" applyAlignment="1">
      <alignment horizontal="center" vertical="center" wrapText="1"/>
    </xf>
    <xf numFmtId="0" fontId="21" fillId="10" borderId="5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4" xfId="0" applyFont="1" applyBorder="1"/>
    <xf numFmtId="0" fontId="3" fillId="0" borderId="5" xfId="0" applyFont="1" applyBorder="1"/>
    <xf numFmtId="0" fontId="27" fillId="7" borderId="16" xfId="0" applyFont="1" applyFill="1" applyBorder="1" applyAlignment="1">
      <alignment horizontal="left" vertical="center"/>
    </xf>
    <xf numFmtId="0" fontId="27" fillId="7" borderId="34" xfId="0" applyFont="1" applyFill="1" applyBorder="1" applyAlignment="1">
      <alignment horizontal="left" vertical="center"/>
    </xf>
    <xf numFmtId="0" fontId="16" fillId="2" borderId="17" xfId="0" applyFont="1" applyFill="1" applyBorder="1" applyAlignment="1">
      <alignment horizontal="center" vertical="center"/>
    </xf>
    <xf numFmtId="0" fontId="18" fillId="0" borderId="18" xfId="0" applyFont="1" applyBorder="1" applyAlignment="1">
      <alignment vertical="center"/>
    </xf>
    <xf numFmtId="0" fontId="18" fillId="0" borderId="19" xfId="0" applyFont="1" applyBorder="1" applyAlignment="1">
      <alignment vertical="center"/>
    </xf>
    <xf numFmtId="0" fontId="16" fillId="2" borderId="21" xfId="0" applyFont="1" applyFill="1" applyBorder="1" applyAlignment="1">
      <alignment horizontal="center" vertical="center"/>
    </xf>
    <xf numFmtId="0" fontId="18" fillId="0" borderId="7" xfId="0" applyFont="1" applyBorder="1" applyAlignment="1">
      <alignment vertical="center"/>
    </xf>
    <xf numFmtId="0" fontId="18" fillId="0" borderId="33" xfId="0" applyFont="1" applyBorder="1" applyAlignment="1">
      <alignment vertical="center"/>
    </xf>
    <xf numFmtId="0" fontId="18" fillId="0" borderId="22" xfId="0" applyFont="1" applyBorder="1" applyAlignment="1">
      <alignment vertical="center"/>
    </xf>
    <xf numFmtId="0" fontId="17" fillId="2" borderId="21" xfId="0" applyFont="1" applyFill="1" applyBorder="1" applyAlignment="1">
      <alignment horizontal="center" vertical="center"/>
    </xf>
    <xf numFmtId="0" fontId="16" fillId="2" borderId="29" xfId="0" applyFont="1" applyFill="1" applyBorder="1" applyAlignment="1">
      <alignment horizontal="center" vertical="center"/>
    </xf>
    <xf numFmtId="0" fontId="18" fillId="0" borderId="30" xfId="0" applyFont="1" applyBorder="1"/>
    <xf numFmtId="0" fontId="7" fillId="9" borderId="16" xfId="0" applyFont="1" applyFill="1" applyBorder="1" applyAlignment="1">
      <alignment horizontal="center" vertical="center" wrapText="1"/>
    </xf>
    <xf numFmtId="0" fontId="19" fillId="10" borderId="15" xfId="0" applyFont="1" applyFill="1" applyBorder="1"/>
    <xf numFmtId="0" fontId="23" fillId="9" borderId="16" xfId="0" applyFont="1" applyFill="1" applyBorder="1" applyAlignment="1">
      <alignment horizontal="center" vertical="center"/>
    </xf>
    <xf numFmtId="0" fontId="24" fillId="10" borderId="15" xfId="0" applyFont="1" applyFill="1" applyBorder="1"/>
    <xf numFmtId="0" fontId="3" fillId="0" borderId="18" xfId="0" applyFont="1" applyBorder="1"/>
    <xf numFmtId="0" fontId="3" fillId="0" borderId="19" xfId="0" applyFont="1" applyBorder="1"/>
    <xf numFmtId="0" fontId="3" fillId="0" borderId="33" xfId="0" applyFont="1" applyBorder="1"/>
    <xf numFmtId="0" fontId="3" fillId="0" borderId="22" xfId="0" applyFont="1" applyBorder="1"/>
    <xf numFmtId="0" fontId="17" fillId="2" borderId="21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 vertical="center"/>
    </xf>
    <xf numFmtId="0" fontId="3" fillId="0" borderId="30" xfId="0" applyFont="1" applyBorder="1"/>
    <xf numFmtId="0" fontId="23" fillId="9" borderId="13" xfId="0" applyFont="1" applyFill="1" applyBorder="1" applyAlignment="1">
      <alignment horizontal="center" vertical="center"/>
    </xf>
    <xf numFmtId="0" fontId="24" fillId="10" borderId="14" xfId="0" applyFont="1" applyFill="1" applyBorder="1"/>
    <xf numFmtId="0" fontId="5" fillId="2" borderId="28" xfId="0" applyFont="1" applyFill="1" applyBorder="1" applyAlignment="1">
      <alignment horizontal="center" vertical="center"/>
    </xf>
    <xf numFmtId="0" fontId="3" fillId="0" borderId="15" xfId="0" applyFont="1" applyBorder="1"/>
    <xf numFmtId="0" fontId="5" fillId="2" borderId="29" xfId="0" applyFont="1" applyFill="1" applyBorder="1" applyAlignment="1">
      <alignment horizontal="center" vertical="center"/>
    </xf>
    <xf numFmtId="0" fontId="25" fillId="2" borderId="33" xfId="0" applyFont="1" applyFill="1" applyBorder="1" applyAlignment="1">
      <alignment horizontal="center" vertical="center"/>
    </xf>
    <xf numFmtId="0" fontId="26" fillId="5" borderId="33" xfId="0" applyFont="1" applyFill="1" applyBorder="1"/>
    <xf numFmtId="0" fontId="27" fillId="9" borderId="34" xfId="0" applyFont="1" applyFill="1" applyBorder="1" applyAlignment="1">
      <alignment horizontal="center" vertical="center"/>
    </xf>
    <xf numFmtId="0" fontId="28" fillId="10" borderId="15" xfId="0" applyFont="1" applyFill="1" applyBorder="1"/>
    <xf numFmtId="0" fontId="25" fillId="2" borderId="21" xfId="0" applyFont="1" applyFill="1" applyBorder="1" applyAlignment="1">
      <alignment horizontal="center" vertical="center"/>
    </xf>
    <xf numFmtId="0" fontId="26" fillId="0" borderId="30" xfId="0" applyFont="1" applyBorder="1"/>
    <xf numFmtId="0" fontId="27" fillId="9" borderId="13" xfId="0" applyFont="1" applyFill="1" applyBorder="1" applyAlignment="1">
      <alignment horizontal="center" vertical="center"/>
    </xf>
    <xf numFmtId="0" fontId="28" fillId="10" borderId="14" xfId="0" applyFont="1" applyFill="1" applyBorder="1"/>
    <xf numFmtId="0" fontId="14" fillId="5" borderId="44" xfId="0" applyFont="1" applyFill="1" applyBorder="1" applyAlignment="1">
      <alignment horizontal="left" vertical="center"/>
    </xf>
    <xf numFmtId="0" fontId="14" fillId="5" borderId="45" xfId="0" applyFont="1" applyFill="1" applyBorder="1" applyAlignment="1">
      <alignment horizontal="left" vertical="center"/>
    </xf>
    <xf numFmtId="0" fontId="14" fillId="5" borderId="35" xfId="0" applyFont="1" applyFill="1" applyBorder="1" applyAlignment="1">
      <alignment horizontal="left" vertical="center" wrapText="1"/>
    </xf>
    <xf numFmtId="0" fontId="14" fillId="5" borderId="33" xfId="0" applyFont="1" applyFill="1" applyBorder="1" applyAlignment="1">
      <alignment horizontal="left" vertical="center" wrapText="1"/>
    </xf>
    <xf numFmtId="3" fontId="15" fillId="5" borderId="40" xfId="0" applyNumberFormat="1" applyFont="1" applyFill="1" applyBorder="1" applyAlignment="1">
      <alignment horizontal="left" vertical="center"/>
    </xf>
    <xf numFmtId="3" fontId="15" fillId="5" borderId="36" xfId="0" applyNumberFormat="1" applyFont="1" applyFill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0" fillId="0" borderId="0" xfId="0" applyFont="1" applyAlignment="1"/>
    <xf numFmtId="0" fontId="10" fillId="3" borderId="33" xfId="0" applyFont="1" applyFill="1" applyBorder="1" applyAlignment="1">
      <alignment horizontal="center" vertical="center"/>
    </xf>
    <xf numFmtId="0" fontId="11" fillId="4" borderId="35" xfId="0" applyFont="1" applyFill="1" applyBorder="1" applyAlignment="1">
      <alignment horizontal="center" vertical="center" wrapText="1"/>
    </xf>
    <xf numFmtId="0" fontId="11" fillId="4" borderId="33" xfId="0" applyFont="1" applyFill="1" applyBorder="1" applyAlignment="1">
      <alignment horizontal="center" vertical="center" wrapText="1"/>
    </xf>
  </cellXfs>
  <cellStyles count="4">
    <cellStyle name="Millares [0]" xfId="1" builtinId="6"/>
    <cellStyle name="Moneda [0]" xfId="2" builtinId="7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7211675" cy="38100"/>
    <xdr:pic>
      <xdr:nvPicPr>
        <xdr:cNvPr id="2" name="image2.png" descr="linea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457200</xdr:colOff>
      <xdr:row>0</xdr:row>
      <xdr:rowOff>180975</xdr:rowOff>
    </xdr:from>
    <xdr:ext cx="1514475" cy="523875"/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15</xdr:col>
      <xdr:colOff>676275</xdr:colOff>
      <xdr:row>0</xdr:row>
      <xdr:rowOff>38100</xdr:rowOff>
    </xdr:from>
    <xdr:ext cx="2400300" cy="638175"/>
    <xdr:pic>
      <xdr:nvPicPr>
        <xdr:cNvPr id="4" name="image3.png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>
      <selection activeCell="B2" sqref="B2"/>
    </sheetView>
  </sheetViews>
  <sheetFormatPr baseColWidth="10" defaultColWidth="11.26953125" defaultRowHeight="15" customHeight="1"/>
  <cols>
    <col min="1" max="1" width="23.26953125" customWidth="1"/>
    <col min="2" max="2" width="23.1796875" customWidth="1"/>
    <col min="3" max="3" width="19" customWidth="1"/>
    <col min="4" max="4" width="23" customWidth="1"/>
    <col min="5" max="5" width="22.453125" customWidth="1"/>
    <col min="6" max="6" width="14.81640625" customWidth="1"/>
    <col min="7" max="26" width="10.54296875" customWidth="1"/>
  </cols>
  <sheetData>
    <row r="1" spans="1:26" ht="15.75" customHeight="1">
      <c r="A1" s="74" t="s">
        <v>0</v>
      </c>
      <c r="B1" s="74" t="s">
        <v>1</v>
      </c>
      <c r="C1" s="74" t="s">
        <v>2</v>
      </c>
      <c r="D1" s="74" t="s">
        <v>3</v>
      </c>
      <c r="E1" s="74" t="s">
        <v>4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>
      <c r="A2" s="1" t="s">
        <v>5</v>
      </c>
      <c r="B2" s="1" t="s">
        <v>6</v>
      </c>
      <c r="C2" s="1" t="s">
        <v>7</v>
      </c>
      <c r="D2" s="1" t="s">
        <v>8</v>
      </c>
      <c r="E2" s="1" t="s">
        <v>9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1" t="s">
        <v>10</v>
      </c>
      <c r="B3" s="1" t="s">
        <v>11</v>
      </c>
      <c r="C3" s="1"/>
      <c r="D3" s="1" t="s">
        <v>12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>
      <c r="A4" s="1" t="s">
        <v>13</v>
      </c>
      <c r="B4" s="1" t="s">
        <v>14</v>
      </c>
      <c r="C4" s="1"/>
      <c r="D4" s="1" t="s">
        <v>15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>
      <c r="A5" s="1" t="s">
        <v>16</v>
      </c>
      <c r="B5" s="1" t="s">
        <v>17</v>
      </c>
      <c r="C5" s="1"/>
      <c r="D5" s="1" t="s">
        <v>18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>
      <c r="A6" s="1" t="s">
        <v>19</v>
      </c>
      <c r="B6" s="1" t="s">
        <v>20</v>
      </c>
      <c r="C6" s="1"/>
      <c r="D6" s="1" t="s">
        <v>21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1" t="s">
        <v>22</v>
      </c>
      <c r="B7" s="1" t="s">
        <v>23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1" t="s">
        <v>24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1" t="s">
        <v>25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1" t="s">
        <v>26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978"/>
  <sheetViews>
    <sheetView tabSelected="1" workbookViewId="0">
      <selection activeCell="A5" sqref="A5:E15"/>
    </sheetView>
  </sheetViews>
  <sheetFormatPr baseColWidth="10" defaultColWidth="11.26953125" defaultRowHeight="15" customHeight="1"/>
  <cols>
    <col min="1" max="1" width="44" customWidth="1"/>
    <col min="2" max="2" width="17.54296875" customWidth="1"/>
    <col min="3" max="3" width="19.1796875" customWidth="1"/>
    <col min="4" max="4" width="19" customWidth="1"/>
    <col min="5" max="5" width="20.7265625" customWidth="1"/>
    <col min="6" max="6" width="20" customWidth="1"/>
    <col min="7" max="16" width="10.54296875" customWidth="1"/>
    <col min="17" max="26" width="11.26953125" customWidth="1"/>
  </cols>
  <sheetData>
    <row r="1" spans="1:16" ht="15.75" customHeight="1">
      <c r="A1" s="2" t="s">
        <v>27</v>
      </c>
      <c r="B1" s="2" t="s">
        <v>130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5.75" customHeight="1">
      <c r="A2" s="8" t="s">
        <v>84</v>
      </c>
      <c r="B2" s="2" t="s">
        <v>131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16" ht="15.75" customHeight="1">
      <c r="A3" s="2" t="s">
        <v>28</v>
      </c>
      <c r="B3" s="2" t="s">
        <v>132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15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18" customHeight="1">
      <c r="A5" s="185" t="str">
        <f>+B1</f>
        <v>CARLOS EDUARDO GAMBOA RINCON</v>
      </c>
      <c r="B5" s="186"/>
      <c r="C5" s="186"/>
      <c r="D5" s="186"/>
      <c r="E5" s="187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22.5" customHeight="1">
      <c r="A6" s="176" t="str">
        <f>+CONCATENATE(A2,B2)</f>
        <v>NIT  13743174-9</v>
      </c>
      <c r="B6" s="177"/>
      <c r="C6" s="177"/>
      <c r="D6" s="177"/>
      <c r="E6" s="178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15.75" customHeight="1">
      <c r="A7" s="176" t="s">
        <v>99</v>
      </c>
      <c r="B7" s="177"/>
      <c r="C7" s="177"/>
      <c r="D7" s="177"/>
      <c r="E7" s="178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8.75" customHeight="1">
      <c r="A8" s="173" t="str">
        <f>+B3</f>
        <v>27 DE JULIO DE 2021</v>
      </c>
      <c r="B8" s="174"/>
      <c r="C8" s="174"/>
      <c r="D8" s="174"/>
      <c r="E8" s="175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22.5" customHeight="1">
      <c r="A9" s="73" t="s">
        <v>29</v>
      </c>
      <c r="B9" s="73" t="s">
        <v>30</v>
      </c>
      <c r="C9" s="73" t="s">
        <v>31</v>
      </c>
      <c r="D9" s="73" t="s">
        <v>32</v>
      </c>
      <c r="E9" s="73" t="s">
        <v>33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ht="19.5" customHeight="1">
      <c r="A10" s="3" t="s">
        <v>34</v>
      </c>
      <c r="B10" s="4">
        <f>+'Derechos de voto'!G11</f>
        <v>0</v>
      </c>
      <c r="C10" s="141">
        <f>+'Derechos de voto'!J11</f>
        <v>0</v>
      </c>
      <c r="D10" s="141">
        <f>+'Derechos de voto'!K11</f>
        <v>0</v>
      </c>
      <c r="E10" s="5">
        <f>+'Derechos de voto'!L11</f>
        <v>0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ht="19.5" customHeight="1">
      <c r="A11" s="3" t="s">
        <v>35</v>
      </c>
      <c r="B11" s="4">
        <f>+'Derechos de voto'!G16</f>
        <v>0</v>
      </c>
      <c r="C11" s="141">
        <f>+'Derechos de voto'!J16</f>
        <v>0</v>
      </c>
      <c r="D11" s="141">
        <f>+'Derechos de voto'!K16</f>
        <v>0</v>
      </c>
      <c r="E11" s="5">
        <f>+'Derechos de voto'!L16</f>
        <v>0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19.5" customHeight="1">
      <c r="A12" s="3" t="s">
        <v>36</v>
      </c>
      <c r="B12" s="4">
        <f>+'Derechos de voto'!G42</f>
        <v>19000000</v>
      </c>
      <c r="C12" s="142">
        <f>+'Derechos de voto'!J45</f>
        <v>385720145.51973617</v>
      </c>
      <c r="D12" s="142">
        <f>+'Derechos de voto'!K45</f>
        <v>385720145.51973617</v>
      </c>
      <c r="E12" s="5">
        <f>+'Derechos de voto'!L45</f>
        <v>0.78037774905355672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ht="24" customHeight="1">
      <c r="A13" s="3" t="s">
        <v>37</v>
      </c>
      <c r="B13" s="4">
        <f>+'Derechos de voto'!G50</f>
        <v>0</v>
      </c>
      <c r="C13" s="141">
        <f>+'Derechos de voto'!J48</f>
        <v>0</v>
      </c>
      <c r="D13" s="141">
        <f>+'Derechos de voto'!K48</f>
        <v>0</v>
      </c>
      <c r="E13" s="5">
        <f>+'Derechos de voto'!L50</f>
        <v>0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ht="24" customHeight="1">
      <c r="A14" s="3" t="s">
        <v>38</v>
      </c>
      <c r="B14" s="4">
        <f>+'Derechos de voto'!G55</f>
        <v>100000000</v>
      </c>
      <c r="C14" s="141">
        <f>+'Derechos de voto'!J55</f>
        <v>108553487.97063205</v>
      </c>
      <c r="D14" s="141">
        <f>+'Derechos de voto'!K55</f>
        <v>108553487.97063205</v>
      </c>
      <c r="E14" s="5">
        <f>+'Derechos de voto'!L55</f>
        <v>0.21962225094644344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 ht="24" customHeight="1">
      <c r="A15" s="74" t="s">
        <v>39</v>
      </c>
      <c r="B15" s="75">
        <f t="shared" ref="B15:D15" si="0">SUM(B10:B14)</f>
        <v>119000000</v>
      </c>
      <c r="C15" s="143">
        <f t="shared" si="0"/>
        <v>494273633.49036825</v>
      </c>
      <c r="D15" s="143">
        <f t="shared" si="0"/>
        <v>494273633.49036825</v>
      </c>
      <c r="E15" s="76">
        <f>+C15/C15</f>
        <v>1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 ht="15.7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 ht="15.7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ht="15.7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ht="18.75" customHeight="1">
      <c r="A19" s="185" t="str">
        <f>+B1</f>
        <v>CARLOS EDUARDO GAMBOA RINCON</v>
      </c>
      <c r="B19" s="186"/>
      <c r="C19" s="186"/>
      <c r="D19" s="187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ht="15.75" customHeight="1">
      <c r="A20" s="176" t="str">
        <f>+A6</f>
        <v>NIT  13743174-9</v>
      </c>
      <c r="B20" s="177"/>
      <c r="C20" s="177"/>
      <c r="D20" s="178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ht="16.5" customHeight="1">
      <c r="A21" s="176" t="s">
        <v>40</v>
      </c>
      <c r="B21" s="177"/>
      <c r="C21" s="177"/>
      <c r="D21" s="178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ht="18.75" customHeight="1">
      <c r="A22" s="173" t="str">
        <f>+B3</f>
        <v>27 DE JULIO DE 2021</v>
      </c>
      <c r="B22" s="174"/>
      <c r="C22" s="174"/>
      <c r="D22" s="175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 ht="36.75" customHeight="1">
      <c r="A23" s="73" t="s">
        <v>29</v>
      </c>
      <c r="B23" s="73" t="s">
        <v>94</v>
      </c>
      <c r="C23" s="73" t="str">
        <f>+'Graduación de Creditos'!H8</f>
        <v>INTERESES</v>
      </c>
      <c r="D23" s="73" t="s">
        <v>112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 ht="25.5" customHeight="1">
      <c r="A24" s="6" t="s">
        <v>41</v>
      </c>
      <c r="B24" s="77"/>
      <c r="C24" s="77">
        <f>+'Graduación de Creditos'!H20</f>
        <v>0</v>
      </c>
      <c r="D24" s="77">
        <f>+B24+C24</f>
        <v>0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 ht="25.5" customHeight="1">
      <c r="A25" s="6" t="s">
        <v>42</v>
      </c>
      <c r="B25" s="77">
        <f>+'Graduación de Creditos'!G48</f>
        <v>0</v>
      </c>
      <c r="C25" s="77">
        <f>+'Graduación de Creditos'!H48</f>
        <v>0</v>
      </c>
      <c r="D25" s="77">
        <f t="shared" ref="D25:D28" si="1">+B25+C25</f>
        <v>0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25.5" customHeight="1">
      <c r="A26" s="6" t="s">
        <v>43</v>
      </c>
      <c r="B26" s="77">
        <f>+'Graduación de Creditos'!G55</f>
        <v>91000000</v>
      </c>
      <c r="C26" s="77">
        <f>+'Graduación de Creditos'!H55</f>
        <v>15422777</v>
      </c>
      <c r="D26" s="77">
        <f t="shared" si="1"/>
        <v>106422777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ht="25.5" customHeight="1">
      <c r="A27" s="6" t="s">
        <v>44</v>
      </c>
      <c r="B27" s="77">
        <f>+'Graduación de Creditos'!G67</f>
        <v>0</v>
      </c>
      <c r="C27" s="77">
        <f>+'Graduación de Creditos'!H67</f>
        <v>0</v>
      </c>
      <c r="D27" s="77">
        <f t="shared" si="1"/>
        <v>0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25.5" customHeight="1">
      <c r="A28" s="6" t="s">
        <v>45</v>
      </c>
      <c r="B28" s="77">
        <f>+'Graduación de Creditos'!G94</f>
        <v>314700500</v>
      </c>
      <c r="C28" s="77">
        <f>+'Graduación de Creditos'!H94</f>
        <v>53754696</v>
      </c>
      <c r="D28" s="77">
        <f t="shared" si="1"/>
        <v>368455196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16" ht="25.5" customHeight="1">
      <c r="A29" s="74" t="s">
        <v>46</v>
      </c>
      <c r="B29" s="78">
        <f>SUM(B24:B28)</f>
        <v>405700500</v>
      </c>
      <c r="C29" s="78">
        <f>SUM(C24:C28)</f>
        <v>69177473</v>
      </c>
      <c r="D29" s="78">
        <f>SUM(D24:D28)</f>
        <v>474877973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5.75" customHeight="1" thickBot="1">
      <c r="A30" s="2"/>
      <c r="B30" s="80"/>
      <c r="C30" s="2"/>
      <c r="D30" s="80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16" ht="15.75" customHeight="1" thickBot="1">
      <c r="A31" s="179" t="s">
        <v>60</v>
      </c>
      <c r="B31" s="181" t="s">
        <v>66</v>
      </c>
      <c r="C31" s="183" t="s">
        <v>120</v>
      </c>
      <c r="D31" s="184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15.75" customHeight="1" thickBot="1">
      <c r="A32" s="180"/>
      <c r="B32" s="182"/>
      <c r="C32" s="158" t="s">
        <v>121</v>
      </c>
      <c r="D32" s="159" t="s">
        <v>122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1:16" s="82" customFormat="1" ht="18" customHeight="1">
      <c r="A33" s="57" t="s">
        <v>147</v>
      </c>
      <c r="B33" s="172">
        <f>+'Derechos de voto'!L53</f>
        <v>0.10955518142317267</v>
      </c>
      <c r="C33" s="157"/>
      <c r="D33" s="157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s="166" customFormat="1" ht="18" customHeight="1" thickBot="1">
      <c r="A34" s="57" t="s">
        <v>157</v>
      </c>
      <c r="B34" s="172">
        <f>+'Derechos de voto'!L54</f>
        <v>0.11006706952327076</v>
      </c>
      <c r="C34" s="157"/>
      <c r="D34" s="157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1:16" s="82" customFormat="1" ht="22.95" customHeight="1" thickBot="1">
      <c r="A35" s="161" t="s">
        <v>129</v>
      </c>
      <c r="B35" s="171">
        <f>SUM(B33:B34)</f>
        <v>0.21962225094644344</v>
      </c>
      <c r="C35" s="160">
        <f>SUM(C33:C33)</f>
        <v>0</v>
      </c>
      <c r="D35" s="160">
        <f>SUM(D33:D33)</f>
        <v>0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24" customHeight="1" thickBot="1">
      <c r="A36" s="161" t="s">
        <v>123</v>
      </c>
      <c r="B36" s="170" t="s">
        <v>66</v>
      </c>
      <c r="C36" s="160" t="e">
        <f>SUM(#REF!)</f>
        <v>#REF!</v>
      </c>
      <c r="D36" s="160" t="e">
        <f>SUM(#REF!)</f>
        <v>#REF!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16" ht="19.95" customHeight="1">
      <c r="A37" s="84" t="s">
        <v>107</v>
      </c>
      <c r="B37" s="172">
        <f>+'Derechos de voto'!L19</f>
        <v>8.7644145138538118E-3</v>
      </c>
      <c r="C37" s="157"/>
      <c r="D37" s="157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 s="164" customFormat="1" ht="19.95" customHeight="1">
      <c r="A38" s="84" t="s">
        <v>107</v>
      </c>
      <c r="B38" s="172">
        <f>+'Derechos de voto'!L20</f>
        <v>1.0927897332156117E-2</v>
      </c>
      <c r="C38" s="157"/>
      <c r="D38" s="157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1:16" s="164" customFormat="1" ht="19.95" customHeight="1">
      <c r="A39" s="84" t="s">
        <v>107</v>
      </c>
      <c r="B39" s="172">
        <f>+'Derechos de voto'!L21</f>
        <v>2.4102139913097984E-2</v>
      </c>
      <c r="C39" s="157"/>
      <c r="D39" s="157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1:16" s="164" customFormat="1" ht="19.95" customHeight="1">
      <c r="A40" s="84" t="s">
        <v>107</v>
      </c>
      <c r="B40" s="172">
        <f>+'Derechos de voto'!L22</f>
        <v>0.1551448502952584</v>
      </c>
      <c r="C40" s="157"/>
      <c r="D40" s="157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1:16" s="166" customFormat="1" ht="19.95" customHeight="1">
      <c r="A41" s="57" t="s">
        <v>133</v>
      </c>
      <c r="B41" s="172">
        <f>+'Derechos de voto'!L23</f>
        <v>6.6194886955198576E-3</v>
      </c>
      <c r="C41" s="157"/>
      <c r="D41" s="157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 spans="1:16" s="166" customFormat="1" ht="19.95" customHeight="1">
      <c r="A42" s="57" t="s">
        <v>133</v>
      </c>
      <c r="B42" s="172">
        <f>+'Derechos de voto'!L24</f>
        <v>1.9730888174313396E-3</v>
      </c>
      <c r="C42" s="157"/>
      <c r="D42" s="157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1:16" s="166" customFormat="1" ht="19.95" customHeight="1">
      <c r="A43" s="57" t="s">
        <v>133</v>
      </c>
      <c r="B43" s="172">
        <f>+'Derechos de voto'!L25</f>
        <v>3.2642141764934254E-2</v>
      </c>
      <c r="C43" s="157"/>
      <c r="D43" s="157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1:16" s="166" customFormat="1" ht="19.95" customHeight="1">
      <c r="A44" s="57" t="s">
        <v>133</v>
      </c>
      <c r="B44" s="172">
        <f>+'Derechos de voto'!L26</f>
        <v>3.3097443477599291E-2</v>
      </c>
      <c r="C44" s="157"/>
      <c r="D44" s="157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1:16" s="166" customFormat="1" ht="19.95" customHeight="1">
      <c r="A45" s="57" t="s">
        <v>133</v>
      </c>
      <c r="B45" s="172">
        <f>+'Derechos de voto'!L27</f>
        <v>1.9858466086559575E-3</v>
      </c>
      <c r="C45" s="157"/>
      <c r="D45" s="157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spans="1:16" s="166" customFormat="1" ht="19.95" customHeight="1">
      <c r="A46" s="57" t="s">
        <v>133</v>
      </c>
      <c r="B46" s="172">
        <f>+'Derechos de voto'!L28</f>
        <v>1.9858466086559575E-3</v>
      </c>
      <c r="C46" s="157"/>
      <c r="D46" s="157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 spans="1:16" s="166" customFormat="1" ht="19.95" customHeight="1">
      <c r="A47" s="57" t="s">
        <v>133</v>
      </c>
      <c r="B47" s="172">
        <f>+'Derechos de voto'!L29</f>
        <v>0.12107377647559783</v>
      </c>
      <c r="C47" s="157"/>
      <c r="D47" s="157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spans="1:16" s="166" customFormat="1" ht="19.95" customHeight="1">
      <c r="A48" s="57" t="s">
        <v>133</v>
      </c>
      <c r="B48" s="172">
        <f>+'Derechos de voto'!L30</f>
        <v>3.9624145028377473E-2</v>
      </c>
      <c r="C48" s="157"/>
      <c r="D48" s="157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1:16" s="166" customFormat="1" ht="19.95" customHeight="1">
      <c r="A49" s="57" t="s">
        <v>133</v>
      </c>
      <c r="B49" s="172">
        <f>+'Derechos de voto'!L31</f>
        <v>8.8053655618616604E-3</v>
      </c>
      <c r="C49" s="157"/>
      <c r="D49" s="157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1:16" s="166" customFormat="1" ht="19.95" customHeight="1">
      <c r="A50" s="57" t="s">
        <v>134</v>
      </c>
      <c r="B50" s="172">
        <f>+'Derechos de voto'!L32</f>
        <v>4.8204279826195968E-2</v>
      </c>
      <c r="C50" s="157"/>
      <c r="D50" s="157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1:16" s="166" customFormat="1" ht="19.95" customHeight="1">
      <c r="A51" s="57" t="s">
        <v>134</v>
      </c>
      <c r="B51" s="172">
        <f>+'Derechos de voto'!L33</f>
        <v>1.3146621770780721E-2</v>
      </c>
      <c r="C51" s="157"/>
      <c r="D51" s="157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1:16" s="166" customFormat="1" ht="19.95" customHeight="1">
      <c r="A52" s="57" t="s">
        <v>134</v>
      </c>
      <c r="B52" s="172">
        <f>+'Derechos de voto'!L34</f>
        <v>1.5337725399244174E-2</v>
      </c>
      <c r="C52" s="157"/>
      <c r="D52" s="157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1:16" s="166" customFormat="1" ht="19.95" customHeight="1">
      <c r="A53" s="57" t="s">
        <v>135</v>
      </c>
      <c r="B53" s="172">
        <f>+'Derechos de voto'!L35</f>
        <v>7.8879730624684313E-2</v>
      </c>
      <c r="C53" s="157"/>
      <c r="D53" s="157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1:16" s="166" customFormat="1" ht="19.95" customHeight="1">
      <c r="A54" s="57" t="s">
        <v>135</v>
      </c>
      <c r="B54" s="172">
        <f>+'Derechos de voto'!L36</f>
        <v>4.1630968940805611E-2</v>
      </c>
      <c r="C54" s="157"/>
      <c r="D54" s="157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 spans="1:16" s="166" customFormat="1" ht="19.95" customHeight="1">
      <c r="A55" s="57" t="s">
        <v>135</v>
      </c>
      <c r="B55" s="172">
        <f>+'Derechos de voto'!L37</f>
        <v>1.0955518142317265E-2</v>
      </c>
      <c r="C55" s="157"/>
      <c r="D55" s="157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 spans="1:16" s="166" customFormat="1" ht="19.95" customHeight="1">
      <c r="A56" s="57" t="s">
        <v>141</v>
      </c>
      <c r="B56" s="172">
        <f>+'Derechos de voto'!L38</f>
        <v>1.9812072514188737E-2</v>
      </c>
      <c r="C56" s="157"/>
      <c r="D56" s="157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 spans="1:16" s="166" customFormat="1" ht="19.95" customHeight="1">
      <c r="A57" s="57" t="s">
        <v>141</v>
      </c>
      <c r="B57" s="172">
        <f>+'Derechos de voto'!L39</f>
        <v>1.3208048342792491E-2</v>
      </c>
      <c r="C57" s="157"/>
      <c r="D57" s="157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1:16" s="166" customFormat="1" ht="19.95" customHeight="1">
      <c r="A58" s="57" t="s">
        <v>141</v>
      </c>
      <c r="B58" s="172">
        <f>+'Derechos de voto'!L40</f>
        <v>1.3208048342792491E-2</v>
      </c>
      <c r="C58" s="157"/>
      <c r="D58" s="157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 spans="1:16" s="166" customFormat="1" ht="19.95" customHeight="1">
      <c r="A59" s="57" t="s">
        <v>141</v>
      </c>
      <c r="B59" s="172">
        <f>+'Derechos de voto'!L41</f>
        <v>1.3208048342792491E-2</v>
      </c>
      <c r="C59" s="157"/>
      <c r="D59" s="157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</row>
    <row r="60" spans="1:16" s="166" customFormat="1" ht="19.95" customHeight="1">
      <c r="A60" s="57" t="s">
        <v>136</v>
      </c>
      <c r="B60" s="172">
        <f>+'Derechos de voto'!L42</f>
        <v>4.1825486418842886E-2</v>
      </c>
      <c r="C60" s="157"/>
      <c r="D60" s="157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</row>
    <row r="61" spans="1:16" s="166" customFormat="1" ht="19.95" customHeight="1">
      <c r="A61" s="57" t="s">
        <v>137</v>
      </c>
      <c r="B61" s="172">
        <f>+'Derechos de voto'!L43</f>
        <v>1.5409389733257907E-2</v>
      </c>
      <c r="C61" s="157"/>
      <c r="D61" s="157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</row>
    <row r="62" spans="1:16" s="164" customFormat="1" ht="19.95" customHeight="1" thickBot="1">
      <c r="A62" s="57" t="s">
        <v>145</v>
      </c>
      <c r="B62" s="172">
        <f>+'Derechos de voto'!L44</f>
        <v>8.8053655618616604E-3</v>
      </c>
      <c r="C62" s="157"/>
      <c r="D62" s="157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</row>
    <row r="63" spans="1:16" ht="24" customHeight="1" thickBot="1">
      <c r="A63" s="161" t="s">
        <v>124</v>
      </c>
      <c r="B63" s="171">
        <f>SUM(B37:B62)</f>
        <v>0.78037774905355672</v>
      </c>
      <c r="C63" s="160">
        <f>SUM(C37:C37)</f>
        <v>0</v>
      </c>
      <c r="D63" s="160">
        <f>SUM(D37:D37)</f>
        <v>0</v>
      </c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 ht="19.05" customHeight="1" thickBot="1">
      <c r="A64" s="161" t="s">
        <v>125</v>
      </c>
      <c r="B64" s="160"/>
      <c r="C64" s="160" t="e">
        <f>SUM(#REF!)</f>
        <v>#REF!</v>
      </c>
      <c r="D64" s="160" t="e">
        <f>SUM(#REF!)</f>
        <v>#REF!</v>
      </c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ht="15.75" customHeight="1">
      <c r="A65" s="57" t="s">
        <v>147</v>
      </c>
      <c r="B65" s="172">
        <f>+'Derechos de voto'!L53</f>
        <v>0.10955518142317267</v>
      </c>
      <c r="C65" s="157"/>
      <c r="D65" s="157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s="82" customFormat="1" ht="15.75" customHeight="1" thickBot="1">
      <c r="A66" s="57" t="s">
        <v>157</v>
      </c>
      <c r="B66" s="172">
        <f>+'Derechos de voto'!L54</f>
        <v>0.11006706952327076</v>
      </c>
      <c r="C66" s="157"/>
      <c r="D66" s="157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1:16" ht="19.95" customHeight="1" thickBot="1">
      <c r="A67" s="161" t="s">
        <v>126</v>
      </c>
      <c r="B67" s="160">
        <f>SUM(B65:B66)</f>
        <v>0.21962225094644344</v>
      </c>
      <c r="C67" s="160">
        <f>SUM(C65:C66)</f>
        <v>0</v>
      </c>
      <c r="D67" s="160">
        <f>+D65</f>
        <v>0</v>
      </c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ht="19.95" customHeight="1" thickBot="1">
      <c r="A68" s="161" t="s">
        <v>127</v>
      </c>
      <c r="B68" s="160">
        <f>+B63+B67</f>
        <v>1.0000000000000002</v>
      </c>
      <c r="C68" s="160" t="e">
        <f>+C36+C63+C64+C67</f>
        <v>#REF!</v>
      </c>
      <c r="D68" s="160" t="e">
        <f>+D36+D63+D64+D67</f>
        <v>#REF!</v>
      </c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ht="22.05" customHeight="1" thickBot="1">
      <c r="A69" s="161" t="s">
        <v>128</v>
      </c>
      <c r="B69" s="160"/>
      <c r="C69" s="160">
        <f>+B69</f>
        <v>0</v>
      </c>
      <c r="D69" s="160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6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1:16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5" spans="1:16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</row>
    <row r="96" spans="1:1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</row>
    <row r="97" spans="1:16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</row>
    <row r="98" spans="1:16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</row>
    <row r="99" spans="1:16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</row>
    <row r="100" spans="1:16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  <row r="101" spans="1:16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</row>
    <row r="102" spans="1:16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</row>
    <row r="103" spans="1:16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</row>
    <row r="104" spans="1:16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 spans="1:16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</row>
    <row r="106" spans="1:1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</row>
    <row r="107" spans="1:16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</row>
    <row r="108" spans="1:16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</row>
    <row r="109" spans="1:16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</row>
    <row r="110" spans="1:16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</row>
    <row r="111" spans="1:16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</row>
    <row r="112" spans="1:16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</row>
    <row r="113" spans="1:16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</row>
    <row r="114" spans="1:16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</row>
    <row r="115" spans="1:16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 spans="1: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</row>
    <row r="117" spans="1:16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</row>
    <row r="118" spans="1:16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</row>
    <row r="119" spans="1:16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</row>
    <row r="120" spans="1:16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</row>
    <row r="121" spans="1:16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</row>
    <row r="122" spans="1:16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</row>
    <row r="123" spans="1:16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</row>
    <row r="124" spans="1:16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</row>
    <row r="125" spans="1:16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</row>
    <row r="126" spans="1:1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</row>
    <row r="127" spans="1:16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</row>
    <row r="128" spans="1:16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</row>
    <row r="129" spans="1:16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</row>
    <row r="130" spans="1:16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</row>
    <row r="131" spans="1:16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</row>
    <row r="132" spans="1:16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</row>
    <row r="133" spans="1:16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</row>
    <row r="134" spans="1:16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</row>
    <row r="135" spans="1:16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</row>
    <row r="136" spans="1:1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</row>
    <row r="137" spans="1:16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</row>
    <row r="138" spans="1:16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</row>
    <row r="139" spans="1:16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</row>
    <row r="140" spans="1:16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</row>
    <row r="141" spans="1:16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</row>
    <row r="142" spans="1:16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</row>
    <row r="143" spans="1:16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</row>
    <row r="144" spans="1:16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</row>
    <row r="145" spans="1:16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</row>
    <row r="146" spans="1:1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</row>
    <row r="147" spans="1:16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</row>
    <row r="148" spans="1:16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</row>
    <row r="149" spans="1:16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</row>
    <row r="150" spans="1:16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</row>
    <row r="151" spans="1:16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</row>
    <row r="152" spans="1:16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</row>
    <row r="153" spans="1:16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16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</row>
    <row r="156" spans="1:1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</row>
    <row r="157" spans="1:16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</row>
    <row r="158" spans="1:16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</row>
    <row r="159" spans="1:16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</row>
    <row r="160" spans="1:16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</row>
    <row r="161" spans="1:16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</row>
    <row r="162" spans="1:16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</row>
    <row r="163" spans="1:16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</row>
    <row r="164" spans="1:16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</row>
    <row r="165" spans="1:16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</row>
    <row r="166" spans="1:1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</row>
    <row r="167" spans="1:16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</row>
    <row r="168" spans="1:16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</row>
    <row r="169" spans="1:16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</row>
    <row r="170" spans="1:16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</row>
    <row r="171" spans="1:16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</row>
    <row r="172" spans="1:16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</row>
    <row r="173" spans="1:16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</row>
    <row r="174" spans="1:16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</row>
    <row r="175" spans="1:16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</row>
    <row r="176" spans="1:1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</row>
    <row r="177" spans="1:16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</row>
    <row r="178" spans="1:16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</row>
    <row r="179" spans="1:16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</row>
    <row r="180" spans="1:16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</row>
    <row r="181" spans="1:16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</row>
    <row r="182" spans="1:16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</row>
    <row r="183" spans="1:16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</row>
    <row r="184" spans="1:16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</row>
    <row r="185" spans="1:16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</row>
    <row r="186" spans="1:1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</row>
    <row r="187" spans="1:16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</row>
    <row r="188" spans="1:16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</row>
    <row r="189" spans="1:16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</row>
    <row r="190" spans="1:16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</row>
    <row r="191" spans="1:16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</row>
    <row r="192" spans="1:16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</row>
    <row r="193" spans="1:16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</row>
    <row r="194" spans="1:16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</row>
    <row r="195" spans="1:16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</row>
    <row r="196" spans="1:1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</row>
    <row r="197" spans="1:16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</row>
    <row r="198" spans="1:16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</row>
    <row r="199" spans="1:16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</row>
    <row r="200" spans="1:16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</row>
    <row r="201" spans="1:16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</row>
    <row r="202" spans="1:16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</row>
    <row r="203" spans="1:16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</row>
    <row r="204" spans="1:16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</row>
    <row r="205" spans="1:16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</row>
    <row r="206" spans="1:1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</row>
    <row r="207" spans="1:16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</row>
    <row r="208" spans="1:16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</row>
    <row r="209" spans="1:16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</row>
    <row r="210" spans="1:16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</row>
    <row r="211" spans="1:16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</row>
    <row r="212" spans="1:16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</row>
    <row r="213" spans="1:16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</row>
    <row r="214" spans="1:16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</row>
    <row r="215" spans="1:16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</row>
    <row r="216" spans="1: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</row>
    <row r="217" spans="1:16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</row>
    <row r="218" spans="1:16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</row>
    <row r="219" spans="1:16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</row>
    <row r="220" spans="1:16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</row>
    <row r="221" spans="1:16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</row>
    <row r="222" spans="1:16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</row>
    <row r="223" spans="1:16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</row>
    <row r="224" spans="1:16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</row>
    <row r="225" spans="1:16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</row>
    <row r="226" spans="1:1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</row>
    <row r="227" spans="1:16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</row>
    <row r="228" spans="1:16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</row>
    <row r="229" spans="1:16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</row>
    <row r="230" spans="1:16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</row>
    <row r="231" spans="1:16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</row>
    <row r="232" spans="1:16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</row>
    <row r="233" spans="1:16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</row>
    <row r="234" spans="1:16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</row>
    <row r="235" spans="1:16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</row>
    <row r="236" spans="1:1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</row>
    <row r="237" spans="1:16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</row>
    <row r="238" spans="1:16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</row>
    <row r="239" spans="1:16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</row>
    <row r="240" spans="1:16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</row>
    <row r="241" spans="1:16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</row>
    <row r="242" spans="1:16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</row>
    <row r="243" spans="1:16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</row>
    <row r="244" spans="1:16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</row>
    <row r="245" spans="1:16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</row>
    <row r="246" spans="1:1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</row>
    <row r="247" spans="1:16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</row>
    <row r="248" spans="1:16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</row>
    <row r="249" spans="1:16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</row>
    <row r="250" spans="1:16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</row>
    <row r="251" spans="1:16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</row>
    <row r="252" spans="1:16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</row>
    <row r="253" spans="1:16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</row>
    <row r="254" spans="1:16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</row>
    <row r="255" spans="1:16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</row>
    <row r="256" spans="1:1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</row>
    <row r="257" spans="1:16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</row>
    <row r="258" spans="1:16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</row>
    <row r="259" spans="1:16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</row>
    <row r="260" spans="1:16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</row>
    <row r="261" spans="1:16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</row>
    <row r="262" spans="1:16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</row>
    <row r="263" spans="1:16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</row>
    <row r="264" spans="1:16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</row>
    <row r="265" spans="1:16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</row>
    <row r="266" spans="1:1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</row>
    <row r="267" spans="1:16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</row>
    <row r="268" spans="1:16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</row>
    <row r="269" spans="1:16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</row>
    <row r="270" spans="1:16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</row>
    <row r="271" spans="1:16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</row>
    <row r="272" spans="1:16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</row>
    <row r="273" spans="1:16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</row>
    <row r="274" spans="1:16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</row>
    <row r="275" spans="1:16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</row>
    <row r="276" spans="1:1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</row>
    <row r="277" spans="1:16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</row>
    <row r="278" spans="1:16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</row>
    <row r="279" spans="1:16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</row>
    <row r="280" spans="1:16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</row>
    <row r="281" spans="1:16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</row>
    <row r="282" spans="1:16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</row>
    <row r="283" spans="1:16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</row>
    <row r="284" spans="1:16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</row>
    <row r="285" spans="1:16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</row>
    <row r="286" spans="1:1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</row>
    <row r="287" spans="1:16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</row>
    <row r="288" spans="1:16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</row>
    <row r="289" spans="1:16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</row>
    <row r="290" spans="1:16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</row>
    <row r="291" spans="1:16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</row>
    <row r="292" spans="1:16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</row>
    <row r="293" spans="1:16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</row>
    <row r="294" spans="1:16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</row>
    <row r="295" spans="1:16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</row>
    <row r="296" spans="1:1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</row>
    <row r="297" spans="1:16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</row>
    <row r="298" spans="1:16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</row>
    <row r="299" spans="1:16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</row>
    <row r="300" spans="1:16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</row>
    <row r="301" spans="1:16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</row>
    <row r="302" spans="1:16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</row>
    <row r="303" spans="1:16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</row>
    <row r="304" spans="1:16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</row>
    <row r="305" spans="1:16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</row>
    <row r="306" spans="1:1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</row>
    <row r="307" spans="1:16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</row>
    <row r="308" spans="1:16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</row>
    <row r="309" spans="1:16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</row>
    <row r="310" spans="1:16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</row>
    <row r="311" spans="1:16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</row>
    <row r="312" spans="1:16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</row>
    <row r="313" spans="1:16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</row>
    <row r="314" spans="1:16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</row>
    <row r="315" spans="1:16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</row>
    <row r="316" spans="1: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</row>
    <row r="317" spans="1:16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</row>
    <row r="318" spans="1:16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</row>
    <row r="319" spans="1:16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</row>
    <row r="320" spans="1:16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</row>
    <row r="321" spans="1:16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</row>
    <row r="322" spans="1:16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</row>
    <row r="323" spans="1:16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</row>
    <row r="324" spans="1:16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</row>
    <row r="325" spans="1:16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</row>
    <row r="326" spans="1:1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</row>
    <row r="327" spans="1:16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</row>
    <row r="328" spans="1:16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</row>
    <row r="329" spans="1:16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</row>
    <row r="330" spans="1:16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</row>
    <row r="331" spans="1:16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</row>
    <row r="332" spans="1:16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</row>
    <row r="333" spans="1:16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</row>
    <row r="334" spans="1:16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</row>
    <row r="335" spans="1:16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</row>
    <row r="336" spans="1:1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</row>
    <row r="337" spans="1:16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</row>
    <row r="338" spans="1:16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</row>
    <row r="339" spans="1:16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</row>
    <row r="340" spans="1:16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</row>
    <row r="341" spans="1:16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</row>
    <row r="342" spans="1:16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</row>
    <row r="343" spans="1:16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</row>
    <row r="344" spans="1:16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</row>
    <row r="345" spans="1:16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</row>
    <row r="346" spans="1:1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</row>
    <row r="347" spans="1:16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</row>
    <row r="348" spans="1:16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</row>
    <row r="349" spans="1:16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</row>
    <row r="350" spans="1:16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</row>
    <row r="351" spans="1:16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</row>
    <row r="352" spans="1:16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</row>
    <row r="353" spans="1:16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</row>
    <row r="354" spans="1:16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</row>
    <row r="355" spans="1:16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</row>
    <row r="356" spans="1:1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</row>
    <row r="357" spans="1:16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</row>
    <row r="358" spans="1:16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</row>
    <row r="359" spans="1:16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</row>
    <row r="360" spans="1:16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</row>
    <row r="361" spans="1:16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</row>
    <row r="362" spans="1:16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</row>
    <row r="363" spans="1:16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</row>
    <row r="364" spans="1:16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</row>
    <row r="365" spans="1:16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</row>
    <row r="366" spans="1:1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</row>
    <row r="367" spans="1:16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</row>
    <row r="368" spans="1:16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</row>
    <row r="369" spans="1:16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</row>
    <row r="370" spans="1:16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</row>
    <row r="371" spans="1:16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</row>
    <row r="372" spans="1:16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</row>
    <row r="373" spans="1:16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</row>
    <row r="374" spans="1:16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</row>
    <row r="375" spans="1:16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</row>
    <row r="376" spans="1:1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</row>
    <row r="377" spans="1:16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</row>
    <row r="378" spans="1:16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</row>
    <row r="379" spans="1:16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</row>
    <row r="380" spans="1:16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</row>
    <row r="381" spans="1:16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</row>
    <row r="382" spans="1:16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</row>
    <row r="383" spans="1:16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</row>
    <row r="384" spans="1:16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</row>
    <row r="385" spans="1:16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</row>
    <row r="386" spans="1:1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</row>
    <row r="387" spans="1:16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</row>
    <row r="388" spans="1:16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</row>
    <row r="389" spans="1:16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</row>
    <row r="390" spans="1:16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</row>
    <row r="391" spans="1:16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</row>
    <row r="392" spans="1:16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</row>
    <row r="393" spans="1:16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</row>
    <row r="394" spans="1:16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</row>
    <row r="395" spans="1:16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</row>
    <row r="396" spans="1:1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</row>
    <row r="397" spans="1:16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</row>
    <row r="398" spans="1:16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</row>
    <row r="399" spans="1:16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</row>
    <row r="400" spans="1:16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</row>
    <row r="401" spans="1:16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</row>
    <row r="402" spans="1:16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</row>
    <row r="403" spans="1:16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</row>
    <row r="404" spans="1:16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</row>
    <row r="405" spans="1:16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</row>
    <row r="406" spans="1:1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</row>
    <row r="407" spans="1:16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</row>
    <row r="408" spans="1:16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</row>
    <row r="409" spans="1:16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</row>
    <row r="410" spans="1:16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</row>
    <row r="411" spans="1:16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</row>
    <row r="412" spans="1:16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</row>
    <row r="413" spans="1:16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</row>
    <row r="414" spans="1:16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</row>
    <row r="415" spans="1:16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</row>
    <row r="416" spans="1: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</row>
    <row r="417" spans="1:16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</row>
    <row r="418" spans="1:16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</row>
    <row r="419" spans="1:16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</row>
    <row r="420" spans="1:16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</row>
    <row r="421" spans="1:16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</row>
    <row r="422" spans="1:16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</row>
    <row r="423" spans="1:16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</row>
    <row r="424" spans="1:16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</row>
    <row r="425" spans="1:16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</row>
    <row r="426" spans="1:1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</row>
    <row r="427" spans="1:16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</row>
    <row r="428" spans="1:16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</row>
    <row r="429" spans="1:16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</row>
    <row r="430" spans="1:16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</row>
    <row r="431" spans="1:16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</row>
    <row r="432" spans="1:16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</row>
    <row r="433" spans="1:16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</row>
    <row r="434" spans="1:16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</row>
    <row r="435" spans="1:16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</row>
    <row r="436" spans="1:1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</row>
    <row r="437" spans="1:16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</row>
    <row r="438" spans="1:16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</row>
    <row r="439" spans="1:16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</row>
    <row r="440" spans="1:16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</row>
    <row r="441" spans="1:16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</row>
    <row r="442" spans="1:16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</row>
    <row r="443" spans="1:16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</row>
    <row r="444" spans="1:16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</row>
    <row r="445" spans="1:16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</row>
    <row r="446" spans="1:1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</row>
    <row r="447" spans="1:16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</row>
    <row r="448" spans="1:16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</row>
    <row r="449" spans="1:16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</row>
    <row r="450" spans="1:16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</row>
    <row r="451" spans="1:16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</row>
    <row r="452" spans="1:16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</row>
    <row r="453" spans="1:16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</row>
    <row r="454" spans="1:16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</row>
    <row r="455" spans="1:16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</row>
    <row r="456" spans="1:1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</row>
    <row r="457" spans="1:16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</row>
    <row r="458" spans="1:16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</row>
    <row r="459" spans="1:16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</row>
    <row r="460" spans="1:16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</row>
    <row r="461" spans="1:16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</row>
    <row r="462" spans="1:16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</row>
    <row r="463" spans="1:16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</row>
    <row r="464" spans="1:16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</row>
    <row r="465" spans="1:16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</row>
    <row r="466" spans="1:1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</row>
    <row r="467" spans="1:16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</row>
    <row r="468" spans="1:16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</row>
    <row r="469" spans="1:16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</row>
    <row r="470" spans="1:16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</row>
    <row r="471" spans="1:16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</row>
    <row r="472" spans="1:16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</row>
    <row r="473" spans="1:16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</row>
    <row r="474" spans="1:16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</row>
    <row r="475" spans="1:16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</row>
    <row r="476" spans="1:1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</row>
    <row r="477" spans="1:16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</row>
    <row r="478" spans="1:16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</row>
    <row r="479" spans="1:16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</row>
    <row r="480" spans="1:16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</row>
    <row r="481" spans="1:16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</row>
    <row r="482" spans="1:16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</row>
    <row r="483" spans="1:16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</row>
    <row r="484" spans="1:16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</row>
    <row r="485" spans="1:16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</row>
    <row r="486" spans="1:1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</row>
    <row r="487" spans="1:16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</row>
    <row r="488" spans="1:16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</row>
    <row r="489" spans="1:16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</row>
    <row r="490" spans="1:16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</row>
    <row r="491" spans="1:16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</row>
    <row r="492" spans="1:16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</row>
    <row r="493" spans="1:16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</row>
    <row r="494" spans="1:16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</row>
    <row r="495" spans="1:16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</row>
    <row r="496" spans="1:1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</row>
    <row r="497" spans="1:16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</row>
    <row r="498" spans="1:16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</row>
    <row r="499" spans="1:16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</row>
    <row r="500" spans="1:16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</row>
    <row r="501" spans="1:16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</row>
    <row r="502" spans="1:16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</row>
    <row r="503" spans="1:16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</row>
    <row r="504" spans="1:16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</row>
    <row r="505" spans="1:16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</row>
    <row r="506" spans="1:1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</row>
    <row r="507" spans="1:16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</row>
    <row r="508" spans="1:16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</row>
    <row r="509" spans="1:16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</row>
    <row r="510" spans="1:16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</row>
    <row r="511" spans="1:16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</row>
    <row r="512" spans="1:16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</row>
    <row r="513" spans="1:16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</row>
    <row r="514" spans="1:16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</row>
    <row r="515" spans="1:16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</row>
    <row r="516" spans="1: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</row>
    <row r="517" spans="1:16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</row>
    <row r="518" spans="1:16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</row>
    <row r="519" spans="1:16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</row>
    <row r="520" spans="1:16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</row>
    <row r="521" spans="1:16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</row>
    <row r="522" spans="1:16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</row>
    <row r="523" spans="1:16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</row>
    <row r="524" spans="1:16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</row>
    <row r="525" spans="1:16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</row>
    <row r="526" spans="1:1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</row>
    <row r="527" spans="1:16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</row>
    <row r="528" spans="1:16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</row>
    <row r="529" spans="1:16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</row>
    <row r="530" spans="1:16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</row>
    <row r="531" spans="1:16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</row>
    <row r="532" spans="1:16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</row>
    <row r="533" spans="1:16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</row>
    <row r="534" spans="1:16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</row>
    <row r="535" spans="1:16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</row>
    <row r="536" spans="1:1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</row>
    <row r="537" spans="1:16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</row>
    <row r="538" spans="1:16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</row>
    <row r="539" spans="1:16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</row>
    <row r="540" spans="1:16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</row>
    <row r="541" spans="1:16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</row>
    <row r="542" spans="1:16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</row>
    <row r="543" spans="1:16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</row>
    <row r="544" spans="1:16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</row>
    <row r="545" spans="1:16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</row>
    <row r="546" spans="1:1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</row>
    <row r="547" spans="1:16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</row>
    <row r="548" spans="1:16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</row>
    <row r="549" spans="1:16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</row>
    <row r="550" spans="1:16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</row>
    <row r="551" spans="1:16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</row>
    <row r="552" spans="1:16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</row>
    <row r="553" spans="1:16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</row>
    <row r="554" spans="1:16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</row>
    <row r="555" spans="1:16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</row>
    <row r="556" spans="1:1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</row>
    <row r="557" spans="1:16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</row>
    <row r="558" spans="1:16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</row>
    <row r="559" spans="1:16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</row>
    <row r="560" spans="1:16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</row>
    <row r="561" spans="1:16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</row>
    <row r="562" spans="1:16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</row>
    <row r="563" spans="1:16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</row>
    <row r="564" spans="1:16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</row>
    <row r="565" spans="1:16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</row>
    <row r="566" spans="1:1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</row>
    <row r="567" spans="1:16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</row>
    <row r="568" spans="1:16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</row>
    <row r="569" spans="1:16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</row>
    <row r="570" spans="1:16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</row>
    <row r="571" spans="1:16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</row>
    <row r="572" spans="1:16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</row>
    <row r="573" spans="1:16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</row>
    <row r="574" spans="1:16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</row>
    <row r="575" spans="1:16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</row>
    <row r="576" spans="1:1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</row>
    <row r="577" spans="1:16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</row>
    <row r="578" spans="1:16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</row>
    <row r="579" spans="1:16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</row>
    <row r="580" spans="1:16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</row>
    <row r="581" spans="1:16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</row>
    <row r="582" spans="1:16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</row>
    <row r="583" spans="1:16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</row>
    <row r="584" spans="1:16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</row>
    <row r="585" spans="1:16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</row>
    <row r="586" spans="1:1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</row>
    <row r="587" spans="1:16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</row>
    <row r="588" spans="1:16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</row>
    <row r="589" spans="1:16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</row>
    <row r="590" spans="1:16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</row>
    <row r="591" spans="1:16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</row>
    <row r="592" spans="1:16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</row>
    <row r="593" spans="1:16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</row>
    <row r="594" spans="1:16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</row>
    <row r="595" spans="1:16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</row>
    <row r="596" spans="1:1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</row>
    <row r="597" spans="1:16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</row>
    <row r="598" spans="1:16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</row>
    <row r="599" spans="1:16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</row>
    <row r="600" spans="1:16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</row>
    <row r="601" spans="1:16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</row>
    <row r="602" spans="1:16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</row>
    <row r="603" spans="1:16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</row>
    <row r="604" spans="1:16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</row>
    <row r="605" spans="1:16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</row>
    <row r="606" spans="1:1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</row>
    <row r="607" spans="1:16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</row>
    <row r="608" spans="1:16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</row>
    <row r="609" spans="1:16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</row>
    <row r="610" spans="1:16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</row>
    <row r="611" spans="1:16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</row>
    <row r="612" spans="1:16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</row>
    <row r="613" spans="1:16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</row>
    <row r="614" spans="1:16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</row>
    <row r="615" spans="1:16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</row>
    <row r="616" spans="1: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</row>
    <row r="617" spans="1:16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</row>
    <row r="618" spans="1:16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</row>
    <row r="619" spans="1:16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</row>
    <row r="620" spans="1:16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</row>
    <row r="621" spans="1:16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</row>
    <row r="622" spans="1:16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</row>
    <row r="623" spans="1:16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</row>
    <row r="624" spans="1:16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</row>
    <row r="625" spans="1:16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</row>
    <row r="626" spans="1:1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</row>
    <row r="627" spans="1:16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</row>
    <row r="628" spans="1:16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</row>
    <row r="629" spans="1:16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</row>
    <row r="630" spans="1:16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</row>
    <row r="631" spans="1:16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</row>
    <row r="632" spans="1:16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</row>
    <row r="633" spans="1:16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</row>
    <row r="634" spans="1:16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</row>
    <row r="635" spans="1:16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</row>
    <row r="636" spans="1:1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</row>
    <row r="637" spans="1:16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</row>
    <row r="638" spans="1:16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</row>
    <row r="639" spans="1:16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</row>
    <row r="640" spans="1:16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</row>
    <row r="641" spans="1:16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</row>
    <row r="642" spans="1:16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</row>
    <row r="643" spans="1:16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</row>
    <row r="644" spans="1:16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</row>
    <row r="645" spans="1:16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</row>
    <row r="646" spans="1:1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</row>
    <row r="647" spans="1:16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</row>
    <row r="648" spans="1:16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</row>
    <row r="649" spans="1:16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</row>
    <row r="650" spans="1:16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</row>
    <row r="651" spans="1:16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</row>
    <row r="652" spans="1:16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</row>
    <row r="653" spans="1:16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</row>
    <row r="654" spans="1:16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</row>
    <row r="655" spans="1:16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</row>
    <row r="656" spans="1:1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</row>
    <row r="657" spans="1:16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</row>
    <row r="658" spans="1:16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</row>
    <row r="659" spans="1:16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</row>
    <row r="660" spans="1:16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</row>
    <row r="661" spans="1:16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</row>
    <row r="662" spans="1:16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</row>
    <row r="663" spans="1:16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</row>
    <row r="664" spans="1:16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</row>
    <row r="665" spans="1:16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</row>
    <row r="666" spans="1:1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</row>
    <row r="667" spans="1:16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</row>
    <row r="668" spans="1:16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</row>
    <row r="669" spans="1:16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</row>
    <row r="670" spans="1:16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</row>
    <row r="671" spans="1:16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</row>
    <row r="672" spans="1:16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</row>
    <row r="673" spans="1:16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</row>
    <row r="674" spans="1:16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</row>
    <row r="675" spans="1:16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</row>
    <row r="676" spans="1:1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</row>
    <row r="677" spans="1:16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</row>
    <row r="678" spans="1:16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</row>
    <row r="679" spans="1:16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</row>
    <row r="680" spans="1:16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</row>
    <row r="681" spans="1:16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</row>
    <row r="682" spans="1:16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</row>
    <row r="683" spans="1:16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</row>
    <row r="684" spans="1:16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</row>
    <row r="685" spans="1:16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</row>
    <row r="686" spans="1:1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</row>
    <row r="687" spans="1:16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</row>
    <row r="688" spans="1:16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</row>
    <row r="689" spans="1:16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</row>
    <row r="690" spans="1:16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</row>
    <row r="691" spans="1:16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</row>
    <row r="692" spans="1:16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</row>
    <row r="693" spans="1:16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</row>
    <row r="694" spans="1:16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</row>
    <row r="695" spans="1:16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</row>
    <row r="696" spans="1:1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</row>
    <row r="697" spans="1:16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</row>
    <row r="698" spans="1:16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</row>
    <row r="699" spans="1:16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</row>
    <row r="700" spans="1:16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</row>
    <row r="701" spans="1:16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</row>
    <row r="702" spans="1:16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</row>
    <row r="703" spans="1:16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</row>
    <row r="704" spans="1:16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</row>
    <row r="705" spans="1:16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</row>
    <row r="706" spans="1:1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</row>
    <row r="707" spans="1:16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</row>
    <row r="708" spans="1:16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</row>
    <row r="709" spans="1:16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</row>
    <row r="710" spans="1:16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</row>
    <row r="711" spans="1:16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</row>
    <row r="712" spans="1:16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</row>
    <row r="713" spans="1:16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</row>
    <row r="714" spans="1:16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</row>
    <row r="715" spans="1:16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</row>
    <row r="716" spans="1: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</row>
    <row r="717" spans="1:16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</row>
    <row r="718" spans="1:16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</row>
    <row r="719" spans="1:16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</row>
    <row r="720" spans="1:16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</row>
    <row r="721" spans="1:16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</row>
    <row r="722" spans="1:16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</row>
    <row r="723" spans="1:16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</row>
    <row r="724" spans="1:16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</row>
    <row r="725" spans="1:16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</row>
    <row r="726" spans="1:1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</row>
    <row r="727" spans="1:16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</row>
    <row r="728" spans="1:16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</row>
    <row r="729" spans="1:16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</row>
    <row r="730" spans="1:16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</row>
    <row r="731" spans="1:16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</row>
    <row r="732" spans="1:16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</row>
    <row r="733" spans="1:16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</row>
    <row r="734" spans="1:16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</row>
    <row r="735" spans="1:16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</row>
    <row r="736" spans="1:1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</row>
    <row r="737" spans="1:16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</row>
    <row r="738" spans="1:16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</row>
    <row r="739" spans="1:16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</row>
    <row r="740" spans="1:16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</row>
    <row r="741" spans="1:16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</row>
    <row r="742" spans="1:16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</row>
    <row r="743" spans="1:16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</row>
    <row r="744" spans="1:16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</row>
    <row r="745" spans="1:16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</row>
    <row r="746" spans="1:1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</row>
    <row r="747" spans="1:16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</row>
    <row r="748" spans="1:16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</row>
    <row r="749" spans="1:16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</row>
    <row r="750" spans="1:16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</row>
    <row r="751" spans="1:16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</row>
    <row r="752" spans="1:16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</row>
    <row r="753" spans="1:16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</row>
    <row r="754" spans="1:16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</row>
    <row r="755" spans="1:16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</row>
    <row r="756" spans="1:1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</row>
    <row r="757" spans="1:16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</row>
    <row r="758" spans="1:16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</row>
    <row r="759" spans="1:16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</row>
    <row r="760" spans="1:16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</row>
    <row r="761" spans="1:16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</row>
    <row r="762" spans="1:16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</row>
    <row r="763" spans="1:16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</row>
    <row r="764" spans="1:16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</row>
    <row r="765" spans="1:16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</row>
    <row r="766" spans="1:1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</row>
    <row r="767" spans="1:16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</row>
    <row r="768" spans="1:16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</row>
    <row r="769" spans="1:16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</row>
    <row r="770" spans="1:16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</row>
    <row r="771" spans="1:16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</row>
    <row r="772" spans="1:16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</row>
    <row r="773" spans="1:16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</row>
    <row r="774" spans="1:16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</row>
    <row r="775" spans="1:16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</row>
    <row r="776" spans="1:1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</row>
    <row r="777" spans="1:16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</row>
    <row r="778" spans="1:16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</row>
    <row r="779" spans="1:16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</row>
    <row r="780" spans="1:16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</row>
    <row r="781" spans="1:16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</row>
    <row r="782" spans="1:16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</row>
    <row r="783" spans="1:16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</row>
    <row r="784" spans="1:16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</row>
    <row r="785" spans="1:16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</row>
    <row r="786" spans="1:1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</row>
    <row r="787" spans="1:16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</row>
    <row r="788" spans="1:16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</row>
    <row r="789" spans="1:16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</row>
    <row r="790" spans="1:16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</row>
    <row r="791" spans="1:16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</row>
    <row r="792" spans="1:16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</row>
    <row r="793" spans="1:16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</row>
    <row r="794" spans="1:16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</row>
    <row r="795" spans="1:16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</row>
    <row r="796" spans="1:1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</row>
    <row r="797" spans="1:16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</row>
    <row r="798" spans="1:16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</row>
    <row r="799" spans="1:16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</row>
    <row r="800" spans="1:16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</row>
    <row r="801" spans="1:16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</row>
    <row r="802" spans="1:16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</row>
    <row r="803" spans="1:16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</row>
    <row r="804" spans="1:16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</row>
    <row r="805" spans="1:16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</row>
    <row r="806" spans="1:1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</row>
    <row r="807" spans="1:16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</row>
    <row r="808" spans="1:16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</row>
    <row r="809" spans="1:16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</row>
    <row r="810" spans="1:16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</row>
    <row r="811" spans="1:16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</row>
    <row r="812" spans="1:16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</row>
    <row r="813" spans="1:16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</row>
    <row r="814" spans="1:16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</row>
    <row r="815" spans="1:16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</row>
    <row r="816" spans="1: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</row>
    <row r="817" spans="1:16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</row>
    <row r="818" spans="1:16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</row>
    <row r="819" spans="1:16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</row>
    <row r="820" spans="1:16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</row>
    <row r="821" spans="1:16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</row>
    <row r="822" spans="1:16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</row>
    <row r="823" spans="1:16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</row>
    <row r="824" spans="1:16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</row>
    <row r="825" spans="1:16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</row>
    <row r="826" spans="1:1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</row>
    <row r="827" spans="1:16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</row>
    <row r="828" spans="1:16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</row>
    <row r="829" spans="1:16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</row>
    <row r="830" spans="1:16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</row>
    <row r="831" spans="1:16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</row>
    <row r="832" spans="1:16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</row>
    <row r="833" spans="1:16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</row>
    <row r="834" spans="1:16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</row>
    <row r="835" spans="1:16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</row>
    <row r="836" spans="1:1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</row>
    <row r="837" spans="1:16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</row>
    <row r="838" spans="1:16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</row>
    <row r="839" spans="1:16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</row>
    <row r="840" spans="1:16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</row>
    <row r="841" spans="1:16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</row>
    <row r="842" spans="1:16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</row>
    <row r="843" spans="1:16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</row>
    <row r="844" spans="1:16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</row>
    <row r="845" spans="1:16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</row>
    <row r="846" spans="1:1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</row>
    <row r="847" spans="1:16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</row>
    <row r="848" spans="1:16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</row>
    <row r="849" spans="1:16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</row>
    <row r="850" spans="1:16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</row>
    <row r="851" spans="1:16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</row>
    <row r="852" spans="1:16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</row>
    <row r="853" spans="1:16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</row>
    <row r="854" spans="1:16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</row>
    <row r="855" spans="1:16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</row>
    <row r="856" spans="1:1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</row>
    <row r="857" spans="1:16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</row>
    <row r="858" spans="1:16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</row>
    <row r="859" spans="1:16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</row>
    <row r="860" spans="1:16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</row>
    <row r="861" spans="1:16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</row>
    <row r="862" spans="1:16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</row>
    <row r="863" spans="1:16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</row>
    <row r="864" spans="1:16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</row>
    <row r="865" spans="1:16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</row>
    <row r="866" spans="1:1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</row>
    <row r="867" spans="1:16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</row>
    <row r="868" spans="1:16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</row>
    <row r="869" spans="1:16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</row>
    <row r="870" spans="1:16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</row>
    <row r="871" spans="1:16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</row>
    <row r="872" spans="1:16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</row>
    <row r="873" spans="1:16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</row>
    <row r="874" spans="1:16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</row>
    <row r="875" spans="1:16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</row>
    <row r="876" spans="1:1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</row>
    <row r="877" spans="1:16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</row>
    <row r="878" spans="1:16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</row>
    <row r="879" spans="1:16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</row>
    <row r="880" spans="1:16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</row>
    <row r="881" spans="1:16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</row>
    <row r="882" spans="1:16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</row>
    <row r="883" spans="1:16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</row>
    <row r="884" spans="1:16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</row>
    <row r="885" spans="1:16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</row>
    <row r="886" spans="1:1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</row>
    <row r="887" spans="1:16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</row>
    <row r="888" spans="1:16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</row>
    <row r="889" spans="1:16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</row>
    <row r="890" spans="1:16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</row>
    <row r="891" spans="1:16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</row>
    <row r="892" spans="1:16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</row>
    <row r="893" spans="1:16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</row>
    <row r="894" spans="1:16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</row>
    <row r="895" spans="1:16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</row>
    <row r="896" spans="1:1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</row>
    <row r="897" spans="1:16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</row>
    <row r="898" spans="1:16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</row>
    <row r="899" spans="1:16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</row>
    <row r="900" spans="1:16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</row>
    <row r="901" spans="1:16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</row>
    <row r="902" spans="1:16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</row>
    <row r="903" spans="1:16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</row>
    <row r="904" spans="1:16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</row>
    <row r="905" spans="1:16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</row>
    <row r="906" spans="1:1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</row>
    <row r="907" spans="1:16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</row>
    <row r="908" spans="1:16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</row>
    <row r="909" spans="1:16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</row>
    <row r="910" spans="1:16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</row>
    <row r="911" spans="1:16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</row>
    <row r="912" spans="1:16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</row>
    <row r="913" spans="1:16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</row>
    <row r="914" spans="1:16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</row>
    <row r="915" spans="1:16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</row>
    <row r="916" spans="1: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</row>
    <row r="917" spans="1:16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</row>
    <row r="918" spans="1:16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</row>
    <row r="919" spans="1:16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</row>
    <row r="920" spans="1:16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</row>
    <row r="921" spans="1:16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</row>
    <row r="922" spans="1:16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</row>
    <row r="923" spans="1:16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</row>
    <row r="924" spans="1:16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</row>
    <row r="925" spans="1:16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</row>
    <row r="926" spans="1:1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</row>
    <row r="927" spans="1:16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</row>
    <row r="928" spans="1:16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</row>
    <row r="929" spans="1:16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</row>
    <row r="930" spans="1:16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</row>
    <row r="931" spans="1:16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</row>
    <row r="932" spans="1:16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</row>
    <row r="933" spans="1:16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</row>
    <row r="934" spans="1:16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</row>
    <row r="935" spans="1:16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</row>
    <row r="936" spans="1:1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</row>
    <row r="937" spans="1:16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</row>
    <row r="938" spans="1:16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</row>
    <row r="939" spans="1:16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</row>
    <row r="940" spans="1:16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</row>
    <row r="941" spans="1:16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</row>
    <row r="942" spans="1:16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</row>
    <row r="943" spans="1:16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</row>
    <row r="944" spans="1:16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</row>
    <row r="945" spans="1:16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</row>
    <row r="946" spans="1:1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</row>
    <row r="947" spans="1:16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</row>
    <row r="948" spans="1:16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</row>
    <row r="949" spans="1:16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</row>
    <row r="950" spans="1:16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</row>
    <row r="951" spans="1:16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</row>
    <row r="952" spans="1:16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</row>
    <row r="953" spans="1:16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</row>
    <row r="954" spans="1:16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</row>
    <row r="955" spans="1:16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</row>
    <row r="956" spans="1:1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</row>
    <row r="957" spans="1:16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</row>
    <row r="958" spans="1:16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</row>
    <row r="959" spans="1:16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</row>
    <row r="960" spans="1:16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</row>
    <row r="961" spans="1:16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</row>
    <row r="962" spans="1:16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</row>
    <row r="963" spans="1:16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</row>
    <row r="964" spans="1:16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</row>
    <row r="965" spans="1:16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</row>
    <row r="966" spans="1:1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</row>
    <row r="967" spans="1:16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</row>
    <row r="968" spans="1:16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</row>
    <row r="969" spans="1:16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</row>
    <row r="970" spans="1:16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</row>
    <row r="971" spans="1:16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</row>
    <row r="972" spans="1:16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</row>
    <row r="973" spans="1:16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</row>
    <row r="974" spans="1:16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</row>
    <row r="975" spans="1:16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</row>
    <row r="976" spans="1:1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</row>
    <row r="977" spans="1:16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</row>
    <row r="978" spans="1:16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</row>
  </sheetData>
  <mergeCells count="11">
    <mergeCell ref="A5:E5"/>
    <mergeCell ref="A6:E6"/>
    <mergeCell ref="A7:E7"/>
    <mergeCell ref="A8:E8"/>
    <mergeCell ref="A19:D19"/>
    <mergeCell ref="A22:D22"/>
    <mergeCell ref="A20:D20"/>
    <mergeCell ref="A21:D21"/>
    <mergeCell ref="A31:A32"/>
    <mergeCell ref="B31:B32"/>
    <mergeCell ref="C31:D31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372"/>
  <sheetViews>
    <sheetView zoomScale="70" zoomScaleNormal="70" workbookViewId="0">
      <pane xSplit="1" ySplit="8" topLeftCell="B66" activePane="bottomRight" state="frozen"/>
      <selection pane="topRight" activeCell="B1" sqref="B1"/>
      <selection pane="bottomLeft" activeCell="A7" sqref="A7"/>
      <selection pane="bottomRight" activeCell="A4" sqref="A4:K4"/>
    </sheetView>
  </sheetViews>
  <sheetFormatPr baseColWidth="10" defaultColWidth="11.26953125" defaultRowHeight="15" customHeight="1" outlineLevelCol="1"/>
  <cols>
    <col min="1" max="1" width="25.81640625" style="59" customWidth="1"/>
    <col min="2" max="2" width="32.26953125" style="70" customWidth="1"/>
    <col min="3" max="3" width="15.1796875" style="71" customWidth="1"/>
    <col min="4" max="4" width="34.1796875" style="72" customWidth="1"/>
    <col min="5" max="5" width="17.1796875" style="59" customWidth="1"/>
    <col min="6" max="6" width="18.90625" style="59" bestFit="1" customWidth="1"/>
    <col min="7" max="7" width="15.453125" style="59" customWidth="1"/>
    <col min="8" max="8" width="14.1796875" style="59" customWidth="1" outlineLevel="1"/>
    <col min="9" max="9" width="14.1796875" style="72" customWidth="1" outlineLevel="1"/>
    <col min="10" max="10" width="14" style="59" customWidth="1"/>
    <col min="11" max="11" width="15" style="59" customWidth="1"/>
    <col min="12" max="12" width="7" style="59" customWidth="1"/>
    <col min="13" max="23" width="10.54296875" style="59" customWidth="1"/>
    <col min="24" max="25" width="10.7265625" style="59" customWidth="1"/>
    <col min="26" max="26" width="21.26953125" style="59" customWidth="1"/>
    <col min="27" max="27" width="22.7265625" style="59" customWidth="1"/>
    <col min="28" max="28" width="22.1796875" style="59" customWidth="1"/>
    <col min="29" max="29" width="20.26953125" style="59" customWidth="1"/>
    <col min="30" max="16384" width="11.26953125" style="59"/>
  </cols>
  <sheetData>
    <row r="1" spans="1:33" s="64" customFormat="1" ht="18" customHeight="1">
      <c r="A1" s="190" t="str">
        <f>+Resumen!B1</f>
        <v>CARLOS EDUARDO GAMBOA RINCON</v>
      </c>
      <c r="B1" s="191"/>
      <c r="C1" s="191"/>
      <c r="D1" s="191"/>
      <c r="E1" s="191"/>
      <c r="F1" s="191"/>
      <c r="G1" s="191"/>
      <c r="H1" s="191"/>
      <c r="I1" s="191"/>
      <c r="J1" s="191"/>
      <c r="K1" s="192"/>
      <c r="L1" s="43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</row>
    <row r="2" spans="1:33" s="64" customFormat="1" ht="16.95" customHeight="1">
      <c r="A2" s="193" t="str">
        <f>+Resumen!A6</f>
        <v>NIT  13743174-9</v>
      </c>
      <c r="B2" s="194"/>
      <c r="C2" s="194"/>
      <c r="D2" s="194"/>
      <c r="E2" s="195"/>
      <c r="F2" s="195"/>
      <c r="G2" s="194"/>
      <c r="H2" s="194"/>
      <c r="I2" s="194"/>
      <c r="J2" s="194"/>
      <c r="K2" s="196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</row>
    <row r="3" spans="1:33" s="64" customFormat="1" ht="21" customHeight="1">
      <c r="A3" s="193" t="s">
        <v>85</v>
      </c>
      <c r="B3" s="194"/>
      <c r="C3" s="194"/>
      <c r="D3" s="194"/>
      <c r="E3" s="195"/>
      <c r="F3" s="195"/>
      <c r="G3" s="194"/>
      <c r="H3" s="194"/>
      <c r="I3" s="194"/>
      <c r="J3" s="194"/>
      <c r="K3" s="196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</row>
    <row r="4" spans="1:33" s="64" customFormat="1" ht="21" customHeight="1">
      <c r="A4" s="197" t="s">
        <v>105</v>
      </c>
      <c r="B4" s="194"/>
      <c r="C4" s="194"/>
      <c r="D4" s="194"/>
      <c r="E4" s="195"/>
      <c r="F4" s="195"/>
      <c r="G4" s="194"/>
      <c r="H4" s="194"/>
      <c r="I4" s="194"/>
      <c r="J4" s="194"/>
      <c r="K4" s="196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</row>
    <row r="5" spans="1:33" s="67" customFormat="1" ht="7.05" customHeight="1">
      <c r="A5" s="65"/>
      <c r="B5" s="66"/>
      <c r="C5" s="66"/>
      <c r="D5" s="66"/>
      <c r="E5" s="66"/>
      <c r="F5" s="66"/>
      <c r="G5" s="66"/>
      <c r="H5" s="66"/>
      <c r="I5" s="66"/>
      <c r="J5" s="66"/>
      <c r="K5" s="66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</row>
    <row r="6" spans="1:33" s="67" customFormat="1" ht="18" customHeight="1">
      <c r="A6" s="56" t="s">
        <v>93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</row>
    <row r="7" spans="1:33" s="67" customFormat="1" ht="7.05" customHeight="1">
      <c r="A7" s="65"/>
      <c r="B7" s="66"/>
      <c r="C7" s="66"/>
      <c r="D7" s="66"/>
      <c r="E7" s="66"/>
      <c r="F7" s="66"/>
      <c r="G7" s="66"/>
      <c r="H7" s="66"/>
      <c r="I7" s="66"/>
      <c r="J7" s="66"/>
      <c r="K7" s="66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</row>
    <row r="8" spans="1:33" ht="37.049999999999997" customHeight="1">
      <c r="A8" s="45" t="s">
        <v>0</v>
      </c>
      <c r="B8" s="49" t="s">
        <v>47</v>
      </c>
      <c r="C8" s="46" t="s">
        <v>48</v>
      </c>
      <c r="D8" s="45" t="s">
        <v>49</v>
      </c>
      <c r="E8" s="45" t="s">
        <v>62</v>
      </c>
      <c r="F8" s="45" t="s">
        <v>92</v>
      </c>
      <c r="G8" s="45" t="s">
        <v>63</v>
      </c>
      <c r="H8" s="45" t="s">
        <v>90</v>
      </c>
      <c r="I8" s="45" t="s">
        <v>50</v>
      </c>
      <c r="J8" s="45" t="s">
        <v>51</v>
      </c>
      <c r="K8" s="45" t="s">
        <v>52</v>
      </c>
      <c r="L8" s="38"/>
      <c r="X8" s="38"/>
      <c r="Y8" s="38"/>
      <c r="Z8" s="38"/>
      <c r="AA8" s="38"/>
      <c r="AB8" s="38"/>
      <c r="AC8" s="38"/>
    </row>
    <row r="9" spans="1:33" ht="33" customHeight="1">
      <c r="A9" s="39"/>
      <c r="B9" s="57"/>
      <c r="C9" s="83"/>
      <c r="D9" s="51"/>
      <c r="E9" s="51"/>
      <c r="F9" s="51"/>
      <c r="G9" s="68"/>
      <c r="H9" s="68"/>
      <c r="I9" s="58"/>
      <c r="J9" s="81"/>
      <c r="K9" s="68"/>
      <c r="L9" s="38"/>
      <c r="X9" s="38"/>
      <c r="Y9" s="38"/>
      <c r="Z9" s="38"/>
      <c r="AA9" s="38"/>
      <c r="AB9" s="38"/>
      <c r="AC9" s="38"/>
    </row>
    <row r="10" spans="1:33" ht="25.95" customHeight="1">
      <c r="A10" s="39"/>
      <c r="B10" s="57"/>
      <c r="C10" s="83"/>
      <c r="D10" s="51"/>
      <c r="E10" s="51"/>
      <c r="F10" s="51"/>
      <c r="G10" s="68"/>
      <c r="H10" s="68"/>
      <c r="I10" s="58"/>
      <c r="J10" s="68"/>
      <c r="K10" s="68"/>
      <c r="L10" s="38"/>
      <c r="X10" s="38"/>
      <c r="Y10" s="38"/>
      <c r="Z10" s="38"/>
      <c r="AA10" s="38"/>
      <c r="AB10" s="38"/>
      <c r="AC10" s="38"/>
    </row>
    <row r="11" spans="1:33" ht="25.95" customHeight="1">
      <c r="A11" s="39"/>
      <c r="B11" s="57"/>
      <c r="C11" s="83"/>
      <c r="D11" s="51"/>
      <c r="E11" s="51"/>
      <c r="F11" s="51"/>
      <c r="G11" s="68"/>
      <c r="H11" s="68"/>
      <c r="I11" s="58"/>
      <c r="J11" s="68"/>
      <c r="K11" s="68"/>
      <c r="L11" s="38"/>
      <c r="X11" s="38"/>
      <c r="Y11" s="38"/>
      <c r="Z11" s="38"/>
      <c r="AA11" s="38"/>
      <c r="AB11" s="38"/>
      <c r="AC11" s="38"/>
    </row>
    <row r="12" spans="1:33" ht="25.95" customHeight="1">
      <c r="A12" s="39"/>
      <c r="B12" s="57"/>
      <c r="C12" s="83"/>
      <c r="D12" s="51"/>
      <c r="E12" s="51"/>
      <c r="F12" s="51"/>
      <c r="G12" s="68"/>
      <c r="H12" s="68"/>
      <c r="I12" s="58"/>
      <c r="J12" s="68"/>
      <c r="K12" s="68"/>
      <c r="L12" s="38"/>
      <c r="X12" s="38"/>
      <c r="Y12" s="38"/>
      <c r="Z12" s="38"/>
      <c r="AA12" s="38"/>
      <c r="AB12" s="38"/>
      <c r="AC12" s="38"/>
    </row>
    <row r="13" spans="1:33" ht="25.95" customHeight="1">
      <c r="A13" s="39"/>
      <c r="B13" s="57"/>
      <c r="C13" s="83"/>
      <c r="D13" s="51"/>
      <c r="E13" s="51"/>
      <c r="F13" s="51"/>
      <c r="G13" s="68"/>
      <c r="H13" s="68"/>
      <c r="I13" s="58"/>
      <c r="J13" s="68"/>
      <c r="K13" s="68"/>
      <c r="L13" s="38"/>
      <c r="X13" s="38"/>
      <c r="Y13" s="38"/>
      <c r="Z13" s="38"/>
      <c r="AA13" s="38"/>
      <c r="AB13" s="38"/>
      <c r="AC13" s="38"/>
    </row>
    <row r="14" spans="1:33" ht="25.95" customHeight="1">
      <c r="A14" s="39"/>
      <c r="B14" s="57"/>
      <c r="C14" s="83"/>
      <c r="D14" s="51"/>
      <c r="E14" s="51"/>
      <c r="F14" s="51"/>
      <c r="G14" s="68"/>
      <c r="H14" s="68"/>
      <c r="I14" s="58"/>
      <c r="J14" s="68"/>
      <c r="K14" s="68"/>
      <c r="L14" s="38"/>
      <c r="X14" s="38"/>
      <c r="Y14" s="38"/>
      <c r="Z14" s="38"/>
      <c r="AA14" s="38"/>
      <c r="AB14" s="38"/>
      <c r="AC14" s="38"/>
    </row>
    <row r="15" spans="1:33" ht="25.95" customHeight="1">
      <c r="A15" s="39"/>
      <c r="B15" s="57"/>
      <c r="C15" s="83"/>
      <c r="D15" s="51"/>
      <c r="E15" s="51"/>
      <c r="F15" s="51"/>
      <c r="G15" s="68"/>
      <c r="H15" s="68"/>
      <c r="I15" s="58"/>
      <c r="J15" s="68"/>
      <c r="K15" s="68"/>
      <c r="L15" s="38"/>
      <c r="X15" s="38"/>
      <c r="Y15" s="38"/>
      <c r="Z15" s="38"/>
      <c r="AA15" s="38"/>
      <c r="AB15" s="38"/>
      <c r="AC15" s="38"/>
    </row>
    <row r="16" spans="1:33" ht="25.95" customHeight="1">
      <c r="A16" s="39"/>
      <c r="B16" s="57"/>
      <c r="C16" s="83"/>
      <c r="D16" s="51"/>
      <c r="E16" s="51"/>
      <c r="F16" s="51"/>
      <c r="G16" s="68"/>
      <c r="H16" s="68"/>
      <c r="I16" s="58"/>
      <c r="J16" s="68"/>
      <c r="K16" s="68"/>
      <c r="L16" s="38"/>
      <c r="X16" s="38"/>
      <c r="Y16" s="38"/>
      <c r="Z16" s="38"/>
      <c r="AA16" s="38"/>
      <c r="AB16" s="38"/>
      <c r="AC16" s="38"/>
    </row>
    <row r="17" spans="1:29" ht="25.95" customHeight="1">
      <c r="A17" s="39"/>
      <c r="B17" s="57"/>
      <c r="C17" s="83"/>
      <c r="D17" s="51"/>
      <c r="E17" s="51"/>
      <c r="F17" s="51"/>
      <c r="G17" s="68"/>
      <c r="H17" s="68"/>
      <c r="I17" s="58"/>
      <c r="J17" s="68"/>
      <c r="K17" s="68"/>
      <c r="L17" s="38"/>
      <c r="X17" s="38"/>
      <c r="Y17" s="38"/>
      <c r="Z17" s="38"/>
      <c r="AA17" s="38"/>
      <c r="AB17" s="38"/>
      <c r="AC17" s="38"/>
    </row>
    <row r="18" spans="1:29" ht="25.95" customHeight="1">
      <c r="A18" s="39"/>
      <c r="B18" s="57"/>
      <c r="C18" s="83"/>
      <c r="D18" s="51"/>
      <c r="E18" s="51"/>
      <c r="F18" s="51"/>
      <c r="G18" s="68"/>
      <c r="H18" s="68"/>
      <c r="I18" s="58"/>
      <c r="J18" s="68"/>
      <c r="K18" s="68"/>
      <c r="L18" s="38"/>
      <c r="X18" s="38"/>
      <c r="Y18" s="38"/>
      <c r="Z18" s="38"/>
      <c r="AA18" s="38"/>
      <c r="AB18" s="38"/>
      <c r="AC18" s="38"/>
    </row>
    <row r="19" spans="1:29" ht="25.95" customHeight="1">
      <c r="A19" s="39"/>
      <c r="B19" s="57"/>
      <c r="C19" s="83"/>
      <c r="D19" s="51"/>
      <c r="E19" s="51"/>
      <c r="F19" s="51"/>
      <c r="G19" s="68"/>
      <c r="H19" s="68"/>
      <c r="I19" s="58"/>
      <c r="J19" s="68"/>
      <c r="K19" s="68"/>
      <c r="L19" s="38"/>
      <c r="X19" s="38"/>
      <c r="Y19" s="38"/>
      <c r="Z19" s="38"/>
      <c r="AA19" s="38"/>
      <c r="AB19" s="38"/>
      <c r="AC19" s="38"/>
    </row>
    <row r="20" spans="1:29" s="155" customFormat="1" ht="34.049999999999997" customHeight="1">
      <c r="A20" s="137"/>
      <c r="B20" s="152"/>
      <c r="C20" s="153"/>
      <c r="D20" s="188" t="s">
        <v>54</v>
      </c>
      <c r="E20" s="189"/>
      <c r="F20" s="165"/>
      <c r="G20" s="154">
        <f>SUM(G9:G19)</f>
        <v>0</v>
      </c>
      <c r="H20" s="154">
        <f>SUM(H9:H19)</f>
        <v>0</v>
      </c>
      <c r="I20" s="137"/>
      <c r="J20" s="137"/>
      <c r="K20" s="137"/>
      <c r="L20" s="137"/>
      <c r="X20" s="137"/>
      <c r="Y20" s="137"/>
      <c r="Z20" s="137"/>
      <c r="AA20" s="137"/>
      <c r="AB20" s="137"/>
      <c r="AC20" s="137"/>
    </row>
    <row r="21" spans="1:29" ht="15.75" customHeight="1">
      <c r="A21" s="38"/>
      <c r="B21" s="41"/>
      <c r="C21" s="47"/>
      <c r="D21" s="42"/>
      <c r="E21" s="38"/>
      <c r="F21" s="40"/>
      <c r="G21" s="38"/>
      <c r="H21" s="38"/>
      <c r="I21" s="42"/>
      <c r="J21" s="38"/>
      <c r="K21" s="38"/>
      <c r="L21" s="38"/>
      <c r="X21" s="38"/>
      <c r="Y21" s="38"/>
      <c r="Z21" s="38"/>
      <c r="AA21" s="38"/>
      <c r="AB21" s="38"/>
      <c r="AC21" s="38"/>
    </row>
    <row r="22" spans="1:29" ht="33" customHeight="1">
      <c r="A22" s="45" t="s">
        <v>1</v>
      </c>
      <c r="B22" s="49" t="s">
        <v>47</v>
      </c>
      <c r="C22" s="46" t="s">
        <v>48</v>
      </c>
      <c r="D22" s="45" t="s">
        <v>49</v>
      </c>
      <c r="E22" s="45" t="s">
        <v>62</v>
      </c>
      <c r="F22" s="45" t="s">
        <v>92</v>
      </c>
      <c r="G22" s="45" t="s">
        <v>63</v>
      </c>
      <c r="H22" s="45" t="s">
        <v>90</v>
      </c>
      <c r="I22" s="45" t="s">
        <v>50</v>
      </c>
      <c r="J22" s="45" t="s">
        <v>51</v>
      </c>
      <c r="K22" s="45" t="s">
        <v>52</v>
      </c>
      <c r="L22" s="38"/>
      <c r="X22" s="38"/>
      <c r="Y22" s="38"/>
      <c r="Z22" s="38"/>
      <c r="AA22" s="38"/>
      <c r="AB22" s="38"/>
      <c r="AC22" s="38"/>
    </row>
    <row r="23" spans="1:29" ht="34.049999999999997" customHeight="1">
      <c r="A23" s="50"/>
      <c r="B23" s="57"/>
      <c r="C23" s="83"/>
      <c r="D23" s="60"/>
      <c r="E23" s="51"/>
      <c r="F23" s="51"/>
      <c r="G23" s="62"/>
      <c r="H23" s="62">
        <v>0</v>
      </c>
      <c r="I23" s="48"/>
      <c r="J23" s="81"/>
      <c r="K23" s="68"/>
      <c r="L23" s="40"/>
      <c r="X23" s="40"/>
      <c r="Y23" s="40"/>
      <c r="Z23" s="40"/>
      <c r="AA23" s="40"/>
      <c r="AB23" s="40"/>
      <c r="AC23" s="40"/>
    </row>
    <row r="24" spans="1:29" ht="25.05" customHeight="1">
      <c r="A24" s="50"/>
      <c r="B24" s="57"/>
      <c r="C24" s="83"/>
      <c r="D24" s="60"/>
      <c r="E24" s="51"/>
      <c r="F24" s="51"/>
      <c r="G24" s="62"/>
      <c r="H24" s="62">
        <v>0</v>
      </c>
      <c r="I24" s="48"/>
      <c r="J24" s="68"/>
      <c r="K24" s="68"/>
      <c r="L24" s="40"/>
      <c r="X24" s="40"/>
      <c r="Y24" s="40"/>
      <c r="Z24" s="40"/>
      <c r="AA24" s="40"/>
      <c r="AB24" s="40"/>
      <c r="AC24" s="40"/>
    </row>
    <row r="25" spans="1:29" ht="25.05" customHeight="1">
      <c r="A25" s="50"/>
      <c r="B25" s="57"/>
      <c r="C25" s="83"/>
      <c r="D25" s="60"/>
      <c r="E25" s="51"/>
      <c r="F25" s="51"/>
      <c r="G25" s="62"/>
      <c r="H25" s="62">
        <v>0</v>
      </c>
      <c r="I25" s="48"/>
      <c r="J25" s="68"/>
      <c r="K25" s="68"/>
      <c r="L25" s="40"/>
      <c r="X25" s="40"/>
      <c r="Y25" s="40"/>
      <c r="Z25" s="40"/>
      <c r="AA25" s="40"/>
      <c r="AB25" s="40"/>
      <c r="AC25" s="40"/>
    </row>
    <row r="26" spans="1:29" ht="25.05" customHeight="1">
      <c r="A26" s="50"/>
      <c r="B26" s="57"/>
      <c r="C26" s="83"/>
      <c r="D26" s="60"/>
      <c r="E26" s="51"/>
      <c r="F26" s="51"/>
      <c r="G26" s="62"/>
      <c r="H26" s="62">
        <v>0</v>
      </c>
      <c r="I26" s="48"/>
      <c r="J26" s="68"/>
      <c r="K26" s="68"/>
      <c r="L26" s="40"/>
      <c r="X26" s="40"/>
      <c r="Y26" s="40"/>
      <c r="Z26" s="40"/>
      <c r="AA26" s="40"/>
      <c r="AB26" s="40"/>
      <c r="AC26" s="40"/>
    </row>
    <row r="27" spans="1:29" ht="37.049999999999997" customHeight="1">
      <c r="A27" s="50"/>
      <c r="B27" s="57"/>
      <c r="C27" s="83"/>
      <c r="D27" s="69"/>
      <c r="E27" s="51"/>
      <c r="F27" s="51"/>
      <c r="G27" s="62"/>
      <c r="H27" s="62">
        <v>0</v>
      </c>
      <c r="I27" s="48"/>
      <c r="J27" s="68"/>
      <c r="K27" s="68"/>
      <c r="L27" s="40"/>
      <c r="X27" s="40"/>
      <c r="Y27" s="40"/>
      <c r="Z27" s="40"/>
      <c r="AA27" s="40"/>
      <c r="AB27" s="40"/>
      <c r="AC27" s="40"/>
    </row>
    <row r="28" spans="1:29" ht="25.05" customHeight="1">
      <c r="A28" s="50"/>
      <c r="B28" s="57"/>
      <c r="C28" s="83"/>
      <c r="D28" s="60"/>
      <c r="E28" s="51"/>
      <c r="F28" s="51"/>
      <c r="G28" s="62"/>
      <c r="H28" s="62">
        <v>0</v>
      </c>
      <c r="I28" s="48"/>
      <c r="J28" s="68"/>
      <c r="K28" s="68"/>
      <c r="L28" s="40"/>
      <c r="X28" s="40"/>
      <c r="Y28" s="40"/>
      <c r="Z28" s="40"/>
      <c r="AA28" s="40"/>
      <c r="AB28" s="40"/>
      <c r="AC28" s="40"/>
    </row>
    <row r="29" spans="1:29" ht="33" customHeight="1">
      <c r="A29" s="50"/>
      <c r="B29" s="57"/>
      <c r="C29" s="83"/>
      <c r="D29" s="69"/>
      <c r="E29" s="51"/>
      <c r="F29" s="51"/>
      <c r="G29" s="62"/>
      <c r="H29" s="62">
        <v>0</v>
      </c>
      <c r="I29" s="48"/>
      <c r="J29" s="68"/>
      <c r="K29" s="68"/>
      <c r="L29" s="40"/>
      <c r="X29" s="40"/>
      <c r="Y29" s="40"/>
      <c r="Z29" s="40"/>
      <c r="AA29" s="40"/>
      <c r="AB29" s="40"/>
      <c r="AC29" s="40"/>
    </row>
    <row r="30" spans="1:29" ht="25.05" customHeight="1">
      <c r="A30" s="50"/>
      <c r="B30" s="57"/>
      <c r="C30" s="83"/>
      <c r="D30" s="60"/>
      <c r="E30" s="51"/>
      <c r="F30" s="51"/>
      <c r="G30" s="62"/>
      <c r="H30" s="62">
        <v>0</v>
      </c>
      <c r="I30" s="48"/>
      <c r="J30" s="68"/>
      <c r="K30" s="68"/>
      <c r="L30" s="38"/>
      <c r="X30" s="38"/>
      <c r="Y30" s="38"/>
      <c r="Z30" s="38"/>
      <c r="AA30" s="38"/>
      <c r="AB30" s="38"/>
      <c r="AC30" s="38"/>
    </row>
    <row r="31" spans="1:29" ht="25.05" customHeight="1">
      <c r="A31" s="50"/>
      <c r="B31" s="57"/>
      <c r="C31" s="83"/>
      <c r="D31" s="60"/>
      <c r="E31" s="51"/>
      <c r="F31" s="51"/>
      <c r="G31" s="62"/>
      <c r="H31" s="62">
        <v>0</v>
      </c>
      <c r="I31" s="48"/>
      <c r="J31" s="68"/>
      <c r="K31" s="68"/>
      <c r="L31" s="38"/>
      <c r="X31" s="38"/>
      <c r="Y31" s="38"/>
      <c r="Z31" s="38"/>
      <c r="AA31" s="38"/>
      <c r="AB31" s="38"/>
      <c r="AC31" s="38"/>
    </row>
    <row r="32" spans="1:29" ht="36" customHeight="1">
      <c r="A32" s="50"/>
      <c r="B32" s="57"/>
      <c r="C32" s="83"/>
      <c r="D32" s="69"/>
      <c r="E32" s="51"/>
      <c r="F32" s="51"/>
      <c r="G32" s="62"/>
      <c r="H32" s="62">
        <v>0</v>
      </c>
      <c r="I32" s="48"/>
      <c r="J32" s="81"/>
      <c r="K32" s="68"/>
      <c r="L32" s="38"/>
      <c r="X32" s="38"/>
      <c r="Y32" s="38"/>
      <c r="Z32" s="38"/>
      <c r="AA32" s="38"/>
      <c r="AB32" s="38"/>
      <c r="AC32" s="38"/>
    </row>
    <row r="33" spans="1:29" ht="25.05" customHeight="1">
      <c r="A33" s="50"/>
      <c r="B33" s="57"/>
      <c r="C33" s="83"/>
      <c r="D33" s="60"/>
      <c r="E33" s="51"/>
      <c r="F33" s="51"/>
      <c r="G33" s="62"/>
      <c r="H33" s="62">
        <v>0</v>
      </c>
      <c r="I33" s="48"/>
      <c r="J33" s="68"/>
      <c r="K33" s="68"/>
      <c r="L33" s="38"/>
      <c r="X33" s="38"/>
      <c r="Y33" s="38"/>
      <c r="Z33" s="38"/>
      <c r="AA33" s="38"/>
      <c r="AB33" s="38"/>
      <c r="AC33" s="38"/>
    </row>
    <row r="34" spans="1:29" ht="25.05" customHeight="1">
      <c r="A34" s="50"/>
      <c r="B34" s="57"/>
      <c r="C34" s="83"/>
      <c r="D34" s="60"/>
      <c r="E34" s="51"/>
      <c r="F34" s="51"/>
      <c r="G34" s="62"/>
      <c r="H34" s="62">
        <v>0</v>
      </c>
      <c r="I34" s="48"/>
      <c r="J34" s="68"/>
      <c r="K34" s="68"/>
      <c r="L34" s="38"/>
      <c r="X34" s="38"/>
      <c r="Y34" s="38"/>
      <c r="Z34" s="38"/>
      <c r="AA34" s="38"/>
      <c r="AB34" s="38"/>
      <c r="AC34" s="38"/>
    </row>
    <row r="35" spans="1:29" ht="25.05" customHeight="1">
      <c r="A35" s="50"/>
      <c r="B35" s="57"/>
      <c r="C35" s="83"/>
      <c r="D35" s="60"/>
      <c r="E35" s="51"/>
      <c r="F35" s="51"/>
      <c r="G35" s="62"/>
      <c r="H35" s="62">
        <v>0</v>
      </c>
      <c r="I35" s="48"/>
      <c r="J35" s="68"/>
      <c r="K35" s="68"/>
      <c r="L35" s="40"/>
      <c r="X35" s="40"/>
      <c r="Y35" s="40"/>
      <c r="Z35" s="40"/>
      <c r="AA35" s="40"/>
      <c r="AB35" s="40"/>
      <c r="AC35" s="40"/>
    </row>
    <row r="36" spans="1:29" ht="25.05" customHeight="1">
      <c r="A36" s="50"/>
      <c r="B36" s="57"/>
      <c r="C36" s="83"/>
      <c r="D36" s="60"/>
      <c r="E36" s="51"/>
      <c r="F36" s="51"/>
      <c r="G36" s="62"/>
      <c r="H36" s="62">
        <v>0</v>
      </c>
      <c r="I36" s="48"/>
      <c r="J36" s="68"/>
      <c r="K36" s="68"/>
      <c r="L36" s="40"/>
      <c r="X36" s="40"/>
      <c r="Y36" s="40"/>
      <c r="Z36" s="40"/>
      <c r="AA36" s="40"/>
      <c r="AB36" s="40"/>
      <c r="AC36" s="40"/>
    </row>
    <row r="37" spans="1:29" ht="34.950000000000003" customHeight="1">
      <c r="A37" s="50"/>
      <c r="B37" s="57"/>
      <c r="C37" s="83"/>
      <c r="D37" s="69"/>
      <c r="E37" s="51"/>
      <c r="F37" s="51"/>
      <c r="G37" s="62"/>
      <c r="H37" s="62">
        <v>0</v>
      </c>
      <c r="I37" s="48"/>
      <c r="J37" s="81"/>
      <c r="K37" s="68"/>
      <c r="L37" s="40"/>
      <c r="X37" s="40"/>
      <c r="Y37" s="40"/>
      <c r="Z37" s="40"/>
      <c r="AA37" s="40"/>
      <c r="AB37" s="40"/>
      <c r="AC37" s="40"/>
    </row>
    <row r="38" spans="1:29" ht="25.05" customHeight="1">
      <c r="A38" s="50"/>
      <c r="B38" s="57"/>
      <c r="C38" s="83"/>
      <c r="D38" s="60"/>
      <c r="E38" s="51"/>
      <c r="F38" s="51"/>
      <c r="G38" s="62"/>
      <c r="H38" s="62">
        <v>0</v>
      </c>
      <c r="I38" s="48"/>
      <c r="J38" s="68"/>
      <c r="K38" s="68"/>
      <c r="L38" s="40"/>
      <c r="X38" s="40"/>
      <c r="Y38" s="40"/>
      <c r="Z38" s="40"/>
      <c r="AA38" s="40"/>
      <c r="AB38" s="40"/>
      <c r="AC38" s="40"/>
    </row>
    <row r="39" spans="1:29" ht="25.05" customHeight="1">
      <c r="A39" s="50"/>
      <c r="B39" s="57"/>
      <c r="C39" s="83"/>
      <c r="D39" s="60"/>
      <c r="E39" s="51"/>
      <c r="F39" s="51"/>
      <c r="G39" s="62"/>
      <c r="H39" s="62">
        <v>0</v>
      </c>
      <c r="I39" s="48"/>
      <c r="J39" s="68"/>
      <c r="K39" s="68"/>
      <c r="L39" s="40"/>
      <c r="X39" s="40"/>
      <c r="Y39" s="40"/>
      <c r="Z39" s="40"/>
      <c r="AA39" s="40"/>
      <c r="AB39" s="40"/>
      <c r="AC39" s="40"/>
    </row>
    <row r="40" spans="1:29" ht="33" customHeight="1">
      <c r="A40" s="50"/>
      <c r="B40" s="57"/>
      <c r="C40" s="83"/>
      <c r="D40" s="69"/>
      <c r="E40" s="51"/>
      <c r="F40" s="51"/>
      <c r="G40" s="62"/>
      <c r="H40" s="62">
        <v>0</v>
      </c>
      <c r="I40" s="48"/>
      <c r="J40" s="81"/>
      <c r="K40" s="68"/>
      <c r="L40" s="40"/>
      <c r="X40" s="40"/>
      <c r="Y40" s="40"/>
      <c r="Z40" s="40"/>
      <c r="AA40" s="40"/>
      <c r="AB40" s="40"/>
      <c r="AC40" s="40"/>
    </row>
    <row r="41" spans="1:29" ht="27" customHeight="1">
      <c r="A41" s="50"/>
      <c r="B41" s="57"/>
      <c r="C41" s="83"/>
      <c r="D41" s="69"/>
      <c r="E41" s="51"/>
      <c r="F41" s="51"/>
      <c r="G41" s="62"/>
      <c r="H41" s="62">
        <v>0</v>
      </c>
      <c r="I41" s="48"/>
      <c r="J41" s="68"/>
      <c r="K41" s="68"/>
      <c r="L41" s="38"/>
      <c r="X41" s="38"/>
      <c r="Y41" s="38"/>
      <c r="Z41" s="38"/>
      <c r="AA41" s="38"/>
      <c r="AB41" s="38"/>
      <c r="AC41" s="38"/>
    </row>
    <row r="42" spans="1:29" ht="25.05" customHeight="1">
      <c r="A42" s="50"/>
      <c r="B42" s="57"/>
      <c r="C42" s="83"/>
      <c r="D42" s="60"/>
      <c r="E42" s="51"/>
      <c r="F42" s="51"/>
      <c r="G42" s="62"/>
      <c r="H42" s="62">
        <v>0</v>
      </c>
      <c r="I42" s="48"/>
      <c r="J42" s="68"/>
      <c r="K42" s="68"/>
      <c r="L42" s="38"/>
      <c r="X42" s="38"/>
      <c r="Y42" s="38"/>
      <c r="Z42" s="38"/>
      <c r="AA42" s="38"/>
      <c r="AB42" s="38"/>
      <c r="AC42" s="38"/>
    </row>
    <row r="43" spans="1:29" ht="25.05" customHeight="1">
      <c r="A43" s="50"/>
      <c r="B43" s="57"/>
      <c r="C43" s="83"/>
      <c r="D43" s="60"/>
      <c r="E43" s="51"/>
      <c r="F43" s="51"/>
      <c r="G43" s="62"/>
      <c r="H43" s="62">
        <v>0</v>
      </c>
      <c r="I43" s="48"/>
      <c r="J43" s="68"/>
      <c r="K43" s="68"/>
      <c r="L43" s="38"/>
      <c r="X43" s="38"/>
      <c r="Y43" s="38"/>
      <c r="Z43" s="38"/>
      <c r="AA43" s="38"/>
      <c r="AB43" s="38"/>
      <c r="AC43" s="38"/>
    </row>
    <row r="44" spans="1:29" ht="34.049999999999997" customHeight="1">
      <c r="A44" s="50"/>
      <c r="B44" s="57"/>
      <c r="C44" s="83"/>
      <c r="D44" s="69"/>
      <c r="E44" s="51"/>
      <c r="F44" s="51"/>
      <c r="G44" s="62"/>
      <c r="H44" s="62">
        <v>0</v>
      </c>
      <c r="I44" s="48"/>
      <c r="J44" s="68"/>
      <c r="K44" s="68"/>
      <c r="L44" s="38"/>
      <c r="X44" s="38"/>
      <c r="Y44" s="38"/>
      <c r="Z44" s="38"/>
      <c r="AA44" s="38"/>
      <c r="AB44" s="38"/>
      <c r="AC44" s="38"/>
    </row>
    <row r="45" spans="1:29" ht="30" customHeight="1">
      <c r="A45" s="50"/>
      <c r="B45" s="61"/>
      <c r="C45" s="83"/>
      <c r="D45" s="60"/>
      <c r="E45" s="51"/>
      <c r="F45" s="51"/>
      <c r="G45" s="62"/>
      <c r="H45" s="62">
        <v>0</v>
      </c>
      <c r="I45" s="48"/>
      <c r="J45" s="68"/>
      <c r="K45" s="68"/>
      <c r="L45" s="38"/>
      <c r="X45" s="38"/>
      <c r="Y45" s="38"/>
      <c r="Z45" s="38"/>
      <c r="AA45" s="38"/>
      <c r="AB45" s="38"/>
      <c r="AC45" s="38"/>
    </row>
    <row r="46" spans="1:29" ht="34.049999999999997" customHeight="1">
      <c r="A46" s="50"/>
      <c r="B46" s="57"/>
      <c r="C46" s="83"/>
      <c r="D46" s="60"/>
      <c r="E46" s="51"/>
      <c r="F46" s="51"/>
      <c r="G46" s="62"/>
      <c r="H46" s="62">
        <v>0</v>
      </c>
      <c r="I46" s="48"/>
      <c r="J46" s="68"/>
      <c r="K46" s="68"/>
      <c r="L46" s="40"/>
      <c r="X46" s="40"/>
      <c r="Y46" s="40"/>
      <c r="Z46" s="40"/>
      <c r="AA46" s="40"/>
      <c r="AB46" s="40"/>
      <c r="AC46" s="40"/>
    </row>
    <row r="47" spans="1:29" ht="25.05" customHeight="1">
      <c r="A47" s="50"/>
      <c r="B47" s="84"/>
      <c r="C47" s="83"/>
      <c r="D47" s="60"/>
      <c r="E47" s="51"/>
      <c r="F47" s="51"/>
      <c r="G47" s="62"/>
      <c r="H47" s="62">
        <v>0</v>
      </c>
      <c r="I47" s="48"/>
      <c r="J47" s="68"/>
      <c r="K47" s="68"/>
      <c r="L47" s="38"/>
      <c r="X47" s="38"/>
      <c r="Y47" s="38"/>
      <c r="Z47" s="38"/>
      <c r="AA47" s="38"/>
      <c r="AB47" s="38"/>
      <c r="AC47" s="38"/>
    </row>
    <row r="48" spans="1:29" s="155" customFormat="1" ht="37.950000000000003" customHeight="1">
      <c r="A48" s="137"/>
      <c r="B48" s="137"/>
      <c r="C48" s="137"/>
      <c r="D48" s="188" t="s">
        <v>103</v>
      </c>
      <c r="E48" s="189"/>
      <c r="F48" s="169"/>
      <c r="G48" s="163">
        <f>SUM(G23:G47)</f>
        <v>0</v>
      </c>
      <c r="H48" s="162">
        <f>SUM(H23:H47)</f>
        <v>0</v>
      </c>
      <c r="I48" s="154"/>
      <c r="J48" s="137"/>
      <c r="K48" s="137"/>
      <c r="L48" s="137"/>
      <c r="X48" s="137"/>
      <c r="Y48" s="137"/>
      <c r="Z48" s="137"/>
      <c r="AA48" s="137"/>
      <c r="AB48" s="137"/>
      <c r="AC48" s="137"/>
    </row>
    <row r="49" spans="1:29" ht="15.75" customHeight="1">
      <c r="A49" s="38"/>
      <c r="B49" s="41"/>
      <c r="C49" s="47"/>
      <c r="D49" s="42"/>
      <c r="E49" s="38"/>
      <c r="F49" s="40"/>
      <c r="G49" s="38"/>
      <c r="H49" s="38"/>
      <c r="I49" s="42"/>
      <c r="J49" s="38"/>
      <c r="K49" s="38"/>
      <c r="L49" s="38"/>
      <c r="X49" s="38"/>
      <c r="Y49" s="38"/>
      <c r="Z49" s="38"/>
      <c r="AA49" s="38"/>
      <c r="AB49" s="38"/>
      <c r="AC49" s="38"/>
    </row>
    <row r="50" spans="1:29" ht="37.950000000000003" customHeight="1">
      <c r="A50" s="45" t="s">
        <v>2</v>
      </c>
      <c r="B50" s="49" t="s">
        <v>47</v>
      </c>
      <c r="C50" s="46" t="s">
        <v>48</v>
      </c>
      <c r="D50" s="45" t="s">
        <v>49</v>
      </c>
      <c r="E50" s="45" t="s">
        <v>62</v>
      </c>
      <c r="F50" s="45" t="s">
        <v>92</v>
      </c>
      <c r="G50" s="45" t="s">
        <v>63</v>
      </c>
      <c r="H50" s="45" t="s">
        <v>90</v>
      </c>
      <c r="I50" s="45" t="s">
        <v>50</v>
      </c>
      <c r="J50" s="45" t="s">
        <v>51</v>
      </c>
      <c r="K50" s="45" t="s">
        <v>52</v>
      </c>
      <c r="L50" s="38"/>
      <c r="X50" s="38"/>
      <c r="Y50" s="38"/>
      <c r="Z50" s="38"/>
      <c r="AA50" s="38"/>
      <c r="AB50" s="38"/>
      <c r="AC50" s="38"/>
    </row>
    <row r="51" spans="1:29" ht="48" customHeight="1">
      <c r="A51" s="50" t="s">
        <v>7</v>
      </c>
      <c r="B51" s="84" t="s">
        <v>107</v>
      </c>
      <c r="C51" s="83" t="s">
        <v>106</v>
      </c>
      <c r="D51" s="51" t="s">
        <v>108</v>
      </c>
      <c r="E51" s="51" t="s">
        <v>102</v>
      </c>
      <c r="F51" s="51" t="s">
        <v>161</v>
      </c>
      <c r="G51" s="62">
        <v>4000000</v>
      </c>
      <c r="H51" s="62">
        <v>1999547</v>
      </c>
      <c r="I51" s="48">
        <v>43200</v>
      </c>
      <c r="J51" s="81" t="s">
        <v>153</v>
      </c>
      <c r="K51" s="68" t="s">
        <v>163</v>
      </c>
      <c r="L51" s="38"/>
      <c r="X51" s="38"/>
      <c r="Y51" s="38"/>
      <c r="Z51" s="38"/>
      <c r="AA51" s="38"/>
      <c r="AB51" s="38"/>
      <c r="AC51" s="38"/>
    </row>
    <row r="52" spans="1:29" ht="48" customHeight="1">
      <c r="A52" s="50"/>
      <c r="B52" s="84" t="s">
        <v>107</v>
      </c>
      <c r="C52" s="83" t="s">
        <v>106</v>
      </c>
      <c r="D52" s="51" t="s">
        <v>108</v>
      </c>
      <c r="E52" s="51" t="s">
        <v>102</v>
      </c>
      <c r="F52" s="51" t="s">
        <v>162</v>
      </c>
      <c r="G52" s="62">
        <v>5000000</v>
      </c>
      <c r="H52" s="62">
        <v>1077225</v>
      </c>
      <c r="I52" s="48">
        <v>43200</v>
      </c>
      <c r="J52" s="81" t="s">
        <v>153</v>
      </c>
      <c r="K52" s="68" t="s">
        <v>101</v>
      </c>
      <c r="L52" s="40"/>
      <c r="X52" s="40"/>
      <c r="Y52" s="40"/>
      <c r="Z52" s="40"/>
      <c r="AA52" s="40"/>
      <c r="AB52" s="40"/>
      <c r="AC52" s="40"/>
    </row>
    <row r="53" spans="1:29" ht="48" customHeight="1">
      <c r="A53" s="50"/>
      <c r="B53" s="84" t="s">
        <v>107</v>
      </c>
      <c r="C53" s="83" t="s">
        <v>106</v>
      </c>
      <c r="D53" s="51" t="s">
        <v>108</v>
      </c>
      <c r="E53" s="51" t="s">
        <v>102</v>
      </c>
      <c r="F53" s="51" t="s">
        <v>162</v>
      </c>
      <c r="G53" s="62">
        <v>11000000</v>
      </c>
      <c r="H53" s="62">
        <v>3735310</v>
      </c>
      <c r="I53" s="48">
        <v>43200</v>
      </c>
      <c r="J53" s="81" t="s">
        <v>153</v>
      </c>
      <c r="K53" s="68" t="s">
        <v>101</v>
      </c>
      <c r="L53" s="40"/>
      <c r="X53" s="40"/>
      <c r="Y53" s="40"/>
      <c r="Z53" s="40"/>
      <c r="AA53" s="40"/>
      <c r="AB53" s="40"/>
      <c r="AC53" s="40"/>
    </row>
    <row r="54" spans="1:29" ht="48" customHeight="1">
      <c r="A54" s="50"/>
      <c r="B54" s="84" t="s">
        <v>107</v>
      </c>
      <c r="C54" s="83" t="s">
        <v>106</v>
      </c>
      <c r="D54" s="51" t="s">
        <v>108</v>
      </c>
      <c r="E54" s="51" t="s">
        <v>102</v>
      </c>
      <c r="F54" s="51" t="s">
        <v>162</v>
      </c>
      <c r="G54" s="62">
        <v>71000000</v>
      </c>
      <c r="H54" s="62">
        <v>8610695</v>
      </c>
      <c r="I54" s="48">
        <v>43200</v>
      </c>
      <c r="J54" s="81" t="s">
        <v>153</v>
      </c>
      <c r="K54" s="68" t="s">
        <v>101</v>
      </c>
      <c r="L54" s="40"/>
      <c r="X54" s="40"/>
      <c r="Y54" s="40"/>
      <c r="Z54" s="40"/>
      <c r="AA54" s="40"/>
      <c r="AB54" s="40"/>
      <c r="AC54" s="40"/>
    </row>
    <row r="55" spans="1:29" s="155" customFormat="1" ht="37.950000000000003" customHeight="1">
      <c r="A55" s="137"/>
      <c r="B55" s="152"/>
      <c r="C55" s="153"/>
      <c r="D55" s="188" t="s">
        <v>104</v>
      </c>
      <c r="E55" s="189"/>
      <c r="F55" s="165"/>
      <c r="G55" s="156">
        <f>+SUM(G51:G54)</f>
        <v>91000000</v>
      </c>
      <c r="H55" s="156">
        <f>+SUM(H51:H54)</f>
        <v>15422777</v>
      </c>
      <c r="I55" s="154"/>
      <c r="J55" s="137"/>
      <c r="K55" s="137"/>
      <c r="L55" s="137"/>
      <c r="X55" s="137"/>
      <c r="Y55" s="137"/>
      <c r="Z55" s="137"/>
      <c r="AA55" s="137"/>
      <c r="AB55" s="137"/>
      <c r="AC55" s="137"/>
    </row>
    <row r="56" spans="1:29" ht="15.75" customHeight="1">
      <c r="A56" s="38"/>
      <c r="B56" s="41"/>
      <c r="C56" s="47"/>
      <c r="D56" s="42"/>
      <c r="E56" s="38"/>
      <c r="F56" s="40"/>
      <c r="G56" s="38"/>
      <c r="H56" s="38"/>
      <c r="I56" s="42"/>
      <c r="J56" s="38"/>
      <c r="K56" s="38"/>
      <c r="L56" s="38"/>
      <c r="X56" s="38"/>
      <c r="Y56" s="38"/>
      <c r="Z56" s="38"/>
      <c r="AA56" s="38"/>
      <c r="AB56" s="38"/>
      <c r="AC56" s="38"/>
    </row>
    <row r="57" spans="1:29" ht="37.049999999999997" customHeight="1">
      <c r="A57" s="45" t="s">
        <v>3</v>
      </c>
      <c r="B57" s="49" t="s">
        <v>47</v>
      </c>
      <c r="C57" s="46" t="s">
        <v>48</v>
      </c>
      <c r="D57" s="45" t="s">
        <v>49</v>
      </c>
      <c r="E57" s="45" t="s">
        <v>62</v>
      </c>
      <c r="F57" s="45" t="s">
        <v>92</v>
      </c>
      <c r="G57" s="45" t="s">
        <v>63</v>
      </c>
      <c r="H57" s="45" t="s">
        <v>90</v>
      </c>
      <c r="I57" s="45" t="s">
        <v>50</v>
      </c>
      <c r="J57" s="45" t="s">
        <v>51</v>
      </c>
      <c r="K57" s="45" t="s">
        <v>52</v>
      </c>
      <c r="L57" s="38"/>
      <c r="X57" s="38"/>
      <c r="Y57" s="38"/>
      <c r="Z57" s="38"/>
      <c r="AA57" s="38"/>
      <c r="AB57" s="38"/>
      <c r="AC57" s="38"/>
    </row>
    <row r="58" spans="1:29" ht="37.049999999999997" customHeight="1">
      <c r="A58" s="50"/>
      <c r="B58" s="57"/>
      <c r="C58" s="51"/>
      <c r="D58" s="51"/>
      <c r="E58" s="51"/>
      <c r="F58" s="51"/>
      <c r="G58" s="68"/>
      <c r="H58" s="68"/>
      <c r="I58" s="48"/>
      <c r="J58" s="68"/>
      <c r="K58" s="68"/>
      <c r="L58" s="38"/>
      <c r="X58" s="38"/>
      <c r="Y58" s="38"/>
      <c r="Z58" s="38"/>
      <c r="AA58" s="38"/>
      <c r="AB58" s="38"/>
      <c r="AC58" s="38"/>
    </row>
    <row r="59" spans="1:29" ht="43.05" customHeight="1">
      <c r="A59" s="50"/>
      <c r="B59" s="57"/>
      <c r="C59" s="51"/>
      <c r="D59" s="51"/>
      <c r="E59" s="51"/>
      <c r="F59" s="51"/>
      <c r="G59" s="68"/>
      <c r="H59" s="68"/>
      <c r="I59" s="48"/>
      <c r="J59" s="68"/>
      <c r="K59" s="68"/>
      <c r="L59" s="38"/>
      <c r="X59" s="38"/>
      <c r="Y59" s="38"/>
      <c r="Z59" s="38"/>
      <c r="AA59" s="38"/>
      <c r="AB59" s="38"/>
      <c r="AC59" s="38"/>
    </row>
    <row r="60" spans="1:29" ht="33" customHeight="1">
      <c r="A60" s="50"/>
      <c r="B60" s="57"/>
      <c r="C60" s="51"/>
      <c r="D60" s="51"/>
      <c r="E60" s="51"/>
      <c r="F60" s="51"/>
      <c r="G60" s="68"/>
      <c r="H60" s="68"/>
      <c r="I60" s="48"/>
      <c r="J60" s="68"/>
      <c r="K60" s="68"/>
      <c r="L60" s="38"/>
      <c r="X60" s="38"/>
      <c r="Y60" s="38"/>
      <c r="Z60" s="38"/>
      <c r="AA60" s="38"/>
      <c r="AB60" s="38"/>
      <c r="AC60" s="38"/>
    </row>
    <row r="61" spans="1:29" ht="36" customHeight="1">
      <c r="A61" s="50"/>
      <c r="B61" s="57"/>
      <c r="C61" s="51"/>
      <c r="D61" s="51"/>
      <c r="E61" s="51"/>
      <c r="F61" s="51"/>
      <c r="G61" s="68"/>
      <c r="H61" s="68"/>
      <c r="I61" s="48"/>
      <c r="J61" s="68"/>
      <c r="K61" s="68"/>
      <c r="L61" s="38"/>
      <c r="X61" s="38"/>
      <c r="Y61" s="38"/>
      <c r="Z61" s="38"/>
      <c r="AA61" s="38"/>
      <c r="AB61" s="38"/>
      <c r="AC61" s="38"/>
    </row>
    <row r="62" spans="1:29" ht="37.049999999999997" customHeight="1">
      <c r="A62" s="50"/>
      <c r="B62" s="57"/>
      <c r="C62" s="51"/>
      <c r="D62" s="51"/>
      <c r="E62" s="51"/>
      <c r="F62" s="51"/>
      <c r="G62" s="68"/>
      <c r="H62" s="68"/>
      <c r="I62" s="48"/>
      <c r="J62" s="68"/>
      <c r="K62" s="68"/>
      <c r="L62" s="38"/>
      <c r="X62" s="38"/>
      <c r="Y62" s="38"/>
      <c r="Z62" s="38"/>
      <c r="AA62" s="38"/>
      <c r="AB62" s="38"/>
      <c r="AC62" s="38"/>
    </row>
    <row r="63" spans="1:29" ht="25.05" customHeight="1">
      <c r="A63" s="50"/>
      <c r="B63" s="57"/>
      <c r="C63" s="51"/>
      <c r="D63" s="51"/>
      <c r="E63" s="51"/>
      <c r="F63" s="51"/>
      <c r="G63" s="68"/>
      <c r="H63" s="68"/>
      <c r="I63" s="48"/>
      <c r="J63" s="68"/>
      <c r="K63" s="68"/>
      <c r="L63" s="38"/>
      <c r="X63" s="38"/>
      <c r="Y63" s="38"/>
      <c r="Z63" s="38"/>
      <c r="AA63" s="38"/>
      <c r="AB63" s="38"/>
      <c r="AC63" s="38"/>
    </row>
    <row r="64" spans="1:29" ht="36" customHeight="1">
      <c r="A64" s="50"/>
      <c r="B64" s="57"/>
      <c r="C64" s="51"/>
      <c r="D64" s="51"/>
      <c r="E64" s="51"/>
      <c r="F64" s="51"/>
      <c r="G64" s="68"/>
      <c r="H64" s="68"/>
      <c r="I64" s="48"/>
      <c r="J64" s="68"/>
      <c r="K64" s="68"/>
      <c r="L64" s="38"/>
      <c r="X64" s="38"/>
      <c r="Y64" s="38"/>
      <c r="Z64" s="38"/>
      <c r="AA64" s="38"/>
      <c r="AB64" s="38"/>
      <c r="AC64" s="38"/>
    </row>
    <row r="65" spans="1:29" ht="34.950000000000003" customHeight="1">
      <c r="A65" s="50"/>
      <c r="B65" s="57"/>
      <c r="C65" s="51"/>
      <c r="D65" s="51"/>
      <c r="E65" s="51"/>
      <c r="F65" s="51"/>
      <c r="G65" s="68"/>
      <c r="H65" s="68"/>
      <c r="I65" s="48"/>
      <c r="J65" s="68"/>
      <c r="K65" s="68"/>
      <c r="L65" s="38"/>
      <c r="X65" s="38"/>
      <c r="Y65" s="38"/>
      <c r="Z65" s="38"/>
      <c r="AA65" s="38"/>
      <c r="AB65" s="38"/>
      <c r="AC65" s="38"/>
    </row>
    <row r="66" spans="1:29" ht="36" customHeight="1">
      <c r="A66" s="50"/>
      <c r="B66" s="57"/>
      <c r="C66" s="51"/>
      <c r="D66" s="79"/>
      <c r="E66" s="51"/>
      <c r="F66" s="51"/>
      <c r="G66" s="68"/>
      <c r="H66" s="68"/>
      <c r="I66" s="48"/>
      <c r="J66" s="68"/>
      <c r="K66" s="68"/>
      <c r="L66" s="38"/>
      <c r="X66" s="38"/>
      <c r="Y66" s="38"/>
      <c r="Z66" s="38"/>
      <c r="AA66" s="38"/>
      <c r="AB66" s="38"/>
      <c r="AC66" s="38"/>
    </row>
    <row r="67" spans="1:29" s="155" customFormat="1" ht="37.950000000000003" customHeight="1">
      <c r="A67" s="137"/>
      <c r="B67" s="152"/>
      <c r="C67" s="153"/>
      <c r="D67" s="188" t="s">
        <v>56</v>
      </c>
      <c r="E67" s="189"/>
      <c r="F67" s="165"/>
      <c r="G67" s="154">
        <f>SUM(G58:G66)</f>
        <v>0</v>
      </c>
      <c r="H67" s="154">
        <f>SUM(H58:H66)</f>
        <v>0</v>
      </c>
      <c r="I67" s="154"/>
      <c r="J67" s="137"/>
      <c r="K67" s="137"/>
      <c r="L67" s="137"/>
      <c r="X67" s="137"/>
      <c r="Y67" s="137"/>
      <c r="Z67" s="137"/>
      <c r="AA67" s="137"/>
      <c r="AB67" s="137"/>
      <c r="AC67" s="137"/>
    </row>
    <row r="68" spans="1:29" ht="15.75" customHeight="1">
      <c r="A68" s="38"/>
      <c r="B68" s="41"/>
      <c r="C68" s="47"/>
      <c r="D68" s="42"/>
      <c r="E68" s="38"/>
      <c r="F68" s="40"/>
      <c r="G68" s="38"/>
      <c r="H68" s="38"/>
      <c r="I68" s="42"/>
      <c r="J68" s="38"/>
      <c r="K68" s="38"/>
      <c r="L68" s="38"/>
      <c r="X68" s="38"/>
      <c r="Y68" s="38"/>
      <c r="Z68" s="38"/>
      <c r="AA68" s="38"/>
      <c r="AB68" s="38"/>
      <c r="AC68" s="38"/>
    </row>
    <row r="69" spans="1:29" ht="37.950000000000003" customHeight="1">
      <c r="A69" s="45" t="s">
        <v>4</v>
      </c>
      <c r="B69" s="49" t="s">
        <v>47</v>
      </c>
      <c r="C69" s="46" t="s">
        <v>48</v>
      </c>
      <c r="D69" s="45" t="s">
        <v>49</v>
      </c>
      <c r="E69" s="45" t="s">
        <v>62</v>
      </c>
      <c r="F69" s="45" t="s">
        <v>92</v>
      </c>
      <c r="G69" s="45" t="s">
        <v>63</v>
      </c>
      <c r="H69" s="45" t="s">
        <v>90</v>
      </c>
      <c r="I69" s="45" t="s">
        <v>50</v>
      </c>
      <c r="J69" s="45" t="s">
        <v>51</v>
      </c>
      <c r="K69" s="45" t="s">
        <v>52</v>
      </c>
      <c r="L69" s="38"/>
      <c r="X69" s="38"/>
      <c r="Y69" s="38"/>
      <c r="Z69" s="38"/>
      <c r="AA69" s="38"/>
      <c r="AB69" s="38"/>
      <c r="AC69" s="38"/>
    </row>
    <row r="70" spans="1:29" ht="30">
      <c r="A70" s="50" t="s">
        <v>9</v>
      </c>
      <c r="B70" s="57" t="s">
        <v>133</v>
      </c>
      <c r="C70" s="83" t="s">
        <v>138</v>
      </c>
      <c r="D70" s="167" t="s">
        <v>148</v>
      </c>
      <c r="E70" s="51" t="s">
        <v>102</v>
      </c>
      <c r="F70" s="51" t="s">
        <v>162</v>
      </c>
      <c r="G70" s="62">
        <v>3000000</v>
      </c>
      <c r="H70" s="62">
        <v>995440</v>
      </c>
      <c r="I70" s="48">
        <v>43156</v>
      </c>
      <c r="J70" s="81" t="s">
        <v>153</v>
      </c>
      <c r="K70" s="68" t="s">
        <v>101</v>
      </c>
      <c r="L70" s="40"/>
      <c r="X70" s="40"/>
      <c r="Y70" s="40"/>
      <c r="Z70" s="40"/>
      <c r="AA70" s="40"/>
      <c r="AB70" s="40"/>
      <c r="AC70" s="40"/>
    </row>
    <row r="71" spans="1:29" ht="30">
      <c r="A71" s="50" t="s">
        <v>9</v>
      </c>
      <c r="B71" s="57" t="s">
        <v>133</v>
      </c>
      <c r="C71" s="83" t="s">
        <v>138</v>
      </c>
      <c r="D71" s="167" t="s">
        <v>148</v>
      </c>
      <c r="E71" s="51" t="s">
        <v>102</v>
      </c>
      <c r="F71" s="51" t="s">
        <v>162</v>
      </c>
      <c r="G71" s="62">
        <v>900500</v>
      </c>
      <c r="H71" s="62">
        <v>135714</v>
      </c>
      <c r="I71" s="48">
        <v>43200</v>
      </c>
      <c r="J71" s="81" t="s">
        <v>153</v>
      </c>
      <c r="K71" s="68" t="s">
        <v>101</v>
      </c>
      <c r="L71" s="40"/>
      <c r="X71" s="40"/>
      <c r="Y71" s="40"/>
      <c r="Z71" s="40"/>
      <c r="AA71" s="40"/>
      <c r="AB71" s="40"/>
      <c r="AC71" s="40"/>
    </row>
    <row r="72" spans="1:29" ht="34.049999999999997" customHeight="1">
      <c r="A72" s="50" t="s">
        <v>9</v>
      </c>
      <c r="B72" s="57" t="s">
        <v>133</v>
      </c>
      <c r="C72" s="83" t="s">
        <v>138</v>
      </c>
      <c r="D72" s="167" t="s">
        <v>148</v>
      </c>
      <c r="E72" s="51" t="s">
        <v>102</v>
      </c>
      <c r="F72" s="51" t="s">
        <v>162</v>
      </c>
      <c r="G72" s="68">
        <v>15000000</v>
      </c>
      <c r="H72" s="68">
        <v>3323164</v>
      </c>
      <c r="I72" s="48">
        <v>43200</v>
      </c>
      <c r="J72" s="81" t="s">
        <v>153</v>
      </c>
      <c r="K72" s="68" t="s">
        <v>101</v>
      </c>
      <c r="L72" s="40"/>
      <c r="X72" s="40"/>
      <c r="Y72" s="40"/>
      <c r="Z72" s="40"/>
      <c r="AA72" s="40"/>
      <c r="AB72" s="40"/>
      <c r="AC72" s="40"/>
    </row>
    <row r="73" spans="1:29" ht="34.049999999999997" customHeight="1">
      <c r="A73" s="50" t="s">
        <v>9</v>
      </c>
      <c r="B73" s="57" t="s">
        <v>133</v>
      </c>
      <c r="C73" s="83" t="s">
        <v>138</v>
      </c>
      <c r="D73" s="167" t="s">
        <v>148</v>
      </c>
      <c r="E73" s="51" t="s">
        <v>102</v>
      </c>
      <c r="F73" s="51" t="s">
        <v>162</v>
      </c>
      <c r="G73" s="62">
        <v>15000000</v>
      </c>
      <c r="H73" s="62">
        <v>2701463</v>
      </c>
      <c r="I73" s="48">
        <v>43141</v>
      </c>
      <c r="J73" s="81" t="s">
        <v>153</v>
      </c>
      <c r="K73" s="68" t="s">
        <v>101</v>
      </c>
      <c r="L73" s="38"/>
      <c r="X73" s="38"/>
      <c r="Y73" s="38"/>
      <c r="Z73" s="38"/>
      <c r="AA73" s="38"/>
      <c r="AB73" s="38"/>
      <c r="AC73" s="38"/>
    </row>
    <row r="74" spans="1:29" ht="34.049999999999997" customHeight="1">
      <c r="A74" s="50" t="s">
        <v>9</v>
      </c>
      <c r="B74" s="57" t="s">
        <v>133</v>
      </c>
      <c r="C74" s="83" t="s">
        <v>138</v>
      </c>
      <c r="D74" s="167" t="s">
        <v>148</v>
      </c>
      <c r="E74" s="51" t="s">
        <v>100</v>
      </c>
      <c r="F74" s="51" t="s">
        <v>162</v>
      </c>
      <c r="G74" s="68">
        <v>900000</v>
      </c>
      <c r="H74" s="68">
        <v>146416</v>
      </c>
      <c r="I74" s="48">
        <v>43141</v>
      </c>
      <c r="J74" s="81" t="s">
        <v>153</v>
      </c>
      <c r="K74" s="68" t="s">
        <v>101</v>
      </c>
      <c r="L74" s="40"/>
      <c r="X74" s="40"/>
      <c r="Y74" s="40"/>
      <c r="Z74" s="40"/>
      <c r="AA74" s="40"/>
      <c r="AB74" s="40"/>
      <c r="AC74" s="40"/>
    </row>
    <row r="75" spans="1:29" ht="36" customHeight="1">
      <c r="A75" s="50" t="s">
        <v>9</v>
      </c>
      <c r="B75" s="57" t="s">
        <v>133</v>
      </c>
      <c r="C75" s="83" t="s">
        <v>138</v>
      </c>
      <c r="D75" s="167" t="s">
        <v>148</v>
      </c>
      <c r="E75" s="51" t="s">
        <v>100</v>
      </c>
      <c r="F75" s="51" t="s">
        <v>162</v>
      </c>
      <c r="G75" s="68">
        <v>900000</v>
      </c>
      <c r="H75" s="68">
        <v>127517</v>
      </c>
      <c r="I75" s="48">
        <v>43141</v>
      </c>
      <c r="J75" s="81" t="s">
        <v>153</v>
      </c>
      <c r="K75" s="68" t="s">
        <v>101</v>
      </c>
      <c r="L75" s="38"/>
      <c r="X75" s="38"/>
      <c r="Y75" s="38"/>
      <c r="Z75" s="38"/>
      <c r="AA75" s="38"/>
      <c r="AB75" s="38"/>
      <c r="AC75" s="38"/>
    </row>
    <row r="76" spans="1:29" ht="36" customHeight="1">
      <c r="A76" s="50" t="s">
        <v>9</v>
      </c>
      <c r="B76" s="57" t="s">
        <v>133</v>
      </c>
      <c r="C76" s="83" t="s">
        <v>138</v>
      </c>
      <c r="D76" s="167" t="s">
        <v>148</v>
      </c>
      <c r="E76" s="51" t="s">
        <v>100</v>
      </c>
      <c r="F76" s="51" t="s">
        <v>162</v>
      </c>
      <c r="G76" s="68">
        <v>55000000</v>
      </c>
      <c r="H76" s="68">
        <v>7623281</v>
      </c>
      <c r="I76" s="48">
        <v>43169</v>
      </c>
      <c r="J76" s="81" t="s">
        <v>153</v>
      </c>
      <c r="K76" s="68" t="s">
        <v>101</v>
      </c>
      <c r="L76" s="40"/>
      <c r="X76" s="40"/>
      <c r="Y76" s="40"/>
      <c r="Z76" s="40"/>
      <c r="AA76" s="40"/>
      <c r="AB76" s="40"/>
      <c r="AC76" s="40"/>
    </row>
    <row r="77" spans="1:29" ht="36" customHeight="1">
      <c r="A77" s="50" t="s">
        <v>9</v>
      </c>
      <c r="B77" s="57" t="s">
        <v>133</v>
      </c>
      <c r="C77" s="83" t="s">
        <v>138</v>
      </c>
      <c r="D77" s="167" t="s">
        <v>148</v>
      </c>
      <c r="E77" s="51" t="s">
        <v>100</v>
      </c>
      <c r="F77" s="51" t="s">
        <v>162</v>
      </c>
      <c r="G77" s="68">
        <v>18000000</v>
      </c>
      <c r="H77" s="68">
        <v>2364634</v>
      </c>
      <c r="I77" s="48">
        <v>43169</v>
      </c>
      <c r="J77" s="81" t="s">
        <v>153</v>
      </c>
      <c r="K77" s="68" t="s">
        <v>101</v>
      </c>
      <c r="L77" s="40"/>
      <c r="X77" s="40"/>
      <c r="Y77" s="40"/>
      <c r="Z77" s="40"/>
      <c r="AA77" s="40"/>
      <c r="AB77" s="40"/>
      <c r="AC77" s="40"/>
    </row>
    <row r="78" spans="1:29" ht="36" customHeight="1">
      <c r="A78" s="50" t="s">
        <v>9</v>
      </c>
      <c r="B78" s="57" t="s">
        <v>133</v>
      </c>
      <c r="C78" s="83" t="s">
        <v>138</v>
      </c>
      <c r="D78" s="167" t="s">
        <v>148</v>
      </c>
      <c r="E78" s="51" t="s">
        <v>100</v>
      </c>
      <c r="F78" s="51" t="s">
        <v>162</v>
      </c>
      <c r="G78" s="68">
        <v>4000000</v>
      </c>
      <c r="H78" s="68">
        <v>562131</v>
      </c>
      <c r="I78" s="48">
        <v>43169</v>
      </c>
      <c r="J78" s="81" t="s">
        <v>153</v>
      </c>
      <c r="K78" s="68" t="s">
        <v>101</v>
      </c>
      <c r="L78" s="40"/>
      <c r="X78" s="40"/>
      <c r="Y78" s="40"/>
      <c r="Z78" s="40"/>
      <c r="AA78" s="40"/>
      <c r="AB78" s="40"/>
      <c r="AC78" s="40"/>
    </row>
    <row r="79" spans="1:29" ht="36" customHeight="1">
      <c r="A79" s="50" t="s">
        <v>9</v>
      </c>
      <c r="B79" s="57" t="s">
        <v>134</v>
      </c>
      <c r="C79" s="83" t="s">
        <v>139</v>
      </c>
      <c r="D79" s="51" t="s">
        <v>151</v>
      </c>
      <c r="E79" s="51" t="s">
        <v>152</v>
      </c>
      <c r="F79" s="51" t="s">
        <v>162</v>
      </c>
      <c r="G79" s="68">
        <v>22000000</v>
      </c>
      <c r="H79" s="68">
        <v>4549999</v>
      </c>
      <c r="I79" s="48">
        <v>43200</v>
      </c>
      <c r="J79" s="81" t="s">
        <v>153</v>
      </c>
      <c r="K79" s="68" t="s">
        <v>101</v>
      </c>
      <c r="L79" s="40"/>
      <c r="X79" s="40"/>
      <c r="Y79" s="40"/>
      <c r="Z79" s="40"/>
      <c r="AA79" s="40"/>
      <c r="AB79" s="40"/>
      <c r="AC79" s="40"/>
    </row>
    <row r="80" spans="1:29" ht="36" customHeight="1">
      <c r="A80" s="50" t="s">
        <v>9</v>
      </c>
      <c r="B80" s="57" t="s">
        <v>134</v>
      </c>
      <c r="C80" s="83" t="s">
        <v>139</v>
      </c>
      <c r="D80" s="51" t="s">
        <v>151</v>
      </c>
      <c r="E80" s="51" t="s">
        <v>152</v>
      </c>
      <c r="F80" s="51" t="s">
        <v>162</v>
      </c>
      <c r="G80" s="68">
        <v>6000000</v>
      </c>
      <c r="H80" s="68">
        <v>2822444</v>
      </c>
      <c r="I80" s="48">
        <v>43200</v>
      </c>
      <c r="J80" s="81" t="s">
        <v>153</v>
      </c>
      <c r="K80" s="68" t="s">
        <v>101</v>
      </c>
      <c r="L80" s="40"/>
      <c r="X80" s="40"/>
      <c r="Y80" s="40"/>
      <c r="Z80" s="40"/>
      <c r="AA80" s="40"/>
      <c r="AB80" s="40"/>
      <c r="AC80" s="40"/>
    </row>
    <row r="81" spans="1:29" ht="36" customHeight="1">
      <c r="A81" s="50" t="s">
        <v>9</v>
      </c>
      <c r="B81" s="57" t="s">
        <v>134</v>
      </c>
      <c r="C81" s="83" t="s">
        <v>139</v>
      </c>
      <c r="D81" s="51" t="s">
        <v>151</v>
      </c>
      <c r="E81" s="51" t="s">
        <v>152</v>
      </c>
      <c r="F81" s="51" t="s">
        <v>162</v>
      </c>
      <c r="G81" s="68">
        <v>7000000</v>
      </c>
      <c r="H81" s="68">
        <v>2907184</v>
      </c>
      <c r="I81" s="48">
        <v>43200</v>
      </c>
      <c r="J81" s="81" t="s">
        <v>153</v>
      </c>
      <c r="K81" s="68" t="s">
        <v>101</v>
      </c>
      <c r="L81" s="40"/>
      <c r="X81" s="40"/>
      <c r="Y81" s="40"/>
      <c r="Z81" s="40"/>
      <c r="AA81" s="40"/>
      <c r="AB81" s="40"/>
      <c r="AC81" s="40"/>
    </row>
    <row r="82" spans="1:29" ht="36" customHeight="1">
      <c r="A82" s="50" t="s">
        <v>9</v>
      </c>
      <c r="B82" s="57" t="s">
        <v>135</v>
      </c>
      <c r="C82" s="83" t="s">
        <v>140</v>
      </c>
      <c r="D82" s="167" t="s">
        <v>149</v>
      </c>
      <c r="E82" s="51" t="s">
        <v>150</v>
      </c>
      <c r="F82" s="51" t="s">
        <v>162</v>
      </c>
      <c r="G82" s="68">
        <v>36000000</v>
      </c>
      <c r="H82" s="68">
        <v>5535699</v>
      </c>
      <c r="I82" s="48">
        <v>43200</v>
      </c>
      <c r="J82" s="81" t="s">
        <v>153</v>
      </c>
      <c r="K82" s="68" t="s">
        <v>101</v>
      </c>
      <c r="L82" s="40"/>
      <c r="X82" s="40"/>
      <c r="Y82" s="40"/>
      <c r="Z82" s="40"/>
      <c r="AA82" s="40"/>
      <c r="AB82" s="40"/>
      <c r="AC82" s="40"/>
    </row>
    <row r="83" spans="1:29" ht="36" customHeight="1">
      <c r="A83" s="50" t="s">
        <v>9</v>
      </c>
      <c r="B83" s="57" t="s">
        <v>135</v>
      </c>
      <c r="C83" s="83" t="s">
        <v>140</v>
      </c>
      <c r="D83" s="167" t="s">
        <v>149</v>
      </c>
      <c r="E83" s="51" t="s">
        <v>150</v>
      </c>
      <c r="F83" s="51" t="s">
        <v>162</v>
      </c>
      <c r="G83" s="68">
        <v>19000000</v>
      </c>
      <c r="H83" s="68">
        <v>4774643</v>
      </c>
      <c r="I83" s="48">
        <v>43200</v>
      </c>
      <c r="J83" s="81" t="s">
        <v>153</v>
      </c>
      <c r="K83" s="68" t="s">
        <v>101</v>
      </c>
      <c r="L83" s="40"/>
      <c r="X83" s="40"/>
      <c r="Y83" s="40"/>
      <c r="Z83" s="40"/>
      <c r="AA83" s="40"/>
      <c r="AB83" s="40"/>
      <c r="AC83" s="40"/>
    </row>
    <row r="84" spans="1:29" ht="36" customHeight="1">
      <c r="A84" s="50" t="s">
        <v>9</v>
      </c>
      <c r="B84" s="57" t="s">
        <v>135</v>
      </c>
      <c r="C84" s="83" t="s">
        <v>140</v>
      </c>
      <c r="D84" s="167" t="s">
        <v>149</v>
      </c>
      <c r="E84" s="51" t="s">
        <v>150</v>
      </c>
      <c r="F84" s="51" t="s">
        <v>162</v>
      </c>
      <c r="G84" s="68">
        <v>5000000</v>
      </c>
      <c r="H84" s="68">
        <v>1162114</v>
      </c>
      <c r="I84" s="48">
        <v>43200</v>
      </c>
      <c r="J84" s="81" t="s">
        <v>153</v>
      </c>
      <c r="K84" s="68" t="s">
        <v>101</v>
      </c>
      <c r="L84" s="40"/>
      <c r="X84" s="40"/>
      <c r="Y84" s="40"/>
      <c r="Z84" s="40"/>
      <c r="AA84" s="40"/>
      <c r="AB84" s="40"/>
      <c r="AC84" s="40"/>
    </row>
    <row r="85" spans="1:29" ht="36" customHeight="1">
      <c r="A85" s="50" t="s">
        <v>9</v>
      </c>
      <c r="B85" s="57" t="s">
        <v>141</v>
      </c>
      <c r="C85" s="83" t="s">
        <v>142</v>
      </c>
      <c r="D85" s="167" t="s">
        <v>154</v>
      </c>
      <c r="E85" s="51" t="s">
        <v>150</v>
      </c>
      <c r="F85" s="51" t="s">
        <v>162</v>
      </c>
      <c r="G85" s="68">
        <v>9000000</v>
      </c>
      <c r="H85" s="68">
        <v>1900000</v>
      </c>
      <c r="I85" s="48">
        <v>43169</v>
      </c>
      <c r="J85" s="81" t="s">
        <v>153</v>
      </c>
      <c r="K85" s="68" t="s">
        <v>101</v>
      </c>
      <c r="L85" s="40"/>
      <c r="X85" s="40"/>
      <c r="Y85" s="40"/>
      <c r="Z85" s="40"/>
      <c r="AA85" s="40"/>
      <c r="AB85" s="40"/>
      <c r="AC85" s="40"/>
    </row>
    <row r="86" spans="1:29" ht="36" customHeight="1">
      <c r="A86" s="50" t="s">
        <v>9</v>
      </c>
      <c r="B86" s="57" t="s">
        <v>141</v>
      </c>
      <c r="C86" s="83" t="s">
        <v>142</v>
      </c>
      <c r="D86" s="167" t="s">
        <v>154</v>
      </c>
      <c r="E86" s="51" t="s">
        <v>150</v>
      </c>
      <c r="F86" s="51" t="s">
        <v>162</v>
      </c>
      <c r="G86" s="68">
        <v>6000000</v>
      </c>
      <c r="H86" s="68">
        <v>1599922</v>
      </c>
      <c r="I86" s="48">
        <v>43169</v>
      </c>
      <c r="J86" s="81" t="s">
        <v>153</v>
      </c>
      <c r="K86" s="68" t="s">
        <v>101</v>
      </c>
      <c r="L86" s="40"/>
      <c r="X86" s="40"/>
      <c r="Y86" s="40"/>
      <c r="Z86" s="40"/>
      <c r="AA86" s="40"/>
      <c r="AB86" s="40"/>
      <c r="AC86" s="40"/>
    </row>
    <row r="87" spans="1:29" ht="36" customHeight="1">
      <c r="A87" s="50" t="s">
        <v>9</v>
      </c>
      <c r="B87" s="57" t="s">
        <v>141</v>
      </c>
      <c r="C87" s="83" t="s">
        <v>142</v>
      </c>
      <c r="D87" s="167" t="s">
        <v>154</v>
      </c>
      <c r="E87" s="51" t="s">
        <v>150</v>
      </c>
      <c r="F87" s="51" t="s">
        <v>162</v>
      </c>
      <c r="G87" s="68">
        <v>6000000</v>
      </c>
      <c r="H87" s="68">
        <v>1516636</v>
      </c>
      <c r="I87" s="48">
        <v>43169</v>
      </c>
      <c r="J87" s="81" t="s">
        <v>153</v>
      </c>
      <c r="K87" s="68" t="s">
        <v>101</v>
      </c>
      <c r="L87" s="40"/>
      <c r="X87" s="40"/>
      <c r="Y87" s="40"/>
      <c r="Z87" s="40"/>
      <c r="AA87" s="40"/>
      <c r="AB87" s="40"/>
      <c r="AC87" s="40"/>
    </row>
    <row r="88" spans="1:29" ht="36" customHeight="1">
      <c r="A88" s="50" t="s">
        <v>9</v>
      </c>
      <c r="B88" s="57" t="s">
        <v>141</v>
      </c>
      <c r="C88" s="83" t="s">
        <v>142</v>
      </c>
      <c r="D88" s="167" t="s">
        <v>154</v>
      </c>
      <c r="E88" s="51" t="s">
        <v>150</v>
      </c>
      <c r="F88" s="51" t="s">
        <v>162</v>
      </c>
      <c r="G88" s="68">
        <v>6000000</v>
      </c>
      <c r="H88" s="68">
        <v>1834596</v>
      </c>
      <c r="I88" s="48">
        <v>43169</v>
      </c>
      <c r="J88" s="81" t="s">
        <v>153</v>
      </c>
      <c r="K88" s="68" t="s">
        <v>101</v>
      </c>
      <c r="L88" s="40"/>
      <c r="X88" s="40"/>
      <c r="Y88" s="40"/>
      <c r="Z88" s="40"/>
      <c r="AA88" s="40"/>
      <c r="AB88" s="40"/>
      <c r="AC88" s="40"/>
    </row>
    <row r="89" spans="1:29" ht="36" customHeight="1">
      <c r="A89" s="50" t="s">
        <v>9</v>
      </c>
      <c r="B89" s="57" t="s">
        <v>136</v>
      </c>
      <c r="C89" s="83" t="s">
        <v>143</v>
      </c>
      <c r="D89" s="167" t="s">
        <v>155</v>
      </c>
      <c r="E89" s="51" t="s">
        <v>150</v>
      </c>
      <c r="F89" s="51" t="s">
        <v>162</v>
      </c>
      <c r="G89" s="68">
        <v>19000000</v>
      </c>
      <c r="H89" s="68">
        <v>4535396</v>
      </c>
      <c r="I89" s="48">
        <v>43169</v>
      </c>
      <c r="J89" s="81" t="s">
        <v>153</v>
      </c>
      <c r="K89" s="68" t="s">
        <v>101</v>
      </c>
      <c r="L89" s="40"/>
      <c r="X89" s="40"/>
      <c r="Y89" s="40"/>
      <c r="Z89" s="40"/>
      <c r="AA89" s="40"/>
      <c r="AB89" s="40"/>
      <c r="AC89" s="40"/>
    </row>
    <row r="90" spans="1:29" ht="36" customHeight="1">
      <c r="A90" s="50" t="s">
        <v>9</v>
      </c>
      <c r="B90" s="57" t="s">
        <v>137</v>
      </c>
      <c r="C90" s="83" t="s">
        <v>144</v>
      </c>
      <c r="D90" s="167" t="s">
        <v>156</v>
      </c>
      <c r="E90" s="51" t="s">
        <v>150</v>
      </c>
      <c r="F90" s="51" t="s">
        <v>162</v>
      </c>
      <c r="G90" s="68">
        <v>7000000</v>
      </c>
      <c r="H90" s="68">
        <v>1796749</v>
      </c>
      <c r="I90" s="48">
        <v>43169</v>
      </c>
      <c r="J90" s="81" t="s">
        <v>153</v>
      </c>
      <c r="K90" s="68" t="s">
        <v>101</v>
      </c>
      <c r="L90" s="40"/>
      <c r="X90" s="40"/>
      <c r="Y90" s="40"/>
      <c r="Z90" s="40"/>
      <c r="AA90" s="40"/>
      <c r="AB90" s="40"/>
      <c r="AC90" s="40"/>
    </row>
    <row r="91" spans="1:29" ht="36" customHeight="1">
      <c r="A91" s="50" t="s">
        <v>9</v>
      </c>
      <c r="B91" s="57" t="s">
        <v>145</v>
      </c>
      <c r="C91" s="83" t="s">
        <v>146</v>
      </c>
      <c r="D91" s="167" t="s">
        <v>158</v>
      </c>
      <c r="E91" s="51" t="s">
        <v>159</v>
      </c>
      <c r="F91" s="51" t="s">
        <v>162</v>
      </c>
      <c r="G91" s="68">
        <v>4000000</v>
      </c>
      <c r="H91" s="68">
        <v>839554</v>
      </c>
      <c r="I91" s="48">
        <v>43169</v>
      </c>
      <c r="J91" s="81" t="s">
        <v>153</v>
      </c>
      <c r="K91" s="68" t="s">
        <v>101</v>
      </c>
      <c r="L91" s="40"/>
      <c r="X91" s="40"/>
      <c r="Y91" s="40"/>
      <c r="Z91" s="40"/>
      <c r="AA91" s="40"/>
      <c r="AB91" s="40"/>
      <c r="AC91" s="40"/>
    </row>
    <row r="92" spans="1:29" ht="36" customHeight="1">
      <c r="A92" s="50" t="s">
        <v>9</v>
      </c>
      <c r="B92" s="57" t="s">
        <v>147</v>
      </c>
      <c r="C92" s="83">
        <v>63515565</v>
      </c>
      <c r="D92" s="51"/>
      <c r="E92" s="51" t="s">
        <v>100</v>
      </c>
      <c r="F92" s="51" t="s">
        <v>162</v>
      </c>
      <c r="G92" s="68">
        <v>50000000</v>
      </c>
      <c r="H92" s="68">
        <v>0</v>
      </c>
      <c r="I92" s="48">
        <v>43169</v>
      </c>
      <c r="J92" s="81" t="s">
        <v>153</v>
      </c>
      <c r="K92" s="68" t="s">
        <v>101</v>
      </c>
      <c r="L92" s="40"/>
      <c r="X92" s="40"/>
      <c r="Y92" s="40"/>
      <c r="Z92" s="40"/>
      <c r="AA92" s="40"/>
      <c r="AB92" s="40"/>
      <c r="AC92" s="40"/>
    </row>
    <row r="93" spans="1:29" ht="36" customHeight="1">
      <c r="A93" s="50" t="s">
        <v>9</v>
      </c>
      <c r="B93" s="57" t="s">
        <v>157</v>
      </c>
      <c r="C93" s="83">
        <v>27958579</v>
      </c>
      <c r="D93" s="51"/>
      <c r="E93" s="51" t="s">
        <v>100</v>
      </c>
      <c r="F93" s="51" t="s">
        <v>162</v>
      </c>
      <c r="G93" s="68">
        <v>50000000</v>
      </c>
      <c r="H93" s="68">
        <v>0</v>
      </c>
      <c r="I93" s="48">
        <v>43169</v>
      </c>
      <c r="J93" s="81" t="s">
        <v>153</v>
      </c>
      <c r="K93" s="68" t="s">
        <v>101</v>
      </c>
      <c r="L93" s="40"/>
      <c r="X93" s="40"/>
      <c r="Y93" s="40"/>
      <c r="Z93" s="40"/>
      <c r="AA93" s="40"/>
      <c r="AB93" s="40"/>
      <c r="AC93" s="40"/>
    </row>
    <row r="94" spans="1:29" s="155" customFormat="1" ht="25.95" customHeight="1">
      <c r="A94" s="137"/>
      <c r="B94" s="152"/>
      <c r="C94" s="153"/>
      <c r="D94" s="188" t="s">
        <v>109</v>
      </c>
      <c r="E94" s="189"/>
      <c r="F94" s="165"/>
      <c r="G94" s="154">
        <f>SUM(G70:G92)</f>
        <v>314700500</v>
      </c>
      <c r="H94" s="154">
        <f>SUM(H70:H92)</f>
        <v>53754696</v>
      </c>
      <c r="I94" s="154"/>
      <c r="J94" s="137"/>
      <c r="K94" s="137"/>
      <c r="L94" s="137"/>
      <c r="X94" s="137"/>
      <c r="Y94" s="137"/>
      <c r="Z94" s="137"/>
      <c r="AA94" s="137"/>
      <c r="AB94" s="137"/>
      <c r="AC94" s="137"/>
    </row>
    <row r="95" spans="1:29" ht="15.75" customHeight="1">
      <c r="A95" s="38"/>
      <c r="B95" s="41"/>
      <c r="C95" s="47"/>
      <c r="D95" s="42"/>
      <c r="E95" s="38"/>
      <c r="F95" s="40"/>
      <c r="G95" s="38"/>
      <c r="H95" s="38"/>
      <c r="I95" s="42"/>
      <c r="J95" s="38"/>
      <c r="K95" s="38"/>
      <c r="L95" s="38"/>
      <c r="X95" s="38"/>
      <c r="Y95" s="38"/>
      <c r="Z95" s="38"/>
      <c r="AA95" s="38"/>
      <c r="AB95" s="38"/>
      <c r="AC95" s="38"/>
    </row>
    <row r="96" spans="1:29" s="155" customFormat="1" ht="31.95" customHeight="1">
      <c r="A96" s="137"/>
      <c r="B96" s="152"/>
      <c r="C96" s="153"/>
      <c r="D96" s="188" t="s">
        <v>46</v>
      </c>
      <c r="E96" s="189"/>
      <c r="F96" s="165"/>
      <c r="G96" s="154">
        <f>+G20+G67+G94+G55+G48</f>
        <v>405700500</v>
      </c>
      <c r="H96" s="154">
        <f>+H20+H67+H94+H55+H48</f>
        <v>69177473</v>
      </c>
      <c r="I96" s="154"/>
      <c r="J96" s="137"/>
      <c r="K96" s="137"/>
      <c r="L96" s="137"/>
      <c r="X96" s="137"/>
      <c r="Y96" s="137"/>
      <c r="Z96" s="137"/>
      <c r="AA96" s="137"/>
      <c r="AB96" s="137"/>
      <c r="AC96" s="137"/>
    </row>
    <row r="97" spans="1:29" ht="15.75" customHeight="1">
      <c r="A97" s="38"/>
      <c r="B97" s="41"/>
      <c r="C97" s="47"/>
      <c r="D97" s="42"/>
      <c r="E97" s="38"/>
      <c r="F97" s="40"/>
      <c r="G97" s="53"/>
      <c r="H97" s="38"/>
      <c r="I97" s="42"/>
      <c r="J97" s="38"/>
      <c r="K97" s="38"/>
      <c r="L97" s="38"/>
      <c r="X97" s="38"/>
      <c r="Y97" s="38"/>
      <c r="Z97" s="38"/>
      <c r="AA97" s="38"/>
      <c r="AB97" s="38"/>
      <c r="AC97" s="38"/>
    </row>
    <row r="98" spans="1:29" ht="15.75" customHeight="1">
      <c r="A98" s="38"/>
      <c r="B98" s="41"/>
      <c r="C98" s="47"/>
      <c r="D98" s="42"/>
      <c r="E98" s="38"/>
      <c r="F98" s="40"/>
      <c r="G98" s="53"/>
      <c r="H98" s="38"/>
      <c r="I98" s="42"/>
      <c r="J98" s="38"/>
      <c r="K98" s="38"/>
      <c r="L98" s="38"/>
      <c r="X98" s="38"/>
      <c r="Y98" s="38"/>
      <c r="Z98" s="38"/>
      <c r="AA98" s="38"/>
      <c r="AB98" s="38"/>
      <c r="AC98" s="38"/>
    </row>
    <row r="99" spans="1:29" ht="15.75" customHeight="1">
      <c r="A99" s="38"/>
      <c r="B99" s="41"/>
      <c r="C99" s="47"/>
      <c r="D99" s="42"/>
      <c r="E99" s="38"/>
      <c r="F99" s="40"/>
      <c r="G99" s="38"/>
      <c r="H99" s="38"/>
      <c r="I99" s="42"/>
      <c r="J99" s="38"/>
      <c r="K99" s="38"/>
      <c r="L99" s="38"/>
      <c r="X99" s="38"/>
      <c r="Y99" s="38"/>
      <c r="Z99" s="38"/>
      <c r="AA99" s="38"/>
      <c r="AB99" s="38"/>
      <c r="AC99" s="38"/>
    </row>
    <row r="100" spans="1:29" ht="15.75" customHeight="1">
      <c r="A100" s="38"/>
      <c r="B100" s="41"/>
      <c r="C100" s="47"/>
      <c r="D100" s="42"/>
      <c r="E100" s="38"/>
      <c r="F100" s="40"/>
      <c r="G100" s="38"/>
      <c r="H100" s="38"/>
      <c r="I100" s="42"/>
      <c r="J100" s="38"/>
      <c r="K100" s="38"/>
      <c r="L100" s="38"/>
      <c r="X100" s="38"/>
      <c r="Y100" s="38"/>
      <c r="Z100" s="38"/>
      <c r="AA100" s="38"/>
      <c r="AB100" s="38"/>
      <c r="AC100" s="38"/>
    </row>
    <row r="101" spans="1:29" ht="15.75" customHeight="1">
      <c r="A101" s="38"/>
      <c r="B101" s="41"/>
      <c r="C101" s="47"/>
      <c r="D101" s="42"/>
      <c r="E101" s="38"/>
      <c r="F101" s="40"/>
      <c r="G101" s="38"/>
      <c r="H101" s="38"/>
      <c r="I101" s="42"/>
      <c r="J101" s="38"/>
      <c r="K101" s="38"/>
      <c r="L101" s="38"/>
      <c r="X101" s="38"/>
      <c r="Y101" s="38"/>
      <c r="Z101" s="38"/>
      <c r="AA101" s="38"/>
      <c r="AB101" s="38"/>
      <c r="AC101" s="38"/>
    </row>
    <row r="102" spans="1:29" ht="15.75" customHeight="1">
      <c r="A102" s="38"/>
      <c r="B102" s="41"/>
      <c r="C102" s="47"/>
      <c r="D102" s="42"/>
      <c r="E102" s="38"/>
      <c r="F102" s="40"/>
      <c r="G102" s="38"/>
      <c r="H102" s="38"/>
      <c r="I102" s="42"/>
      <c r="J102" s="38"/>
      <c r="K102" s="38"/>
      <c r="L102" s="38"/>
      <c r="X102" s="38"/>
      <c r="Y102" s="38"/>
      <c r="Z102" s="38"/>
      <c r="AA102" s="38"/>
      <c r="AB102" s="38"/>
      <c r="AC102" s="38"/>
    </row>
    <row r="103" spans="1:29" ht="15.75" customHeight="1">
      <c r="A103" s="38"/>
      <c r="B103" s="41"/>
      <c r="C103" s="47"/>
      <c r="D103" s="42"/>
      <c r="E103" s="38"/>
      <c r="F103" s="40"/>
      <c r="G103" s="38"/>
      <c r="H103" s="38"/>
      <c r="I103" s="42"/>
      <c r="J103" s="38"/>
      <c r="K103" s="38"/>
      <c r="L103" s="38"/>
      <c r="X103" s="38"/>
      <c r="Y103" s="38"/>
      <c r="Z103" s="38"/>
      <c r="AA103" s="38"/>
      <c r="AB103" s="38"/>
      <c r="AC103" s="38"/>
    </row>
    <row r="104" spans="1:29" ht="15.75" customHeight="1">
      <c r="A104" s="38"/>
      <c r="B104" s="41"/>
      <c r="C104" s="47"/>
      <c r="D104" s="42"/>
      <c r="E104" s="38"/>
      <c r="F104" s="40"/>
      <c r="G104" s="38"/>
      <c r="H104" s="38"/>
      <c r="I104" s="42"/>
      <c r="J104" s="38"/>
      <c r="K104" s="38"/>
      <c r="L104" s="38"/>
      <c r="X104" s="38"/>
      <c r="Y104" s="38"/>
      <c r="Z104" s="38"/>
      <c r="AA104" s="38"/>
      <c r="AB104" s="38"/>
      <c r="AC104" s="38"/>
    </row>
    <row r="105" spans="1:29" ht="15.75" customHeight="1">
      <c r="A105" s="38"/>
      <c r="B105" s="41"/>
      <c r="C105" s="47"/>
      <c r="D105" s="42"/>
      <c r="E105" s="38"/>
      <c r="F105" s="40"/>
      <c r="G105" s="38"/>
      <c r="H105" s="38"/>
      <c r="I105" s="42"/>
      <c r="J105" s="38"/>
      <c r="K105" s="38"/>
      <c r="L105" s="38"/>
      <c r="X105" s="38"/>
      <c r="Y105" s="38"/>
      <c r="Z105" s="38"/>
      <c r="AA105" s="38"/>
      <c r="AB105" s="38"/>
      <c r="AC105" s="38"/>
    </row>
    <row r="106" spans="1:29" ht="15.75" customHeight="1">
      <c r="A106" s="38"/>
      <c r="B106" s="41"/>
      <c r="C106" s="47"/>
      <c r="D106" s="42"/>
      <c r="E106" s="38"/>
      <c r="F106" s="40"/>
      <c r="G106" s="38"/>
      <c r="H106" s="38"/>
      <c r="I106" s="42"/>
      <c r="J106" s="38"/>
      <c r="K106" s="38"/>
      <c r="L106" s="38"/>
      <c r="X106" s="38"/>
      <c r="Y106" s="38"/>
      <c r="Z106" s="38"/>
      <c r="AA106" s="38"/>
      <c r="AB106" s="38"/>
      <c r="AC106" s="38"/>
    </row>
    <row r="107" spans="1:29" ht="15.75" customHeight="1">
      <c r="A107" s="38"/>
      <c r="B107" s="41"/>
      <c r="C107" s="47"/>
      <c r="D107" s="42"/>
      <c r="E107" s="38"/>
      <c r="F107" s="40"/>
      <c r="G107" s="38"/>
      <c r="H107" s="38"/>
      <c r="I107" s="42"/>
      <c r="J107" s="38"/>
      <c r="K107" s="38"/>
      <c r="L107" s="38"/>
      <c r="X107" s="38"/>
      <c r="Y107" s="38"/>
      <c r="Z107" s="38"/>
      <c r="AA107" s="38"/>
      <c r="AB107" s="38"/>
      <c r="AC107" s="38"/>
    </row>
    <row r="108" spans="1:29" ht="15.75" customHeight="1">
      <c r="A108" s="38"/>
      <c r="B108" s="41"/>
      <c r="C108" s="47"/>
      <c r="D108" s="42"/>
      <c r="E108" s="38"/>
      <c r="F108" s="40"/>
      <c r="G108" s="38"/>
      <c r="H108" s="38"/>
      <c r="I108" s="42"/>
      <c r="J108" s="38"/>
      <c r="K108" s="38"/>
      <c r="L108" s="38"/>
      <c r="X108" s="38"/>
      <c r="Y108" s="38"/>
      <c r="Z108" s="38"/>
      <c r="AA108" s="38"/>
      <c r="AB108" s="38"/>
      <c r="AC108" s="38"/>
    </row>
    <row r="109" spans="1:29" ht="15.75" customHeight="1">
      <c r="A109" s="38"/>
      <c r="B109" s="41"/>
      <c r="C109" s="47"/>
      <c r="D109" s="42"/>
      <c r="E109" s="38"/>
      <c r="F109" s="40"/>
      <c r="G109" s="38"/>
      <c r="H109" s="38"/>
      <c r="I109" s="42"/>
      <c r="J109" s="38"/>
      <c r="K109" s="38"/>
      <c r="L109" s="38"/>
      <c r="X109" s="38"/>
      <c r="Y109" s="38"/>
      <c r="Z109" s="38"/>
      <c r="AA109" s="38"/>
      <c r="AB109" s="38"/>
      <c r="AC109" s="38"/>
    </row>
    <row r="110" spans="1:29" ht="15.75" customHeight="1">
      <c r="A110" s="38"/>
      <c r="B110" s="41"/>
      <c r="C110" s="47"/>
      <c r="D110" s="42"/>
      <c r="E110" s="38"/>
      <c r="F110" s="40"/>
      <c r="G110" s="38"/>
      <c r="H110" s="38"/>
      <c r="I110" s="42"/>
      <c r="J110" s="38"/>
      <c r="K110" s="38"/>
      <c r="L110" s="38"/>
      <c r="X110" s="38"/>
      <c r="Y110" s="38"/>
      <c r="Z110" s="38"/>
      <c r="AA110" s="38"/>
      <c r="AB110" s="38"/>
      <c r="AC110" s="38"/>
    </row>
    <row r="111" spans="1:29" ht="15.75" customHeight="1">
      <c r="A111" s="38"/>
      <c r="B111" s="41"/>
      <c r="C111" s="47"/>
      <c r="D111" s="42"/>
      <c r="E111" s="38"/>
      <c r="F111" s="40"/>
      <c r="G111" s="38"/>
      <c r="H111" s="38"/>
      <c r="I111" s="42"/>
      <c r="J111" s="38"/>
      <c r="K111" s="38"/>
      <c r="L111" s="38"/>
      <c r="X111" s="38"/>
      <c r="Y111" s="38"/>
      <c r="Z111" s="38"/>
      <c r="AA111" s="38"/>
      <c r="AB111" s="38"/>
      <c r="AC111" s="38"/>
    </row>
    <row r="112" spans="1:29" ht="15.75" customHeight="1">
      <c r="A112" s="38"/>
      <c r="B112" s="41"/>
      <c r="C112" s="47"/>
      <c r="D112" s="42"/>
      <c r="E112" s="38"/>
      <c r="F112" s="40"/>
      <c r="G112" s="38"/>
      <c r="H112" s="38"/>
      <c r="I112" s="42"/>
      <c r="J112" s="38"/>
      <c r="K112" s="38"/>
      <c r="L112" s="38"/>
      <c r="X112" s="38"/>
      <c r="Y112" s="38"/>
      <c r="Z112" s="38"/>
      <c r="AA112" s="38"/>
      <c r="AB112" s="38"/>
      <c r="AC112" s="38"/>
    </row>
    <row r="113" spans="1:29" ht="15.75" customHeight="1">
      <c r="A113" s="38"/>
      <c r="B113" s="41"/>
      <c r="C113" s="47"/>
      <c r="D113" s="42"/>
      <c r="E113" s="38"/>
      <c r="F113" s="40"/>
      <c r="G113" s="38"/>
      <c r="H113" s="38"/>
      <c r="I113" s="42"/>
      <c r="J113" s="38"/>
      <c r="K113" s="38"/>
      <c r="L113" s="38"/>
      <c r="X113" s="38"/>
      <c r="Y113" s="38"/>
      <c r="Z113" s="38"/>
      <c r="AA113" s="38"/>
      <c r="AB113" s="38"/>
      <c r="AC113" s="38"/>
    </row>
    <row r="114" spans="1:29" ht="15.75" customHeight="1">
      <c r="A114" s="38"/>
      <c r="B114" s="41"/>
      <c r="C114" s="47"/>
      <c r="D114" s="42"/>
      <c r="E114" s="38"/>
      <c r="F114" s="40"/>
      <c r="G114" s="38"/>
      <c r="H114" s="38"/>
      <c r="I114" s="42"/>
      <c r="J114" s="38"/>
      <c r="K114" s="38"/>
      <c r="L114" s="38"/>
      <c r="X114" s="38"/>
      <c r="Y114" s="38"/>
      <c r="Z114" s="38"/>
      <c r="AA114" s="38"/>
      <c r="AB114" s="38"/>
      <c r="AC114" s="38"/>
    </row>
    <row r="115" spans="1:29" ht="15.75" customHeight="1">
      <c r="A115" s="38"/>
      <c r="B115" s="41"/>
      <c r="C115" s="47"/>
      <c r="D115" s="42"/>
      <c r="E115" s="38"/>
      <c r="F115" s="40"/>
      <c r="G115" s="38"/>
      <c r="H115" s="38"/>
      <c r="I115" s="42"/>
      <c r="J115" s="38"/>
      <c r="K115" s="38"/>
      <c r="L115" s="38"/>
      <c r="X115" s="38"/>
      <c r="Y115" s="38"/>
      <c r="Z115" s="38"/>
      <c r="AA115" s="38"/>
      <c r="AB115" s="38"/>
      <c r="AC115" s="38"/>
    </row>
    <row r="116" spans="1:29" ht="15.75" customHeight="1">
      <c r="A116" s="38"/>
      <c r="B116" s="41"/>
      <c r="C116" s="47"/>
      <c r="D116" s="42"/>
      <c r="E116" s="38"/>
      <c r="F116" s="40"/>
      <c r="G116" s="38"/>
      <c r="H116" s="38"/>
      <c r="I116" s="42"/>
      <c r="J116" s="38"/>
      <c r="K116" s="38"/>
      <c r="L116" s="38"/>
      <c r="X116" s="38"/>
      <c r="Y116" s="38"/>
      <c r="Z116" s="38"/>
      <c r="AA116" s="38"/>
      <c r="AB116" s="38"/>
      <c r="AC116" s="38"/>
    </row>
    <row r="117" spans="1:29" ht="15.75" customHeight="1">
      <c r="A117" s="38"/>
      <c r="B117" s="41"/>
      <c r="C117" s="47"/>
      <c r="D117" s="42"/>
      <c r="E117" s="38"/>
      <c r="F117" s="40"/>
      <c r="G117" s="38"/>
      <c r="H117" s="38"/>
      <c r="I117" s="42"/>
      <c r="J117" s="38"/>
      <c r="K117" s="38"/>
      <c r="L117" s="38"/>
      <c r="X117" s="38"/>
      <c r="Y117" s="38"/>
      <c r="Z117" s="38"/>
      <c r="AA117" s="38"/>
      <c r="AB117" s="38"/>
      <c r="AC117" s="38"/>
    </row>
    <row r="118" spans="1:29" ht="15.75" customHeight="1">
      <c r="A118" s="38"/>
      <c r="B118" s="41"/>
      <c r="C118" s="47"/>
      <c r="D118" s="42"/>
      <c r="E118" s="38"/>
      <c r="F118" s="40"/>
      <c r="G118" s="38"/>
      <c r="H118" s="38"/>
      <c r="I118" s="42"/>
      <c r="J118" s="38"/>
      <c r="K118" s="38"/>
      <c r="L118" s="38"/>
      <c r="X118" s="38"/>
      <c r="Y118" s="38"/>
      <c r="Z118" s="38"/>
      <c r="AA118" s="38"/>
      <c r="AB118" s="38"/>
      <c r="AC118" s="38"/>
    </row>
    <row r="119" spans="1:29" ht="15.75" customHeight="1">
      <c r="A119" s="38"/>
      <c r="B119" s="41"/>
      <c r="C119" s="47"/>
      <c r="D119" s="42"/>
      <c r="E119" s="38"/>
      <c r="F119" s="40"/>
      <c r="G119" s="38"/>
      <c r="H119" s="38"/>
      <c r="I119" s="42"/>
      <c r="J119" s="38"/>
      <c r="K119" s="38"/>
      <c r="L119" s="38"/>
      <c r="X119" s="38"/>
      <c r="Y119" s="38"/>
      <c r="Z119" s="38"/>
      <c r="AA119" s="38"/>
      <c r="AB119" s="38"/>
      <c r="AC119" s="38"/>
    </row>
    <row r="120" spans="1:29" ht="15.75" customHeight="1">
      <c r="A120" s="38"/>
      <c r="B120" s="41"/>
      <c r="C120" s="47"/>
      <c r="D120" s="42"/>
      <c r="E120" s="38"/>
      <c r="F120" s="40"/>
      <c r="G120" s="38"/>
      <c r="H120" s="38"/>
      <c r="I120" s="42"/>
      <c r="J120" s="38"/>
      <c r="K120" s="38"/>
      <c r="L120" s="38"/>
      <c r="X120" s="38"/>
      <c r="Y120" s="38"/>
      <c r="Z120" s="38"/>
      <c r="AA120" s="38"/>
      <c r="AB120" s="38"/>
      <c r="AC120" s="38"/>
    </row>
    <row r="121" spans="1:29" ht="15.75" customHeight="1">
      <c r="A121" s="38"/>
      <c r="B121" s="41"/>
      <c r="C121" s="47"/>
      <c r="D121" s="42"/>
      <c r="E121" s="38"/>
      <c r="F121" s="40"/>
      <c r="G121" s="38"/>
      <c r="H121" s="38"/>
      <c r="I121" s="42"/>
      <c r="J121" s="38"/>
      <c r="K121" s="38"/>
      <c r="L121" s="38"/>
      <c r="X121" s="38"/>
      <c r="Y121" s="38"/>
      <c r="Z121" s="38"/>
      <c r="AA121" s="38"/>
      <c r="AB121" s="38"/>
      <c r="AC121" s="38"/>
    </row>
    <row r="122" spans="1:29" ht="15.75" customHeight="1">
      <c r="A122" s="38"/>
      <c r="B122" s="41"/>
      <c r="C122" s="47"/>
      <c r="D122" s="42"/>
      <c r="E122" s="38"/>
      <c r="F122" s="40"/>
      <c r="G122" s="38"/>
      <c r="H122" s="38"/>
      <c r="I122" s="42"/>
      <c r="J122" s="38"/>
      <c r="K122" s="38"/>
      <c r="L122" s="38"/>
      <c r="X122" s="38"/>
      <c r="Y122" s="38"/>
      <c r="Z122" s="38"/>
      <c r="AA122" s="38"/>
      <c r="AB122" s="38"/>
      <c r="AC122" s="38"/>
    </row>
    <row r="123" spans="1:29" ht="15.75" customHeight="1">
      <c r="A123" s="38"/>
      <c r="B123" s="41"/>
      <c r="C123" s="47"/>
      <c r="D123" s="42"/>
      <c r="E123" s="38"/>
      <c r="F123" s="40"/>
      <c r="G123" s="38"/>
      <c r="H123" s="38"/>
      <c r="I123" s="42"/>
      <c r="J123" s="38"/>
      <c r="K123" s="38"/>
      <c r="L123" s="38"/>
      <c r="X123" s="38"/>
      <c r="Y123" s="38"/>
      <c r="Z123" s="38"/>
      <c r="AA123" s="38"/>
      <c r="AB123" s="38"/>
      <c r="AC123" s="38"/>
    </row>
    <row r="124" spans="1:29" ht="15.75" customHeight="1">
      <c r="A124" s="38"/>
      <c r="B124" s="41"/>
      <c r="C124" s="47"/>
      <c r="D124" s="42"/>
      <c r="E124" s="38"/>
      <c r="F124" s="40"/>
      <c r="G124" s="38"/>
      <c r="H124" s="38"/>
      <c r="I124" s="42"/>
      <c r="J124" s="38"/>
      <c r="K124" s="38"/>
      <c r="L124" s="38"/>
      <c r="X124" s="38"/>
      <c r="Y124" s="38"/>
      <c r="Z124" s="38"/>
      <c r="AA124" s="38"/>
      <c r="AB124" s="38"/>
      <c r="AC124" s="38"/>
    </row>
    <row r="125" spans="1:29" ht="15.75" customHeight="1">
      <c r="A125" s="38"/>
      <c r="B125" s="41"/>
      <c r="C125" s="47"/>
      <c r="D125" s="42"/>
      <c r="E125" s="38"/>
      <c r="F125" s="40"/>
      <c r="G125" s="38"/>
      <c r="H125" s="38"/>
      <c r="I125" s="42"/>
      <c r="J125" s="38"/>
      <c r="K125" s="38"/>
      <c r="L125" s="38"/>
      <c r="X125" s="38"/>
      <c r="Y125" s="38"/>
      <c r="Z125" s="38"/>
      <c r="AA125" s="38"/>
      <c r="AB125" s="38"/>
      <c r="AC125" s="38"/>
    </row>
    <row r="126" spans="1:29" ht="15.75" customHeight="1">
      <c r="A126" s="38"/>
      <c r="B126" s="41"/>
      <c r="C126" s="47"/>
      <c r="D126" s="42"/>
      <c r="E126" s="38"/>
      <c r="F126" s="40"/>
      <c r="G126" s="38"/>
      <c r="H126" s="38"/>
      <c r="I126" s="42"/>
      <c r="J126" s="38"/>
      <c r="K126" s="38"/>
      <c r="L126" s="38"/>
      <c r="X126" s="38"/>
      <c r="Y126" s="38"/>
      <c r="Z126" s="38"/>
      <c r="AA126" s="38"/>
      <c r="AB126" s="38"/>
      <c r="AC126" s="38"/>
    </row>
    <row r="127" spans="1:29" ht="15.75" customHeight="1">
      <c r="A127" s="38"/>
      <c r="B127" s="41"/>
      <c r="C127" s="47"/>
      <c r="D127" s="42"/>
      <c r="E127" s="38"/>
      <c r="F127" s="40"/>
      <c r="G127" s="38"/>
      <c r="H127" s="38"/>
      <c r="I127" s="42"/>
      <c r="J127" s="38"/>
      <c r="K127" s="38"/>
      <c r="L127" s="38"/>
      <c r="X127" s="38"/>
      <c r="Y127" s="38"/>
      <c r="Z127" s="38"/>
      <c r="AA127" s="38"/>
      <c r="AB127" s="38"/>
      <c r="AC127" s="38"/>
    </row>
    <row r="128" spans="1:29" ht="15.75" customHeight="1">
      <c r="A128" s="38"/>
      <c r="B128" s="41"/>
      <c r="C128" s="47"/>
      <c r="D128" s="42"/>
      <c r="E128" s="38"/>
      <c r="F128" s="40"/>
      <c r="G128" s="38"/>
      <c r="H128" s="38"/>
      <c r="I128" s="42"/>
      <c r="J128" s="38"/>
      <c r="K128" s="38"/>
      <c r="L128" s="38"/>
      <c r="X128" s="38"/>
      <c r="Y128" s="38"/>
      <c r="Z128" s="38"/>
      <c r="AA128" s="38"/>
      <c r="AB128" s="38"/>
      <c r="AC128" s="38"/>
    </row>
    <row r="129" spans="1:29" ht="15.75" customHeight="1">
      <c r="A129" s="38"/>
      <c r="B129" s="41"/>
      <c r="C129" s="47"/>
      <c r="D129" s="42"/>
      <c r="E129" s="38"/>
      <c r="F129" s="40"/>
      <c r="G129" s="38"/>
      <c r="H129" s="38"/>
      <c r="I129" s="42"/>
      <c r="J129" s="38"/>
      <c r="K129" s="38"/>
      <c r="L129" s="38"/>
      <c r="X129" s="38"/>
      <c r="Y129" s="38"/>
      <c r="Z129" s="38"/>
      <c r="AA129" s="38"/>
      <c r="AB129" s="38"/>
      <c r="AC129" s="38"/>
    </row>
    <row r="130" spans="1:29" ht="15.75" customHeight="1">
      <c r="A130" s="38"/>
      <c r="B130" s="41"/>
      <c r="C130" s="47"/>
      <c r="D130" s="42"/>
      <c r="E130" s="38"/>
      <c r="F130" s="40"/>
      <c r="G130" s="38"/>
      <c r="H130" s="38"/>
      <c r="I130" s="42"/>
      <c r="J130" s="38"/>
      <c r="K130" s="38"/>
      <c r="L130" s="38"/>
      <c r="X130" s="38"/>
      <c r="Y130" s="38"/>
      <c r="Z130" s="38"/>
      <c r="AA130" s="38"/>
      <c r="AB130" s="38"/>
      <c r="AC130" s="38"/>
    </row>
    <row r="131" spans="1:29" ht="15.75" customHeight="1">
      <c r="A131" s="38"/>
      <c r="B131" s="41"/>
      <c r="C131" s="47"/>
      <c r="D131" s="42"/>
      <c r="E131" s="38"/>
      <c r="F131" s="40"/>
      <c r="G131" s="38"/>
      <c r="H131" s="38"/>
      <c r="I131" s="42"/>
      <c r="J131" s="38"/>
      <c r="K131" s="38"/>
      <c r="L131" s="38"/>
      <c r="X131" s="38"/>
      <c r="Y131" s="38"/>
      <c r="Z131" s="38"/>
      <c r="AA131" s="38"/>
      <c r="AB131" s="38"/>
      <c r="AC131" s="38"/>
    </row>
    <row r="132" spans="1:29" ht="15.75" customHeight="1">
      <c r="A132" s="38"/>
      <c r="B132" s="41"/>
      <c r="C132" s="47"/>
      <c r="D132" s="42"/>
      <c r="E132" s="38"/>
      <c r="F132" s="40"/>
      <c r="G132" s="38"/>
      <c r="H132" s="38"/>
      <c r="I132" s="42"/>
      <c r="J132" s="38"/>
      <c r="K132" s="38"/>
      <c r="L132" s="38"/>
      <c r="X132" s="38"/>
      <c r="Y132" s="38"/>
      <c r="Z132" s="38"/>
      <c r="AA132" s="38"/>
      <c r="AB132" s="38"/>
      <c r="AC132" s="38"/>
    </row>
    <row r="133" spans="1:29" ht="15.75" customHeight="1">
      <c r="A133" s="38"/>
      <c r="B133" s="41"/>
      <c r="C133" s="47"/>
      <c r="D133" s="42"/>
      <c r="E133" s="38"/>
      <c r="F133" s="40"/>
      <c r="G133" s="38"/>
      <c r="H133" s="38"/>
      <c r="I133" s="42"/>
      <c r="J133" s="38"/>
      <c r="K133" s="38"/>
      <c r="L133" s="38"/>
      <c r="X133" s="38"/>
      <c r="Y133" s="38"/>
      <c r="Z133" s="38"/>
      <c r="AA133" s="38"/>
      <c r="AB133" s="38"/>
      <c r="AC133" s="38"/>
    </row>
    <row r="134" spans="1:29" ht="15.75" customHeight="1">
      <c r="A134" s="38"/>
      <c r="B134" s="41"/>
      <c r="C134" s="47"/>
      <c r="D134" s="42"/>
      <c r="E134" s="38"/>
      <c r="F134" s="40"/>
      <c r="G134" s="38"/>
      <c r="H134" s="38"/>
      <c r="I134" s="42"/>
      <c r="J134" s="38"/>
      <c r="K134" s="38"/>
      <c r="L134" s="38"/>
      <c r="X134" s="38"/>
      <c r="Y134" s="38"/>
      <c r="Z134" s="38"/>
      <c r="AA134" s="38"/>
      <c r="AB134" s="38"/>
      <c r="AC134" s="38"/>
    </row>
    <row r="135" spans="1:29" ht="15.75" customHeight="1">
      <c r="A135" s="38"/>
      <c r="B135" s="41"/>
      <c r="C135" s="47"/>
      <c r="D135" s="42"/>
      <c r="E135" s="38"/>
      <c r="F135" s="40"/>
      <c r="G135" s="38"/>
      <c r="H135" s="38"/>
      <c r="I135" s="42"/>
      <c r="J135" s="38"/>
      <c r="K135" s="38"/>
      <c r="L135" s="38"/>
      <c r="X135" s="38"/>
      <c r="Y135" s="38"/>
      <c r="Z135" s="38"/>
      <c r="AA135" s="38"/>
      <c r="AB135" s="38"/>
      <c r="AC135" s="38"/>
    </row>
    <row r="136" spans="1:29" ht="15.75" customHeight="1">
      <c r="A136" s="38"/>
      <c r="B136" s="41"/>
      <c r="C136" s="47"/>
      <c r="D136" s="42"/>
      <c r="E136" s="38"/>
      <c r="F136" s="40"/>
      <c r="G136" s="38"/>
      <c r="H136" s="38"/>
      <c r="I136" s="42"/>
      <c r="J136" s="38"/>
      <c r="K136" s="38"/>
      <c r="L136" s="38"/>
      <c r="X136" s="38"/>
      <c r="Y136" s="38"/>
      <c r="Z136" s="38"/>
      <c r="AA136" s="38"/>
      <c r="AB136" s="38"/>
      <c r="AC136" s="38"/>
    </row>
    <row r="137" spans="1:29" ht="15.75" customHeight="1">
      <c r="A137" s="38"/>
      <c r="B137" s="41"/>
      <c r="C137" s="47"/>
      <c r="D137" s="42"/>
      <c r="E137" s="38"/>
      <c r="F137" s="40"/>
      <c r="G137" s="38"/>
      <c r="H137" s="38"/>
      <c r="I137" s="42"/>
      <c r="J137" s="38"/>
      <c r="K137" s="38"/>
      <c r="L137" s="38"/>
      <c r="X137" s="38"/>
      <c r="Y137" s="38"/>
      <c r="Z137" s="38"/>
      <c r="AA137" s="38"/>
      <c r="AB137" s="38"/>
      <c r="AC137" s="38"/>
    </row>
    <row r="138" spans="1:29" ht="15.75" customHeight="1">
      <c r="A138" s="38"/>
      <c r="B138" s="41"/>
      <c r="C138" s="47"/>
      <c r="D138" s="42"/>
      <c r="E138" s="38"/>
      <c r="F138" s="40"/>
      <c r="G138" s="38"/>
      <c r="H138" s="38"/>
      <c r="I138" s="42"/>
      <c r="J138" s="38"/>
      <c r="K138" s="38"/>
      <c r="L138" s="38"/>
      <c r="X138" s="38"/>
      <c r="Y138" s="38"/>
      <c r="Z138" s="38"/>
      <c r="AA138" s="38"/>
      <c r="AB138" s="38"/>
      <c r="AC138" s="38"/>
    </row>
    <row r="139" spans="1:29" ht="15.75" customHeight="1">
      <c r="A139" s="38"/>
      <c r="B139" s="41"/>
      <c r="C139" s="47"/>
      <c r="D139" s="42"/>
      <c r="E139" s="38"/>
      <c r="F139" s="40"/>
      <c r="G139" s="38"/>
      <c r="H139" s="38"/>
      <c r="I139" s="42"/>
      <c r="J139" s="38"/>
      <c r="K139" s="38"/>
      <c r="L139" s="38"/>
      <c r="X139" s="38"/>
      <c r="Y139" s="38"/>
      <c r="Z139" s="38"/>
      <c r="AA139" s="38"/>
      <c r="AB139" s="38"/>
      <c r="AC139" s="38"/>
    </row>
    <row r="140" spans="1:29" ht="15.75" customHeight="1">
      <c r="A140" s="38"/>
      <c r="B140" s="41"/>
      <c r="C140" s="47"/>
      <c r="D140" s="42"/>
      <c r="E140" s="38"/>
      <c r="F140" s="40"/>
      <c r="G140" s="38"/>
      <c r="H140" s="38"/>
      <c r="I140" s="42"/>
      <c r="J140" s="38"/>
      <c r="K140" s="38"/>
      <c r="L140" s="38"/>
      <c r="X140" s="38"/>
      <c r="Y140" s="38"/>
      <c r="Z140" s="38"/>
      <c r="AA140" s="38"/>
      <c r="AB140" s="38"/>
      <c r="AC140" s="38"/>
    </row>
    <row r="141" spans="1:29" ht="15.75" customHeight="1">
      <c r="A141" s="38"/>
      <c r="B141" s="41"/>
      <c r="C141" s="47"/>
      <c r="D141" s="42"/>
      <c r="E141" s="38"/>
      <c r="F141" s="40"/>
      <c r="G141" s="38"/>
      <c r="H141" s="38"/>
      <c r="I141" s="42"/>
      <c r="J141" s="38"/>
      <c r="K141" s="38"/>
      <c r="L141" s="38"/>
      <c r="X141" s="38"/>
      <c r="Y141" s="38"/>
      <c r="Z141" s="38"/>
      <c r="AA141" s="38"/>
      <c r="AB141" s="38"/>
      <c r="AC141" s="38"/>
    </row>
    <row r="142" spans="1:29" ht="15.75" customHeight="1">
      <c r="A142" s="38"/>
      <c r="B142" s="41"/>
      <c r="C142" s="47"/>
      <c r="D142" s="42"/>
      <c r="E142" s="38"/>
      <c r="F142" s="40"/>
      <c r="G142" s="38"/>
      <c r="H142" s="38"/>
      <c r="I142" s="42"/>
      <c r="J142" s="38"/>
      <c r="K142" s="38"/>
      <c r="L142" s="38"/>
      <c r="X142" s="38"/>
      <c r="Y142" s="38"/>
      <c r="Z142" s="38"/>
      <c r="AA142" s="38"/>
      <c r="AB142" s="38"/>
      <c r="AC142" s="38"/>
    </row>
    <row r="143" spans="1:29" ht="15.75" customHeight="1">
      <c r="A143" s="38"/>
      <c r="B143" s="41"/>
      <c r="C143" s="47"/>
      <c r="D143" s="42"/>
      <c r="E143" s="38"/>
      <c r="F143" s="40"/>
      <c r="G143" s="38"/>
      <c r="H143" s="38"/>
      <c r="I143" s="42"/>
      <c r="J143" s="38"/>
      <c r="K143" s="38"/>
      <c r="L143" s="38"/>
      <c r="X143" s="38"/>
      <c r="Y143" s="38"/>
      <c r="Z143" s="38"/>
      <c r="AA143" s="38"/>
      <c r="AB143" s="38"/>
      <c r="AC143" s="38"/>
    </row>
    <row r="144" spans="1:29" ht="15.75" customHeight="1">
      <c r="A144" s="38"/>
      <c r="B144" s="41"/>
      <c r="C144" s="47"/>
      <c r="D144" s="42"/>
      <c r="E144" s="38"/>
      <c r="F144" s="40"/>
      <c r="G144" s="38"/>
      <c r="H144" s="38"/>
      <c r="I144" s="42"/>
      <c r="J144" s="38"/>
      <c r="K144" s="38"/>
      <c r="L144" s="38"/>
      <c r="X144" s="38"/>
      <c r="Y144" s="38"/>
      <c r="Z144" s="38"/>
      <c r="AA144" s="38"/>
      <c r="AB144" s="38"/>
      <c r="AC144" s="38"/>
    </row>
    <row r="145" spans="1:29" ht="15.75" customHeight="1">
      <c r="A145" s="38"/>
      <c r="B145" s="41"/>
      <c r="C145" s="47"/>
      <c r="D145" s="42"/>
      <c r="E145" s="38"/>
      <c r="F145" s="40"/>
      <c r="G145" s="38"/>
      <c r="H145" s="38"/>
      <c r="I145" s="42"/>
      <c r="J145" s="38"/>
      <c r="K145" s="38"/>
      <c r="L145" s="38"/>
      <c r="X145" s="38"/>
      <c r="Y145" s="38"/>
      <c r="Z145" s="38"/>
      <c r="AA145" s="38"/>
      <c r="AB145" s="38"/>
      <c r="AC145" s="38"/>
    </row>
    <row r="146" spans="1:29" ht="15.75" customHeight="1">
      <c r="A146" s="38"/>
      <c r="B146" s="41"/>
      <c r="C146" s="47"/>
      <c r="D146" s="42"/>
      <c r="E146" s="38"/>
      <c r="F146" s="40"/>
      <c r="G146" s="38"/>
      <c r="H146" s="38"/>
      <c r="I146" s="42"/>
      <c r="J146" s="38"/>
      <c r="K146" s="38"/>
      <c r="L146" s="38"/>
      <c r="X146" s="38"/>
      <c r="Y146" s="38"/>
      <c r="Z146" s="38"/>
      <c r="AA146" s="38"/>
      <c r="AB146" s="38"/>
      <c r="AC146" s="38"/>
    </row>
    <row r="147" spans="1:29" ht="15.75" customHeight="1">
      <c r="A147" s="38"/>
      <c r="B147" s="41"/>
      <c r="C147" s="47"/>
      <c r="D147" s="42"/>
      <c r="E147" s="38"/>
      <c r="F147" s="40"/>
      <c r="G147" s="38"/>
      <c r="H147" s="38"/>
      <c r="I147" s="42"/>
      <c r="J147" s="38"/>
      <c r="K147" s="38"/>
      <c r="L147" s="38"/>
      <c r="X147" s="38"/>
      <c r="Y147" s="38"/>
      <c r="Z147" s="38"/>
      <c r="AA147" s="38"/>
      <c r="AB147" s="38"/>
      <c r="AC147" s="38"/>
    </row>
    <row r="148" spans="1:29" ht="15.75" customHeight="1">
      <c r="A148" s="38"/>
      <c r="B148" s="41"/>
      <c r="C148" s="47"/>
      <c r="D148" s="42"/>
      <c r="E148" s="38"/>
      <c r="F148" s="40"/>
      <c r="G148" s="38"/>
      <c r="H148" s="38"/>
      <c r="I148" s="42"/>
      <c r="J148" s="38"/>
      <c r="K148" s="38"/>
      <c r="L148" s="38"/>
      <c r="X148" s="38"/>
      <c r="Y148" s="38"/>
      <c r="Z148" s="38"/>
      <c r="AA148" s="38"/>
      <c r="AB148" s="38"/>
      <c r="AC148" s="38"/>
    </row>
    <row r="149" spans="1:29" ht="15.75" customHeight="1">
      <c r="A149" s="38"/>
      <c r="B149" s="41"/>
      <c r="C149" s="47"/>
      <c r="D149" s="42"/>
      <c r="E149" s="38"/>
      <c r="F149" s="40"/>
      <c r="G149" s="38"/>
      <c r="H149" s="38"/>
      <c r="I149" s="42"/>
      <c r="J149" s="38"/>
      <c r="K149" s="38"/>
      <c r="L149" s="38"/>
      <c r="X149" s="38"/>
      <c r="Y149" s="38"/>
      <c r="Z149" s="38"/>
      <c r="AA149" s="38"/>
      <c r="AB149" s="38"/>
      <c r="AC149" s="38"/>
    </row>
    <row r="150" spans="1:29" ht="15.75" customHeight="1">
      <c r="A150" s="38"/>
      <c r="B150" s="41"/>
      <c r="C150" s="47"/>
      <c r="D150" s="42"/>
      <c r="E150" s="38"/>
      <c r="F150" s="40"/>
      <c r="G150" s="38"/>
      <c r="H150" s="38"/>
      <c r="I150" s="42"/>
      <c r="J150" s="38"/>
      <c r="K150" s="38"/>
      <c r="L150" s="38"/>
      <c r="X150" s="38"/>
      <c r="Y150" s="38"/>
      <c r="Z150" s="38"/>
      <c r="AA150" s="38"/>
      <c r="AB150" s="38"/>
      <c r="AC150" s="38"/>
    </row>
    <row r="151" spans="1:29" ht="15.75" customHeight="1">
      <c r="A151" s="38"/>
      <c r="B151" s="41"/>
      <c r="C151" s="47"/>
      <c r="D151" s="42"/>
      <c r="E151" s="38"/>
      <c r="F151" s="40"/>
      <c r="G151" s="38"/>
      <c r="H151" s="38"/>
      <c r="I151" s="42"/>
      <c r="J151" s="38"/>
      <c r="K151" s="38"/>
      <c r="L151" s="38"/>
      <c r="X151" s="38"/>
      <c r="Y151" s="38"/>
      <c r="Z151" s="38"/>
      <c r="AA151" s="38"/>
      <c r="AB151" s="38"/>
      <c r="AC151" s="38"/>
    </row>
    <row r="152" spans="1:29" ht="15.75" customHeight="1">
      <c r="A152" s="38"/>
      <c r="B152" s="41"/>
      <c r="C152" s="47"/>
      <c r="D152" s="42"/>
      <c r="E152" s="38"/>
      <c r="F152" s="40"/>
      <c r="G152" s="38"/>
      <c r="H152" s="38"/>
      <c r="I152" s="42"/>
      <c r="J152" s="38"/>
      <c r="K152" s="38"/>
      <c r="L152" s="38"/>
      <c r="X152" s="38"/>
      <c r="Y152" s="38"/>
      <c r="Z152" s="38"/>
      <c r="AA152" s="38"/>
      <c r="AB152" s="38"/>
      <c r="AC152" s="38"/>
    </row>
    <row r="153" spans="1:29" ht="15.75" customHeight="1">
      <c r="A153" s="38"/>
      <c r="B153" s="41"/>
      <c r="C153" s="47"/>
      <c r="D153" s="42"/>
      <c r="E153" s="38"/>
      <c r="F153" s="40"/>
      <c r="G153" s="38"/>
      <c r="H153" s="38"/>
      <c r="I153" s="42"/>
      <c r="J153" s="38"/>
      <c r="K153" s="38"/>
      <c r="L153" s="38"/>
      <c r="X153" s="38"/>
      <c r="Y153" s="38"/>
      <c r="Z153" s="38"/>
      <c r="AA153" s="38"/>
      <c r="AB153" s="38"/>
      <c r="AC153" s="38"/>
    </row>
    <row r="154" spans="1:29" ht="15.75" customHeight="1">
      <c r="A154" s="38"/>
      <c r="B154" s="41"/>
      <c r="C154" s="47"/>
      <c r="D154" s="42"/>
      <c r="E154" s="38"/>
      <c r="F154" s="40"/>
      <c r="G154" s="38"/>
      <c r="H154" s="38"/>
      <c r="I154" s="42"/>
      <c r="J154" s="38"/>
      <c r="K154" s="38"/>
      <c r="L154" s="38"/>
      <c r="X154" s="38"/>
      <c r="Y154" s="38"/>
      <c r="Z154" s="38"/>
      <c r="AA154" s="38"/>
      <c r="AB154" s="38"/>
      <c r="AC154" s="38"/>
    </row>
    <row r="155" spans="1:29" ht="15.75" customHeight="1">
      <c r="A155" s="38"/>
      <c r="B155" s="41"/>
      <c r="C155" s="47"/>
      <c r="D155" s="42"/>
      <c r="E155" s="38"/>
      <c r="F155" s="40"/>
      <c r="G155" s="38"/>
      <c r="H155" s="38"/>
      <c r="I155" s="42"/>
      <c r="J155" s="38"/>
      <c r="K155" s="38"/>
      <c r="L155" s="38"/>
      <c r="X155" s="38"/>
      <c r="Y155" s="38"/>
      <c r="Z155" s="38"/>
      <c r="AA155" s="38"/>
      <c r="AB155" s="38"/>
      <c r="AC155" s="38"/>
    </row>
    <row r="156" spans="1:29" ht="15.75" customHeight="1">
      <c r="A156" s="38"/>
      <c r="B156" s="41"/>
      <c r="C156" s="47"/>
      <c r="D156" s="42"/>
      <c r="E156" s="38"/>
      <c r="F156" s="40"/>
      <c r="G156" s="38"/>
      <c r="H156" s="38"/>
      <c r="I156" s="42"/>
      <c r="J156" s="38"/>
      <c r="K156" s="38"/>
      <c r="L156" s="38"/>
      <c r="X156" s="38"/>
      <c r="Y156" s="38"/>
      <c r="Z156" s="38"/>
      <c r="AA156" s="38"/>
      <c r="AB156" s="38"/>
      <c r="AC156" s="38"/>
    </row>
    <row r="157" spans="1:29" ht="15.75" customHeight="1">
      <c r="A157" s="38"/>
      <c r="B157" s="41"/>
      <c r="C157" s="47"/>
      <c r="D157" s="42"/>
      <c r="E157" s="38"/>
      <c r="F157" s="40"/>
      <c r="G157" s="38"/>
      <c r="H157" s="38"/>
      <c r="I157" s="42"/>
      <c r="J157" s="38"/>
      <c r="K157" s="38"/>
      <c r="L157" s="38"/>
      <c r="X157" s="38"/>
      <c r="Y157" s="38"/>
      <c r="Z157" s="38"/>
      <c r="AA157" s="38"/>
      <c r="AB157" s="38"/>
      <c r="AC157" s="38"/>
    </row>
    <row r="158" spans="1:29" ht="15.75" customHeight="1">
      <c r="A158" s="38"/>
      <c r="B158" s="41"/>
      <c r="C158" s="47"/>
      <c r="D158" s="42"/>
      <c r="E158" s="38"/>
      <c r="F158" s="40"/>
      <c r="G158" s="38"/>
      <c r="H158" s="38"/>
      <c r="I158" s="42"/>
      <c r="J158" s="38"/>
      <c r="K158" s="38"/>
      <c r="L158" s="38"/>
      <c r="X158" s="38"/>
      <c r="Y158" s="38"/>
      <c r="Z158" s="38"/>
      <c r="AA158" s="38"/>
      <c r="AB158" s="38"/>
      <c r="AC158" s="38"/>
    </row>
    <row r="159" spans="1:29" ht="15.75" customHeight="1">
      <c r="A159" s="38"/>
      <c r="B159" s="41"/>
      <c r="C159" s="47"/>
      <c r="D159" s="42"/>
      <c r="E159" s="38"/>
      <c r="F159" s="40"/>
      <c r="G159" s="38"/>
      <c r="H159" s="38"/>
      <c r="I159" s="42"/>
      <c r="J159" s="38"/>
      <c r="K159" s="38"/>
      <c r="L159" s="38"/>
      <c r="X159" s="38"/>
      <c r="Y159" s="38"/>
      <c r="Z159" s="38"/>
      <c r="AA159" s="38"/>
      <c r="AB159" s="38"/>
      <c r="AC159" s="38"/>
    </row>
    <row r="160" spans="1:29" ht="15.75" customHeight="1">
      <c r="A160" s="38"/>
      <c r="B160" s="41"/>
      <c r="C160" s="47"/>
      <c r="D160" s="42"/>
      <c r="E160" s="38"/>
      <c r="F160" s="40"/>
      <c r="G160" s="38"/>
      <c r="H160" s="38"/>
      <c r="I160" s="42"/>
      <c r="J160" s="38"/>
      <c r="K160" s="38"/>
      <c r="L160" s="38"/>
      <c r="X160" s="38"/>
      <c r="Y160" s="38"/>
      <c r="Z160" s="38"/>
      <c r="AA160" s="38"/>
      <c r="AB160" s="38"/>
      <c r="AC160" s="38"/>
    </row>
    <row r="161" spans="1:29" ht="15.75" customHeight="1">
      <c r="A161" s="38"/>
      <c r="B161" s="41"/>
      <c r="C161" s="47"/>
      <c r="D161" s="42"/>
      <c r="E161" s="38"/>
      <c r="F161" s="40"/>
      <c r="G161" s="38"/>
      <c r="H161" s="38"/>
      <c r="I161" s="42"/>
      <c r="J161" s="38"/>
      <c r="K161" s="38"/>
      <c r="L161" s="38"/>
      <c r="X161" s="38"/>
      <c r="Y161" s="38"/>
      <c r="Z161" s="38"/>
      <c r="AA161" s="38"/>
      <c r="AB161" s="38"/>
      <c r="AC161" s="38"/>
    </row>
    <row r="162" spans="1:29" ht="15.75" customHeight="1">
      <c r="A162" s="38"/>
      <c r="B162" s="41"/>
      <c r="C162" s="47"/>
      <c r="D162" s="42"/>
      <c r="E162" s="38"/>
      <c r="F162" s="40"/>
      <c r="G162" s="38"/>
      <c r="H162" s="38"/>
      <c r="I162" s="42"/>
      <c r="J162" s="38"/>
      <c r="K162" s="38"/>
      <c r="L162" s="38"/>
      <c r="X162" s="38"/>
      <c r="Y162" s="38"/>
      <c r="Z162" s="38"/>
      <c r="AA162" s="38"/>
      <c r="AB162" s="38"/>
      <c r="AC162" s="38"/>
    </row>
    <row r="163" spans="1:29" ht="15.75" customHeight="1">
      <c r="A163" s="38"/>
      <c r="B163" s="41"/>
      <c r="C163" s="47"/>
      <c r="D163" s="42"/>
      <c r="E163" s="38"/>
      <c r="F163" s="40"/>
      <c r="G163" s="38"/>
      <c r="H163" s="38"/>
      <c r="I163" s="42"/>
      <c r="J163" s="38"/>
      <c r="K163" s="38"/>
      <c r="L163" s="38"/>
      <c r="X163" s="38"/>
      <c r="Y163" s="38"/>
      <c r="Z163" s="38"/>
      <c r="AA163" s="38"/>
      <c r="AB163" s="38"/>
      <c r="AC163" s="38"/>
    </row>
    <row r="164" spans="1:29" ht="15.75" customHeight="1">
      <c r="A164" s="38"/>
      <c r="B164" s="41"/>
      <c r="C164" s="47"/>
      <c r="D164" s="42"/>
      <c r="E164" s="38"/>
      <c r="F164" s="40"/>
      <c r="G164" s="38"/>
      <c r="H164" s="38"/>
      <c r="I164" s="42"/>
      <c r="J164" s="38"/>
      <c r="K164" s="38"/>
      <c r="L164" s="38"/>
      <c r="X164" s="38"/>
      <c r="Y164" s="38"/>
      <c r="Z164" s="38"/>
      <c r="AA164" s="38"/>
      <c r="AB164" s="38"/>
      <c r="AC164" s="38"/>
    </row>
    <row r="165" spans="1:29" ht="15.75" customHeight="1">
      <c r="A165" s="38"/>
      <c r="B165" s="41"/>
      <c r="C165" s="47"/>
      <c r="D165" s="42"/>
      <c r="E165" s="38"/>
      <c r="F165" s="40"/>
      <c r="G165" s="38"/>
      <c r="H165" s="38"/>
      <c r="I165" s="42"/>
      <c r="J165" s="38"/>
      <c r="K165" s="38"/>
      <c r="L165" s="38"/>
      <c r="X165" s="38"/>
      <c r="Y165" s="38"/>
      <c r="Z165" s="38"/>
      <c r="AA165" s="38"/>
      <c r="AB165" s="38"/>
      <c r="AC165" s="38"/>
    </row>
    <row r="166" spans="1:29" ht="15.75" customHeight="1">
      <c r="A166" s="38"/>
      <c r="B166" s="41"/>
      <c r="C166" s="47"/>
      <c r="D166" s="42"/>
      <c r="E166" s="38"/>
      <c r="F166" s="40"/>
      <c r="G166" s="38"/>
      <c r="H166" s="38"/>
      <c r="I166" s="42"/>
      <c r="J166" s="38"/>
      <c r="K166" s="38"/>
      <c r="L166" s="38"/>
      <c r="X166" s="38"/>
      <c r="Y166" s="38"/>
      <c r="Z166" s="38"/>
      <c r="AA166" s="38"/>
      <c r="AB166" s="38"/>
      <c r="AC166" s="38"/>
    </row>
    <row r="167" spans="1:29" ht="15.75" customHeight="1">
      <c r="A167" s="38"/>
      <c r="B167" s="41"/>
      <c r="C167" s="47"/>
      <c r="D167" s="42"/>
      <c r="E167" s="38"/>
      <c r="F167" s="40"/>
      <c r="G167" s="38"/>
      <c r="H167" s="38"/>
      <c r="I167" s="42"/>
      <c r="J167" s="38"/>
      <c r="K167" s="38"/>
      <c r="L167" s="38"/>
      <c r="X167" s="38"/>
      <c r="Y167" s="38"/>
      <c r="Z167" s="38"/>
      <c r="AA167" s="38"/>
      <c r="AB167" s="38"/>
      <c r="AC167" s="38"/>
    </row>
    <row r="168" spans="1:29" ht="15.75" customHeight="1">
      <c r="A168" s="38"/>
      <c r="B168" s="41"/>
      <c r="C168" s="47"/>
      <c r="D168" s="42"/>
      <c r="E168" s="38"/>
      <c r="F168" s="40"/>
      <c r="G168" s="38"/>
      <c r="H168" s="38"/>
      <c r="I168" s="42"/>
      <c r="J168" s="38"/>
      <c r="K168" s="38"/>
      <c r="L168" s="38"/>
      <c r="X168" s="38"/>
      <c r="Y168" s="38"/>
      <c r="Z168" s="38"/>
      <c r="AA168" s="38"/>
      <c r="AB168" s="38"/>
      <c r="AC168" s="38"/>
    </row>
    <row r="169" spans="1:29" ht="15.75" customHeight="1">
      <c r="A169" s="38"/>
      <c r="B169" s="41"/>
      <c r="C169" s="47"/>
      <c r="D169" s="42"/>
      <c r="E169" s="38"/>
      <c r="F169" s="40"/>
      <c r="G169" s="38"/>
      <c r="H169" s="38"/>
      <c r="I169" s="42"/>
      <c r="J169" s="38"/>
      <c r="K169" s="38"/>
      <c r="L169" s="38"/>
      <c r="X169" s="38"/>
      <c r="Y169" s="38"/>
      <c r="Z169" s="38"/>
      <c r="AA169" s="38"/>
      <c r="AB169" s="38"/>
      <c r="AC169" s="38"/>
    </row>
    <row r="170" spans="1:29" ht="15.75" customHeight="1">
      <c r="A170" s="38"/>
      <c r="B170" s="41"/>
      <c r="C170" s="47"/>
      <c r="D170" s="42"/>
      <c r="E170" s="38"/>
      <c r="F170" s="40"/>
      <c r="G170" s="38"/>
      <c r="H170" s="38"/>
      <c r="I170" s="42"/>
      <c r="J170" s="38"/>
      <c r="K170" s="38"/>
      <c r="L170" s="38"/>
      <c r="X170" s="38"/>
      <c r="Y170" s="38"/>
      <c r="Z170" s="38"/>
      <c r="AA170" s="38"/>
      <c r="AB170" s="38"/>
      <c r="AC170" s="38"/>
    </row>
    <row r="171" spans="1:29" ht="15.75" customHeight="1">
      <c r="A171" s="38"/>
      <c r="B171" s="41"/>
      <c r="C171" s="47"/>
      <c r="D171" s="42"/>
      <c r="E171" s="38"/>
      <c r="F171" s="40"/>
      <c r="G171" s="38"/>
      <c r="H171" s="38"/>
      <c r="I171" s="42"/>
      <c r="J171" s="38"/>
      <c r="K171" s="38"/>
      <c r="L171" s="38"/>
      <c r="X171" s="38"/>
      <c r="Y171" s="38"/>
      <c r="Z171" s="38"/>
      <c r="AA171" s="38"/>
      <c r="AB171" s="38"/>
      <c r="AC171" s="38"/>
    </row>
    <row r="172" spans="1:29" ht="15.75" customHeight="1">
      <c r="A172" s="38"/>
      <c r="B172" s="41"/>
      <c r="C172" s="47"/>
      <c r="D172" s="42"/>
      <c r="E172" s="38"/>
      <c r="F172" s="40"/>
      <c r="G172" s="38"/>
      <c r="H172" s="38"/>
      <c r="I172" s="42"/>
      <c r="J172" s="38"/>
      <c r="K172" s="38"/>
      <c r="L172" s="38"/>
      <c r="X172" s="38"/>
      <c r="Y172" s="38"/>
      <c r="Z172" s="38"/>
      <c r="AA172" s="38"/>
      <c r="AB172" s="38"/>
      <c r="AC172" s="38"/>
    </row>
    <row r="173" spans="1:29" ht="15.75" customHeight="1">
      <c r="A173" s="38"/>
      <c r="B173" s="41"/>
      <c r="C173" s="47"/>
      <c r="D173" s="42"/>
      <c r="E173" s="38"/>
      <c r="F173" s="40"/>
      <c r="G173" s="38"/>
      <c r="H173" s="38"/>
      <c r="I173" s="42"/>
      <c r="J173" s="38"/>
      <c r="K173" s="38"/>
      <c r="L173" s="38"/>
      <c r="X173" s="38"/>
      <c r="Y173" s="38"/>
      <c r="Z173" s="38"/>
      <c r="AA173" s="38"/>
      <c r="AB173" s="38"/>
      <c r="AC173" s="38"/>
    </row>
    <row r="174" spans="1:29" ht="15.75" customHeight="1">
      <c r="A174" s="38"/>
      <c r="B174" s="41"/>
      <c r="C174" s="47"/>
      <c r="D174" s="42"/>
      <c r="E174" s="38"/>
      <c r="F174" s="40"/>
      <c r="G174" s="38"/>
      <c r="H174" s="38"/>
      <c r="I174" s="42"/>
      <c r="J174" s="38"/>
      <c r="K174" s="38"/>
      <c r="L174" s="38"/>
      <c r="X174" s="38"/>
      <c r="Y174" s="38"/>
      <c r="Z174" s="38"/>
      <c r="AA174" s="38"/>
      <c r="AB174" s="38"/>
      <c r="AC174" s="38"/>
    </row>
    <row r="175" spans="1:29" ht="15.75" customHeight="1">
      <c r="A175" s="38"/>
      <c r="B175" s="41"/>
      <c r="C175" s="47"/>
      <c r="D175" s="42"/>
      <c r="E175" s="38"/>
      <c r="F175" s="40"/>
      <c r="G175" s="38"/>
      <c r="H175" s="38"/>
      <c r="I175" s="42"/>
      <c r="J175" s="38"/>
      <c r="K175" s="38"/>
      <c r="L175" s="38"/>
      <c r="X175" s="38"/>
      <c r="Y175" s="38"/>
      <c r="Z175" s="38"/>
      <c r="AA175" s="38"/>
      <c r="AB175" s="38"/>
      <c r="AC175" s="38"/>
    </row>
    <row r="176" spans="1:29" ht="15.75" customHeight="1">
      <c r="A176" s="38"/>
      <c r="B176" s="41"/>
      <c r="C176" s="47"/>
      <c r="D176" s="42"/>
      <c r="E176" s="38"/>
      <c r="F176" s="40"/>
      <c r="G176" s="38"/>
      <c r="H176" s="38"/>
      <c r="I176" s="42"/>
      <c r="J176" s="38"/>
      <c r="K176" s="38"/>
      <c r="L176" s="38"/>
      <c r="X176" s="38"/>
      <c r="Y176" s="38"/>
      <c r="Z176" s="38"/>
      <c r="AA176" s="38"/>
      <c r="AB176" s="38"/>
      <c r="AC176" s="38"/>
    </row>
    <row r="177" spans="1:29" ht="15.75" customHeight="1">
      <c r="A177" s="38"/>
      <c r="B177" s="41"/>
      <c r="C177" s="47"/>
      <c r="D177" s="42"/>
      <c r="E177" s="38"/>
      <c r="F177" s="40"/>
      <c r="G177" s="38"/>
      <c r="H177" s="38"/>
      <c r="I177" s="42"/>
      <c r="J177" s="38"/>
      <c r="K177" s="38"/>
      <c r="L177" s="38"/>
      <c r="X177" s="38"/>
      <c r="Y177" s="38"/>
      <c r="Z177" s="38"/>
      <c r="AA177" s="38"/>
      <c r="AB177" s="38"/>
      <c r="AC177" s="38"/>
    </row>
    <row r="178" spans="1:29" ht="15.75" customHeight="1">
      <c r="A178" s="38"/>
      <c r="B178" s="41"/>
      <c r="C178" s="47"/>
      <c r="D178" s="42"/>
      <c r="E178" s="38"/>
      <c r="F178" s="40"/>
      <c r="G178" s="38"/>
      <c r="H178" s="38"/>
      <c r="I178" s="42"/>
      <c r="J178" s="38"/>
      <c r="K178" s="38"/>
      <c r="L178" s="38"/>
      <c r="X178" s="38"/>
      <c r="Y178" s="38"/>
      <c r="Z178" s="38"/>
      <c r="AA178" s="38"/>
      <c r="AB178" s="38"/>
      <c r="AC178" s="38"/>
    </row>
    <row r="179" spans="1:29" ht="15.75" customHeight="1">
      <c r="A179" s="38"/>
      <c r="B179" s="41"/>
      <c r="C179" s="47"/>
      <c r="D179" s="42"/>
      <c r="E179" s="38"/>
      <c r="F179" s="40"/>
      <c r="G179" s="38"/>
      <c r="H179" s="38"/>
      <c r="I179" s="42"/>
      <c r="J179" s="38"/>
      <c r="K179" s="38"/>
      <c r="L179" s="38"/>
      <c r="X179" s="38"/>
      <c r="Y179" s="38"/>
      <c r="Z179" s="38"/>
      <c r="AA179" s="38"/>
      <c r="AB179" s="38"/>
      <c r="AC179" s="38"/>
    </row>
    <row r="180" spans="1:29" ht="15.75" customHeight="1">
      <c r="A180" s="38"/>
      <c r="B180" s="41"/>
      <c r="C180" s="47"/>
      <c r="D180" s="42"/>
      <c r="E180" s="38"/>
      <c r="F180" s="40"/>
      <c r="G180" s="38"/>
      <c r="H180" s="38"/>
      <c r="I180" s="42"/>
      <c r="J180" s="38"/>
      <c r="K180" s="38"/>
      <c r="L180" s="38"/>
      <c r="X180" s="38"/>
      <c r="Y180" s="38"/>
      <c r="Z180" s="38"/>
      <c r="AA180" s="38"/>
      <c r="AB180" s="38"/>
      <c r="AC180" s="38"/>
    </row>
    <row r="181" spans="1:29" ht="15.75" customHeight="1">
      <c r="A181" s="38"/>
      <c r="B181" s="41"/>
      <c r="C181" s="47"/>
      <c r="D181" s="42"/>
      <c r="E181" s="38"/>
      <c r="F181" s="40"/>
      <c r="G181" s="38"/>
      <c r="H181" s="38"/>
      <c r="I181" s="42"/>
      <c r="J181" s="38"/>
      <c r="K181" s="38"/>
      <c r="L181" s="38"/>
      <c r="X181" s="38"/>
      <c r="Y181" s="38"/>
      <c r="Z181" s="38"/>
      <c r="AA181" s="38"/>
      <c r="AB181" s="38"/>
      <c r="AC181" s="38"/>
    </row>
    <row r="182" spans="1:29" ht="15.75" customHeight="1">
      <c r="A182" s="38"/>
      <c r="B182" s="41"/>
      <c r="C182" s="47"/>
      <c r="D182" s="42"/>
      <c r="E182" s="38"/>
      <c r="F182" s="40"/>
      <c r="G182" s="38"/>
      <c r="H182" s="38"/>
      <c r="I182" s="42"/>
      <c r="J182" s="38"/>
      <c r="K182" s="38"/>
      <c r="L182" s="38"/>
      <c r="X182" s="38"/>
      <c r="Y182" s="38"/>
      <c r="Z182" s="38"/>
      <c r="AA182" s="38"/>
      <c r="AB182" s="38"/>
      <c r="AC182" s="38"/>
    </row>
    <row r="183" spans="1:29" ht="15.75" customHeight="1">
      <c r="A183" s="38"/>
      <c r="B183" s="41"/>
      <c r="C183" s="47"/>
      <c r="D183" s="42"/>
      <c r="E183" s="38"/>
      <c r="F183" s="40"/>
      <c r="G183" s="38"/>
      <c r="H183" s="38"/>
      <c r="I183" s="42"/>
      <c r="J183" s="38"/>
      <c r="K183" s="38"/>
      <c r="L183" s="38"/>
      <c r="X183" s="38"/>
      <c r="Y183" s="38"/>
      <c r="Z183" s="38"/>
      <c r="AA183" s="38"/>
      <c r="AB183" s="38"/>
      <c r="AC183" s="38"/>
    </row>
    <row r="184" spans="1:29" ht="15.75" customHeight="1">
      <c r="A184" s="38"/>
      <c r="B184" s="41"/>
      <c r="C184" s="47"/>
      <c r="D184" s="42"/>
      <c r="E184" s="38"/>
      <c r="F184" s="40"/>
      <c r="G184" s="38"/>
      <c r="H184" s="38"/>
      <c r="I184" s="42"/>
      <c r="J184" s="38"/>
      <c r="K184" s="38"/>
      <c r="L184" s="38"/>
      <c r="X184" s="38"/>
      <c r="Y184" s="38"/>
      <c r="Z184" s="38"/>
      <c r="AA184" s="38"/>
      <c r="AB184" s="38"/>
      <c r="AC184" s="38"/>
    </row>
    <row r="185" spans="1:29" ht="15.75" customHeight="1">
      <c r="A185" s="38"/>
      <c r="B185" s="41"/>
      <c r="C185" s="47"/>
      <c r="D185" s="42"/>
      <c r="E185" s="38"/>
      <c r="F185" s="40"/>
      <c r="G185" s="38"/>
      <c r="H185" s="38"/>
      <c r="I185" s="42"/>
      <c r="J185" s="38"/>
      <c r="K185" s="38"/>
      <c r="L185" s="38"/>
      <c r="X185" s="38"/>
      <c r="Y185" s="38"/>
      <c r="Z185" s="38"/>
      <c r="AA185" s="38"/>
      <c r="AB185" s="38"/>
      <c r="AC185" s="38"/>
    </row>
    <row r="186" spans="1:29" ht="15.75" customHeight="1">
      <c r="A186" s="38"/>
      <c r="B186" s="41"/>
      <c r="C186" s="47"/>
      <c r="D186" s="42"/>
      <c r="E186" s="38"/>
      <c r="F186" s="40"/>
      <c r="G186" s="38"/>
      <c r="H186" s="38"/>
      <c r="I186" s="42"/>
      <c r="J186" s="38"/>
      <c r="K186" s="38"/>
      <c r="L186" s="38"/>
      <c r="X186" s="38"/>
      <c r="Y186" s="38"/>
      <c r="Z186" s="38"/>
      <c r="AA186" s="38"/>
      <c r="AB186" s="38"/>
      <c r="AC186" s="38"/>
    </row>
    <row r="187" spans="1:29" ht="15.75" customHeight="1">
      <c r="A187" s="38"/>
      <c r="B187" s="41"/>
      <c r="C187" s="47"/>
      <c r="D187" s="42"/>
      <c r="E187" s="38"/>
      <c r="F187" s="40"/>
      <c r="G187" s="38"/>
      <c r="H187" s="38"/>
      <c r="I187" s="42"/>
      <c r="J187" s="38"/>
      <c r="K187" s="38"/>
      <c r="L187" s="38"/>
      <c r="X187" s="38"/>
      <c r="Y187" s="38"/>
      <c r="Z187" s="38"/>
      <c r="AA187" s="38"/>
      <c r="AB187" s="38"/>
      <c r="AC187" s="38"/>
    </row>
    <row r="188" spans="1:29" ht="15.75" customHeight="1">
      <c r="A188" s="38"/>
      <c r="B188" s="41"/>
      <c r="C188" s="47"/>
      <c r="D188" s="42"/>
      <c r="E188" s="38"/>
      <c r="F188" s="40"/>
      <c r="G188" s="38"/>
      <c r="H188" s="38"/>
      <c r="I188" s="42"/>
      <c r="J188" s="38"/>
      <c r="K188" s="38"/>
      <c r="L188" s="38"/>
      <c r="X188" s="38"/>
      <c r="Y188" s="38"/>
      <c r="Z188" s="38"/>
      <c r="AA188" s="38"/>
      <c r="AB188" s="38"/>
      <c r="AC188" s="38"/>
    </row>
    <row r="189" spans="1:29" ht="15.75" customHeight="1">
      <c r="A189" s="38"/>
      <c r="B189" s="41"/>
      <c r="C189" s="47"/>
      <c r="D189" s="42"/>
      <c r="E189" s="38"/>
      <c r="F189" s="40"/>
      <c r="G189" s="38"/>
      <c r="H189" s="38"/>
      <c r="I189" s="42"/>
      <c r="J189" s="38"/>
      <c r="K189" s="38"/>
      <c r="L189" s="38"/>
      <c r="X189" s="38"/>
      <c r="Y189" s="38"/>
      <c r="Z189" s="38"/>
      <c r="AA189" s="38"/>
      <c r="AB189" s="38"/>
      <c r="AC189" s="38"/>
    </row>
    <row r="190" spans="1:29" ht="15.75" customHeight="1">
      <c r="A190" s="38"/>
      <c r="B190" s="41"/>
      <c r="C190" s="47"/>
      <c r="D190" s="42"/>
      <c r="E190" s="38"/>
      <c r="F190" s="40"/>
      <c r="G190" s="38"/>
      <c r="H190" s="38"/>
      <c r="I190" s="42"/>
      <c r="J190" s="38"/>
      <c r="K190" s="38"/>
      <c r="L190" s="38"/>
      <c r="X190" s="38"/>
      <c r="Y190" s="38"/>
      <c r="Z190" s="38"/>
      <c r="AA190" s="38"/>
      <c r="AB190" s="38"/>
      <c r="AC190" s="38"/>
    </row>
    <row r="191" spans="1:29" ht="15.75" customHeight="1">
      <c r="A191" s="38"/>
      <c r="B191" s="41"/>
      <c r="C191" s="47"/>
      <c r="D191" s="42"/>
      <c r="E191" s="38"/>
      <c r="F191" s="40"/>
      <c r="G191" s="38"/>
      <c r="H191" s="38"/>
      <c r="I191" s="42"/>
      <c r="J191" s="38"/>
      <c r="K191" s="38"/>
      <c r="L191" s="38"/>
      <c r="X191" s="38"/>
      <c r="Y191" s="38"/>
      <c r="Z191" s="38"/>
      <c r="AA191" s="38"/>
      <c r="AB191" s="38"/>
      <c r="AC191" s="38"/>
    </row>
    <row r="192" spans="1:29" ht="15.75" customHeight="1">
      <c r="A192" s="38"/>
      <c r="B192" s="41"/>
      <c r="C192" s="47"/>
      <c r="D192" s="42"/>
      <c r="E192" s="38"/>
      <c r="F192" s="40"/>
      <c r="G192" s="38"/>
      <c r="H192" s="38"/>
      <c r="I192" s="42"/>
      <c r="J192" s="38"/>
      <c r="K192" s="38"/>
      <c r="L192" s="38"/>
      <c r="X192" s="38"/>
      <c r="Y192" s="38"/>
      <c r="Z192" s="38"/>
      <c r="AA192" s="38"/>
      <c r="AB192" s="38"/>
      <c r="AC192" s="38"/>
    </row>
    <row r="193" spans="1:29" ht="15.75" customHeight="1">
      <c r="A193" s="38"/>
      <c r="B193" s="41"/>
      <c r="C193" s="47"/>
      <c r="D193" s="42"/>
      <c r="E193" s="38"/>
      <c r="F193" s="40"/>
      <c r="G193" s="38"/>
      <c r="H193" s="38"/>
      <c r="I193" s="42"/>
      <c r="J193" s="38"/>
      <c r="K193" s="38"/>
      <c r="L193" s="38"/>
      <c r="X193" s="38"/>
      <c r="Y193" s="38"/>
      <c r="Z193" s="38"/>
      <c r="AA193" s="38"/>
      <c r="AB193" s="38"/>
      <c r="AC193" s="38"/>
    </row>
    <row r="194" spans="1:29" ht="15.75" customHeight="1">
      <c r="A194" s="38"/>
      <c r="B194" s="41"/>
      <c r="C194" s="47"/>
      <c r="D194" s="42"/>
      <c r="E194" s="38"/>
      <c r="F194" s="40"/>
      <c r="G194" s="38"/>
      <c r="H194" s="38"/>
      <c r="I194" s="42"/>
      <c r="J194" s="38"/>
      <c r="K194" s="38"/>
      <c r="L194" s="38"/>
      <c r="X194" s="38"/>
      <c r="Y194" s="38"/>
      <c r="Z194" s="38"/>
      <c r="AA194" s="38"/>
      <c r="AB194" s="38"/>
      <c r="AC194" s="38"/>
    </row>
    <row r="195" spans="1:29" ht="15.75" customHeight="1">
      <c r="A195" s="38"/>
      <c r="B195" s="41"/>
      <c r="C195" s="47"/>
      <c r="D195" s="42"/>
      <c r="E195" s="38"/>
      <c r="F195" s="40"/>
      <c r="G195" s="38"/>
      <c r="H195" s="38"/>
      <c r="I195" s="42"/>
      <c r="J195" s="38"/>
      <c r="K195" s="38"/>
      <c r="L195" s="38"/>
      <c r="X195" s="38"/>
      <c r="Y195" s="38"/>
      <c r="Z195" s="38"/>
      <c r="AA195" s="38"/>
      <c r="AB195" s="38"/>
      <c r="AC195" s="38"/>
    </row>
    <row r="196" spans="1:29" ht="15.75" customHeight="1">
      <c r="A196" s="38"/>
      <c r="B196" s="41"/>
      <c r="C196" s="47"/>
      <c r="D196" s="42"/>
      <c r="E196" s="38"/>
      <c r="F196" s="40"/>
      <c r="G196" s="38"/>
      <c r="H196" s="38"/>
      <c r="I196" s="42"/>
      <c r="J196" s="38"/>
      <c r="K196" s="38"/>
      <c r="L196" s="38"/>
      <c r="X196" s="38"/>
      <c r="Y196" s="38"/>
      <c r="Z196" s="38"/>
      <c r="AA196" s="38"/>
      <c r="AB196" s="38"/>
      <c r="AC196" s="38"/>
    </row>
    <row r="197" spans="1:29" ht="15.75" customHeight="1">
      <c r="A197" s="38"/>
      <c r="B197" s="41"/>
      <c r="C197" s="47"/>
      <c r="D197" s="42"/>
      <c r="E197" s="38"/>
      <c r="F197" s="40"/>
      <c r="G197" s="38"/>
      <c r="H197" s="38"/>
      <c r="I197" s="42"/>
      <c r="J197" s="38"/>
      <c r="K197" s="38"/>
      <c r="L197" s="38"/>
      <c r="X197" s="38"/>
      <c r="Y197" s="38"/>
      <c r="Z197" s="38"/>
      <c r="AA197" s="38"/>
      <c r="AB197" s="38"/>
      <c r="AC197" s="38"/>
    </row>
    <row r="198" spans="1:29" ht="15.75" customHeight="1">
      <c r="A198" s="38"/>
      <c r="B198" s="41"/>
      <c r="C198" s="47"/>
      <c r="D198" s="42"/>
      <c r="E198" s="38"/>
      <c r="F198" s="40"/>
      <c r="G198" s="38"/>
      <c r="H198" s="38"/>
      <c r="I198" s="42"/>
      <c r="J198" s="38"/>
      <c r="K198" s="38"/>
      <c r="L198" s="38"/>
      <c r="X198" s="38"/>
      <c r="Y198" s="38"/>
      <c r="Z198" s="38"/>
      <c r="AA198" s="38"/>
      <c r="AB198" s="38"/>
      <c r="AC198" s="38"/>
    </row>
    <row r="199" spans="1:29" ht="15.75" customHeight="1">
      <c r="A199" s="38"/>
      <c r="B199" s="41"/>
      <c r="C199" s="47"/>
      <c r="D199" s="42"/>
      <c r="E199" s="38"/>
      <c r="F199" s="40"/>
      <c r="G199" s="38"/>
      <c r="H199" s="38"/>
      <c r="I199" s="42"/>
      <c r="J199" s="38"/>
      <c r="K199" s="38"/>
      <c r="L199" s="38"/>
      <c r="X199" s="38"/>
      <c r="Y199" s="38"/>
      <c r="Z199" s="38"/>
      <c r="AA199" s="38"/>
      <c r="AB199" s="38"/>
      <c r="AC199" s="38"/>
    </row>
    <row r="200" spans="1:29" ht="15.75" customHeight="1">
      <c r="A200" s="38"/>
      <c r="B200" s="41"/>
      <c r="C200" s="47"/>
      <c r="D200" s="42"/>
      <c r="E200" s="38"/>
      <c r="F200" s="40"/>
      <c r="G200" s="38"/>
      <c r="H200" s="38"/>
      <c r="I200" s="42"/>
      <c r="J200" s="38"/>
      <c r="K200" s="38"/>
      <c r="L200" s="38"/>
      <c r="X200" s="38"/>
      <c r="Y200" s="38"/>
      <c r="Z200" s="38"/>
      <c r="AA200" s="38"/>
      <c r="AB200" s="38"/>
      <c r="AC200" s="38"/>
    </row>
    <row r="201" spans="1:29" ht="15.75" customHeight="1">
      <c r="A201" s="38"/>
      <c r="B201" s="41"/>
      <c r="C201" s="47"/>
      <c r="D201" s="42"/>
      <c r="E201" s="38"/>
      <c r="F201" s="40"/>
      <c r="G201" s="38"/>
      <c r="H201" s="38"/>
      <c r="I201" s="42"/>
      <c r="J201" s="38"/>
      <c r="K201" s="38"/>
      <c r="L201" s="38"/>
      <c r="X201" s="38"/>
      <c r="Y201" s="38"/>
      <c r="Z201" s="38"/>
      <c r="AA201" s="38"/>
      <c r="AB201" s="38"/>
      <c r="AC201" s="38"/>
    </row>
    <row r="202" spans="1:29" ht="15.75" customHeight="1">
      <c r="A202" s="38"/>
      <c r="B202" s="41"/>
      <c r="C202" s="47"/>
      <c r="D202" s="42"/>
      <c r="E202" s="38"/>
      <c r="F202" s="40"/>
      <c r="G202" s="38"/>
      <c r="H202" s="38"/>
      <c r="I202" s="42"/>
      <c r="J202" s="38"/>
      <c r="K202" s="38"/>
      <c r="L202" s="38"/>
      <c r="X202" s="38"/>
      <c r="Y202" s="38"/>
      <c r="Z202" s="38"/>
      <c r="AA202" s="38"/>
      <c r="AB202" s="38"/>
      <c r="AC202" s="38"/>
    </row>
    <row r="203" spans="1:29" ht="15.75" customHeight="1">
      <c r="A203" s="38"/>
      <c r="B203" s="41"/>
      <c r="C203" s="47"/>
      <c r="D203" s="42"/>
      <c r="E203" s="38"/>
      <c r="F203" s="40"/>
      <c r="G203" s="38"/>
      <c r="H203" s="38"/>
      <c r="I203" s="42"/>
      <c r="J203" s="38"/>
      <c r="K203" s="38"/>
      <c r="L203" s="38"/>
      <c r="X203" s="38"/>
      <c r="Y203" s="38"/>
      <c r="Z203" s="38"/>
      <c r="AA203" s="38"/>
      <c r="AB203" s="38"/>
      <c r="AC203" s="38"/>
    </row>
    <row r="204" spans="1:29" ht="15.75" customHeight="1">
      <c r="A204" s="38"/>
      <c r="B204" s="41"/>
      <c r="C204" s="47"/>
      <c r="D204" s="42"/>
      <c r="E204" s="38"/>
      <c r="F204" s="40"/>
      <c r="G204" s="38"/>
      <c r="H204" s="38"/>
      <c r="I204" s="42"/>
      <c r="J204" s="38"/>
      <c r="K204" s="38"/>
      <c r="L204" s="38"/>
      <c r="X204" s="38"/>
      <c r="Y204" s="38"/>
      <c r="Z204" s="38"/>
      <c r="AA204" s="38"/>
      <c r="AB204" s="38"/>
      <c r="AC204" s="38"/>
    </row>
    <row r="205" spans="1:29" ht="15.75" customHeight="1">
      <c r="A205" s="38"/>
      <c r="B205" s="41"/>
      <c r="C205" s="47"/>
      <c r="D205" s="42"/>
      <c r="E205" s="38"/>
      <c r="F205" s="40"/>
      <c r="G205" s="38"/>
      <c r="H205" s="38"/>
      <c r="I205" s="42"/>
      <c r="J205" s="38"/>
      <c r="K205" s="38"/>
      <c r="L205" s="38"/>
      <c r="X205" s="38"/>
      <c r="Y205" s="38"/>
      <c r="Z205" s="38"/>
      <c r="AA205" s="38"/>
      <c r="AB205" s="38"/>
      <c r="AC205" s="38"/>
    </row>
    <row r="206" spans="1:29" ht="15.75" customHeight="1">
      <c r="A206" s="38"/>
      <c r="B206" s="41"/>
      <c r="C206" s="47"/>
      <c r="D206" s="42"/>
      <c r="E206" s="38"/>
      <c r="F206" s="40"/>
      <c r="G206" s="38"/>
      <c r="H206" s="38"/>
      <c r="I206" s="42"/>
      <c r="J206" s="38"/>
      <c r="K206" s="38"/>
      <c r="L206" s="38"/>
      <c r="X206" s="38"/>
      <c r="Y206" s="38"/>
      <c r="Z206" s="38"/>
      <c r="AA206" s="38"/>
      <c r="AB206" s="38"/>
      <c r="AC206" s="38"/>
    </row>
    <row r="207" spans="1:29" ht="15.75" customHeight="1">
      <c r="A207" s="38"/>
      <c r="B207" s="41"/>
      <c r="C207" s="47"/>
      <c r="D207" s="42"/>
      <c r="E207" s="38"/>
      <c r="F207" s="40"/>
      <c r="G207" s="38"/>
      <c r="H207" s="38"/>
      <c r="I207" s="42"/>
      <c r="J207" s="38"/>
      <c r="K207" s="38"/>
      <c r="L207" s="38"/>
      <c r="X207" s="38"/>
      <c r="Y207" s="38"/>
      <c r="Z207" s="38"/>
      <c r="AA207" s="38"/>
      <c r="AB207" s="38"/>
      <c r="AC207" s="38"/>
    </row>
    <row r="208" spans="1:29" ht="15.75" customHeight="1">
      <c r="A208" s="38"/>
      <c r="B208" s="41"/>
      <c r="C208" s="47"/>
      <c r="D208" s="42"/>
      <c r="E208" s="38"/>
      <c r="F208" s="40"/>
      <c r="G208" s="38"/>
      <c r="H208" s="38"/>
      <c r="I208" s="42"/>
      <c r="J208" s="38"/>
      <c r="K208" s="38"/>
      <c r="L208" s="38"/>
      <c r="X208" s="38"/>
      <c r="Y208" s="38"/>
      <c r="Z208" s="38"/>
      <c r="AA208" s="38"/>
      <c r="AB208" s="38"/>
      <c r="AC208" s="38"/>
    </row>
    <row r="209" spans="1:29" ht="15.75" customHeight="1">
      <c r="A209" s="38"/>
      <c r="B209" s="41"/>
      <c r="C209" s="47"/>
      <c r="D209" s="42"/>
      <c r="E209" s="38"/>
      <c r="F209" s="40"/>
      <c r="G209" s="38"/>
      <c r="H209" s="38"/>
      <c r="I209" s="42"/>
      <c r="J209" s="38"/>
      <c r="K209" s="38"/>
      <c r="L209" s="38"/>
      <c r="X209" s="38"/>
      <c r="Y209" s="38"/>
      <c r="Z209" s="38"/>
      <c r="AA209" s="38"/>
      <c r="AB209" s="38"/>
      <c r="AC209" s="38"/>
    </row>
    <row r="210" spans="1:29" ht="15.75" customHeight="1">
      <c r="A210" s="38"/>
      <c r="B210" s="41"/>
      <c r="C210" s="47"/>
      <c r="D210" s="42"/>
      <c r="E210" s="38"/>
      <c r="F210" s="40"/>
      <c r="G210" s="38"/>
      <c r="H210" s="38"/>
      <c r="I210" s="42"/>
      <c r="J210" s="38"/>
      <c r="K210" s="38"/>
      <c r="L210" s="38"/>
      <c r="X210" s="38"/>
      <c r="Y210" s="38"/>
      <c r="Z210" s="38"/>
      <c r="AA210" s="38"/>
      <c r="AB210" s="38"/>
      <c r="AC210" s="38"/>
    </row>
    <row r="211" spans="1:29" ht="15.75" customHeight="1">
      <c r="A211" s="38"/>
      <c r="B211" s="41"/>
      <c r="C211" s="47"/>
      <c r="D211" s="42"/>
      <c r="E211" s="38"/>
      <c r="F211" s="40"/>
      <c r="G211" s="38"/>
      <c r="H211" s="38"/>
      <c r="I211" s="42"/>
      <c r="J211" s="38"/>
      <c r="K211" s="38"/>
      <c r="L211" s="38"/>
      <c r="X211" s="38"/>
      <c r="Y211" s="38"/>
      <c r="Z211" s="38"/>
      <c r="AA211" s="38"/>
      <c r="AB211" s="38"/>
      <c r="AC211" s="38"/>
    </row>
    <row r="212" spans="1:29" ht="15.75" customHeight="1">
      <c r="A212" s="38"/>
      <c r="B212" s="41"/>
      <c r="C212" s="47"/>
      <c r="D212" s="42"/>
      <c r="E212" s="38"/>
      <c r="F212" s="40"/>
      <c r="G212" s="38"/>
      <c r="H212" s="38"/>
      <c r="I212" s="42"/>
      <c r="J212" s="38"/>
      <c r="K212" s="38"/>
      <c r="L212" s="38"/>
      <c r="X212" s="38"/>
      <c r="Y212" s="38"/>
      <c r="Z212" s="38"/>
      <c r="AA212" s="38"/>
      <c r="AB212" s="38"/>
      <c r="AC212" s="38"/>
    </row>
    <row r="213" spans="1:29" ht="15.75" customHeight="1">
      <c r="A213" s="38"/>
      <c r="B213" s="41"/>
      <c r="C213" s="47"/>
      <c r="D213" s="42"/>
      <c r="E213" s="38"/>
      <c r="F213" s="40"/>
      <c r="G213" s="38"/>
      <c r="H213" s="38"/>
      <c r="I213" s="42"/>
      <c r="J213" s="38"/>
      <c r="K213" s="38"/>
      <c r="L213" s="38"/>
      <c r="X213" s="38"/>
      <c r="Y213" s="38"/>
      <c r="Z213" s="38"/>
      <c r="AA213" s="38"/>
      <c r="AB213" s="38"/>
      <c r="AC213" s="38"/>
    </row>
    <row r="214" spans="1:29" ht="15.75" customHeight="1">
      <c r="A214" s="38"/>
      <c r="B214" s="41"/>
      <c r="C214" s="47"/>
      <c r="D214" s="42"/>
      <c r="E214" s="38"/>
      <c r="F214" s="40"/>
      <c r="G214" s="38"/>
      <c r="H214" s="38"/>
      <c r="I214" s="42"/>
      <c r="J214" s="38"/>
      <c r="K214" s="38"/>
      <c r="L214" s="38"/>
      <c r="X214" s="38"/>
      <c r="Y214" s="38"/>
      <c r="Z214" s="38"/>
      <c r="AA214" s="38"/>
      <c r="AB214" s="38"/>
      <c r="AC214" s="38"/>
    </row>
    <row r="215" spans="1:29" ht="15.75" customHeight="1">
      <c r="A215" s="38"/>
      <c r="B215" s="41"/>
      <c r="C215" s="47"/>
      <c r="D215" s="42"/>
      <c r="E215" s="38"/>
      <c r="F215" s="40"/>
      <c r="G215" s="38"/>
      <c r="H215" s="38"/>
      <c r="I215" s="42"/>
      <c r="J215" s="38"/>
      <c r="K215" s="38"/>
      <c r="L215" s="38"/>
      <c r="X215" s="38"/>
      <c r="Y215" s="38"/>
      <c r="Z215" s="38"/>
      <c r="AA215" s="38"/>
      <c r="AB215" s="38"/>
      <c r="AC215" s="38"/>
    </row>
    <row r="216" spans="1:29" ht="15.75" customHeight="1">
      <c r="A216" s="38"/>
      <c r="B216" s="41"/>
      <c r="C216" s="47"/>
      <c r="D216" s="42"/>
      <c r="E216" s="38"/>
      <c r="F216" s="40"/>
      <c r="G216" s="38"/>
      <c r="H216" s="38"/>
      <c r="I216" s="42"/>
      <c r="J216" s="38"/>
      <c r="K216" s="38"/>
      <c r="L216" s="38"/>
      <c r="X216" s="38"/>
      <c r="Y216" s="38"/>
      <c r="Z216" s="38"/>
      <c r="AA216" s="38"/>
      <c r="AB216" s="38"/>
      <c r="AC216" s="38"/>
    </row>
    <row r="217" spans="1:29" ht="15.75" customHeight="1">
      <c r="A217" s="38"/>
      <c r="B217" s="41"/>
      <c r="C217" s="47"/>
      <c r="D217" s="42"/>
      <c r="E217" s="38"/>
      <c r="F217" s="40"/>
      <c r="G217" s="38"/>
      <c r="H217" s="38"/>
      <c r="I217" s="42"/>
      <c r="J217" s="38"/>
      <c r="K217" s="38"/>
      <c r="L217" s="38"/>
      <c r="X217" s="38"/>
      <c r="Y217" s="38"/>
      <c r="Z217" s="38"/>
      <c r="AA217" s="38"/>
      <c r="AB217" s="38"/>
      <c r="AC217" s="38"/>
    </row>
    <row r="218" spans="1:29" ht="15.75" customHeight="1">
      <c r="A218" s="38"/>
      <c r="B218" s="41"/>
      <c r="C218" s="47"/>
      <c r="D218" s="42"/>
      <c r="E218" s="38"/>
      <c r="F218" s="40"/>
      <c r="G218" s="38"/>
      <c r="H218" s="38"/>
      <c r="I218" s="42"/>
      <c r="J218" s="38"/>
      <c r="K218" s="38"/>
      <c r="L218" s="38"/>
      <c r="X218" s="38"/>
      <c r="Y218" s="38"/>
      <c r="Z218" s="38"/>
      <c r="AA218" s="38"/>
      <c r="AB218" s="38"/>
      <c r="AC218" s="38"/>
    </row>
    <row r="219" spans="1:29" ht="15.75" customHeight="1">
      <c r="A219" s="38"/>
      <c r="B219" s="41"/>
      <c r="C219" s="47"/>
      <c r="D219" s="42"/>
      <c r="E219" s="38"/>
      <c r="F219" s="40"/>
      <c r="G219" s="38"/>
      <c r="H219" s="38"/>
      <c r="I219" s="42"/>
      <c r="J219" s="38"/>
      <c r="K219" s="38"/>
      <c r="L219" s="38"/>
      <c r="X219" s="38"/>
      <c r="Y219" s="38"/>
      <c r="Z219" s="38"/>
      <c r="AA219" s="38"/>
      <c r="AB219" s="38"/>
      <c r="AC219" s="38"/>
    </row>
    <row r="220" spans="1:29" ht="15.75" customHeight="1">
      <c r="A220" s="38"/>
      <c r="B220" s="41"/>
      <c r="C220" s="47"/>
      <c r="D220" s="42"/>
      <c r="E220" s="38"/>
      <c r="F220" s="40"/>
      <c r="G220" s="38"/>
      <c r="H220" s="38"/>
      <c r="I220" s="42"/>
      <c r="J220" s="38"/>
      <c r="K220" s="38"/>
      <c r="L220" s="38"/>
      <c r="X220" s="38"/>
      <c r="Y220" s="38"/>
      <c r="Z220" s="38"/>
      <c r="AA220" s="38"/>
      <c r="AB220" s="38"/>
      <c r="AC220" s="38"/>
    </row>
    <row r="221" spans="1:29" ht="15.75" customHeight="1">
      <c r="A221" s="38"/>
      <c r="B221" s="41"/>
      <c r="C221" s="47"/>
      <c r="D221" s="42"/>
      <c r="E221" s="38"/>
      <c r="F221" s="40"/>
      <c r="G221" s="38"/>
      <c r="H221" s="38"/>
      <c r="I221" s="42"/>
      <c r="J221" s="38"/>
      <c r="K221" s="38"/>
      <c r="L221" s="38"/>
      <c r="X221" s="38"/>
      <c r="Y221" s="38"/>
      <c r="Z221" s="38"/>
      <c r="AA221" s="38"/>
      <c r="AB221" s="38"/>
      <c r="AC221" s="38"/>
    </row>
    <row r="222" spans="1:29" ht="15.75" customHeight="1">
      <c r="A222" s="38"/>
      <c r="B222" s="41"/>
      <c r="C222" s="47"/>
      <c r="D222" s="42"/>
      <c r="E222" s="38"/>
      <c r="F222" s="40"/>
      <c r="G222" s="38"/>
      <c r="H222" s="38"/>
      <c r="I222" s="42"/>
      <c r="J222" s="38"/>
      <c r="K222" s="38"/>
      <c r="L222" s="38"/>
      <c r="X222" s="38"/>
      <c r="Y222" s="38"/>
      <c r="Z222" s="38"/>
      <c r="AA222" s="38"/>
      <c r="AB222" s="38"/>
      <c r="AC222" s="38"/>
    </row>
    <row r="223" spans="1:29" ht="15.75" customHeight="1">
      <c r="A223" s="38"/>
      <c r="B223" s="41"/>
      <c r="C223" s="47"/>
      <c r="D223" s="42"/>
      <c r="E223" s="38"/>
      <c r="F223" s="40"/>
      <c r="G223" s="38"/>
      <c r="H223" s="38"/>
      <c r="I223" s="42"/>
      <c r="J223" s="38"/>
      <c r="K223" s="38"/>
      <c r="L223" s="38"/>
      <c r="X223" s="38"/>
      <c r="Y223" s="38"/>
      <c r="Z223" s="38"/>
      <c r="AA223" s="38"/>
      <c r="AB223" s="38"/>
      <c r="AC223" s="38"/>
    </row>
    <row r="224" spans="1:29" ht="15.75" customHeight="1">
      <c r="A224" s="38"/>
      <c r="B224" s="41"/>
      <c r="C224" s="47"/>
      <c r="D224" s="42"/>
      <c r="E224" s="38"/>
      <c r="F224" s="40"/>
      <c r="G224" s="38"/>
      <c r="H224" s="38"/>
      <c r="I224" s="42"/>
      <c r="J224" s="38"/>
      <c r="K224" s="38"/>
      <c r="L224" s="38"/>
      <c r="X224" s="38"/>
      <c r="Y224" s="38"/>
      <c r="Z224" s="38"/>
      <c r="AA224" s="38"/>
      <c r="AB224" s="38"/>
      <c r="AC224" s="38"/>
    </row>
    <row r="225" spans="1:29" ht="15.75" customHeight="1">
      <c r="A225" s="38"/>
      <c r="B225" s="41"/>
      <c r="C225" s="47"/>
      <c r="D225" s="42"/>
      <c r="E225" s="38"/>
      <c r="F225" s="40"/>
      <c r="G225" s="38"/>
      <c r="H225" s="38"/>
      <c r="I225" s="42"/>
      <c r="J225" s="38"/>
      <c r="K225" s="38"/>
      <c r="L225" s="38"/>
      <c r="X225" s="38"/>
      <c r="Y225" s="38"/>
      <c r="Z225" s="38"/>
      <c r="AA225" s="38"/>
      <c r="AB225" s="38"/>
      <c r="AC225" s="38"/>
    </row>
    <row r="226" spans="1:29" ht="15.75" customHeight="1">
      <c r="A226" s="38"/>
      <c r="B226" s="41"/>
      <c r="C226" s="47"/>
      <c r="D226" s="42"/>
      <c r="E226" s="38"/>
      <c r="F226" s="40"/>
      <c r="G226" s="38"/>
      <c r="H226" s="38"/>
      <c r="I226" s="42"/>
      <c r="J226" s="38"/>
      <c r="K226" s="38"/>
      <c r="L226" s="38"/>
      <c r="X226" s="38"/>
      <c r="Y226" s="38"/>
      <c r="Z226" s="38"/>
      <c r="AA226" s="38"/>
      <c r="AB226" s="38"/>
      <c r="AC226" s="38"/>
    </row>
    <row r="227" spans="1:29" ht="15.75" customHeight="1">
      <c r="A227" s="38"/>
      <c r="B227" s="41"/>
      <c r="C227" s="47"/>
      <c r="D227" s="42"/>
      <c r="E227" s="38"/>
      <c r="F227" s="40"/>
      <c r="G227" s="38"/>
      <c r="H227" s="38"/>
      <c r="I227" s="42"/>
      <c r="J227" s="38"/>
      <c r="K227" s="38"/>
      <c r="L227" s="38"/>
      <c r="X227" s="38"/>
      <c r="Y227" s="38"/>
      <c r="Z227" s="38"/>
      <c r="AA227" s="38"/>
      <c r="AB227" s="38"/>
      <c r="AC227" s="38"/>
    </row>
    <row r="228" spans="1:29" ht="15.75" customHeight="1">
      <c r="A228" s="38"/>
      <c r="B228" s="41"/>
      <c r="C228" s="47"/>
      <c r="D228" s="42"/>
      <c r="E228" s="38"/>
      <c r="F228" s="40"/>
      <c r="G228" s="38"/>
      <c r="H228" s="38"/>
      <c r="I228" s="42"/>
      <c r="J228" s="38"/>
      <c r="K228" s="38"/>
      <c r="L228" s="38"/>
      <c r="X228" s="38"/>
      <c r="Y228" s="38"/>
      <c r="Z228" s="38"/>
      <c r="AA228" s="38"/>
      <c r="AB228" s="38"/>
      <c r="AC228" s="38"/>
    </row>
    <row r="229" spans="1:29" ht="15.75" customHeight="1">
      <c r="A229" s="38"/>
      <c r="B229" s="41"/>
      <c r="C229" s="47"/>
      <c r="D229" s="42"/>
      <c r="E229" s="38"/>
      <c r="F229" s="40"/>
      <c r="G229" s="38"/>
      <c r="H229" s="38"/>
      <c r="I229" s="42"/>
      <c r="J229" s="38"/>
      <c r="K229" s="38"/>
      <c r="L229" s="38"/>
      <c r="X229" s="38"/>
      <c r="Y229" s="38"/>
      <c r="Z229" s="38"/>
      <c r="AA229" s="38"/>
      <c r="AB229" s="38"/>
      <c r="AC229" s="38"/>
    </row>
    <row r="230" spans="1:29" ht="15.75" customHeight="1">
      <c r="A230" s="38"/>
      <c r="B230" s="41"/>
      <c r="C230" s="47"/>
      <c r="D230" s="42"/>
      <c r="E230" s="38"/>
      <c r="F230" s="40"/>
      <c r="G230" s="38"/>
      <c r="H230" s="38"/>
      <c r="I230" s="42"/>
      <c r="J230" s="38"/>
      <c r="K230" s="38"/>
      <c r="L230" s="38"/>
      <c r="X230" s="38"/>
      <c r="Y230" s="38"/>
      <c r="Z230" s="38"/>
      <c r="AA230" s="38"/>
      <c r="AB230" s="38"/>
      <c r="AC230" s="38"/>
    </row>
    <row r="231" spans="1:29" ht="15.75" customHeight="1">
      <c r="A231" s="38"/>
      <c r="B231" s="41"/>
      <c r="C231" s="47"/>
      <c r="D231" s="42"/>
      <c r="E231" s="38"/>
      <c r="F231" s="40"/>
      <c r="G231" s="38"/>
      <c r="H231" s="38"/>
      <c r="I231" s="42"/>
      <c r="J231" s="38"/>
      <c r="K231" s="38"/>
      <c r="L231" s="38"/>
      <c r="X231" s="38"/>
      <c r="Y231" s="38"/>
      <c r="Z231" s="38"/>
      <c r="AA231" s="38"/>
      <c r="AB231" s="38"/>
      <c r="AC231" s="38"/>
    </row>
    <row r="232" spans="1:29" ht="15.75" customHeight="1">
      <c r="A232" s="38"/>
      <c r="B232" s="41"/>
      <c r="C232" s="47"/>
      <c r="D232" s="42"/>
      <c r="E232" s="38"/>
      <c r="F232" s="40"/>
      <c r="G232" s="38"/>
      <c r="H232" s="38"/>
      <c r="I232" s="42"/>
      <c r="J232" s="38"/>
      <c r="K232" s="38"/>
      <c r="L232" s="38"/>
      <c r="X232" s="38"/>
      <c r="Y232" s="38"/>
      <c r="Z232" s="38"/>
      <c r="AA232" s="38"/>
      <c r="AB232" s="38"/>
      <c r="AC232" s="38"/>
    </row>
    <row r="233" spans="1:29" ht="15.75" customHeight="1">
      <c r="A233" s="38"/>
      <c r="B233" s="41"/>
      <c r="C233" s="47"/>
      <c r="D233" s="42"/>
      <c r="E233" s="38"/>
      <c r="F233" s="40"/>
      <c r="G233" s="38"/>
      <c r="H233" s="38"/>
      <c r="I233" s="42"/>
      <c r="J233" s="38"/>
      <c r="K233" s="38"/>
      <c r="L233" s="38"/>
      <c r="X233" s="38"/>
      <c r="Y233" s="38"/>
      <c r="Z233" s="38"/>
      <c r="AA233" s="38"/>
      <c r="AB233" s="38"/>
      <c r="AC233" s="38"/>
    </row>
    <row r="234" spans="1:29" ht="15.75" customHeight="1">
      <c r="A234" s="38"/>
      <c r="B234" s="41"/>
      <c r="C234" s="47"/>
      <c r="D234" s="42"/>
      <c r="E234" s="38"/>
      <c r="F234" s="40"/>
      <c r="G234" s="38"/>
      <c r="H234" s="38"/>
      <c r="I234" s="42"/>
      <c r="J234" s="38"/>
      <c r="K234" s="38"/>
      <c r="L234" s="38"/>
      <c r="X234" s="38"/>
      <c r="Y234" s="38"/>
      <c r="Z234" s="38"/>
      <c r="AA234" s="38"/>
      <c r="AB234" s="38"/>
      <c r="AC234" s="38"/>
    </row>
    <row r="235" spans="1:29" ht="15.75" customHeight="1">
      <c r="A235" s="38"/>
      <c r="B235" s="41"/>
      <c r="C235" s="47"/>
      <c r="D235" s="42"/>
      <c r="E235" s="38"/>
      <c r="F235" s="40"/>
      <c r="G235" s="38"/>
      <c r="H235" s="38"/>
      <c r="I235" s="42"/>
      <c r="J235" s="38"/>
      <c r="K235" s="38"/>
      <c r="L235" s="38"/>
      <c r="X235" s="38"/>
      <c r="Y235" s="38"/>
      <c r="Z235" s="38"/>
      <c r="AA235" s="38"/>
      <c r="AB235" s="38"/>
      <c r="AC235" s="38"/>
    </row>
    <row r="236" spans="1:29" ht="15.75" customHeight="1">
      <c r="A236" s="38"/>
      <c r="B236" s="41"/>
      <c r="C236" s="47"/>
      <c r="D236" s="42"/>
      <c r="E236" s="38"/>
      <c r="F236" s="40"/>
      <c r="G236" s="38"/>
      <c r="H236" s="38"/>
      <c r="I236" s="42"/>
      <c r="J236" s="38"/>
      <c r="K236" s="38"/>
      <c r="L236" s="38"/>
      <c r="X236" s="38"/>
      <c r="Y236" s="38"/>
      <c r="Z236" s="38"/>
      <c r="AA236" s="38"/>
      <c r="AB236" s="38"/>
      <c r="AC236" s="38"/>
    </row>
    <row r="237" spans="1:29" ht="15.75" customHeight="1">
      <c r="A237" s="38"/>
      <c r="B237" s="41"/>
      <c r="C237" s="47"/>
      <c r="D237" s="42"/>
      <c r="E237" s="38"/>
      <c r="F237" s="40"/>
      <c r="G237" s="38"/>
      <c r="H237" s="38"/>
      <c r="I237" s="42"/>
      <c r="J237" s="38"/>
      <c r="K237" s="38"/>
      <c r="L237" s="38"/>
      <c r="X237" s="38"/>
      <c r="Y237" s="38"/>
      <c r="Z237" s="38"/>
      <c r="AA237" s="38"/>
      <c r="AB237" s="38"/>
      <c r="AC237" s="38"/>
    </row>
    <row r="238" spans="1:29" ht="15.75" customHeight="1">
      <c r="A238" s="38"/>
      <c r="B238" s="41"/>
      <c r="C238" s="47"/>
      <c r="D238" s="42"/>
      <c r="E238" s="38"/>
      <c r="F238" s="40"/>
      <c r="G238" s="38"/>
      <c r="H238" s="38"/>
      <c r="I238" s="42"/>
      <c r="J238" s="38"/>
      <c r="K238" s="38"/>
      <c r="L238" s="38"/>
      <c r="X238" s="38"/>
      <c r="Y238" s="38"/>
      <c r="Z238" s="38"/>
      <c r="AA238" s="38"/>
      <c r="AB238" s="38"/>
      <c r="AC238" s="38"/>
    </row>
    <row r="239" spans="1:29" ht="15.75" customHeight="1">
      <c r="A239" s="38"/>
      <c r="B239" s="41"/>
      <c r="C239" s="47"/>
      <c r="D239" s="42"/>
      <c r="E239" s="38"/>
      <c r="F239" s="40"/>
      <c r="G239" s="38"/>
      <c r="H239" s="38"/>
      <c r="I239" s="42"/>
      <c r="J239" s="38"/>
      <c r="K239" s="38"/>
      <c r="L239" s="38"/>
      <c r="X239" s="38"/>
      <c r="Y239" s="38"/>
      <c r="Z239" s="38"/>
      <c r="AA239" s="38"/>
      <c r="AB239" s="38"/>
      <c r="AC239" s="38"/>
    </row>
    <row r="240" spans="1:29" ht="15.75" customHeight="1">
      <c r="A240" s="38"/>
      <c r="B240" s="41"/>
      <c r="C240" s="47"/>
      <c r="D240" s="42"/>
      <c r="E240" s="38"/>
      <c r="F240" s="40"/>
      <c r="G240" s="38"/>
      <c r="H240" s="38"/>
      <c r="I240" s="42"/>
      <c r="J240" s="38"/>
      <c r="K240" s="38"/>
      <c r="L240" s="38"/>
      <c r="X240" s="38"/>
      <c r="Y240" s="38"/>
      <c r="Z240" s="38"/>
      <c r="AA240" s="38"/>
      <c r="AB240" s="38"/>
      <c r="AC240" s="38"/>
    </row>
    <row r="241" spans="1:29" ht="15.75" customHeight="1">
      <c r="A241" s="38"/>
      <c r="B241" s="41"/>
      <c r="C241" s="47"/>
      <c r="D241" s="42"/>
      <c r="E241" s="38"/>
      <c r="F241" s="40"/>
      <c r="G241" s="38"/>
      <c r="H241" s="38"/>
      <c r="I241" s="42"/>
      <c r="J241" s="38"/>
      <c r="K241" s="38"/>
      <c r="L241" s="38"/>
      <c r="X241" s="38"/>
      <c r="Y241" s="38"/>
      <c r="Z241" s="38"/>
      <c r="AA241" s="38"/>
      <c r="AB241" s="38"/>
      <c r="AC241" s="38"/>
    </row>
    <row r="242" spans="1:29" ht="15.75" customHeight="1">
      <c r="A242" s="38"/>
      <c r="B242" s="41"/>
      <c r="C242" s="47"/>
      <c r="D242" s="42"/>
      <c r="E242" s="38"/>
      <c r="F242" s="40"/>
      <c r="G242" s="38"/>
      <c r="H242" s="38"/>
      <c r="I242" s="42"/>
      <c r="J242" s="38"/>
      <c r="K242" s="38"/>
      <c r="L242" s="38"/>
      <c r="X242" s="38"/>
      <c r="Y242" s="38"/>
      <c r="Z242" s="38"/>
      <c r="AA242" s="38"/>
      <c r="AB242" s="38"/>
      <c r="AC242" s="38"/>
    </row>
    <row r="243" spans="1:29" ht="15.75" customHeight="1">
      <c r="A243" s="38"/>
      <c r="B243" s="41"/>
      <c r="C243" s="47"/>
      <c r="D243" s="42"/>
      <c r="E243" s="38"/>
      <c r="F243" s="40"/>
      <c r="G243" s="38"/>
      <c r="H243" s="38"/>
      <c r="I243" s="42"/>
      <c r="J243" s="38"/>
      <c r="K243" s="38"/>
      <c r="L243" s="38"/>
      <c r="X243" s="38"/>
      <c r="Y243" s="38"/>
      <c r="Z243" s="38"/>
      <c r="AA243" s="38"/>
      <c r="AB243" s="38"/>
      <c r="AC243" s="38"/>
    </row>
    <row r="244" spans="1:29" ht="15.75" customHeight="1">
      <c r="A244" s="38"/>
      <c r="B244" s="41"/>
      <c r="C244" s="47"/>
      <c r="D244" s="42"/>
      <c r="E244" s="38"/>
      <c r="F244" s="40"/>
      <c r="G244" s="38"/>
      <c r="H244" s="38"/>
      <c r="I244" s="42"/>
      <c r="J244" s="38"/>
      <c r="K244" s="38"/>
      <c r="L244" s="38"/>
      <c r="X244" s="38"/>
      <c r="Y244" s="38"/>
      <c r="Z244" s="38"/>
      <c r="AA244" s="38"/>
      <c r="AB244" s="38"/>
      <c r="AC244" s="38"/>
    </row>
    <row r="245" spans="1:29" ht="15.75" customHeight="1">
      <c r="A245" s="38"/>
      <c r="B245" s="41"/>
      <c r="C245" s="47"/>
      <c r="D245" s="42"/>
      <c r="E245" s="38"/>
      <c r="F245" s="40"/>
      <c r="G245" s="38"/>
      <c r="H245" s="38"/>
      <c r="I245" s="42"/>
      <c r="J245" s="38"/>
      <c r="K245" s="38"/>
      <c r="L245" s="38"/>
      <c r="X245" s="38"/>
      <c r="Y245" s="38"/>
      <c r="Z245" s="38"/>
      <c r="AA245" s="38"/>
      <c r="AB245" s="38"/>
      <c r="AC245" s="38"/>
    </row>
    <row r="246" spans="1:29" ht="15.75" customHeight="1">
      <c r="A246" s="38"/>
      <c r="B246" s="41"/>
      <c r="C246" s="47"/>
      <c r="D246" s="42"/>
      <c r="E246" s="38"/>
      <c r="F246" s="40"/>
      <c r="G246" s="38"/>
      <c r="H246" s="38"/>
      <c r="I246" s="42"/>
      <c r="J246" s="38"/>
      <c r="K246" s="38"/>
      <c r="L246" s="38"/>
      <c r="X246" s="38"/>
      <c r="Y246" s="38"/>
      <c r="Z246" s="38"/>
      <c r="AA246" s="38"/>
      <c r="AB246" s="38"/>
      <c r="AC246" s="38"/>
    </row>
    <row r="247" spans="1:29" ht="15.75" customHeight="1">
      <c r="A247" s="38"/>
      <c r="B247" s="41"/>
      <c r="C247" s="47"/>
      <c r="D247" s="42"/>
      <c r="E247" s="38"/>
      <c r="F247" s="40"/>
      <c r="G247" s="38"/>
      <c r="H247" s="38"/>
      <c r="I247" s="42"/>
      <c r="J247" s="38"/>
      <c r="K247" s="38"/>
      <c r="L247" s="38"/>
      <c r="X247" s="38"/>
      <c r="Y247" s="38"/>
      <c r="Z247" s="38"/>
      <c r="AA247" s="38"/>
      <c r="AB247" s="38"/>
      <c r="AC247" s="38"/>
    </row>
    <row r="248" spans="1:29" ht="15.75" customHeight="1">
      <c r="A248" s="38"/>
      <c r="B248" s="41"/>
      <c r="C248" s="47"/>
      <c r="D248" s="42"/>
      <c r="E248" s="38"/>
      <c r="F248" s="40"/>
      <c r="G248" s="38"/>
      <c r="H248" s="38"/>
      <c r="I248" s="42"/>
      <c r="J248" s="38"/>
      <c r="K248" s="38"/>
      <c r="L248" s="38"/>
      <c r="X248" s="38"/>
      <c r="Y248" s="38"/>
      <c r="Z248" s="38"/>
      <c r="AA248" s="38"/>
      <c r="AB248" s="38"/>
      <c r="AC248" s="38"/>
    </row>
    <row r="249" spans="1:29" ht="15.75" customHeight="1">
      <c r="A249" s="38"/>
      <c r="B249" s="41"/>
      <c r="C249" s="47"/>
      <c r="D249" s="42"/>
      <c r="E249" s="38"/>
      <c r="F249" s="40"/>
      <c r="G249" s="38"/>
      <c r="H249" s="38"/>
      <c r="I249" s="42"/>
      <c r="J249" s="38"/>
      <c r="K249" s="38"/>
      <c r="L249" s="38"/>
      <c r="X249" s="38"/>
      <c r="Y249" s="38"/>
      <c r="Z249" s="38"/>
      <c r="AA249" s="38"/>
      <c r="AB249" s="38"/>
      <c r="AC249" s="38"/>
    </row>
    <row r="250" spans="1:29" ht="15.75" customHeight="1">
      <c r="A250" s="38"/>
      <c r="B250" s="41"/>
      <c r="C250" s="47"/>
      <c r="D250" s="42"/>
      <c r="E250" s="38"/>
      <c r="F250" s="40"/>
      <c r="G250" s="38"/>
      <c r="H250" s="38"/>
      <c r="I250" s="42"/>
      <c r="J250" s="38"/>
      <c r="K250" s="38"/>
      <c r="L250" s="38"/>
      <c r="X250" s="38"/>
      <c r="Y250" s="38"/>
      <c r="Z250" s="38"/>
      <c r="AA250" s="38"/>
      <c r="AB250" s="38"/>
      <c r="AC250" s="38"/>
    </row>
    <row r="251" spans="1:29" ht="15.75" customHeight="1">
      <c r="A251" s="38"/>
      <c r="B251" s="41"/>
      <c r="C251" s="47"/>
      <c r="D251" s="42"/>
      <c r="E251" s="38"/>
      <c r="F251" s="40"/>
      <c r="G251" s="38"/>
      <c r="H251" s="38"/>
      <c r="I251" s="42"/>
      <c r="J251" s="38"/>
      <c r="K251" s="38"/>
      <c r="L251" s="38"/>
      <c r="X251" s="38"/>
      <c r="Y251" s="38"/>
      <c r="Z251" s="38"/>
      <c r="AA251" s="38"/>
      <c r="AB251" s="38"/>
      <c r="AC251" s="38"/>
    </row>
    <row r="252" spans="1:29" ht="15.75" customHeight="1">
      <c r="A252" s="38"/>
      <c r="B252" s="41"/>
      <c r="C252" s="47"/>
      <c r="D252" s="42"/>
      <c r="E252" s="38"/>
      <c r="F252" s="40"/>
      <c r="G252" s="38"/>
      <c r="H252" s="38"/>
      <c r="I252" s="42"/>
      <c r="J252" s="38"/>
      <c r="K252" s="38"/>
      <c r="L252" s="38"/>
      <c r="X252" s="38"/>
      <c r="Y252" s="38"/>
      <c r="Z252" s="38"/>
      <c r="AA252" s="38"/>
      <c r="AB252" s="38"/>
      <c r="AC252" s="38"/>
    </row>
    <row r="253" spans="1:29" ht="15.75" customHeight="1">
      <c r="A253" s="38"/>
      <c r="B253" s="41"/>
      <c r="C253" s="47"/>
      <c r="D253" s="42"/>
      <c r="E253" s="38"/>
      <c r="F253" s="40"/>
      <c r="G253" s="38"/>
      <c r="H253" s="38"/>
      <c r="I253" s="42"/>
      <c r="J253" s="38"/>
      <c r="K253" s="38"/>
      <c r="L253" s="38"/>
      <c r="X253" s="38"/>
      <c r="Y253" s="38"/>
      <c r="Z253" s="38"/>
      <c r="AA253" s="38"/>
      <c r="AB253" s="38"/>
      <c r="AC253" s="38"/>
    </row>
    <row r="254" spans="1:29" ht="15.75" customHeight="1">
      <c r="A254" s="38"/>
      <c r="B254" s="41"/>
      <c r="C254" s="47"/>
      <c r="D254" s="42"/>
      <c r="E254" s="38"/>
      <c r="F254" s="40"/>
      <c r="G254" s="38"/>
      <c r="H254" s="38"/>
      <c r="I254" s="42"/>
      <c r="J254" s="38"/>
      <c r="K254" s="38"/>
      <c r="L254" s="38"/>
      <c r="X254" s="38"/>
      <c r="Y254" s="38"/>
      <c r="Z254" s="38"/>
      <c r="AA254" s="38"/>
      <c r="AB254" s="38"/>
      <c r="AC254" s="38"/>
    </row>
    <row r="255" spans="1:29" ht="15.75" customHeight="1">
      <c r="A255" s="38"/>
      <c r="B255" s="41"/>
      <c r="C255" s="47"/>
      <c r="D255" s="42"/>
      <c r="E255" s="38"/>
      <c r="F255" s="40"/>
      <c r="G255" s="38"/>
      <c r="H255" s="38"/>
      <c r="I255" s="42"/>
      <c r="J255" s="38"/>
      <c r="K255" s="38"/>
      <c r="L255" s="38"/>
      <c r="X255" s="38"/>
      <c r="Y255" s="38"/>
      <c r="Z255" s="38"/>
      <c r="AA255" s="38"/>
      <c r="AB255" s="38"/>
      <c r="AC255" s="38"/>
    </row>
    <row r="256" spans="1:29" ht="15.75" customHeight="1">
      <c r="A256" s="38"/>
      <c r="B256" s="41"/>
      <c r="C256" s="47"/>
      <c r="D256" s="42"/>
      <c r="E256" s="38"/>
      <c r="F256" s="40"/>
      <c r="G256" s="38"/>
      <c r="H256" s="38"/>
      <c r="I256" s="42"/>
      <c r="J256" s="38"/>
      <c r="K256" s="38"/>
      <c r="L256" s="38"/>
      <c r="X256" s="38"/>
      <c r="Y256" s="38"/>
      <c r="Z256" s="38"/>
      <c r="AA256" s="38"/>
      <c r="AB256" s="38"/>
      <c r="AC256" s="38"/>
    </row>
    <row r="257" spans="1:29" ht="15.75" customHeight="1">
      <c r="A257" s="38"/>
      <c r="B257" s="41"/>
      <c r="C257" s="47"/>
      <c r="D257" s="42"/>
      <c r="E257" s="38"/>
      <c r="F257" s="40"/>
      <c r="G257" s="38"/>
      <c r="H257" s="38"/>
      <c r="I257" s="42"/>
      <c r="J257" s="38"/>
      <c r="K257" s="38"/>
      <c r="L257" s="38"/>
      <c r="X257" s="38"/>
      <c r="Y257" s="38"/>
      <c r="Z257" s="38"/>
      <c r="AA257" s="38"/>
      <c r="AB257" s="38"/>
      <c r="AC257" s="38"/>
    </row>
    <row r="258" spans="1:29" ht="15.75" customHeight="1">
      <c r="A258" s="38"/>
      <c r="B258" s="41"/>
      <c r="C258" s="47"/>
      <c r="D258" s="42"/>
      <c r="E258" s="38"/>
      <c r="F258" s="40"/>
      <c r="G258" s="38"/>
      <c r="H258" s="38"/>
      <c r="I258" s="42"/>
      <c r="J258" s="38"/>
      <c r="K258" s="38"/>
      <c r="L258" s="38"/>
      <c r="X258" s="38"/>
      <c r="Y258" s="38"/>
      <c r="Z258" s="38"/>
      <c r="AA258" s="38"/>
      <c r="AB258" s="38"/>
      <c r="AC258" s="38"/>
    </row>
    <row r="259" spans="1:29" ht="15.75" customHeight="1">
      <c r="A259" s="38"/>
      <c r="B259" s="41"/>
      <c r="C259" s="47"/>
      <c r="D259" s="42"/>
      <c r="E259" s="38"/>
      <c r="F259" s="40"/>
      <c r="G259" s="38"/>
      <c r="H259" s="38"/>
      <c r="I259" s="42"/>
      <c r="J259" s="38"/>
      <c r="K259" s="38"/>
      <c r="L259" s="38"/>
      <c r="X259" s="38"/>
      <c r="Y259" s="38"/>
      <c r="Z259" s="38"/>
      <c r="AA259" s="38"/>
      <c r="AB259" s="38"/>
      <c r="AC259" s="38"/>
    </row>
    <row r="260" spans="1:29" ht="15.75" customHeight="1">
      <c r="A260" s="38"/>
      <c r="B260" s="41"/>
      <c r="C260" s="47"/>
      <c r="D260" s="42"/>
      <c r="E260" s="38"/>
      <c r="F260" s="40"/>
      <c r="G260" s="38"/>
      <c r="H260" s="38"/>
      <c r="I260" s="42"/>
      <c r="J260" s="38"/>
      <c r="K260" s="38"/>
      <c r="L260" s="38"/>
      <c r="X260" s="38"/>
      <c r="Y260" s="38"/>
      <c r="Z260" s="38"/>
      <c r="AA260" s="38"/>
      <c r="AB260" s="38"/>
      <c r="AC260" s="38"/>
    </row>
    <row r="261" spans="1:29" ht="15.75" customHeight="1">
      <c r="A261" s="38"/>
      <c r="B261" s="41"/>
      <c r="C261" s="47"/>
      <c r="D261" s="42"/>
      <c r="E261" s="38"/>
      <c r="F261" s="40"/>
      <c r="G261" s="38"/>
      <c r="H261" s="38"/>
      <c r="I261" s="42"/>
      <c r="J261" s="38"/>
      <c r="K261" s="38"/>
      <c r="L261" s="38"/>
      <c r="X261" s="38"/>
      <c r="Y261" s="38"/>
      <c r="Z261" s="38"/>
      <c r="AA261" s="38"/>
      <c r="AB261" s="38"/>
      <c r="AC261" s="38"/>
    </row>
    <row r="262" spans="1:29" ht="15.75" customHeight="1">
      <c r="A262" s="38"/>
      <c r="B262" s="41"/>
      <c r="C262" s="47"/>
      <c r="D262" s="42"/>
      <c r="E262" s="38"/>
      <c r="F262" s="40"/>
      <c r="G262" s="38"/>
      <c r="H262" s="38"/>
      <c r="I262" s="42"/>
      <c r="J262" s="38"/>
      <c r="K262" s="38"/>
      <c r="L262" s="38"/>
      <c r="X262" s="38"/>
      <c r="Y262" s="38"/>
      <c r="Z262" s="38"/>
      <c r="AA262" s="38"/>
      <c r="AB262" s="38"/>
      <c r="AC262" s="38"/>
    </row>
    <row r="263" spans="1:29" ht="15.75" customHeight="1">
      <c r="A263" s="38"/>
      <c r="B263" s="41"/>
      <c r="C263" s="47"/>
      <c r="D263" s="42"/>
      <c r="E263" s="38"/>
      <c r="F263" s="40"/>
      <c r="G263" s="38"/>
      <c r="H263" s="38"/>
      <c r="I263" s="42"/>
      <c r="J263" s="38"/>
      <c r="K263" s="38"/>
      <c r="L263" s="38"/>
      <c r="X263" s="38"/>
      <c r="Y263" s="38"/>
      <c r="Z263" s="38"/>
      <c r="AA263" s="38"/>
      <c r="AB263" s="38"/>
      <c r="AC263" s="38"/>
    </row>
    <row r="264" spans="1:29" ht="15.75" customHeight="1">
      <c r="A264" s="38"/>
      <c r="B264" s="41"/>
      <c r="C264" s="47"/>
      <c r="D264" s="42"/>
      <c r="E264" s="38"/>
      <c r="F264" s="40"/>
      <c r="G264" s="38"/>
      <c r="H264" s="38"/>
      <c r="I264" s="42"/>
      <c r="J264" s="38"/>
      <c r="K264" s="38"/>
      <c r="L264" s="38"/>
      <c r="X264" s="38"/>
      <c r="Y264" s="38"/>
      <c r="Z264" s="38"/>
      <c r="AA264" s="38"/>
      <c r="AB264" s="38"/>
      <c r="AC264" s="38"/>
    </row>
    <row r="265" spans="1:29" ht="15.75" customHeight="1">
      <c r="A265" s="38"/>
      <c r="B265" s="41"/>
      <c r="C265" s="47"/>
      <c r="D265" s="42"/>
      <c r="E265" s="38"/>
      <c r="F265" s="40"/>
      <c r="G265" s="38"/>
      <c r="H265" s="38"/>
      <c r="I265" s="42"/>
      <c r="J265" s="38"/>
      <c r="K265" s="38"/>
      <c r="L265" s="38"/>
      <c r="X265" s="38"/>
      <c r="Y265" s="38"/>
      <c r="Z265" s="38"/>
      <c r="AA265" s="38"/>
      <c r="AB265" s="38"/>
      <c r="AC265" s="38"/>
    </row>
    <row r="266" spans="1:29" ht="15.75" customHeight="1">
      <c r="A266" s="38"/>
      <c r="B266" s="41"/>
      <c r="C266" s="47"/>
      <c r="D266" s="42"/>
      <c r="E266" s="38"/>
      <c r="F266" s="40"/>
      <c r="G266" s="38"/>
      <c r="H266" s="38"/>
      <c r="I266" s="42"/>
      <c r="J266" s="38"/>
      <c r="K266" s="38"/>
      <c r="L266" s="38"/>
      <c r="X266" s="38"/>
      <c r="Y266" s="38"/>
      <c r="Z266" s="38"/>
      <c r="AA266" s="38"/>
      <c r="AB266" s="38"/>
      <c r="AC266" s="38"/>
    </row>
    <row r="267" spans="1:29" ht="15.75" customHeight="1">
      <c r="A267" s="38"/>
      <c r="B267" s="41"/>
      <c r="C267" s="47"/>
      <c r="D267" s="42"/>
      <c r="E267" s="38"/>
      <c r="F267" s="40"/>
      <c r="G267" s="38"/>
      <c r="H267" s="38"/>
      <c r="I267" s="42"/>
      <c r="J267" s="38"/>
      <c r="K267" s="38"/>
      <c r="L267" s="38"/>
      <c r="X267" s="38"/>
      <c r="Y267" s="38"/>
      <c r="Z267" s="38"/>
      <c r="AA267" s="38"/>
      <c r="AB267" s="38"/>
      <c r="AC267" s="38"/>
    </row>
    <row r="268" spans="1:29" ht="15.75" customHeight="1">
      <c r="A268" s="38"/>
      <c r="B268" s="41"/>
      <c r="C268" s="47"/>
      <c r="D268" s="42"/>
      <c r="E268" s="38"/>
      <c r="F268" s="40"/>
      <c r="G268" s="38"/>
      <c r="H268" s="38"/>
      <c r="I268" s="42"/>
      <c r="J268" s="38"/>
      <c r="K268" s="38"/>
      <c r="L268" s="38"/>
      <c r="X268" s="38"/>
      <c r="Y268" s="38"/>
      <c r="Z268" s="38"/>
      <c r="AA268" s="38"/>
      <c r="AB268" s="38"/>
      <c r="AC268" s="38"/>
    </row>
    <row r="269" spans="1:29" ht="15.75" customHeight="1">
      <c r="A269" s="38"/>
      <c r="B269" s="41"/>
      <c r="C269" s="47"/>
      <c r="D269" s="42"/>
      <c r="E269" s="38"/>
      <c r="F269" s="40"/>
      <c r="G269" s="38"/>
      <c r="H269" s="38"/>
      <c r="I269" s="42"/>
      <c r="J269" s="38"/>
      <c r="K269" s="38"/>
      <c r="L269" s="38"/>
      <c r="X269" s="38"/>
      <c r="Y269" s="38"/>
      <c r="Z269" s="38"/>
      <c r="AA269" s="38"/>
      <c r="AB269" s="38"/>
      <c r="AC269" s="38"/>
    </row>
    <row r="270" spans="1:29" ht="15.75" customHeight="1">
      <c r="A270" s="38"/>
      <c r="B270" s="41"/>
      <c r="C270" s="47"/>
      <c r="D270" s="42"/>
      <c r="E270" s="38"/>
      <c r="F270" s="40"/>
      <c r="G270" s="38"/>
      <c r="H270" s="38"/>
      <c r="I270" s="42"/>
      <c r="J270" s="38"/>
      <c r="K270" s="38"/>
      <c r="L270" s="38"/>
      <c r="X270" s="38"/>
      <c r="Y270" s="38"/>
      <c r="Z270" s="38"/>
      <c r="AA270" s="38"/>
      <c r="AB270" s="38"/>
      <c r="AC270" s="38"/>
    </row>
    <row r="271" spans="1:29" ht="15.75" customHeight="1">
      <c r="A271" s="38"/>
      <c r="B271" s="41"/>
      <c r="C271" s="47"/>
      <c r="D271" s="42"/>
      <c r="E271" s="38"/>
      <c r="F271" s="40"/>
      <c r="G271" s="38"/>
      <c r="H271" s="38"/>
      <c r="I271" s="42"/>
      <c r="J271" s="38"/>
      <c r="K271" s="38"/>
      <c r="L271" s="38"/>
      <c r="X271" s="38"/>
      <c r="Y271" s="38"/>
      <c r="Z271" s="38"/>
      <c r="AA271" s="38"/>
      <c r="AB271" s="38"/>
      <c r="AC271" s="38"/>
    </row>
    <row r="272" spans="1:29" ht="15.75" customHeight="1">
      <c r="A272" s="38"/>
      <c r="B272" s="41"/>
      <c r="C272" s="47"/>
      <c r="D272" s="42"/>
      <c r="E272" s="38"/>
      <c r="F272" s="40"/>
      <c r="G272" s="38"/>
      <c r="H272" s="38"/>
      <c r="I272" s="42"/>
      <c r="J272" s="38"/>
      <c r="K272" s="38"/>
      <c r="L272" s="38"/>
      <c r="X272" s="38"/>
      <c r="Y272" s="38"/>
      <c r="Z272" s="38"/>
      <c r="AA272" s="38"/>
      <c r="AB272" s="38"/>
      <c r="AC272" s="38"/>
    </row>
    <row r="273" spans="1:29" ht="15.75" customHeight="1">
      <c r="A273" s="38"/>
      <c r="B273" s="41"/>
      <c r="C273" s="47"/>
      <c r="D273" s="42"/>
      <c r="E273" s="38"/>
      <c r="F273" s="40"/>
      <c r="G273" s="38"/>
      <c r="H273" s="38"/>
      <c r="I273" s="42"/>
      <c r="J273" s="38"/>
      <c r="K273" s="38"/>
      <c r="L273" s="38"/>
      <c r="X273" s="38"/>
      <c r="Y273" s="38"/>
      <c r="Z273" s="38"/>
      <c r="AA273" s="38"/>
      <c r="AB273" s="38"/>
      <c r="AC273" s="38"/>
    </row>
    <row r="274" spans="1:29" ht="15.75" customHeight="1">
      <c r="A274" s="38"/>
      <c r="B274" s="41"/>
      <c r="C274" s="47"/>
      <c r="D274" s="42"/>
      <c r="E274" s="38"/>
      <c r="F274" s="40"/>
      <c r="G274" s="38"/>
      <c r="H274" s="38"/>
      <c r="I274" s="42"/>
      <c r="J274" s="38"/>
      <c r="K274" s="38"/>
      <c r="L274" s="38"/>
      <c r="X274" s="38"/>
      <c r="Y274" s="38"/>
      <c r="Z274" s="38"/>
      <c r="AA274" s="38"/>
      <c r="AB274" s="38"/>
      <c r="AC274" s="38"/>
    </row>
    <row r="275" spans="1:29" ht="15.75" customHeight="1">
      <c r="A275" s="38"/>
      <c r="B275" s="41"/>
      <c r="C275" s="47"/>
      <c r="D275" s="42"/>
      <c r="E275" s="38"/>
      <c r="F275" s="40"/>
      <c r="G275" s="38"/>
      <c r="H275" s="38"/>
      <c r="I275" s="42"/>
      <c r="J275" s="38"/>
      <c r="K275" s="38"/>
      <c r="L275" s="38"/>
      <c r="X275" s="38"/>
      <c r="Y275" s="38"/>
      <c r="Z275" s="38"/>
      <c r="AA275" s="38"/>
      <c r="AB275" s="38"/>
      <c r="AC275" s="38"/>
    </row>
    <row r="276" spans="1:29" ht="15.75" customHeight="1">
      <c r="A276" s="38"/>
      <c r="B276" s="41"/>
      <c r="C276" s="47"/>
      <c r="D276" s="42"/>
      <c r="E276" s="38"/>
      <c r="F276" s="40"/>
      <c r="G276" s="38"/>
      <c r="H276" s="38"/>
      <c r="I276" s="42"/>
      <c r="J276" s="38"/>
      <c r="K276" s="38"/>
      <c r="L276" s="38"/>
      <c r="X276" s="38"/>
      <c r="Y276" s="38"/>
      <c r="Z276" s="38"/>
      <c r="AA276" s="38"/>
      <c r="AB276" s="38"/>
      <c r="AC276" s="38"/>
    </row>
    <row r="277" spans="1:29" ht="15.75" customHeight="1">
      <c r="A277" s="38"/>
      <c r="B277" s="41"/>
      <c r="C277" s="47"/>
      <c r="D277" s="42"/>
      <c r="E277" s="38"/>
      <c r="F277" s="40"/>
      <c r="G277" s="38"/>
      <c r="H277" s="38"/>
      <c r="I277" s="42"/>
      <c r="J277" s="38"/>
      <c r="K277" s="38"/>
      <c r="L277" s="38"/>
      <c r="X277" s="38"/>
      <c r="Y277" s="38"/>
      <c r="Z277" s="38"/>
      <c r="AA277" s="38"/>
      <c r="AB277" s="38"/>
      <c r="AC277" s="38"/>
    </row>
    <row r="278" spans="1:29" ht="15.75" customHeight="1">
      <c r="A278" s="38"/>
      <c r="B278" s="41"/>
      <c r="C278" s="47"/>
      <c r="D278" s="42"/>
      <c r="E278" s="38"/>
      <c r="F278" s="40"/>
      <c r="G278" s="38"/>
      <c r="H278" s="38"/>
      <c r="I278" s="42"/>
      <c r="J278" s="38"/>
      <c r="K278" s="38"/>
      <c r="L278" s="38"/>
      <c r="X278" s="38"/>
      <c r="Y278" s="38"/>
      <c r="Z278" s="38"/>
      <c r="AA278" s="38"/>
      <c r="AB278" s="38"/>
      <c r="AC278" s="38"/>
    </row>
    <row r="279" spans="1:29" ht="15.75" customHeight="1">
      <c r="A279" s="38"/>
      <c r="B279" s="41"/>
      <c r="C279" s="47"/>
      <c r="D279" s="42"/>
      <c r="E279" s="38"/>
      <c r="F279" s="40"/>
      <c r="G279" s="38"/>
      <c r="H279" s="38"/>
      <c r="I279" s="42"/>
      <c r="J279" s="38"/>
      <c r="K279" s="38"/>
      <c r="L279" s="38"/>
      <c r="X279" s="38"/>
      <c r="Y279" s="38"/>
      <c r="Z279" s="38"/>
      <c r="AA279" s="38"/>
      <c r="AB279" s="38"/>
      <c r="AC279" s="38"/>
    </row>
    <row r="280" spans="1:29" ht="15.75" customHeight="1">
      <c r="A280" s="38"/>
      <c r="B280" s="41"/>
      <c r="C280" s="47"/>
      <c r="D280" s="42"/>
      <c r="E280" s="38"/>
      <c r="F280" s="40"/>
      <c r="G280" s="38"/>
      <c r="H280" s="38"/>
      <c r="I280" s="42"/>
      <c r="J280" s="38"/>
      <c r="K280" s="38"/>
      <c r="L280" s="38"/>
      <c r="X280" s="38"/>
      <c r="Y280" s="38"/>
      <c r="Z280" s="38"/>
      <c r="AA280" s="38"/>
      <c r="AB280" s="38"/>
      <c r="AC280" s="38"/>
    </row>
    <row r="281" spans="1:29" ht="15.75" customHeight="1">
      <c r="A281" s="38"/>
      <c r="B281" s="41"/>
      <c r="C281" s="47"/>
      <c r="D281" s="42"/>
      <c r="E281" s="38"/>
      <c r="F281" s="40"/>
      <c r="G281" s="38"/>
      <c r="H281" s="38"/>
      <c r="I281" s="42"/>
      <c r="J281" s="38"/>
      <c r="K281" s="38"/>
      <c r="L281" s="38"/>
      <c r="X281" s="38"/>
      <c r="Y281" s="38"/>
      <c r="Z281" s="38"/>
      <c r="AA281" s="38"/>
      <c r="AB281" s="38"/>
      <c r="AC281" s="38"/>
    </row>
    <row r="282" spans="1:29" ht="15.75" customHeight="1">
      <c r="A282" s="38"/>
      <c r="B282" s="41"/>
      <c r="C282" s="47"/>
      <c r="D282" s="42"/>
      <c r="E282" s="38"/>
      <c r="F282" s="40"/>
      <c r="G282" s="38"/>
      <c r="H282" s="38"/>
      <c r="I282" s="42"/>
      <c r="J282" s="38"/>
      <c r="K282" s="38"/>
      <c r="L282" s="38"/>
      <c r="X282" s="38"/>
      <c r="Y282" s="38"/>
      <c r="Z282" s="38"/>
      <c r="AA282" s="38"/>
      <c r="AB282" s="38"/>
      <c r="AC282" s="38"/>
    </row>
    <row r="283" spans="1:29" ht="15.75" customHeight="1">
      <c r="A283" s="38"/>
      <c r="B283" s="41"/>
      <c r="C283" s="47"/>
      <c r="D283" s="42"/>
      <c r="E283" s="38"/>
      <c r="F283" s="40"/>
      <c r="G283" s="38"/>
      <c r="H283" s="38"/>
      <c r="I283" s="42"/>
      <c r="J283" s="38"/>
      <c r="K283" s="38"/>
      <c r="L283" s="38"/>
      <c r="X283" s="38"/>
      <c r="Y283" s="38"/>
      <c r="Z283" s="38"/>
      <c r="AA283" s="38"/>
      <c r="AB283" s="38"/>
      <c r="AC283" s="38"/>
    </row>
    <row r="284" spans="1:29" ht="15.75" customHeight="1">
      <c r="A284" s="38"/>
      <c r="B284" s="41"/>
      <c r="C284" s="47"/>
      <c r="D284" s="42"/>
      <c r="E284" s="38"/>
      <c r="F284" s="40"/>
      <c r="G284" s="38"/>
      <c r="H284" s="38"/>
      <c r="I284" s="42"/>
      <c r="J284" s="38"/>
      <c r="K284" s="38"/>
      <c r="L284" s="38"/>
      <c r="X284" s="38"/>
      <c r="Y284" s="38"/>
      <c r="Z284" s="38"/>
      <c r="AA284" s="38"/>
      <c r="AB284" s="38"/>
      <c r="AC284" s="38"/>
    </row>
    <row r="285" spans="1:29" ht="15.75" customHeight="1">
      <c r="A285" s="38"/>
      <c r="B285" s="41"/>
      <c r="C285" s="47"/>
      <c r="D285" s="42"/>
      <c r="E285" s="38"/>
      <c r="F285" s="40"/>
      <c r="G285" s="38"/>
      <c r="H285" s="38"/>
      <c r="I285" s="42"/>
      <c r="J285" s="38"/>
      <c r="K285" s="38"/>
      <c r="L285" s="38"/>
      <c r="X285" s="38"/>
      <c r="Y285" s="38"/>
      <c r="Z285" s="38"/>
      <c r="AA285" s="38"/>
      <c r="AB285" s="38"/>
      <c r="AC285" s="38"/>
    </row>
    <row r="286" spans="1:29" ht="15.75" customHeight="1">
      <c r="A286" s="38"/>
      <c r="B286" s="41"/>
      <c r="C286" s="47"/>
      <c r="D286" s="42"/>
      <c r="E286" s="38"/>
      <c r="F286" s="40"/>
      <c r="G286" s="38"/>
      <c r="H286" s="38"/>
      <c r="I286" s="42"/>
      <c r="J286" s="38"/>
      <c r="K286" s="38"/>
      <c r="L286" s="38"/>
      <c r="X286" s="38"/>
      <c r="Y286" s="38"/>
      <c r="Z286" s="38"/>
      <c r="AA286" s="38"/>
      <c r="AB286" s="38"/>
      <c r="AC286" s="38"/>
    </row>
    <row r="287" spans="1:29" ht="15.75" customHeight="1">
      <c r="A287" s="38"/>
      <c r="B287" s="41"/>
      <c r="C287" s="47"/>
      <c r="D287" s="42"/>
      <c r="E287" s="38"/>
      <c r="F287" s="40"/>
      <c r="G287" s="38"/>
      <c r="H287" s="38"/>
      <c r="I287" s="42"/>
      <c r="J287" s="38"/>
      <c r="K287" s="38"/>
      <c r="L287" s="38"/>
      <c r="X287" s="38"/>
      <c r="Y287" s="38"/>
      <c r="Z287" s="38"/>
      <c r="AA287" s="38"/>
      <c r="AB287" s="38"/>
      <c r="AC287" s="38"/>
    </row>
    <row r="288" spans="1:29" ht="15.75" customHeight="1">
      <c r="A288" s="38"/>
      <c r="B288" s="41"/>
      <c r="C288" s="47"/>
      <c r="D288" s="42"/>
      <c r="E288" s="38"/>
      <c r="F288" s="40"/>
      <c r="G288" s="38"/>
      <c r="H288" s="38"/>
      <c r="I288" s="42"/>
      <c r="J288" s="38"/>
      <c r="K288" s="38"/>
      <c r="L288" s="38"/>
      <c r="X288" s="38"/>
      <c r="Y288" s="38"/>
      <c r="Z288" s="38"/>
      <c r="AA288" s="38"/>
      <c r="AB288" s="38"/>
      <c r="AC288" s="38"/>
    </row>
    <row r="289" spans="1:29" ht="15.75" customHeight="1">
      <c r="A289" s="38"/>
      <c r="B289" s="41"/>
      <c r="C289" s="47"/>
      <c r="D289" s="42"/>
      <c r="E289" s="38"/>
      <c r="F289" s="40"/>
      <c r="G289" s="38"/>
      <c r="H289" s="38"/>
      <c r="I289" s="42"/>
      <c r="J289" s="38"/>
      <c r="K289" s="38"/>
      <c r="L289" s="38"/>
      <c r="X289" s="38"/>
      <c r="Y289" s="38"/>
      <c r="Z289" s="38"/>
      <c r="AA289" s="38"/>
      <c r="AB289" s="38"/>
      <c r="AC289" s="38"/>
    </row>
    <row r="290" spans="1:29" ht="15.75" customHeight="1">
      <c r="A290" s="38"/>
      <c r="B290" s="41"/>
      <c r="C290" s="47"/>
      <c r="D290" s="42"/>
      <c r="E290" s="38"/>
      <c r="F290" s="40"/>
      <c r="G290" s="38"/>
      <c r="H290" s="38"/>
      <c r="I290" s="42"/>
      <c r="J290" s="38"/>
      <c r="K290" s="38"/>
      <c r="L290" s="38"/>
      <c r="X290" s="38"/>
      <c r="Y290" s="38"/>
      <c r="Z290" s="38"/>
      <c r="AA290" s="38"/>
      <c r="AB290" s="38"/>
      <c r="AC290" s="38"/>
    </row>
    <row r="291" spans="1:29" ht="15.75" customHeight="1">
      <c r="A291" s="38"/>
      <c r="B291" s="41"/>
      <c r="C291" s="47"/>
      <c r="D291" s="42"/>
      <c r="E291" s="38"/>
      <c r="F291" s="40"/>
      <c r="G291" s="38"/>
      <c r="H291" s="38"/>
      <c r="I291" s="42"/>
      <c r="J291" s="38"/>
      <c r="K291" s="38"/>
      <c r="L291" s="38"/>
      <c r="X291" s="38"/>
      <c r="Y291" s="38"/>
      <c r="Z291" s="38"/>
      <c r="AA291" s="38"/>
      <c r="AB291" s="38"/>
      <c r="AC291" s="38"/>
    </row>
    <row r="292" spans="1:29" ht="15.75" customHeight="1">
      <c r="A292" s="38"/>
      <c r="B292" s="41"/>
      <c r="C292" s="47"/>
      <c r="D292" s="42"/>
      <c r="E292" s="38"/>
      <c r="F292" s="40"/>
      <c r="G292" s="38"/>
      <c r="H292" s="38"/>
      <c r="I292" s="42"/>
      <c r="J292" s="38"/>
      <c r="K292" s="38"/>
      <c r="L292" s="38"/>
      <c r="X292" s="38"/>
      <c r="Y292" s="38"/>
      <c r="Z292" s="38"/>
      <c r="AA292" s="38"/>
      <c r="AB292" s="38"/>
      <c r="AC292" s="38"/>
    </row>
    <row r="293" spans="1:29" ht="15.75" customHeight="1">
      <c r="A293" s="38"/>
      <c r="B293" s="41"/>
      <c r="C293" s="47"/>
      <c r="D293" s="42"/>
      <c r="E293" s="38"/>
      <c r="F293" s="40"/>
      <c r="G293" s="38"/>
      <c r="H293" s="38"/>
      <c r="I293" s="42"/>
      <c r="J293" s="38"/>
      <c r="K293" s="38"/>
      <c r="L293" s="38"/>
      <c r="X293" s="38"/>
      <c r="Y293" s="38"/>
      <c r="Z293" s="38"/>
      <c r="AA293" s="38"/>
      <c r="AB293" s="38"/>
      <c r="AC293" s="38"/>
    </row>
    <row r="294" spans="1:29" ht="15.75" customHeight="1">
      <c r="A294" s="38"/>
      <c r="B294" s="41"/>
      <c r="C294" s="47"/>
      <c r="D294" s="42"/>
      <c r="E294" s="38"/>
      <c r="F294" s="40"/>
      <c r="G294" s="38"/>
      <c r="H294" s="38"/>
      <c r="I294" s="42"/>
      <c r="J294" s="38"/>
      <c r="K294" s="38"/>
      <c r="L294" s="38"/>
      <c r="X294" s="38"/>
      <c r="Y294" s="38"/>
      <c r="Z294" s="38"/>
      <c r="AA294" s="38"/>
      <c r="AB294" s="38"/>
      <c r="AC294" s="38"/>
    </row>
    <row r="295" spans="1:29" ht="15.75" customHeight="1">
      <c r="A295" s="38"/>
      <c r="B295" s="41"/>
      <c r="C295" s="47"/>
      <c r="D295" s="42"/>
      <c r="E295" s="38"/>
      <c r="F295" s="40"/>
      <c r="G295" s="38"/>
      <c r="H295" s="38"/>
      <c r="I295" s="42"/>
      <c r="J295" s="38"/>
      <c r="K295" s="38"/>
      <c r="L295" s="38"/>
      <c r="X295" s="38"/>
      <c r="Y295" s="38"/>
      <c r="Z295" s="38"/>
      <c r="AA295" s="38"/>
      <c r="AB295" s="38"/>
      <c r="AC295" s="38"/>
    </row>
    <row r="296" spans="1:29" ht="15.75" customHeight="1">
      <c r="A296" s="38"/>
      <c r="B296" s="41"/>
      <c r="C296" s="47"/>
      <c r="D296" s="42"/>
      <c r="E296" s="38"/>
      <c r="F296" s="40"/>
      <c r="G296" s="38"/>
      <c r="H296" s="38"/>
      <c r="I296" s="42"/>
      <c r="J296" s="38"/>
      <c r="K296" s="38"/>
      <c r="L296" s="38"/>
      <c r="X296" s="38"/>
      <c r="Y296" s="38"/>
      <c r="Z296" s="38"/>
      <c r="AA296" s="38"/>
      <c r="AB296" s="38"/>
      <c r="AC296" s="38"/>
    </row>
    <row r="297" spans="1:29" ht="15.75" customHeight="1">
      <c r="A297" s="38"/>
      <c r="B297" s="41"/>
      <c r="C297" s="47"/>
      <c r="D297" s="42"/>
      <c r="E297" s="38"/>
      <c r="F297" s="40"/>
      <c r="G297" s="38"/>
      <c r="H297" s="38"/>
      <c r="I297" s="42"/>
      <c r="J297" s="38"/>
      <c r="K297" s="38"/>
      <c r="L297" s="38"/>
      <c r="X297" s="38"/>
      <c r="Y297" s="38"/>
      <c r="Z297" s="38"/>
      <c r="AA297" s="38"/>
      <c r="AB297" s="38"/>
      <c r="AC297" s="38"/>
    </row>
    <row r="298" spans="1:29" ht="15.75" customHeight="1">
      <c r="A298" s="38"/>
      <c r="B298" s="41"/>
      <c r="C298" s="47"/>
      <c r="D298" s="42"/>
      <c r="E298" s="38"/>
      <c r="F298" s="40"/>
      <c r="G298" s="38"/>
      <c r="H298" s="38"/>
      <c r="I298" s="42"/>
      <c r="J298" s="38"/>
      <c r="K298" s="38"/>
      <c r="L298" s="38"/>
      <c r="X298" s="38"/>
      <c r="Y298" s="38"/>
      <c r="Z298" s="38"/>
      <c r="AA298" s="38"/>
      <c r="AB298" s="38"/>
      <c r="AC298" s="38"/>
    </row>
    <row r="299" spans="1:29" ht="15.75" customHeight="1">
      <c r="A299" s="38"/>
      <c r="B299" s="41"/>
      <c r="C299" s="47"/>
      <c r="D299" s="42"/>
      <c r="E299" s="38"/>
      <c r="F299" s="40"/>
      <c r="G299" s="38"/>
      <c r="H299" s="38"/>
      <c r="I299" s="42"/>
      <c r="J299" s="38"/>
      <c r="K299" s="38"/>
      <c r="L299" s="38"/>
      <c r="X299" s="38"/>
      <c r="Y299" s="38"/>
      <c r="Z299" s="38"/>
      <c r="AA299" s="38"/>
      <c r="AB299" s="38"/>
      <c r="AC299" s="38"/>
    </row>
    <row r="300" spans="1:29" ht="15.75" customHeight="1">
      <c r="A300" s="38"/>
      <c r="B300" s="41"/>
      <c r="C300" s="47"/>
      <c r="D300" s="42"/>
      <c r="E300" s="38"/>
      <c r="F300" s="40"/>
      <c r="G300" s="38"/>
      <c r="H300" s="38"/>
      <c r="I300" s="42"/>
      <c r="J300" s="38"/>
      <c r="K300" s="38"/>
      <c r="L300" s="38"/>
      <c r="X300" s="38"/>
      <c r="Y300" s="38"/>
      <c r="Z300" s="38"/>
      <c r="AA300" s="38"/>
      <c r="AB300" s="38"/>
      <c r="AC300" s="38"/>
    </row>
    <row r="301" spans="1:29" ht="15.75" customHeight="1">
      <c r="A301" s="38"/>
      <c r="B301" s="41"/>
      <c r="C301" s="47"/>
      <c r="D301" s="42"/>
      <c r="E301" s="38"/>
      <c r="F301" s="40"/>
      <c r="G301" s="38"/>
      <c r="H301" s="38"/>
      <c r="I301" s="42"/>
      <c r="J301" s="38"/>
      <c r="K301" s="38"/>
      <c r="L301" s="38"/>
      <c r="X301" s="38"/>
      <c r="Y301" s="38"/>
      <c r="Z301" s="38"/>
      <c r="AA301" s="38"/>
      <c r="AB301" s="38"/>
      <c r="AC301" s="38"/>
    </row>
    <row r="302" spans="1:29" ht="15.75" customHeight="1">
      <c r="A302" s="38"/>
      <c r="B302" s="41"/>
      <c r="C302" s="47"/>
      <c r="D302" s="42"/>
      <c r="E302" s="38"/>
      <c r="F302" s="40"/>
      <c r="G302" s="38"/>
      <c r="H302" s="38"/>
      <c r="I302" s="42"/>
      <c r="J302" s="38"/>
      <c r="K302" s="38"/>
      <c r="L302" s="38"/>
      <c r="X302" s="38"/>
      <c r="Y302" s="38"/>
      <c r="Z302" s="38"/>
      <c r="AA302" s="38"/>
      <c r="AB302" s="38"/>
      <c r="AC302" s="38"/>
    </row>
    <row r="303" spans="1:29" ht="15.75" customHeight="1">
      <c r="A303" s="38"/>
      <c r="B303" s="41"/>
      <c r="C303" s="47"/>
      <c r="D303" s="42"/>
      <c r="E303" s="38"/>
      <c r="F303" s="40"/>
      <c r="G303" s="38"/>
      <c r="H303" s="38"/>
      <c r="I303" s="42"/>
      <c r="J303" s="38"/>
      <c r="K303" s="38"/>
      <c r="L303" s="38"/>
      <c r="X303" s="38"/>
      <c r="Y303" s="38"/>
      <c r="Z303" s="38"/>
      <c r="AA303" s="38"/>
      <c r="AB303" s="38"/>
      <c r="AC303" s="38"/>
    </row>
    <row r="304" spans="1:29" ht="15.75" customHeight="1">
      <c r="A304" s="38"/>
      <c r="B304" s="41"/>
      <c r="C304" s="47"/>
      <c r="D304" s="42"/>
      <c r="E304" s="38"/>
      <c r="F304" s="40"/>
      <c r="G304" s="38"/>
      <c r="H304" s="38"/>
      <c r="I304" s="42"/>
      <c r="J304" s="38"/>
      <c r="K304" s="38"/>
      <c r="L304" s="38"/>
      <c r="X304" s="38"/>
      <c r="Y304" s="38"/>
      <c r="Z304" s="38"/>
      <c r="AA304" s="38"/>
      <c r="AB304" s="38"/>
      <c r="AC304" s="38"/>
    </row>
    <row r="305" spans="1:29" ht="15.75" customHeight="1">
      <c r="A305" s="38"/>
      <c r="B305" s="41"/>
      <c r="C305" s="47"/>
      <c r="D305" s="42"/>
      <c r="E305" s="38"/>
      <c r="F305" s="40"/>
      <c r="G305" s="38"/>
      <c r="H305" s="38"/>
      <c r="I305" s="42"/>
      <c r="J305" s="38"/>
      <c r="K305" s="38"/>
      <c r="L305" s="38"/>
      <c r="X305" s="38"/>
      <c r="Y305" s="38"/>
      <c r="Z305" s="38"/>
      <c r="AA305" s="38"/>
      <c r="AB305" s="38"/>
      <c r="AC305" s="38"/>
    </row>
    <row r="306" spans="1:29" ht="15.75" customHeight="1">
      <c r="A306" s="38"/>
      <c r="B306" s="41"/>
      <c r="C306" s="47"/>
      <c r="D306" s="42"/>
      <c r="E306" s="38"/>
      <c r="F306" s="40"/>
      <c r="G306" s="38"/>
      <c r="H306" s="38"/>
      <c r="I306" s="42"/>
      <c r="J306" s="38"/>
      <c r="K306" s="38"/>
      <c r="L306" s="38"/>
      <c r="X306" s="38"/>
      <c r="Y306" s="38"/>
      <c r="Z306" s="38"/>
      <c r="AA306" s="38"/>
      <c r="AB306" s="38"/>
      <c r="AC306" s="38"/>
    </row>
    <row r="307" spans="1:29" ht="15.75" customHeight="1">
      <c r="A307" s="38"/>
      <c r="B307" s="41"/>
      <c r="C307" s="47"/>
      <c r="D307" s="42"/>
      <c r="E307" s="38"/>
      <c r="F307" s="40"/>
      <c r="G307" s="38"/>
      <c r="H307" s="38"/>
      <c r="I307" s="42"/>
      <c r="J307" s="38"/>
      <c r="K307" s="38"/>
      <c r="L307" s="38"/>
      <c r="X307" s="38"/>
      <c r="Y307" s="38"/>
      <c r="Z307" s="38"/>
      <c r="AA307" s="38"/>
      <c r="AB307" s="38"/>
      <c r="AC307" s="38"/>
    </row>
    <row r="308" spans="1:29" ht="15.75" customHeight="1">
      <c r="A308" s="38"/>
      <c r="B308" s="41"/>
      <c r="C308" s="47"/>
      <c r="D308" s="42"/>
      <c r="E308" s="38"/>
      <c r="F308" s="40"/>
      <c r="G308" s="38"/>
      <c r="H308" s="38"/>
      <c r="I308" s="42"/>
      <c r="J308" s="38"/>
      <c r="K308" s="38"/>
      <c r="L308" s="38"/>
      <c r="X308" s="38"/>
      <c r="Y308" s="38"/>
      <c r="Z308" s="38"/>
      <c r="AA308" s="38"/>
      <c r="AB308" s="38"/>
      <c r="AC308" s="38"/>
    </row>
    <row r="309" spans="1:29" ht="15.75" customHeight="1">
      <c r="A309" s="38"/>
      <c r="B309" s="41"/>
      <c r="C309" s="47"/>
      <c r="D309" s="42"/>
      <c r="E309" s="38"/>
      <c r="F309" s="40"/>
      <c r="G309" s="38"/>
      <c r="H309" s="38"/>
      <c r="I309" s="42"/>
      <c r="J309" s="38"/>
      <c r="K309" s="38"/>
      <c r="L309" s="38"/>
      <c r="X309" s="38"/>
      <c r="Y309" s="38"/>
      <c r="Z309" s="38"/>
      <c r="AA309" s="38"/>
      <c r="AB309" s="38"/>
      <c r="AC309" s="38"/>
    </row>
    <row r="310" spans="1:29" ht="15.75" customHeight="1">
      <c r="A310" s="38"/>
      <c r="B310" s="41"/>
      <c r="C310" s="47"/>
      <c r="D310" s="42"/>
      <c r="E310" s="38"/>
      <c r="F310" s="40"/>
      <c r="G310" s="38"/>
      <c r="H310" s="38"/>
      <c r="I310" s="42"/>
      <c r="J310" s="38"/>
      <c r="K310" s="38"/>
      <c r="L310" s="38"/>
      <c r="X310" s="38"/>
      <c r="Y310" s="38"/>
      <c r="Z310" s="38"/>
      <c r="AA310" s="38"/>
      <c r="AB310" s="38"/>
      <c r="AC310" s="38"/>
    </row>
    <row r="311" spans="1:29" ht="15.75" customHeight="1">
      <c r="A311" s="38"/>
      <c r="B311" s="41"/>
      <c r="C311" s="47"/>
      <c r="D311" s="42"/>
      <c r="E311" s="38"/>
      <c r="F311" s="40"/>
      <c r="G311" s="38"/>
      <c r="H311" s="38"/>
      <c r="I311" s="42"/>
      <c r="J311" s="38"/>
      <c r="K311" s="38"/>
      <c r="L311" s="38"/>
      <c r="X311" s="38"/>
      <c r="Y311" s="38"/>
      <c r="Z311" s="38"/>
      <c r="AA311" s="38"/>
      <c r="AB311" s="38"/>
      <c r="AC311" s="38"/>
    </row>
    <row r="312" spans="1:29" ht="15.75" customHeight="1">
      <c r="A312" s="38"/>
      <c r="B312" s="41"/>
      <c r="C312" s="47"/>
      <c r="D312" s="42"/>
      <c r="E312" s="38"/>
      <c r="F312" s="40"/>
      <c r="G312" s="38"/>
      <c r="H312" s="38"/>
      <c r="I312" s="42"/>
      <c r="J312" s="38"/>
      <c r="K312" s="38"/>
      <c r="L312" s="38"/>
      <c r="X312" s="38"/>
      <c r="Y312" s="38"/>
      <c r="Z312" s="38"/>
      <c r="AA312" s="38"/>
      <c r="AB312" s="38"/>
      <c r="AC312" s="38"/>
    </row>
    <row r="313" spans="1:29" ht="15.75" customHeight="1">
      <c r="A313" s="38"/>
      <c r="B313" s="41"/>
      <c r="C313" s="47"/>
      <c r="D313" s="42"/>
      <c r="E313" s="38"/>
      <c r="F313" s="40"/>
      <c r="G313" s="38"/>
      <c r="H313" s="38"/>
      <c r="I313" s="42"/>
      <c r="J313" s="38"/>
      <c r="K313" s="38"/>
      <c r="L313" s="38"/>
      <c r="X313" s="38"/>
      <c r="Y313" s="38"/>
      <c r="Z313" s="38"/>
      <c r="AA313" s="38"/>
      <c r="AB313" s="38"/>
      <c r="AC313" s="38"/>
    </row>
    <row r="314" spans="1:29" ht="15.75" customHeight="1">
      <c r="A314" s="38"/>
      <c r="B314" s="41"/>
      <c r="C314" s="47"/>
      <c r="D314" s="42"/>
      <c r="E314" s="38"/>
      <c r="F314" s="40"/>
      <c r="G314" s="38"/>
      <c r="H314" s="38"/>
      <c r="I314" s="42"/>
      <c r="J314" s="38"/>
      <c r="K314" s="38"/>
      <c r="L314" s="38"/>
      <c r="X314" s="38"/>
      <c r="Y314" s="38"/>
      <c r="Z314" s="38"/>
      <c r="AA314" s="38"/>
      <c r="AB314" s="38"/>
      <c r="AC314" s="38"/>
    </row>
    <row r="315" spans="1:29" ht="15.75" customHeight="1">
      <c r="A315" s="38"/>
      <c r="B315" s="41"/>
      <c r="C315" s="47"/>
      <c r="D315" s="42"/>
      <c r="E315" s="38"/>
      <c r="F315" s="40"/>
      <c r="G315" s="38"/>
      <c r="H315" s="38"/>
      <c r="I315" s="42"/>
      <c r="J315" s="38"/>
      <c r="K315" s="38"/>
      <c r="L315" s="38"/>
      <c r="X315" s="38"/>
      <c r="Y315" s="38"/>
      <c r="Z315" s="38"/>
      <c r="AA315" s="38"/>
      <c r="AB315" s="38"/>
      <c r="AC315" s="38"/>
    </row>
    <row r="316" spans="1:29" ht="15.75" customHeight="1">
      <c r="A316" s="38"/>
      <c r="B316" s="41"/>
      <c r="C316" s="47"/>
      <c r="D316" s="42"/>
      <c r="E316" s="38"/>
      <c r="F316" s="40"/>
      <c r="G316" s="38"/>
      <c r="H316" s="38"/>
      <c r="I316" s="42"/>
      <c r="J316" s="38"/>
      <c r="K316" s="38"/>
      <c r="L316" s="38"/>
      <c r="X316" s="38"/>
      <c r="Y316" s="38"/>
      <c r="Z316" s="38"/>
      <c r="AA316" s="38"/>
      <c r="AB316" s="38"/>
      <c r="AC316" s="38"/>
    </row>
    <row r="317" spans="1:29" ht="15.75" customHeight="1">
      <c r="A317" s="38"/>
      <c r="B317" s="41"/>
      <c r="C317" s="47"/>
      <c r="D317" s="42"/>
      <c r="E317" s="38"/>
      <c r="F317" s="40"/>
      <c r="G317" s="38"/>
      <c r="H317" s="38"/>
      <c r="I317" s="42"/>
      <c r="J317" s="38"/>
      <c r="K317" s="38"/>
      <c r="L317" s="38"/>
      <c r="X317" s="38"/>
      <c r="Y317" s="38"/>
      <c r="Z317" s="38"/>
      <c r="AA317" s="38"/>
      <c r="AB317" s="38"/>
      <c r="AC317" s="38"/>
    </row>
    <row r="318" spans="1:29" ht="15.75" customHeight="1">
      <c r="A318" s="38"/>
      <c r="B318" s="41"/>
      <c r="C318" s="47"/>
      <c r="D318" s="42"/>
      <c r="E318" s="38"/>
      <c r="F318" s="40"/>
      <c r="G318" s="38"/>
      <c r="H318" s="38"/>
      <c r="I318" s="42"/>
      <c r="J318" s="38"/>
      <c r="K318" s="38"/>
      <c r="L318" s="38"/>
      <c r="X318" s="38"/>
      <c r="Y318" s="38"/>
      <c r="Z318" s="38"/>
      <c r="AA318" s="38"/>
      <c r="AB318" s="38"/>
      <c r="AC318" s="38"/>
    </row>
    <row r="319" spans="1:29" ht="15.75" customHeight="1">
      <c r="A319" s="38"/>
      <c r="B319" s="41"/>
      <c r="C319" s="47"/>
      <c r="D319" s="42"/>
      <c r="E319" s="38"/>
      <c r="F319" s="40"/>
      <c r="G319" s="38"/>
      <c r="H319" s="38"/>
      <c r="I319" s="42"/>
      <c r="J319" s="38"/>
      <c r="K319" s="38"/>
      <c r="L319" s="38"/>
      <c r="X319" s="38"/>
      <c r="Y319" s="38"/>
      <c r="Z319" s="38"/>
      <c r="AA319" s="38"/>
      <c r="AB319" s="38"/>
      <c r="AC319" s="38"/>
    </row>
    <row r="320" spans="1:29" ht="15.75" customHeight="1">
      <c r="A320" s="38"/>
      <c r="B320" s="41"/>
      <c r="C320" s="47"/>
      <c r="D320" s="42"/>
      <c r="E320" s="38"/>
      <c r="F320" s="40"/>
      <c r="G320" s="38"/>
      <c r="H320" s="38"/>
      <c r="I320" s="42"/>
      <c r="J320" s="38"/>
      <c r="K320" s="38"/>
      <c r="L320" s="38"/>
      <c r="X320" s="38"/>
      <c r="Y320" s="38"/>
      <c r="Z320" s="38"/>
      <c r="AA320" s="38"/>
      <c r="AB320" s="38"/>
      <c r="AC320" s="38"/>
    </row>
    <row r="321" spans="1:29" ht="15.75" customHeight="1">
      <c r="A321" s="38"/>
      <c r="B321" s="41"/>
      <c r="C321" s="47"/>
      <c r="D321" s="42"/>
      <c r="E321" s="38"/>
      <c r="F321" s="40"/>
      <c r="G321" s="38"/>
      <c r="H321" s="38"/>
      <c r="I321" s="42"/>
      <c r="J321" s="38"/>
      <c r="K321" s="38"/>
      <c r="L321" s="38"/>
      <c r="X321" s="38"/>
      <c r="Y321" s="38"/>
      <c r="Z321" s="38"/>
      <c r="AA321" s="38"/>
      <c r="AB321" s="38"/>
      <c r="AC321" s="38"/>
    </row>
    <row r="322" spans="1:29" ht="15.75" customHeight="1">
      <c r="A322" s="38"/>
      <c r="B322" s="41"/>
      <c r="C322" s="47"/>
      <c r="D322" s="42"/>
      <c r="E322" s="38"/>
      <c r="F322" s="40"/>
      <c r="G322" s="38"/>
      <c r="H322" s="38"/>
      <c r="I322" s="42"/>
      <c r="J322" s="38"/>
      <c r="K322" s="38"/>
      <c r="L322" s="38"/>
      <c r="X322" s="38"/>
      <c r="Y322" s="38"/>
      <c r="Z322" s="38"/>
      <c r="AA322" s="38"/>
      <c r="AB322" s="38"/>
      <c r="AC322" s="38"/>
    </row>
    <row r="323" spans="1:29" ht="15.75" customHeight="1">
      <c r="A323" s="38"/>
      <c r="B323" s="41"/>
      <c r="C323" s="47"/>
      <c r="D323" s="42"/>
      <c r="E323" s="38"/>
      <c r="F323" s="40"/>
      <c r="G323" s="38"/>
      <c r="H323" s="38"/>
      <c r="I323" s="42"/>
      <c r="J323" s="38"/>
      <c r="K323" s="38"/>
      <c r="L323" s="38"/>
      <c r="X323" s="38"/>
      <c r="Y323" s="38"/>
      <c r="Z323" s="38"/>
      <c r="AA323" s="38"/>
      <c r="AB323" s="38"/>
      <c r="AC323" s="38"/>
    </row>
    <row r="324" spans="1:29" ht="15.75" customHeight="1">
      <c r="A324" s="38"/>
      <c r="B324" s="41"/>
      <c r="C324" s="47"/>
      <c r="D324" s="42"/>
      <c r="E324" s="38"/>
      <c r="F324" s="40"/>
      <c r="G324" s="38"/>
      <c r="H324" s="38"/>
      <c r="I324" s="42"/>
      <c r="J324" s="38"/>
      <c r="K324" s="38"/>
      <c r="L324" s="38"/>
      <c r="X324" s="38"/>
      <c r="Y324" s="38"/>
      <c r="Z324" s="38"/>
      <c r="AA324" s="38"/>
      <c r="AB324" s="38"/>
      <c r="AC324" s="38"/>
    </row>
    <row r="325" spans="1:29" ht="15.75" customHeight="1">
      <c r="A325" s="38"/>
      <c r="B325" s="41"/>
      <c r="C325" s="47"/>
      <c r="D325" s="42"/>
      <c r="E325" s="38"/>
      <c r="F325" s="40"/>
      <c r="G325" s="38"/>
      <c r="H325" s="38"/>
      <c r="I325" s="42"/>
      <c r="J325" s="38"/>
      <c r="K325" s="38"/>
      <c r="L325" s="38"/>
      <c r="X325" s="38"/>
      <c r="Y325" s="38"/>
      <c r="Z325" s="38"/>
      <c r="AA325" s="38"/>
      <c r="AB325" s="38"/>
      <c r="AC325" s="38"/>
    </row>
    <row r="326" spans="1:29" ht="15.75" customHeight="1">
      <c r="A326" s="38"/>
      <c r="B326" s="41"/>
      <c r="C326" s="47"/>
      <c r="D326" s="42"/>
      <c r="E326" s="38"/>
      <c r="F326" s="40"/>
      <c r="G326" s="38"/>
      <c r="H326" s="38"/>
      <c r="I326" s="42"/>
      <c r="J326" s="38"/>
      <c r="K326" s="38"/>
      <c r="L326" s="38"/>
      <c r="X326" s="38"/>
      <c r="Y326" s="38"/>
      <c r="Z326" s="38"/>
      <c r="AA326" s="38"/>
      <c r="AB326" s="38"/>
      <c r="AC326" s="38"/>
    </row>
    <row r="327" spans="1:29" ht="15.75" customHeight="1">
      <c r="A327" s="38"/>
      <c r="B327" s="41"/>
      <c r="C327" s="47"/>
      <c r="D327" s="42"/>
      <c r="E327" s="38"/>
      <c r="F327" s="40"/>
      <c r="G327" s="38"/>
      <c r="H327" s="38"/>
      <c r="I327" s="42"/>
      <c r="J327" s="38"/>
      <c r="K327" s="38"/>
      <c r="L327" s="38"/>
      <c r="X327" s="38"/>
      <c r="Y327" s="38"/>
      <c r="Z327" s="38"/>
      <c r="AA327" s="38"/>
      <c r="AB327" s="38"/>
      <c r="AC327" s="38"/>
    </row>
    <row r="328" spans="1:29" ht="15.75" customHeight="1">
      <c r="A328" s="38"/>
      <c r="B328" s="41"/>
      <c r="C328" s="47"/>
      <c r="D328" s="42"/>
      <c r="E328" s="38"/>
      <c r="F328" s="40"/>
      <c r="G328" s="38"/>
      <c r="H328" s="38"/>
      <c r="I328" s="42"/>
      <c r="J328" s="38"/>
      <c r="K328" s="38"/>
      <c r="L328" s="38"/>
      <c r="X328" s="38"/>
      <c r="Y328" s="38"/>
      <c r="Z328" s="38"/>
      <c r="AA328" s="38"/>
      <c r="AB328" s="38"/>
      <c r="AC328" s="38"/>
    </row>
    <row r="329" spans="1:29" ht="15.75" customHeight="1">
      <c r="A329" s="38"/>
      <c r="B329" s="41"/>
      <c r="C329" s="47"/>
      <c r="D329" s="42"/>
      <c r="E329" s="38"/>
      <c r="F329" s="40"/>
      <c r="G329" s="38"/>
      <c r="H329" s="38"/>
      <c r="I329" s="42"/>
      <c r="J329" s="38"/>
      <c r="K329" s="38"/>
      <c r="L329" s="38"/>
      <c r="X329" s="38"/>
      <c r="Y329" s="38"/>
      <c r="Z329" s="38"/>
      <c r="AA329" s="38"/>
      <c r="AB329" s="38"/>
      <c r="AC329" s="38"/>
    </row>
    <row r="330" spans="1:29" ht="15.75" customHeight="1">
      <c r="A330" s="38"/>
      <c r="B330" s="41"/>
      <c r="C330" s="47"/>
      <c r="D330" s="42"/>
      <c r="E330" s="38"/>
      <c r="F330" s="40"/>
      <c r="G330" s="38"/>
      <c r="H330" s="38"/>
      <c r="I330" s="42"/>
      <c r="J330" s="38"/>
      <c r="K330" s="38"/>
      <c r="L330" s="38"/>
      <c r="X330" s="38"/>
      <c r="Y330" s="38"/>
      <c r="Z330" s="38"/>
      <c r="AA330" s="38"/>
      <c r="AB330" s="38"/>
      <c r="AC330" s="38"/>
    </row>
    <row r="331" spans="1:29" ht="15.75" customHeight="1">
      <c r="A331" s="38"/>
      <c r="B331" s="41"/>
      <c r="C331" s="47"/>
      <c r="D331" s="42"/>
      <c r="E331" s="38"/>
      <c r="F331" s="40"/>
      <c r="G331" s="38"/>
      <c r="H331" s="38"/>
      <c r="I331" s="42"/>
      <c r="J331" s="38"/>
      <c r="K331" s="38"/>
      <c r="L331" s="38"/>
      <c r="X331" s="38"/>
      <c r="Y331" s="38"/>
      <c r="Z331" s="38"/>
      <c r="AA331" s="38"/>
      <c r="AB331" s="38"/>
      <c r="AC331" s="38"/>
    </row>
    <row r="332" spans="1:29" ht="15.75" customHeight="1">
      <c r="A332" s="38"/>
      <c r="B332" s="41"/>
      <c r="C332" s="47"/>
      <c r="D332" s="42"/>
      <c r="E332" s="38"/>
      <c r="F332" s="40"/>
      <c r="G332" s="38"/>
      <c r="H332" s="38"/>
      <c r="I332" s="42"/>
      <c r="J332" s="38"/>
      <c r="K332" s="38"/>
      <c r="L332" s="38"/>
      <c r="X332" s="38"/>
      <c r="Y332" s="38"/>
      <c r="Z332" s="38"/>
      <c r="AA332" s="38"/>
      <c r="AB332" s="38"/>
      <c r="AC332" s="38"/>
    </row>
    <row r="333" spans="1:29" ht="15.75" customHeight="1">
      <c r="A333" s="38"/>
      <c r="B333" s="41"/>
      <c r="C333" s="47"/>
      <c r="D333" s="42"/>
      <c r="E333" s="38"/>
      <c r="F333" s="40"/>
      <c r="G333" s="38"/>
      <c r="H333" s="38"/>
      <c r="I333" s="42"/>
      <c r="J333" s="38"/>
      <c r="K333" s="38"/>
      <c r="L333" s="38"/>
      <c r="X333" s="38"/>
      <c r="Y333" s="38"/>
      <c r="Z333" s="38"/>
      <c r="AA333" s="38"/>
      <c r="AB333" s="38"/>
      <c r="AC333" s="38"/>
    </row>
    <row r="334" spans="1:29" ht="15.75" customHeight="1">
      <c r="A334" s="38"/>
      <c r="B334" s="41"/>
      <c r="C334" s="47"/>
      <c r="D334" s="42"/>
      <c r="E334" s="38"/>
      <c r="F334" s="40"/>
      <c r="G334" s="38"/>
      <c r="H334" s="38"/>
      <c r="I334" s="42"/>
      <c r="J334" s="38"/>
      <c r="K334" s="38"/>
      <c r="L334" s="38"/>
      <c r="X334" s="38"/>
      <c r="Y334" s="38"/>
      <c r="Z334" s="38"/>
      <c r="AA334" s="38"/>
      <c r="AB334" s="38"/>
      <c r="AC334" s="38"/>
    </row>
    <row r="335" spans="1:29" ht="15.75" customHeight="1">
      <c r="A335" s="38"/>
      <c r="B335" s="41"/>
      <c r="C335" s="47"/>
      <c r="D335" s="42"/>
      <c r="E335" s="38"/>
      <c r="F335" s="40"/>
      <c r="G335" s="38"/>
      <c r="H335" s="38"/>
      <c r="I335" s="42"/>
      <c r="J335" s="38"/>
      <c r="K335" s="38"/>
      <c r="L335" s="38"/>
      <c r="X335" s="38"/>
      <c r="Y335" s="38"/>
      <c r="Z335" s="38"/>
      <c r="AA335" s="38"/>
      <c r="AB335" s="38"/>
      <c r="AC335" s="38"/>
    </row>
    <row r="336" spans="1:29" ht="15.75" customHeight="1">
      <c r="A336" s="38"/>
      <c r="B336" s="41"/>
      <c r="C336" s="47"/>
      <c r="D336" s="42"/>
      <c r="E336" s="38"/>
      <c r="F336" s="40"/>
      <c r="G336" s="38"/>
      <c r="H336" s="38"/>
      <c r="I336" s="42"/>
      <c r="J336" s="38"/>
      <c r="K336" s="38"/>
      <c r="L336" s="38"/>
      <c r="X336" s="38"/>
      <c r="Y336" s="38"/>
      <c r="Z336" s="38"/>
      <c r="AA336" s="38"/>
      <c r="AB336" s="38"/>
      <c r="AC336" s="38"/>
    </row>
    <row r="337" spans="1:29" ht="15.75" customHeight="1">
      <c r="A337" s="38"/>
      <c r="B337" s="41"/>
      <c r="C337" s="47"/>
      <c r="D337" s="42"/>
      <c r="E337" s="38"/>
      <c r="F337" s="40"/>
      <c r="G337" s="38"/>
      <c r="H337" s="38"/>
      <c r="I337" s="42"/>
      <c r="J337" s="38"/>
      <c r="K337" s="38"/>
      <c r="L337" s="38"/>
      <c r="X337" s="38"/>
      <c r="Y337" s="38"/>
      <c r="Z337" s="38"/>
      <c r="AA337" s="38"/>
      <c r="AB337" s="38"/>
      <c r="AC337" s="38"/>
    </row>
    <row r="338" spans="1:29" ht="15.75" customHeight="1">
      <c r="A338" s="38"/>
      <c r="B338" s="41"/>
      <c r="C338" s="47"/>
      <c r="D338" s="42"/>
      <c r="E338" s="38"/>
      <c r="F338" s="40"/>
      <c r="G338" s="38"/>
      <c r="H338" s="38"/>
      <c r="I338" s="42"/>
      <c r="J338" s="38"/>
      <c r="K338" s="38"/>
      <c r="L338" s="38"/>
      <c r="X338" s="38"/>
      <c r="Y338" s="38"/>
      <c r="Z338" s="38"/>
      <c r="AA338" s="38"/>
      <c r="AB338" s="38"/>
      <c r="AC338" s="38"/>
    </row>
    <row r="339" spans="1:29" ht="15.75" customHeight="1">
      <c r="A339" s="38"/>
      <c r="B339" s="41"/>
      <c r="C339" s="47"/>
      <c r="D339" s="42"/>
      <c r="E339" s="38"/>
      <c r="F339" s="40"/>
      <c r="G339" s="38"/>
      <c r="H339" s="38"/>
      <c r="I339" s="42"/>
      <c r="J339" s="38"/>
      <c r="K339" s="38"/>
      <c r="L339" s="38"/>
      <c r="X339" s="38"/>
      <c r="Y339" s="38"/>
      <c r="Z339" s="38"/>
      <c r="AA339" s="38"/>
      <c r="AB339" s="38"/>
      <c r="AC339" s="38"/>
    </row>
    <row r="340" spans="1:29" ht="15.75" customHeight="1">
      <c r="A340" s="38"/>
      <c r="B340" s="41"/>
      <c r="C340" s="47"/>
      <c r="D340" s="42"/>
      <c r="E340" s="38"/>
      <c r="F340" s="40"/>
      <c r="G340" s="38"/>
      <c r="H340" s="38"/>
      <c r="I340" s="42"/>
      <c r="J340" s="38"/>
      <c r="K340" s="38"/>
      <c r="L340" s="38"/>
      <c r="X340" s="38"/>
      <c r="Y340" s="38"/>
      <c r="Z340" s="38"/>
      <c r="AA340" s="38"/>
      <c r="AB340" s="38"/>
      <c r="AC340" s="38"/>
    </row>
    <row r="341" spans="1:29" ht="15.75" customHeight="1">
      <c r="A341" s="38"/>
      <c r="B341" s="41"/>
      <c r="C341" s="47"/>
      <c r="D341" s="42"/>
      <c r="E341" s="38"/>
      <c r="F341" s="40"/>
      <c r="G341" s="38"/>
      <c r="H341" s="38"/>
      <c r="I341" s="42"/>
      <c r="J341" s="38"/>
      <c r="K341" s="38"/>
      <c r="L341" s="38"/>
      <c r="X341" s="38"/>
      <c r="Y341" s="38"/>
      <c r="Z341" s="38"/>
      <c r="AA341" s="38"/>
      <c r="AB341" s="38"/>
      <c r="AC341" s="38"/>
    </row>
    <row r="342" spans="1:29" ht="15.75" customHeight="1">
      <c r="A342" s="38"/>
      <c r="B342" s="41"/>
      <c r="C342" s="47"/>
      <c r="D342" s="42"/>
      <c r="E342" s="38"/>
      <c r="F342" s="40"/>
      <c r="G342" s="38"/>
      <c r="H342" s="38"/>
      <c r="I342" s="42"/>
      <c r="J342" s="38"/>
      <c r="K342" s="38"/>
      <c r="L342" s="38"/>
      <c r="X342" s="38"/>
      <c r="Y342" s="38"/>
      <c r="Z342" s="38"/>
      <c r="AA342" s="38"/>
      <c r="AB342" s="38"/>
      <c r="AC342" s="38"/>
    </row>
    <row r="343" spans="1:29" ht="15.75" customHeight="1">
      <c r="A343" s="38"/>
      <c r="B343" s="41"/>
      <c r="C343" s="47"/>
      <c r="D343" s="42"/>
      <c r="E343" s="38"/>
      <c r="F343" s="40"/>
      <c r="G343" s="38"/>
      <c r="H343" s="38"/>
      <c r="I343" s="42"/>
      <c r="J343" s="38"/>
      <c r="K343" s="38"/>
      <c r="L343" s="38"/>
      <c r="X343" s="38"/>
      <c r="Y343" s="38"/>
      <c r="Z343" s="38"/>
      <c r="AA343" s="38"/>
      <c r="AB343" s="38"/>
      <c r="AC343" s="38"/>
    </row>
    <row r="344" spans="1:29" ht="15.75" customHeight="1">
      <c r="A344" s="38"/>
      <c r="B344" s="41"/>
      <c r="C344" s="47"/>
      <c r="D344" s="42"/>
      <c r="E344" s="38"/>
      <c r="F344" s="40"/>
      <c r="G344" s="38"/>
      <c r="H344" s="38"/>
      <c r="I344" s="42"/>
      <c r="J344" s="38"/>
      <c r="K344" s="38"/>
      <c r="L344" s="38"/>
      <c r="X344" s="38"/>
      <c r="Y344" s="38"/>
      <c r="Z344" s="38"/>
      <c r="AA344" s="38"/>
      <c r="AB344" s="38"/>
      <c r="AC344" s="38"/>
    </row>
    <row r="345" spans="1:29" ht="15.75" customHeight="1">
      <c r="A345" s="38"/>
      <c r="B345" s="41"/>
      <c r="C345" s="47"/>
      <c r="D345" s="42"/>
      <c r="E345" s="38"/>
      <c r="F345" s="40"/>
      <c r="G345" s="38"/>
      <c r="H345" s="38"/>
      <c r="I345" s="42"/>
      <c r="J345" s="38"/>
      <c r="K345" s="38"/>
      <c r="L345" s="38"/>
      <c r="X345" s="38"/>
      <c r="Y345" s="38"/>
      <c r="Z345" s="38"/>
      <c r="AA345" s="38"/>
      <c r="AB345" s="38"/>
      <c r="AC345" s="38"/>
    </row>
    <row r="346" spans="1:29" ht="15.75" customHeight="1">
      <c r="A346" s="38"/>
      <c r="B346" s="41"/>
      <c r="C346" s="47"/>
      <c r="D346" s="42"/>
      <c r="E346" s="38"/>
      <c r="F346" s="40"/>
      <c r="G346" s="38"/>
      <c r="H346" s="38"/>
      <c r="I346" s="42"/>
      <c r="J346" s="38"/>
      <c r="K346" s="38"/>
      <c r="L346" s="38"/>
      <c r="X346" s="38"/>
      <c r="Y346" s="38"/>
      <c r="Z346" s="38"/>
      <c r="AA346" s="38"/>
      <c r="AB346" s="38"/>
      <c r="AC346" s="38"/>
    </row>
    <row r="347" spans="1:29" ht="15.75" customHeight="1">
      <c r="A347" s="38"/>
      <c r="B347" s="41"/>
      <c r="C347" s="47"/>
      <c r="D347" s="42"/>
      <c r="E347" s="38"/>
      <c r="F347" s="40"/>
      <c r="G347" s="38"/>
      <c r="H347" s="38"/>
      <c r="I347" s="42"/>
      <c r="J347" s="38"/>
      <c r="K347" s="38"/>
      <c r="L347" s="38"/>
      <c r="X347" s="38"/>
      <c r="Y347" s="38"/>
      <c r="Z347" s="38"/>
      <c r="AA347" s="38"/>
      <c r="AB347" s="38"/>
      <c r="AC347" s="38"/>
    </row>
    <row r="348" spans="1:29" ht="15.75" customHeight="1">
      <c r="A348" s="38"/>
      <c r="B348" s="41"/>
      <c r="C348" s="47"/>
      <c r="D348" s="42"/>
      <c r="E348" s="38"/>
      <c r="F348" s="40"/>
      <c r="G348" s="38"/>
      <c r="H348" s="38"/>
      <c r="I348" s="42"/>
      <c r="J348" s="38"/>
      <c r="K348" s="38"/>
      <c r="L348" s="38"/>
      <c r="X348" s="38"/>
      <c r="Y348" s="38"/>
      <c r="Z348" s="38"/>
      <c r="AA348" s="38"/>
      <c r="AB348" s="38"/>
      <c r="AC348" s="38"/>
    </row>
    <row r="349" spans="1:29" ht="15.75" customHeight="1">
      <c r="A349" s="38"/>
      <c r="B349" s="41"/>
      <c r="C349" s="47"/>
      <c r="D349" s="42"/>
      <c r="E349" s="38"/>
      <c r="F349" s="40"/>
      <c r="G349" s="38"/>
      <c r="H349" s="38"/>
      <c r="I349" s="42"/>
      <c r="J349" s="38"/>
      <c r="K349" s="38"/>
      <c r="L349" s="38"/>
      <c r="X349" s="38"/>
      <c r="Y349" s="38"/>
      <c r="Z349" s="38"/>
      <c r="AA349" s="38"/>
      <c r="AB349" s="38"/>
      <c r="AC349" s="38"/>
    </row>
    <row r="350" spans="1:29" ht="15.75" customHeight="1">
      <c r="A350" s="38"/>
      <c r="B350" s="41"/>
      <c r="C350" s="47"/>
      <c r="D350" s="42"/>
      <c r="E350" s="38"/>
      <c r="F350" s="40"/>
      <c r="G350" s="38"/>
      <c r="H350" s="38"/>
      <c r="I350" s="42"/>
      <c r="J350" s="38"/>
      <c r="K350" s="38"/>
      <c r="L350" s="38"/>
      <c r="X350" s="38"/>
      <c r="Y350" s="38"/>
      <c r="Z350" s="38"/>
      <c r="AA350" s="38"/>
      <c r="AB350" s="38"/>
      <c r="AC350" s="38"/>
    </row>
    <row r="351" spans="1:29" ht="15.75" customHeight="1">
      <c r="A351" s="38"/>
      <c r="B351" s="41"/>
      <c r="C351" s="47"/>
      <c r="D351" s="42"/>
      <c r="E351" s="38"/>
      <c r="F351" s="40"/>
      <c r="G351" s="38"/>
      <c r="H351" s="38"/>
      <c r="I351" s="42"/>
      <c r="J351" s="38"/>
      <c r="K351" s="38"/>
      <c r="L351" s="38"/>
      <c r="X351" s="38"/>
      <c r="Y351" s="38"/>
      <c r="Z351" s="38"/>
      <c r="AA351" s="38"/>
      <c r="AB351" s="38"/>
      <c r="AC351" s="38"/>
    </row>
    <row r="352" spans="1:29" ht="15.75" customHeight="1">
      <c r="A352" s="38"/>
      <c r="B352" s="41"/>
      <c r="C352" s="47"/>
      <c r="D352" s="42"/>
      <c r="E352" s="38"/>
      <c r="F352" s="40"/>
      <c r="G352" s="38"/>
      <c r="H352" s="38"/>
      <c r="I352" s="42"/>
      <c r="J352" s="38"/>
      <c r="K352" s="38"/>
      <c r="L352" s="38"/>
      <c r="X352" s="38"/>
      <c r="Y352" s="38"/>
      <c r="Z352" s="38"/>
      <c r="AA352" s="38"/>
      <c r="AB352" s="38"/>
      <c r="AC352" s="38"/>
    </row>
    <row r="353" spans="1:29" ht="15.75" customHeight="1">
      <c r="A353" s="38"/>
      <c r="B353" s="41"/>
      <c r="C353" s="47"/>
      <c r="D353" s="42"/>
      <c r="E353" s="38"/>
      <c r="F353" s="40"/>
      <c r="G353" s="38"/>
      <c r="H353" s="38"/>
      <c r="I353" s="42"/>
      <c r="J353" s="38"/>
      <c r="K353" s="38"/>
      <c r="L353" s="38"/>
      <c r="X353" s="38"/>
      <c r="Y353" s="38"/>
      <c r="Z353" s="38"/>
      <c r="AA353" s="38"/>
      <c r="AB353" s="38"/>
      <c r="AC353" s="38"/>
    </row>
    <row r="354" spans="1:29" ht="15.75" customHeight="1">
      <c r="A354" s="38"/>
      <c r="B354" s="41"/>
      <c r="C354" s="47"/>
      <c r="D354" s="42"/>
      <c r="E354" s="38"/>
      <c r="F354" s="40"/>
      <c r="G354" s="38"/>
      <c r="H354" s="38"/>
      <c r="I354" s="42"/>
      <c r="J354" s="38"/>
      <c r="K354" s="38"/>
      <c r="L354" s="38"/>
      <c r="X354" s="38"/>
      <c r="Y354" s="38"/>
      <c r="Z354" s="38"/>
      <c r="AA354" s="38"/>
      <c r="AB354" s="38"/>
      <c r="AC354" s="38"/>
    </row>
    <row r="355" spans="1:29" ht="15.75" customHeight="1">
      <c r="A355" s="38"/>
      <c r="B355" s="41"/>
      <c r="C355" s="47"/>
      <c r="D355" s="42"/>
      <c r="E355" s="38"/>
      <c r="F355" s="40"/>
      <c r="G355" s="38"/>
      <c r="H355" s="38"/>
      <c r="I355" s="42"/>
      <c r="J355" s="38"/>
      <c r="K355" s="38"/>
      <c r="L355" s="38"/>
      <c r="X355" s="38"/>
      <c r="Y355" s="38"/>
      <c r="Z355" s="38"/>
      <c r="AA355" s="38"/>
      <c r="AB355" s="38"/>
      <c r="AC355" s="38"/>
    </row>
    <row r="356" spans="1:29" ht="15.75" customHeight="1">
      <c r="A356" s="38"/>
      <c r="B356" s="41"/>
      <c r="C356" s="47"/>
      <c r="D356" s="42"/>
      <c r="E356" s="38"/>
      <c r="F356" s="40"/>
      <c r="G356" s="38"/>
      <c r="H356" s="38"/>
      <c r="I356" s="42"/>
      <c r="J356" s="38"/>
      <c r="K356" s="38"/>
      <c r="L356" s="38"/>
      <c r="X356" s="38"/>
      <c r="Y356" s="38"/>
      <c r="Z356" s="38"/>
      <c r="AA356" s="38"/>
      <c r="AB356" s="38"/>
      <c r="AC356" s="38"/>
    </row>
    <row r="357" spans="1:29" ht="15.75" customHeight="1">
      <c r="A357" s="38"/>
      <c r="B357" s="41"/>
      <c r="C357" s="47"/>
      <c r="D357" s="42"/>
      <c r="E357" s="38"/>
      <c r="F357" s="40"/>
      <c r="G357" s="38"/>
      <c r="H357" s="38"/>
      <c r="I357" s="42"/>
      <c r="J357" s="38"/>
      <c r="K357" s="38"/>
      <c r="L357" s="38"/>
      <c r="X357" s="38"/>
      <c r="Y357" s="38"/>
      <c r="Z357" s="38"/>
      <c r="AA357" s="38"/>
      <c r="AB357" s="38"/>
      <c r="AC357" s="38"/>
    </row>
    <row r="358" spans="1:29" ht="15.75" customHeight="1">
      <c r="A358" s="38"/>
      <c r="B358" s="41"/>
      <c r="C358" s="47"/>
      <c r="D358" s="42"/>
      <c r="E358" s="38"/>
      <c r="F358" s="40"/>
      <c r="G358" s="38"/>
      <c r="H358" s="38"/>
      <c r="I358" s="42"/>
      <c r="J358" s="38"/>
      <c r="K358" s="38"/>
      <c r="L358" s="38"/>
      <c r="X358" s="38"/>
      <c r="Y358" s="38"/>
      <c r="Z358" s="38"/>
      <c r="AA358" s="38"/>
      <c r="AB358" s="38"/>
      <c r="AC358" s="38"/>
    </row>
    <row r="359" spans="1:29" ht="15.75" customHeight="1">
      <c r="A359" s="38"/>
      <c r="B359" s="41"/>
      <c r="C359" s="47"/>
      <c r="D359" s="42"/>
      <c r="E359" s="38"/>
      <c r="F359" s="40"/>
      <c r="G359" s="38"/>
      <c r="H359" s="38"/>
      <c r="I359" s="42"/>
      <c r="J359" s="38"/>
      <c r="K359" s="38"/>
      <c r="L359" s="38"/>
      <c r="X359" s="38"/>
      <c r="Y359" s="38"/>
      <c r="Z359" s="38"/>
      <c r="AA359" s="38"/>
      <c r="AB359" s="38"/>
      <c r="AC359" s="38"/>
    </row>
    <row r="360" spans="1:29" ht="15.75" customHeight="1">
      <c r="A360" s="38"/>
      <c r="B360" s="41"/>
      <c r="C360" s="47"/>
      <c r="D360" s="42"/>
      <c r="E360" s="38"/>
      <c r="F360" s="40"/>
      <c r="G360" s="38"/>
      <c r="H360" s="38"/>
      <c r="I360" s="42"/>
      <c r="J360" s="38"/>
      <c r="K360" s="38"/>
      <c r="L360" s="38"/>
      <c r="X360" s="38"/>
      <c r="Y360" s="38"/>
      <c r="Z360" s="38"/>
      <c r="AA360" s="38"/>
      <c r="AB360" s="38"/>
      <c r="AC360" s="38"/>
    </row>
    <row r="361" spans="1:29" ht="15.75" customHeight="1">
      <c r="A361" s="38"/>
      <c r="B361" s="41"/>
      <c r="C361" s="47"/>
      <c r="D361" s="42"/>
      <c r="E361" s="38"/>
      <c r="F361" s="40"/>
      <c r="G361" s="38"/>
      <c r="H361" s="38"/>
      <c r="I361" s="42"/>
      <c r="J361" s="38"/>
      <c r="K361" s="38"/>
      <c r="L361" s="38"/>
      <c r="X361" s="38"/>
      <c r="Y361" s="38"/>
      <c r="Z361" s="38"/>
      <c r="AA361" s="38"/>
      <c r="AB361" s="38"/>
      <c r="AC361" s="38"/>
    </row>
    <row r="362" spans="1:29" ht="15.75" customHeight="1">
      <c r="A362" s="38"/>
      <c r="B362" s="41"/>
      <c r="C362" s="47"/>
      <c r="D362" s="42"/>
      <c r="E362" s="38"/>
      <c r="F362" s="40"/>
      <c r="G362" s="38"/>
      <c r="H362" s="38"/>
      <c r="I362" s="42"/>
      <c r="J362" s="38"/>
      <c r="K362" s="38"/>
      <c r="L362" s="38"/>
      <c r="X362" s="38"/>
      <c r="Y362" s="38"/>
      <c r="Z362" s="38"/>
      <c r="AA362" s="38"/>
      <c r="AB362" s="38"/>
      <c r="AC362" s="38"/>
    </row>
    <row r="363" spans="1:29" ht="15.75" customHeight="1">
      <c r="A363" s="38"/>
      <c r="B363" s="41"/>
      <c r="C363" s="47"/>
      <c r="D363" s="42"/>
      <c r="E363" s="38"/>
      <c r="F363" s="40"/>
      <c r="G363" s="38"/>
      <c r="H363" s="38"/>
      <c r="I363" s="42"/>
      <c r="J363" s="38"/>
      <c r="K363" s="38"/>
      <c r="L363" s="38"/>
      <c r="X363" s="38"/>
      <c r="Y363" s="38"/>
      <c r="Z363" s="38"/>
      <c r="AA363" s="38"/>
      <c r="AB363" s="38"/>
      <c r="AC363" s="38"/>
    </row>
    <row r="364" spans="1:29" ht="15.75" customHeight="1">
      <c r="A364" s="38"/>
      <c r="B364" s="41"/>
      <c r="C364" s="47"/>
      <c r="D364" s="42"/>
      <c r="E364" s="38"/>
      <c r="F364" s="40"/>
      <c r="G364" s="38"/>
      <c r="H364" s="38"/>
      <c r="I364" s="42"/>
      <c r="J364" s="38"/>
      <c r="K364" s="38"/>
      <c r="L364" s="38"/>
      <c r="X364" s="38"/>
      <c r="Y364" s="38"/>
      <c r="Z364" s="38"/>
      <c r="AA364" s="38"/>
      <c r="AB364" s="38"/>
      <c r="AC364" s="38"/>
    </row>
    <row r="365" spans="1:29" ht="15.75" customHeight="1">
      <c r="A365" s="38"/>
      <c r="B365" s="41"/>
      <c r="C365" s="47"/>
      <c r="D365" s="42"/>
      <c r="E365" s="38"/>
      <c r="F365" s="40"/>
      <c r="G365" s="38"/>
      <c r="H365" s="38"/>
      <c r="I365" s="42"/>
      <c r="J365" s="38"/>
      <c r="K365" s="38"/>
      <c r="L365" s="38"/>
      <c r="X365" s="38"/>
      <c r="Y365" s="38"/>
      <c r="Z365" s="38"/>
      <c r="AA365" s="38"/>
      <c r="AB365" s="38"/>
      <c r="AC365" s="38"/>
    </row>
    <row r="366" spans="1:29" ht="15.75" customHeight="1">
      <c r="A366" s="38"/>
      <c r="B366" s="41"/>
      <c r="C366" s="47"/>
      <c r="D366" s="42"/>
      <c r="E366" s="38"/>
      <c r="F366" s="40"/>
      <c r="G366" s="38"/>
      <c r="H366" s="38"/>
      <c r="I366" s="42"/>
      <c r="J366" s="38"/>
      <c r="K366" s="38"/>
      <c r="L366" s="38"/>
      <c r="X366" s="38"/>
      <c r="Y366" s="38"/>
      <c r="Z366" s="38"/>
      <c r="AA366" s="38"/>
      <c r="AB366" s="38"/>
      <c r="AC366" s="38"/>
    </row>
    <row r="367" spans="1:29" ht="15.75" customHeight="1">
      <c r="A367" s="38"/>
      <c r="B367" s="41"/>
      <c r="C367" s="47"/>
      <c r="D367" s="42"/>
      <c r="E367" s="38"/>
      <c r="F367" s="40"/>
      <c r="G367" s="38"/>
      <c r="H367" s="38"/>
      <c r="I367" s="42"/>
      <c r="J367" s="38"/>
      <c r="K367" s="38"/>
      <c r="L367" s="38"/>
      <c r="X367" s="38"/>
      <c r="Y367" s="38"/>
      <c r="Z367" s="38"/>
      <c r="AA367" s="38"/>
      <c r="AB367" s="38"/>
      <c r="AC367" s="38"/>
    </row>
    <row r="368" spans="1:29" ht="15.75" customHeight="1">
      <c r="A368" s="38"/>
      <c r="B368" s="41"/>
      <c r="C368" s="47"/>
      <c r="D368" s="42"/>
      <c r="E368" s="38"/>
      <c r="F368" s="40"/>
      <c r="G368" s="38"/>
      <c r="H368" s="38"/>
      <c r="I368" s="42"/>
      <c r="J368" s="38"/>
      <c r="K368" s="38"/>
      <c r="L368" s="38"/>
      <c r="X368" s="38"/>
      <c r="Y368" s="38"/>
      <c r="Z368" s="38"/>
      <c r="AA368" s="38"/>
      <c r="AB368" s="38"/>
      <c r="AC368" s="38"/>
    </row>
    <row r="369" ht="15.75" customHeight="1"/>
    <row r="370" ht="15.75" customHeight="1"/>
    <row r="371" ht="15.75" customHeight="1"/>
    <row r="372" ht="15.75" customHeight="1"/>
  </sheetData>
  <mergeCells count="10">
    <mergeCell ref="D20:E20"/>
    <mergeCell ref="A1:K1"/>
    <mergeCell ref="A2:K2"/>
    <mergeCell ref="A3:K3"/>
    <mergeCell ref="A4:K4"/>
    <mergeCell ref="D67:E67"/>
    <mergeCell ref="D94:E94"/>
    <mergeCell ref="D96:E96"/>
    <mergeCell ref="D48:E48"/>
    <mergeCell ref="D55:E55"/>
  </mergeCell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ErrorMessage="1" xr:uid="{D6CBB882-EF66-0140-A631-675AD9581094}">
          <x14:formula1>
            <xm:f>Indice!$A$2:$A$10</xm:f>
          </x14:formula1>
          <xm:sqref>A9:A19</xm:sqref>
        </x14:dataValidation>
        <x14:dataValidation type="list" allowBlank="1" showErrorMessage="1" xr:uid="{A8780797-53F7-8C46-B18F-C300C82BB903}">
          <x14:formula1>
            <xm:f>Indice!$B$2:$B$7</xm:f>
          </x14:formula1>
          <xm:sqref>A23:A47</xm:sqref>
        </x14:dataValidation>
        <x14:dataValidation type="list" allowBlank="1" showErrorMessage="1" xr:uid="{DF49759A-A096-084F-8C78-F6B5096F67AE}">
          <x14:formula1>
            <xm:f>Indice!$C$2</xm:f>
          </x14:formula1>
          <xm:sqref>A51:A54</xm:sqref>
        </x14:dataValidation>
        <x14:dataValidation type="list" allowBlank="1" showErrorMessage="1" xr:uid="{4D191343-B0C1-3742-AA49-44FF27EB4829}">
          <x14:formula1>
            <xm:f>Indice!$E$2</xm:f>
          </x14:formula1>
          <xm:sqref>A94</xm:sqref>
        </x14:dataValidation>
        <x14:dataValidation type="list" allowBlank="1" showErrorMessage="1" xr:uid="{A8805260-451D-B149-BD24-2F55E050A0AC}">
          <x14:formula1>
            <xm:f>Indice!$D$2:$D$6</xm:f>
          </x14:formula1>
          <xm:sqref>A58:A66</xm:sqref>
        </x14:dataValidation>
        <x14:dataValidation type="list" allowBlank="1" showErrorMessage="1" xr:uid="{9634850F-DC1D-4F44-9682-C15B1FFA6630}">
          <x14:formula1>
            <xm:f>Indice!$E$2:$E$6</xm:f>
          </x14:formula1>
          <xm:sqref>A51:A54 A70:A93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I949"/>
  <sheetViews>
    <sheetView zoomScale="60" zoomScaleNormal="60" workbookViewId="0">
      <selection activeCell="M19" sqref="M19"/>
    </sheetView>
  </sheetViews>
  <sheetFormatPr baseColWidth="10" defaultColWidth="11.26953125" defaultRowHeight="15" customHeight="1" outlineLevelRow="1"/>
  <cols>
    <col min="1" max="1" width="3.26953125" style="86" customWidth="1"/>
    <col min="2" max="2" width="32.81640625" style="86" customWidth="1"/>
    <col min="3" max="3" width="26" style="86" customWidth="1"/>
    <col min="4" max="4" width="18.7265625" style="140" customWidth="1"/>
    <col min="5" max="5" width="36.1796875" style="140" customWidth="1"/>
    <col min="6" max="6" width="17.7265625" style="86" customWidth="1"/>
    <col min="7" max="7" width="17.1796875" style="86" customWidth="1"/>
    <col min="8" max="8" width="14.453125" style="86" customWidth="1"/>
    <col min="9" max="9" width="9.54296875" style="86" customWidth="1"/>
    <col min="10" max="10" width="17.453125" style="86" customWidth="1"/>
    <col min="11" max="11" width="17" style="86" customWidth="1"/>
    <col min="12" max="12" width="12.7265625" style="86" customWidth="1"/>
    <col min="13" max="13" width="15.81640625" style="86" customWidth="1"/>
    <col min="14" max="14" width="12.7265625" style="86" customWidth="1"/>
    <col min="15" max="35" width="10.7265625" style="86" customWidth="1"/>
    <col min="36" max="16384" width="11.26953125" style="86"/>
  </cols>
  <sheetData>
    <row r="1" spans="1:35" ht="15.75" customHeight="1">
      <c r="A1" s="38"/>
      <c r="B1" s="54" t="s">
        <v>57</v>
      </c>
      <c r="C1" s="128" t="str">
        <f>+Resumen!B3</f>
        <v>27 DE JULIO DE 2021</v>
      </c>
      <c r="D1" s="42"/>
      <c r="E1" s="42"/>
      <c r="F1" s="38"/>
      <c r="G1" s="38"/>
      <c r="H1" s="40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</row>
    <row r="2" spans="1:35" ht="15.75" customHeight="1">
      <c r="A2" s="38"/>
      <c r="B2" s="87" t="s">
        <v>58</v>
      </c>
      <c r="C2" s="88">
        <f>+'Tabla IPC'!T12</f>
        <v>107.12</v>
      </c>
      <c r="D2" s="42"/>
      <c r="E2" s="42"/>
      <c r="F2" s="38"/>
      <c r="G2" s="38"/>
      <c r="H2" s="40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</row>
    <row r="3" spans="1:35" ht="24" customHeight="1">
      <c r="A3" s="190" t="str">
        <f>+Resumen!B1</f>
        <v>CARLOS EDUARDO GAMBOA RINCON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5"/>
      <c r="N3" s="89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</row>
    <row r="4" spans="1:35" ht="22.05" customHeight="1">
      <c r="A4" s="193" t="str">
        <f>+Resumen!B2</f>
        <v>13743174-9</v>
      </c>
      <c r="B4" s="177"/>
      <c r="C4" s="177"/>
      <c r="D4" s="177"/>
      <c r="E4" s="177"/>
      <c r="F4" s="177"/>
      <c r="G4" s="177"/>
      <c r="H4" s="206"/>
      <c r="I4" s="177"/>
      <c r="J4" s="177"/>
      <c r="K4" s="177"/>
      <c r="L4" s="177"/>
      <c r="M4" s="207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</row>
    <row r="5" spans="1:35" ht="24" customHeight="1">
      <c r="A5" s="193" t="s">
        <v>114</v>
      </c>
      <c r="B5" s="177"/>
      <c r="C5" s="177"/>
      <c r="D5" s="177"/>
      <c r="E5" s="177"/>
      <c r="F5" s="177"/>
      <c r="G5" s="177"/>
      <c r="H5" s="206"/>
      <c r="I5" s="177"/>
      <c r="J5" s="177"/>
      <c r="K5" s="177"/>
      <c r="L5" s="177"/>
      <c r="M5" s="207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</row>
    <row r="6" spans="1:35" ht="22.05" customHeight="1">
      <c r="A6" s="208" t="s">
        <v>113</v>
      </c>
      <c r="B6" s="177"/>
      <c r="C6" s="177"/>
      <c r="D6" s="177"/>
      <c r="E6" s="177"/>
      <c r="F6" s="177"/>
      <c r="G6" s="177"/>
      <c r="H6" s="206"/>
      <c r="I6" s="177"/>
      <c r="J6" s="177"/>
      <c r="K6" s="177"/>
      <c r="L6" s="177"/>
      <c r="M6" s="207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</row>
    <row r="7" spans="1:35" ht="22.05" customHeight="1">
      <c r="A7" s="90"/>
      <c r="B7" s="91"/>
      <c r="C7" s="92"/>
      <c r="D7" s="139"/>
      <c r="E7" s="139"/>
      <c r="F7" s="92"/>
      <c r="G7" s="92"/>
      <c r="H7" s="92"/>
      <c r="I7" s="92"/>
      <c r="J7" s="92"/>
      <c r="K7" s="92"/>
      <c r="L7" s="92"/>
      <c r="M7" s="93"/>
      <c r="N7" s="94"/>
      <c r="O7" s="94"/>
      <c r="P7" s="94"/>
      <c r="Q7" s="94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</row>
    <row r="8" spans="1:35" ht="40.5" customHeight="1" outlineLevel="1">
      <c r="A8" s="200" t="s">
        <v>59</v>
      </c>
      <c r="B8" s="201"/>
      <c r="C8" s="129" t="s">
        <v>60</v>
      </c>
      <c r="D8" s="98" t="s">
        <v>61</v>
      </c>
      <c r="E8" s="98" t="s">
        <v>49</v>
      </c>
      <c r="F8" s="98" t="s">
        <v>62</v>
      </c>
      <c r="G8" s="98" t="s">
        <v>63</v>
      </c>
      <c r="H8" s="98" t="s">
        <v>50</v>
      </c>
      <c r="I8" s="98" t="s">
        <v>91</v>
      </c>
      <c r="J8" s="98" t="s">
        <v>31</v>
      </c>
      <c r="K8" s="98" t="s">
        <v>65</v>
      </c>
      <c r="L8" s="98" t="s">
        <v>66</v>
      </c>
      <c r="M8" s="98" t="s">
        <v>51</v>
      </c>
      <c r="N8" s="99"/>
      <c r="O8" s="99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</row>
    <row r="9" spans="1:35" s="59" customFormat="1" ht="22.05" customHeight="1" outlineLevel="1">
      <c r="A9" s="52" t="s">
        <v>67</v>
      </c>
      <c r="B9" s="52" t="s">
        <v>95</v>
      </c>
      <c r="C9" s="60">
        <f>+'Graduación de Creditos'!B9</f>
        <v>0</v>
      </c>
      <c r="D9" s="83">
        <f>+'Graduación de Creditos'!C9</f>
        <v>0</v>
      </c>
      <c r="E9" s="51">
        <f>+'Graduación de Creditos'!D9</f>
        <v>0</v>
      </c>
      <c r="F9" s="57">
        <f>+'Graduación de Creditos'!E9</f>
        <v>0</v>
      </c>
      <c r="G9" s="68">
        <f>+'Graduación de Creditos'!G9</f>
        <v>0</v>
      </c>
      <c r="H9" s="58">
        <f>+'Graduación de Creditos'!I9</f>
        <v>0</v>
      </c>
      <c r="I9" s="100">
        <f>+'Tabla IPC'!Q11</f>
        <v>98.22</v>
      </c>
      <c r="J9" s="101">
        <f>+G9*(C$2/I9)</f>
        <v>0</v>
      </c>
      <c r="K9" s="101">
        <f>+J9</f>
        <v>0</v>
      </c>
      <c r="L9" s="114">
        <f>+K9/K$57</f>
        <v>0</v>
      </c>
      <c r="M9" s="68" t="s">
        <v>53</v>
      </c>
      <c r="Y9" s="38"/>
      <c r="Z9" s="38"/>
      <c r="AA9" s="38"/>
      <c r="AB9" s="38"/>
      <c r="AC9" s="38"/>
      <c r="AD9" s="38"/>
    </row>
    <row r="10" spans="1:35" s="59" customFormat="1" ht="22.05" customHeight="1" outlineLevel="1">
      <c r="A10" s="52" t="s">
        <v>67</v>
      </c>
      <c r="B10" s="52" t="s">
        <v>95</v>
      </c>
      <c r="C10" s="60">
        <f>+'Graduación de Creditos'!B10</f>
        <v>0</v>
      </c>
      <c r="D10" s="83">
        <f>+'Graduación de Creditos'!C10</f>
        <v>0</v>
      </c>
      <c r="E10" s="51">
        <f>+'Graduación de Creditos'!D10</f>
        <v>0</v>
      </c>
      <c r="F10" s="57">
        <f>+'Graduación de Creditos'!E10</f>
        <v>0</v>
      </c>
      <c r="G10" s="68">
        <f>+'Graduación de Creditos'!G10</f>
        <v>0</v>
      </c>
      <c r="H10" s="58">
        <f>+'Graduación de Creditos'!I10</f>
        <v>0</v>
      </c>
      <c r="I10" s="100">
        <f>+I9</f>
        <v>98.22</v>
      </c>
      <c r="J10" s="101">
        <f t="shared" ref="J10" si="0">+G10*(C$2/I10)</f>
        <v>0</v>
      </c>
      <c r="K10" s="101">
        <f t="shared" ref="K10" si="1">+J10</f>
        <v>0</v>
      </c>
      <c r="L10" s="114">
        <f>+K10/K$57</f>
        <v>0</v>
      </c>
      <c r="M10" s="68" t="s">
        <v>53</v>
      </c>
      <c r="Y10" s="38"/>
      <c r="Z10" s="38"/>
      <c r="AA10" s="38"/>
      <c r="AB10" s="38"/>
      <c r="AC10" s="38"/>
      <c r="AD10" s="38"/>
    </row>
    <row r="11" spans="1:35" s="109" customFormat="1" ht="27" customHeight="1" outlineLevel="1">
      <c r="A11" s="193"/>
      <c r="B11" s="199"/>
      <c r="C11" s="130"/>
      <c r="D11" s="103"/>
      <c r="E11" s="202" t="s">
        <v>116</v>
      </c>
      <c r="F11" s="203"/>
      <c r="G11" s="104">
        <f>SUM(G9:G10)</f>
        <v>0</v>
      </c>
      <c r="H11" s="104"/>
      <c r="I11" s="104"/>
      <c r="J11" s="105">
        <f>SUM(J9:J10)</f>
        <v>0</v>
      </c>
      <c r="K11" s="105">
        <f>SUM(K9:K10)</f>
        <v>0</v>
      </c>
      <c r="L11" s="106">
        <f>SUM(L9:L10)</f>
        <v>0</v>
      </c>
      <c r="M11" s="107"/>
      <c r="N11" s="102"/>
      <c r="O11" s="103"/>
      <c r="P11" s="102"/>
      <c r="Q11" s="108"/>
      <c r="R11" s="198"/>
      <c r="S11" s="199"/>
      <c r="T11" s="108"/>
      <c r="U11" s="102"/>
      <c r="V11" s="198"/>
      <c r="W11" s="199"/>
      <c r="X11" s="102"/>
      <c r="Y11" s="103"/>
      <c r="Z11" s="102"/>
      <c r="AA11" s="108"/>
      <c r="AB11" s="198"/>
      <c r="AC11" s="199"/>
      <c r="AD11" s="108"/>
      <c r="AE11" s="102"/>
      <c r="AF11" s="198"/>
      <c r="AG11" s="199"/>
      <c r="AH11" s="102"/>
      <c r="AI11" s="103"/>
    </row>
    <row r="12" spans="1:35" ht="19.95" customHeight="1" outlineLevel="1">
      <c r="A12" s="110"/>
      <c r="B12" s="38"/>
      <c r="C12" s="38"/>
      <c r="D12" s="42"/>
      <c r="E12" s="42"/>
      <c r="F12" s="38"/>
      <c r="G12" s="38"/>
      <c r="H12" s="40"/>
      <c r="I12" s="38"/>
      <c r="J12" s="38"/>
      <c r="K12" s="38"/>
      <c r="L12" s="38"/>
      <c r="M12" s="111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</row>
    <row r="13" spans="1:35" ht="34.5" customHeight="1" outlineLevel="1">
      <c r="A13" s="200" t="s">
        <v>59</v>
      </c>
      <c r="B13" s="201"/>
      <c r="C13" s="129" t="s">
        <v>60</v>
      </c>
      <c r="D13" s="98" t="s">
        <v>61</v>
      </c>
      <c r="E13" s="98" t="s">
        <v>49</v>
      </c>
      <c r="F13" s="98" t="str">
        <f>+F8</f>
        <v>CIUDAD</v>
      </c>
      <c r="G13" s="98" t="s">
        <v>63</v>
      </c>
      <c r="H13" s="98" t="s">
        <v>50</v>
      </c>
      <c r="I13" s="98" t="s">
        <v>64</v>
      </c>
      <c r="J13" s="98" t="s">
        <v>31</v>
      </c>
      <c r="K13" s="98" t="s">
        <v>65</v>
      </c>
      <c r="L13" s="98" t="s">
        <v>66</v>
      </c>
      <c r="M13" s="98" t="s">
        <v>51</v>
      </c>
      <c r="N13" s="112"/>
      <c r="O13" s="42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</row>
    <row r="14" spans="1:35" ht="28.05" customHeight="1" outlineLevel="1">
      <c r="A14" s="52" t="s">
        <v>68</v>
      </c>
      <c r="B14" s="85" t="s">
        <v>96</v>
      </c>
      <c r="C14" s="60">
        <f>+'Graduación de Creditos'!B15</f>
        <v>0</v>
      </c>
      <c r="D14" s="51">
        <f>+'Graduación de Creditos'!C15</f>
        <v>0</v>
      </c>
      <c r="E14" s="51">
        <f>+'Graduación de Creditos'!D15</f>
        <v>0</v>
      </c>
      <c r="F14" s="57">
        <f>+'Graduación de Creditos'!E15</f>
        <v>0</v>
      </c>
      <c r="G14" s="62">
        <f>+'Graduación de Creditos'!G15</f>
        <v>0</v>
      </c>
      <c r="H14" s="48">
        <f>+'Graduación de Creditos'!I15</f>
        <v>0</v>
      </c>
      <c r="I14" s="100">
        <f>+'Tabla IPC'!Q21</f>
        <v>100</v>
      </c>
      <c r="J14" s="113">
        <f t="shared" ref="J14:J15" si="2">+G14*(C$2/I14)</f>
        <v>0</v>
      </c>
      <c r="K14" s="113">
        <f t="shared" ref="K14:K15" si="3">+J14</f>
        <v>0</v>
      </c>
      <c r="L14" s="114">
        <f>+K14/K$57</f>
        <v>0</v>
      </c>
      <c r="M14" s="68" t="s">
        <v>53</v>
      </c>
      <c r="N14" s="115"/>
      <c r="O14" s="116"/>
      <c r="P14" s="117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</row>
    <row r="15" spans="1:35" ht="28.95" customHeight="1" outlineLevel="1">
      <c r="A15" s="52" t="s">
        <v>68</v>
      </c>
      <c r="B15" s="85" t="s">
        <v>96</v>
      </c>
      <c r="C15" s="60">
        <f>+'Graduación de Creditos'!B16</f>
        <v>0</v>
      </c>
      <c r="D15" s="51">
        <f>+'Graduación de Creditos'!C16</f>
        <v>0</v>
      </c>
      <c r="E15" s="51">
        <f>+'Graduación de Creditos'!D16</f>
        <v>0</v>
      </c>
      <c r="F15" s="57">
        <f>+'Graduación de Creditos'!E16</f>
        <v>0</v>
      </c>
      <c r="G15" s="62">
        <f>+'Graduación de Creditos'!G16</f>
        <v>0</v>
      </c>
      <c r="H15" s="48">
        <f>+'Graduación de Creditos'!I16</f>
        <v>0</v>
      </c>
      <c r="I15" s="100">
        <f>+I14</f>
        <v>100</v>
      </c>
      <c r="J15" s="113">
        <f t="shared" si="2"/>
        <v>0</v>
      </c>
      <c r="K15" s="113">
        <f t="shared" si="3"/>
        <v>0</v>
      </c>
      <c r="L15" s="114">
        <f>+K15/K$57</f>
        <v>0</v>
      </c>
      <c r="M15" s="68" t="s">
        <v>53</v>
      </c>
      <c r="N15" s="115"/>
      <c r="O15" s="116"/>
      <c r="P15" s="117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</row>
    <row r="16" spans="1:35" ht="25.5" customHeight="1" outlineLevel="1">
      <c r="A16" s="209"/>
      <c r="B16" s="210"/>
      <c r="C16" s="54"/>
      <c r="D16" s="96"/>
      <c r="E16" s="211" t="s">
        <v>117</v>
      </c>
      <c r="F16" s="212"/>
      <c r="G16" s="104">
        <f>SUM(G14:G15)</f>
        <v>0</v>
      </c>
      <c r="H16" s="104"/>
      <c r="I16" s="104"/>
      <c r="J16" s="105">
        <f>SUM(J14:J15)</f>
        <v>0</v>
      </c>
      <c r="K16" s="105">
        <f>SUM(K14:K15)</f>
        <v>0</v>
      </c>
      <c r="L16" s="106">
        <f>SUM(L14:L15)</f>
        <v>0</v>
      </c>
      <c r="M16" s="11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</row>
    <row r="17" spans="1:35" ht="15" customHeight="1" outlineLevel="1">
      <c r="A17" s="110"/>
      <c r="B17" s="38"/>
      <c r="C17" s="38"/>
      <c r="D17" s="42"/>
      <c r="E17" s="42"/>
      <c r="F17" s="38"/>
      <c r="G17" s="38"/>
      <c r="H17" s="40"/>
      <c r="I17" s="38"/>
      <c r="J17" s="38"/>
      <c r="K17" s="38"/>
      <c r="L17" s="38"/>
      <c r="M17" s="111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</row>
    <row r="18" spans="1:35" ht="36.75" customHeight="1" outlineLevel="1">
      <c r="A18" s="200" t="s">
        <v>59</v>
      </c>
      <c r="B18" s="201"/>
      <c r="C18" s="129" t="s">
        <v>60</v>
      </c>
      <c r="D18" s="98" t="s">
        <v>61</v>
      </c>
      <c r="E18" s="98" t="s">
        <v>49</v>
      </c>
      <c r="F18" s="98" t="str">
        <f>+F13</f>
        <v>CIUDAD</v>
      </c>
      <c r="G18" s="98" t="s">
        <v>63</v>
      </c>
      <c r="H18" s="98" t="s">
        <v>50</v>
      </c>
      <c r="I18" s="98" t="s">
        <v>64</v>
      </c>
      <c r="J18" s="98" t="s">
        <v>31</v>
      </c>
      <c r="K18" s="98" t="s">
        <v>65</v>
      </c>
      <c r="L18" s="98" t="s">
        <v>66</v>
      </c>
      <c r="M18" s="98" t="s">
        <v>51</v>
      </c>
      <c r="N18" s="95"/>
      <c r="O18" s="96"/>
      <c r="P18" s="95"/>
      <c r="Q18" s="97"/>
      <c r="R18" s="215"/>
      <c r="S18" s="210"/>
      <c r="T18" s="97"/>
      <c r="U18" s="95"/>
      <c r="V18" s="215"/>
      <c r="W18" s="210"/>
      <c r="X18" s="95"/>
      <c r="Y18" s="96"/>
      <c r="Z18" s="95"/>
      <c r="AA18" s="97"/>
      <c r="AB18" s="215"/>
      <c r="AC18" s="210"/>
      <c r="AD18" s="97"/>
      <c r="AE18" s="95"/>
      <c r="AF18" s="215"/>
      <c r="AG18" s="210"/>
      <c r="AH18" s="95"/>
      <c r="AI18" s="96"/>
    </row>
    <row r="19" spans="1:35" ht="33.75" customHeight="1" outlineLevel="1">
      <c r="A19" s="52" t="s">
        <v>97</v>
      </c>
      <c r="B19" s="85" t="s">
        <v>98</v>
      </c>
      <c r="C19" s="84" t="s">
        <v>107</v>
      </c>
      <c r="D19" s="83" t="s">
        <v>106</v>
      </c>
      <c r="E19" s="51" t="s">
        <v>108</v>
      </c>
      <c r="F19" s="51" t="s">
        <v>102</v>
      </c>
      <c r="G19" s="62">
        <v>4000000</v>
      </c>
      <c r="H19" s="58">
        <f>+'Graduación de Creditos'!I51</f>
        <v>43200</v>
      </c>
      <c r="I19" s="119">
        <f>+'Tabla IPC'!Q13</f>
        <v>98.91</v>
      </c>
      <c r="J19" s="120">
        <f t="shared" ref="J19" si="4">+G19*(C$2/I19)</f>
        <v>4332019.0071782432</v>
      </c>
      <c r="K19" s="113">
        <f t="shared" ref="K19" si="5">+J19</f>
        <v>4332019.0071782432</v>
      </c>
      <c r="L19" s="114">
        <f t="shared" ref="L19:L44" si="6">+K19/K$57</f>
        <v>8.7644145138538118E-3</v>
      </c>
      <c r="M19" s="68" t="s">
        <v>53</v>
      </c>
      <c r="N19" s="115"/>
      <c r="O19" s="116"/>
      <c r="P19" s="117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</row>
    <row r="20" spans="1:35" ht="33.75" customHeight="1" outlineLevel="1">
      <c r="A20" s="52" t="s">
        <v>97</v>
      </c>
      <c r="B20" s="85" t="s">
        <v>98</v>
      </c>
      <c r="C20" s="84" t="s">
        <v>107</v>
      </c>
      <c r="D20" s="83" t="s">
        <v>106</v>
      </c>
      <c r="E20" s="51" t="s">
        <v>108</v>
      </c>
      <c r="F20" s="51" t="s">
        <v>102</v>
      </c>
      <c r="G20" s="62">
        <v>5000000</v>
      </c>
      <c r="H20" s="58">
        <f>+'Graduación de Creditos'!I52</f>
        <v>43200</v>
      </c>
      <c r="I20" s="119">
        <f>+'Tabla IPC'!Q14</f>
        <v>99.16</v>
      </c>
      <c r="J20" s="120">
        <f t="shared" ref="J20:J44" si="7">+G20*(C$2/I20)</f>
        <v>5401371.520774506</v>
      </c>
      <c r="K20" s="113">
        <f t="shared" ref="K20:K39" si="8">+J20</f>
        <v>5401371.520774506</v>
      </c>
      <c r="L20" s="114">
        <f t="shared" si="6"/>
        <v>1.0927897332156117E-2</v>
      </c>
      <c r="M20" s="68" t="s">
        <v>53</v>
      </c>
      <c r="N20" s="121"/>
      <c r="O20" s="122"/>
      <c r="P20" s="123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</row>
    <row r="21" spans="1:35" ht="33.75" customHeight="1" outlineLevel="1">
      <c r="A21" s="52" t="s">
        <v>97</v>
      </c>
      <c r="B21" s="85" t="s">
        <v>98</v>
      </c>
      <c r="C21" s="84" t="s">
        <v>107</v>
      </c>
      <c r="D21" s="83" t="s">
        <v>106</v>
      </c>
      <c r="E21" s="51" t="s">
        <v>108</v>
      </c>
      <c r="F21" s="51" t="s">
        <v>102</v>
      </c>
      <c r="G21" s="62">
        <v>11000000</v>
      </c>
      <c r="H21" s="58">
        <f>+'Graduación de Creditos'!I53</f>
        <v>43200</v>
      </c>
      <c r="I21" s="119">
        <f>+'Tabla IPC'!Q13</f>
        <v>98.91</v>
      </c>
      <c r="J21" s="120">
        <f t="shared" si="7"/>
        <v>11913052.26974017</v>
      </c>
      <c r="K21" s="113">
        <f t="shared" si="8"/>
        <v>11913052.26974017</v>
      </c>
      <c r="L21" s="114">
        <f t="shared" si="6"/>
        <v>2.4102139913097984E-2</v>
      </c>
      <c r="M21" s="68" t="s">
        <v>53</v>
      </c>
      <c r="N21" s="121"/>
      <c r="O21" s="122"/>
      <c r="P21" s="123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</row>
    <row r="22" spans="1:35" ht="33.75" customHeight="1" outlineLevel="1">
      <c r="A22" s="52" t="s">
        <v>97</v>
      </c>
      <c r="B22" s="85" t="s">
        <v>98</v>
      </c>
      <c r="C22" s="84" t="s">
        <v>107</v>
      </c>
      <c r="D22" s="83" t="s">
        <v>106</v>
      </c>
      <c r="E22" s="51" t="s">
        <v>108</v>
      </c>
      <c r="F22" s="51" t="s">
        <v>102</v>
      </c>
      <c r="G22" s="62">
        <v>71000000</v>
      </c>
      <c r="H22" s="58">
        <f>+'Graduación de Creditos'!I54</f>
        <v>43200</v>
      </c>
      <c r="I22" s="119">
        <f>+'Tabla IPC'!Q16</f>
        <v>99.18</v>
      </c>
      <c r="J22" s="120">
        <f t="shared" si="7"/>
        <v>76684008.8727566</v>
      </c>
      <c r="K22" s="113">
        <f t="shared" si="8"/>
        <v>76684008.8727566</v>
      </c>
      <c r="L22" s="114">
        <f t="shared" si="6"/>
        <v>0.1551448502952584</v>
      </c>
      <c r="M22" s="68" t="s">
        <v>53</v>
      </c>
      <c r="N22" s="121"/>
      <c r="O22" s="122"/>
      <c r="P22" s="123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</row>
    <row r="23" spans="1:35" ht="33.75" customHeight="1" outlineLevel="1">
      <c r="A23" s="52" t="s">
        <v>97</v>
      </c>
      <c r="B23" s="85" t="s">
        <v>98</v>
      </c>
      <c r="C23" s="57" t="s">
        <v>133</v>
      </c>
      <c r="D23" s="83" t="s">
        <v>138</v>
      </c>
      <c r="E23" s="167" t="s">
        <v>148</v>
      </c>
      <c r="F23" s="51" t="s">
        <v>102</v>
      </c>
      <c r="G23" s="62">
        <v>3000000</v>
      </c>
      <c r="H23" s="58">
        <f>+'Graduación de Creditos'!I70</f>
        <v>43156</v>
      </c>
      <c r="I23" s="119">
        <f>+'Tabla IPC'!Q11</f>
        <v>98.22</v>
      </c>
      <c r="J23" s="120">
        <f t="shared" si="7"/>
        <v>3271838.7293830179</v>
      </c>
      <c r="K23" s="113">
        <f t="shared" si="8"/>
        <v>3271838.7293830179</v>
      </c>
      <c r="L23" s="114">
        <f t="shared" si="6"/>
        <v>6.6194886955198576E-3</v>
      </c>
      <c r="M23" s="68" t="s">
        <v>53</v>
      </c>
      <c r="N23" s="121"/>
      <c r="O23" s="122"/>
      <c r="P23" s="123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</row>
    <row r="24" spans="1:35" ht="33.75" customHeight="1" outlineLevel="1">
      <c r="A24" s="52" t="s">
        <v>97</v>
      </c>
      <c r="B24" s="85" t="s">
        <v>98</v>
      </c>
      <c r="C24" s="57" t="s">
        <v>133</v>
      </c>
      <c r="D24" s="83" t="s">
        <v>138</v>
      </c>
      <c r="E24" s="167" t="s">
        <v>148</v>
      </c>
      <c r="F24" s="51" t="s">
        <v>102</v>
      </c>
      <c r="G24" s="62">
        <v>900500</v>
      </c>
      <c r="H24" s="58">
        <f>+'Graduación de Creditos'!I71</f>
        <v>43200</v>
      </c>
      <c r="I24" s="119">
        <f>+'Tabla IPC'!Q13</f>
        <v>98.91</v>
      </c>
      <c r="J24" s="120">
        <f t="shared" si="7"/>
        <v>975245.77899100212</v>
      </c>
      <c r="K24" s="113">
        <f t="shared" si="8"/>
        <v>975245.77899100212</v>
      </c>
      <c r="L24" s="114">
        <f t="shared" si="6"/>
        <v>1.9730888174313396E-3</v>
      </c>
      <c r="M24" s="68" t="s">
        <v>53</v>
      </c>
      <c r="N24" s="121"/>
      <c r="O24" s="122"/>
      <c r="P24" s="123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</row>
    <row r="25" spans="1:35" ht="33.75" customHeight="1" outlineLevel="1">
      <c r="A25" s="52" t="s">
        <v>97</v>
      </c>
      <c r="B25" s="85" t="s">
        <v>98</v>
      </c>
      <c r="C25" s="57" t="s">
        <v>133</v>
      </c>
      <c r="D25" s="83" t="s">
        <v>138</v>
      </c>
      <c r="E25" s="167" t="s">
        <v>148</v>
      </c>
      <c r="F25" s="51" t="s">
        <v>102</v>
      </c>
      <c r="G25" s="68">
        <v>15000000</v>
      </c>
      <c r="H25" s="58">
        <f>+'Graduación de Creditos'!I72</f>
        <v>43200</v>
      </c>
      <c r="I25" s="119">
        <f>+'Tabla IPC'!Q19</f>
        <v>99.59</v>
      </c>
      <c r="J25" s="120">
        <f t="shared" si="7"/>
        <v>16134150.015061755</v>
      </c>
      <c r="K25" s="113">
        <f t="shared" si="8"/>
        <v>16134150.015061755</v>
      </c>
      <c r="L25" s="114">
        <f t="shared" si="6"/>
        <v>3.2642141764934254E-2</v>
      </c>
      <c r="M25" s="68" t="s">
        <v>53</v>
      </c>
      <c r="N25" s="121"/>
      <c r="O25" s="122"/>
      <c r="P25" s="123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</row>
    <row r="26" spans="1:35" ht="33.75" customHeight="1" outlineLevel="1">
      <c r="A26" s="52" t="s">
        <v>97</v>
      </c>
      <c r="B26" s="85" t="s">
        <v>98</v>
      </c>
      <c r="C26" s="57" t="s">
        <v>133</v>
      </c>
      <c r="D26" s="83" t="s">
        <v>138</v>
      </c>
      <c r="E26" s="167" t="s">
        <v>148</v>
      </c>
      <c r="F26" s="51" t="s">
        <v>102</v>
      </c>
      <c r="G26" s="62">
        <v>15000000</v>
      </c>
      <c r="H26" s="58">
        <f>+'Graduación de Creditos'!I73</f>
        <v>43141</v>
      </c>
      <c r="I26" s="119">
        <f>+'Tabla IPC'!Q11</f>
        <v>98.22</v>
      </c>
      <c r="J26" s="120">
        <f t="shared" si="7"/>
        <v>16359193.646915089</v>
      </c>
      <c r="K26" s="113">
        <f t="shared" si="8"/>
        <v>16359193.646915089</v>
      </c>
      <c r="L26" s="114">
        <f t="shared" si="6"/>
        <v>3.3097443477599291E-2</v>
      </c>
      <c r="M26" s="68" t="s">
        <v>53</v>
      </c>
      <c r="N26" s="121"/>
      <c r="O26" s="122"/>
      <c r="P26" s="123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</row>
    <row r="27" spans="1:35" ht="33.75" customHeight="1" outlineLevel="1">
      <c r="A27" s="52" t="s">
        <v>97</v>
      </c>
      <c r="B27" s="85" t="s">
        <v>98</v>
      </c>
      <c r="C27" s="57" t="s">
        <v>133</v>
      </c>
      <c r="D27" s="83" t="s">
        <v>138</v>
      </c>
      <c r="E27" s="167" t="s">
        <v>148</v>
      </c>
      <c r="F27" s="51" t="s">
        <v>100</v>
      </c>
      <c r="G27" s="68">
        <v>900000</v>
      </c>
      <c r="H27" s="58">
        <f>+'Graduación de Creditos'!I74</f>
        <v>43141</v>
      </c>
      <c r="I27" s="119">
        <f>+'Tabla IPC'!Q11</f>
        <v>98.22</v>
      </c>
      <c r="J27" s="120">
        <f t="shared" si="7"/>
        <v>981551.61881490541</v>
      </c>
      <c r="K27" s="113">
        <f t="shared" si="8"/>
        <v>981551.61881490541</v>
      </c>
      <c r="L27" s="114">
        <f t="shared" si="6"/>
        <v>1.9858466086559575E-3</v>
      </c>
      <c r="M27" s="68" t="s">
        <v>53</v>
      </c>
      <c r="N27" s="121"/>
      <c r="O27" s="122"/>
      <c r="P27" s="123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</row>
    <row r="28" spans="1:35" ht="33.75" customHeight="1" outlineLevel="1">
      <c r="A28" s="52" t="s">
        <v>97</v>
      </c>
      <c r="B28" s="85" t="s">
        <v>98</v>
      </c>
      <c r="C28" s="57" t="s">
        <v>133</v>
      </c>
      <c r="D28" s="83" t="s">
        <v>138</v>
      </c>
      <c r="E28" s="167" t="s">
        <v>148</v>
      </c>
      <c r="F28" s="51" t="s">
        <v>100</v>
      </c>
      <c r="G28" s="68">
        <v>900000</v>
      </c>
      <c r="H28" s="58">
        <f>+'Graduación de Creditos'!I75</f>
        <v>43141</v>
      </c>
      <c r="I28" s="119">
        <f>+'Tabla IPC'!Q11</f>
        <v>98.22</v>
      </c>
      <c r="J28" s="120">
        <f t="shared" si="7"/>
        <v>981551.61881490541</v>
      </c>
      <c r="K28" s="113">
        <f t="shared" si="8"/>
        <v>981551.61881490541</v>
      </c>
      <c r="L28" s="114">
        <f t="shared" si="6"/>
        <v>1.9858466086559575E-3</v>
      </c>
      <c r="M28" s="68" t="s">
        <v>53</v>
      </c>
      <c r="N28" s="121"/>
      <c r="O28" s="122"/>
      <c r="P28" s="123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</row>
    <row r="29" spans="1:35" ht="33.75" customHeight="1" outlineLevel="1">
      <c r="A29" s="52" t="s">
        <v>97</v>
      </c>
      <c r="B29" s="85" t="s">
        <v>98</v>
      </c>
      <c r="C29" s="57" t="s">
        <v>133</v>
      </c>
      <c r="D29" s="83" t="s">
        <v>138</v>
      </c>
      <c r="E29" s="167" t="s">
        <v>148</v>
      </c>
      <c r="F29" s="51" t="s">
        <v>100</v>
      </c>
      <c r="G29" s="68">
        <v>55000000</v>
      </c>
      <c r="H29" s="58">
        <f>+'Graduación de Creditos'!I76</f>
        <v>43169</v>
      </c>
      <c r="I29" s="119">
        <f>+'Tabla IPC'!Q12</f>
        <v>98.45</v>
      </c>
      <c r="J29" s="120">
        <f t="shared" si="7"/>
        <v>59843575.418994412</v>
      </c>
      <c r="K29" s="113">
        <f t="shared" si="8"/>
        <v>59843575.418994412</v>
      </c>
      <c r="L29" s="114">
        <f t="shared" si="6"/>
        <v>0.12107377647559783</v>
      </c>
      <c r="M29" s="68" t="s">
        <v>53</v>
      </c>
      <c r="N29" s="121"/>
      <c r="O29" s="122"/>
      <c r="P29" s="123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</row>
    <row r="30" spans="1:35" ht="33.75" customHeight="1" outlineLevel="1">
      <c r="A30" s="52" t="s">
        <v>97</v>
      </c>
      <c r="B30" s="85" t="s">
        <v>98</v>
      </c>
      <c r="C30" s="57" t="s">
        <v>133</v>
      </c>
      <c r="D30" s="83" t="s">
        <v>138</v>
      </c>
      <c r="E30" s="167" t="s">
        <v>148</v>
      </c>
      <c r="F30" s="51" t="s">
        <v>100</v>
      </c>
      <c r="G30" s="68">
        <v>18000000</v>
      </c>
      <c r="H30" s="58">
        <f>+'Graduación de Creditos'!I77</f>
        <v>43169</v>
      </c>
      <c r="I30" s="119">
        <f>+'Tabla IPC'!Q12</f>
        <v>98.45</v>
      </c>
      <c r="J30" s="120">
        <f t="shared" si="7"/>
        <v>19585170.137125444</v>
      </c>
      <c r="K30" s="113">
        <f t="shared" si="8"/>
        <v>19585170.137125444</v>
      </c>
      <c r="L30" s="114">
        <f t="shared" si="6"/>
        <v>3.9624145028377473E-2</v>
      </c>
      <c r="M30" s="68" t="s">
        <v>53</v>
      </c>
      <c r="N30" s="121"/>
      <c r="O30" s="122"/>
      <c r="P30" s="123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</row>
    <row r="31" spans="1:35" ht="33.75" customHeight="1" outlineLevel="1">
      <c r="A31" s="52" t="s">
        <v>97</v>
      </c>
      <c r="B31" s="85" t="s">
        <v>98</v>
      </c>
      <c r="C31" s="57" t="s">
        <v>133</v>
      </c>
      <c r="D31" s="83" t="s">
        <v>138</v>
      </c>
      <c r="E31" s="167" t="s">
        <v>148</v>
      </c>
      <c r="F31" s="51" t="s">
        <v>100</v>
      </c>
      <c r="G31" s="68">
        <v>4000000</v>
      </c>
      <c r="H31" s="58">
        <f>+'Graduación de Creditos'!I78</f>
        <v>43169</v>
      </c>
      <c r="I31" s="119">
        <f>+'Tabla IPC'!Q12</f>
        <v>98.45</v>
      </c>
      <c r="J31" s="120">
        <f t="shared" si="7"/>
        <v>4352260.0304723205</v>
      </c>
      <c r="K31" s="113">
        <f t="shared" si="8"/>
        <v>4352260.0304723205</v>
      </c>
      <c r="L31" s="114">
        <f t="shared" si="6"/>
        <v>8.8053655618616604E-3</v>
      </c>
      <c r="M31" s="68" t="s">
        <v>53</v>
      </c>
      <c r="N31" s="121"/>
      <c r="O31" s="122"/>
      <c r="P31" s="123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</row>
    <row r="32" spans="1:35" ht="33.75" customHeight="1" outlineLevel="1">
      <c r="A32" s="52" t="s">
        <v>97</v>
      </c>
      <c r="B32" s="85" t="s">
        <v>98</v>
      </c>
      <c r="C32" s="57" t="s">
        <v>134</v>
      </c>
      <c r="D32" s="83" t="s">
        <v>139</v>
      </c>
      <c r="E32" s="51" t="s">
        <v>151</v>
      </c>
      <c r="F32" s="51" t="s">
        <v>152</v>
      </c>
      <c r="G32" s="68">
        <v>22000000</v>
      </c>
      <c r="H32" s="58">
        <f>+'Graduación de Creditos'!I79</f>
        <v>43200</v>
      </c>
      <c r="I32" s="119">
        <f>+'Tabla IPC'!Q13</f>
        <v>98.91</v>
      </c>
      <c r="J32" s="120">
        <f t="shared" si="7"/>
        <v>23826104.53948034</v>
      </c>
      <c r="K32" s="113">
        <f t="shared" si="8"/>
        <v>23826104.53948034</v>
      </c>
      <c r="L32" s="114">
        <f t="shared" si="6"/>
        <v>4.8204279826195968E-2</v>
      </c>
      <c r="M32" s="68" t="s">
        <v>53</v>
      </c>
      <c r="N32" s="121"/>
      <c r="O32" s="122"/>
      <c r="P32" s="123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</row>
    <row r="33" spans="1:35" ht="33.75" customHeight="1" outlineLevel="1">
      <c r="A33" s="52" t="s">
        <v>97</v>
      </c>
      <c r="B33" s="85" t="s">
        <v>98</v>
      </c>
      <c r="C33" s="57" t="s">
        <v>134</v>
      </c>
      <c r="D33" s="83" t="s">
        <v>139</v>
      </c>
      <c r="E33" s="51" t="s">
        <v>151</v>
      </c>
      <c r="F33" s="51" t="s">
        <v>152</v>
      </c>
      <c r="G33" s="68">
        <v>6000000</v>
      </c>
      <c r="H33" s="58">
        <f>+'Graduación de Creditos'!I80</f>
        <v>43200</v>
      </c>
      <c r="I33" s="119">
        <f>+'Tabla IPC'!Q13</f>
        <v>98.91</v>
      </c>
      <c r="J33" s="120">
        <f t="shared" si="7"/>
        <v>6498028.5107673658</v>
      </c>
      <c r="K33" s="113">
        <f t="shared" si="8"/>
        <v>6498028.5107673658</v>
      </c>
      <c r="L33" s="114">
        <f t="shared" si="6"/>
        <v>1.3146621770780721E-2</v>
      </c>
      <c r="M33" s="68" t="s">
        <v>53</v>
      </c>
      <c r="N33" s="121"/>
      <c r="O33" s="122"/>
      <c r="P33" s="123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</row>
    <row r="34" spans="1:35" ht="33.75" customHeight="1" outlineLevel="1">
      <c r="A34" s="52" t="s">
        <v>97</v>
      </c>
      <c r="B34" s="85" t="s">
        <v>98</v>
      </c>
      <c r="C34" s="57" t="s">
        <v>134</v>
      </c>
      <c r="D34" s="83" t="s">
        <v>139</v>
      </c>
      <c r="E34" s="51" t="s">
        <v>151</v>
      </c>
      <c r="F34" s="51" t="s">
        <v>152</v>
      </c>
      <c r="G34" s="68">
        <v>7000000</v>
      </c>
      <c r="H34" s="58">
        <f>+'Graduación de Creditos'!I81</f>
        <v>43200</v>
      </c>
      <c r="I34" s="119">
        <f>+'Tabla IPC'!Q13</f>
        <v>98.91</v>
      </c>
      <c r="J34" s="120">
        <f t="shared" si="7"/>
        <v>7581033.2625619266</v>
      </c>
      <c r="K34" s="113">
        <f t="shared" si="8"/>
        <v>7581033.2625619266</v>
      </c>
      <c r="L34" s="114">
        <f t="shared" si="6"/>
        <v>1.5337725399244174E-2</v>
      </c>
      <c r="M34" s="68" t="s">
        <v>53</v>
      </c>
      <c r="N34" s="121"/>
      <c r="O34" s="122"/>
      <c r="P34" s="123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</row>
    <row r="35" spans="1:35" ht="33.75" customHeight="1" outlineLevel="1">
      <c r="A35" s="52" t="s">
        <v>97</v>
      </c>
      <c r="B35" s="85" t="s">
        <v>98</v>
      </c>
      <c r="C35" s="57" t="s">
        <v>135</v>
      </c>
      <c r="D35" s="83" t="s">
        <v>140</v>
      </c>
      <c r="E35" s="51" t="s">
        <v>149</v>
      </c>
      <c r="F35" s="51" t="s">
        <v>150</v>
      </c>
      <c r="G35" s="68">
        <v>36000000</v>
      </c>
      <c r="H35" s="58">
        <f>+'Graduación de Creditos'!I82</f>
        <v>43200</v>
      </c>
      <c r="I35" s="119">
        <f>+'Tabla IPC'!Q13</f>
        <v>98.91</v>
      </c>
      <c r="J35" s="120">
        <f t="shared" si="7"/>
        <v>38988171.064604193</v>
      </c>
      <c r="K35" s="113">
        <f t="shared" si="8"/>
        <v>38988171.064604193</v>
      </c>
      <c r="L35" s="114">
        <f t="shared" si="6"/>
        <v>7.8879730624684313E-2</v>
      </c>
      <c r="M35" s="68" t="s">
        <v>53</v>
      </c>
      <c r="N35" s="121"/>
      <c r="O35" s="122"/>
      <c r="P35" s="123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</row>
    <row r="36" spans="1:35" ht="33.75" customHeight="1" outlineLevel="1">
      <c r="A36" s="52" t="s">
        <v>97</v>
      </c>
      <c r="B36" s="85" t="s">
        <v>98</v>
      </c>
      <c r="C36" s="57" t="s">
        <v>135</v>
      </c>
      <c r="D36" s="83" t="s">
        <v>140</v>
      </c>
      <c r="E36" s="51" t="s">
        <v>149</v>
      </c>
      <c r="F36" s="51" t="s">
        <v>150</v>
      </c>
      <c r="G36" s="68">
        <v>19000000</v>
      </c>
      <c r="H36" s="58">
        <f>+'Graduación de Creditos'!I83</f>
        <v>43200</v>
      </c>
      <c r="I36" s="119">
        <f>+'Tabla IPC'!Q13</f>
        <v>98.91</v>
      </c>
      <c r="J36" s="120">
        <f t="shared" si="7"/>
        <v>20577090.284096658</v>
      </c>
      <c r="K36" s="113">
        <f t="shared" si="8"/>
        <v>20577090.284096658</v>
      </c>
      <c r="L36" s="114">
        <f t="shared" si="6"/>
        <v>4.1630968940805611E-2</v>
      </c>
      <c r="M36" s="68" t="s">
        <v>53</v>
      </c>
      <c r="N36" s="121"/>
      <c r="O36" s="122"/>
      <c r="P36" s="123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</row>
    <row r="37" spans="1:35" ht="33.75" customHeight="1" outlineLevel="1">
      <c r="A37" s="52" t="s">
        <v>97</v>
      </c>
      <c r="B37" s="85" t="s">
        <v>98</v>
      </c>
      <c r="C37" s="57" t="s">
        <v>135</v>
      </c>
      <c r="D37" s="83" t="s">
        <v>140</v>
      </c>
      <c r="E37" s="51" t="s">
        <v>149</v>
      </c>
      <c r="F37" s="51" t="s">
        <v>150</v>
      </c>
      <c r="G37" s="68">
        <v>5000000</v>
      </c>
      <c r="H37" s="58">
        <f>+'Graduación de Creditos'!I84</f>
        <v>43200</v>
      </c>
      <c r="I37" s="119">
        <f>+'Tabla IPC'!Q13</f>
        <v>98.91</v>
      </c>
      <c r="J37" s="120">
        <f t="shared" si="7"/>
        <v>5415023.7589728041</v>
      </c>
      <c r="K37" s="113">
        <f t="shared" si="8"/>
        <v>5415023.7589728041</v>
      </c>
      <c r="L37" s="114">
        <f t="shared" si="6"/>
        <v>1.0955518142317265E-2</v>
      </c>
      <c r="M37" s="68" t="s">
        <v>53</v>
      </c>
      <c r="N37" s="121"/>
      <c r="O37" s="122"/>
      <c r="P37" s="123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</row>
    <row r="38" spans="1:35" ht="33.75" customHeight="1" outlineLevel="1">
      <c r="A38" s="52" t="s">
        <v>97</v>
      </c>
      <c r="B38" s="85" t="s">
        <v>98</v>
      </c>
      <c r="C38" s="57" t="s">
        <v>141</v>
      </c>
      <c r="D38" s="83" t="s">
        <v>142</v>
      </c>
      <c r="E38" s="51" t="s">
        <v>154</v>
      </c>
      <c r="F38" s="51" t="s">
        <v>150</v>
      </c>
      <c r="G38" s="68">
        <v>9000000</v>
      </c>
      <c r="H38" s="58">
        <f>+'Graduación de Creditos'!I85</f>
        <v>43169</v>
      </c>
      <c r="I38" s="119">
        <f>+'Tabla IPC'!Q12</f>
        <v>98.45</v>
      </c>
      <c r="J38" s="120">
        <f t="shared" si="7"/>
        <v>9792585.0685627218</v>
      </c>
      <c r="K38" s="113">
        <f t="shared" si="8"/>
        <v>9792585.0685627218</v>
      </c>
      <c r="L38" s="114">
        <f t="shared" si="6"/>
        <v>1.9812072514188737E-2</v>
      </c>
      <c r="M38" s="68" t="s">
        <v>53</v>
      </c>
      <c r="N38" s="121"/>
      <c r="O38" s="122"/>
      <c r="P38" s="123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</row>
    <row r="39" spans="1:35" ht="33.75" customHeight="1" outlineLevel="1">
      <c r="A39" s="52" t="s">
        <v>97</v>
      </c>
      <c r="B39" s="85" t="s">
        <v>98</v>
      </c>
      <c r="C39" s="57" t="s">
        <v>141</v>
      </c>
      <c r="D39" s="83" t="s">
        <v>142</v>
      </c>
      <c r="E39" s="51" t="s">
        <v>154</v>
      </c>
      <c r="F39" s="51" t="s">
        <v>150</v>
      </c>
      <c r="G39" s="68">
        <v>6000000</v>
      </c>
      <c r="H39" s="58">
        <f>+'Graduación de Creditos'!I86</f>
        <v>43169</v>
      </c>
      <c r="I39" s="119">
        <f>+'Tabla IPC'!Q12</f>
        <v>98.45</v>
      </c>
      <c r="J39" s="120">
        <f t="shared" si="7"/>
        <v>6528390.0457084812</v>
      </c>
      <c r="K39" s="113">
        <f t="shared" si="8"/>
        <v>6528390.0457084812</v>
      </c>
      <c r="L39" s="114">
        <f t="shared" si="6"/>
        <v>1.3208048342792491E-2</v>
      </c>
      <c r="M39" s="68" t="s">
        <v>53</v>
      </c>
      <c r="N39" s="121"/>
      <c r="O39" s="122"/>
      <c r="P39" s="123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</row>
    <row r="40" spans="1:35" ht="33.75" customHeight="1" outlineLevel="1">
      <c r="A40" s="52" t="s">
        <v>97</v>
      </c>
      <c r="B40" s="85" t="s">
        <v>98</v>
      </c>
      <c r="C40" s="57" t="s">
        <v>141</v>
      </c>
      <c r="D40" s="83" t="s">
        <v>142</v>
      </c>
      <c r="E40" s="51" t="s">
        <v>154</v>
      </c>
      <c r="F40" s="51" t="s">
        <v>150</v>
      </c>
      <c r="G40" s="68">
        <v>6000000</v>
      </c>
      <c r="H40" s="58">
        <f>+'Graduación de Creditos'!I87</f>
        <v>43169</v>
      </c>
      <c r="I40" s="119">
        <f>+'Tabla IPC'!Q12</f>
        <v>98.45</v>
      </c>
      <c r="J40" s="120">
        <f t="shared" si="7"/>
        <v>6528390.0457084812</v>
      </c>
      <c r="K40" s="113">
        <f t="shared" ref="K40:K44" si="9">+J40</f>
        <v>6528390.0457084812</v>
      </c>
      <c r="L40" s="114">
        <f t="shared" si="6"/>
        <v>1.3208048342792491E-2</v>
      </c>
      <c r="M40" s="68" t="s">
        <v>53</v>
      </c>
      <c r="N40" s="121"/>
      <c r="O40" s="122"/>
      <c r="P40" s="123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</row>
    <row r="41" spans="1:35" ht="33.75" customHeight="1" outlineLevel="1">
      <c r="A41" s="52" t="s">
        <v>97</v>
      </c>
      <c r="B41" s="85" t="s">
        <v>98</v>
      </c>
      <c r="C41" s="57" t="s">
        <v>141</v>
      </c>
      <c r="D41" s="83" t="s">
        <v>142</v>
      </c>
      <c r="E41" s="51" t="s">
        <v>154</v>
      </c>
      <c r="F41" s="51" t="s">
        <v>150</v>
      </c>
      <c r="G41" s="68">
        <v>6000000</v>
      </c>
      <c r="H41" s="58">
        <f>+'Graduación de Creditos'!I88</f>
        <v>43169</v>
      </c>
      <c r="I41" s="119">
        <f>+'Tabla IPC'!Q12</f>
        <v>98.45</v>
      </c>
      <c r="J41" s="120">
        <f t="shared" si="7"/>
        <v>6528390.0457084812</v>
      </c>
      <c r="K41" s="113">
        <f t="shared" si="9"/>
        <v>6528390.0457084812</v>
      </c>
      <c r="L41" s="114">
        <f t="shared" si="6"/>
        <v>1.3208048342792491E-2</v>
      </c>
      <c r="M41" s="68" t="s">
        <v>53</v>
      </c>
      <c r="N41" s="115"/>
      <c r="O41" s="116"/>
      <c r="P41" s="117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</row>
    <row r="42" spans="1:35" ht="33.75" customHeight="1" outlineLevel="1">
      <c r="A42" s="52" t="s">
        <v>97</v>
      </c>
      <c r="B42" s="85" t="s">
        <v>98</v>
      </c>
      <c r="C42" s="57" t="s">
        <v>136</v>
      </c>
      <c r="D42" s="83" t="s">
        <v>143</v>
      </c>
      <c r="E42" s="51" t="s">
        <v>155</v>
      </c>
      <c r="F42" s="51" t="s">
        <v>150</v>
      </c>
      <c r="G42" s="68">
        <v>19000000</v>
      </c>
      <c r="H42" s="58">
        <f>+'Graduación de Creditos'!I89</f>
        <v>43169</v>
      </c>
      <c r="I42" s="119">
        <f>+'Tabla IPC'!Q12</f>
        <v>98.45</v>
      </c>
      <c r="J42" s="120">
        <f t="shared" si="7"/>
        <v>20673235.144743524</v>
      </c>
      <c r="K42" s="113">
        <f t="shared" si="9"/>
        <v>20673235.144743524</v>
      </c>
      <c r="L42" s="114">
        <f t="shared" si="6"/>
        <v>4.1825486418842886E-2</v>
      </c>
      <c r="M42" s="68" t="s">
        <v>53</v>
      </c>
      <c r="N42" s="121"/>
      <c r="O42" s="122"/>
      <c r="P42" s="123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</row>
    <row r="43" spans="1:35" ht="33.75" customHeight="1" outlineLevel="1">
      <c r="A43" s="52" t="s">
        <v>97</v>
      </c>
      <c r="B43" s="85" t="s">
        <v>98</v>
      </c>
      <c r="C43" s="57" t="s">
        <v>137</v>
      </c>
      <c r="D43" s="83" t="s">
        <v>144</v>
      </c>
      <c r="E43" s="51" t="s">
        <v>156</v>
      </c>
      <c r="F43" s="51" t="s">
        <v>150</v>
      </c>
      <c r="G43" s="68">
        <v>7000000</v>
      </c>
      <c r="H43" s="58">
        <f>+'Graduación de Creditos'!I90</f>
        <v>43169</v>
      </c>
      <c r="I43" s="119">
        <f>+'Tabla IPC'!Q12</f>
        <v>98.45</v>
      </c>
      <c r="J43" s="120">
        <f t="shared" si="7"/>
        <v>7616455.053326562</v>
      </c>
      <c r="K43" s="113">
        <f t="shared" si="9"/>
        <v>7616455.053326562</v>
      </c>
      <c r="L43" s="114">
        <f t="shared" si="6"/>
        <v>1.5409389733257907E-2</v>
      </c>
      <c r="M43" s="68" t="s">
        <v>53</v>
      </c>
      <c r="N43" s="121"/>
      <c r="O43" s="122"/>
      <c r="P43" s="123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</row>
    <row r="44" spans="1:35" ht="33.75" customHeight="1" outlineLevel="1">
      <c r="A44" s="52" t="s">
        <v>97</v>
      </c>
      <c r="B44" s="85" t="s">
        <v>98</v>
      </c>
      <c r="C44" s="57" t="s">
        <v>145</v>
      </c>
      <c r="D44" s="83" t="s">
        <v>146</v>
      </c>
      <c r="E44" s="51" t="s">
        <v>158</v>
      </c>
      <c r="F44" s="51" t="s">
        <v>159</v>
      </c>
      <c r="G44" s="68">
        <v>4000000</v>
      </c>
      <c r="H44" s="58">
        <f>+'Graduación de Creditos'!I91</f>
        <v>43169</v>
      </c>
      <c r="I44" s="119">
        <f>+'Tabla IPC'!Q12</f>
        <v>98.45</v>
      </c>
      <c r="J44" s="120">
        <f t="shared" si="7"/>
        <v>4352260.0304723205</v>
      </c>
      <c r="K44" s="113">
        <f t="shared" si="9"/>
        <v>4352260.0304723205</v>
      </c>
      <c r="L44" s="114">
        <f t="shared" si="6"/>
        <v>8.8053655618616604E-3</v>
      </c>
      <c r="M44" s="68" t="s">
        <v>53</v>
      </c>
      <c r="N44" s="121"/>
      <c r="O44" s="122"/>
      <c r="P44" s="123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</row>
    <row r="45" spans="1:35" ht="28.5" customHeight="1" outlineLevel="1">
      <c r="A45" s="213"/>
      <c r="B45" s="214"/>
      <c r="D45" s="86"/>
      <c r="E45" s="211" t="s">
        <v>118</v>
      </c>
      <c r="F45" s="212"/>
      <c r="G45" s="104">
        <f>SUM(G19:G44)</f>
        <v>355700500</v>
      </c>
      <c r="H45" s="104"/>
      <c r="I45" s="124"/>
      <c r="J45" s="105">
        <f>SUM(J19:J44)</f>
        <v>385720145.51973617</v>
      </c>
      <c r="K45" s="105">
        <f>SUM(K19:K44)</f>
        <v>385720145.51973617</v>
      </c>
      <c r="L45" s="106">
        <f>SUM(L19:L44)</f>
        <v>0.78037774905355672</v>
      </c>
      <c r="M45" s="125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</row>
    <row r="46" spans="1:35" ht="15.75" customHeight="1">
      <c r="A46" s="110"/>
      <c r="B46" s="38"/>
      <c r="D46" s="86"/>
      <c r="E46" s="86"/>
      <c r="H46" s="40"/>
      <c r="I46" s="38"/>
      <c r="J46" s="38"/>
      <c r="K46" s="38"/>
      <c r="L46" s="38"/>
      <c r="M46" s="111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</row>
    <row r="47" spans="1:35" ht="34.5" customHeight="1">
      <c r="A47" s="200" t="s">
        <v>59</v>
      </c>
      <c r="B47" s="201"/>
      <c r="C47" s="129" t="s">
        <v>60</v>
      </c>
      <c r="D47" s="98" t="s">
        <v>61</v>
      </c>
      <c r="E47" s="98" t="s">
        <v>49</v>
      </c>
      <c r="F47" s="98" t="s">
        <v>160</v>
      </c>
      <c r="G47" s="98" t="s">
        <v>63</v>
      </c>
      <c r="H47" s="98" t="s">
        <v>50</v>
      </c>
      <c r="I47" s="98" t="s">
        <v>64</v>
      </c>
      <c r="J47" s="98" t="s">
        <v>31</v>
      </c>
      <c r="K47" s="98" t="s">
        <v>65</v>
      </c>
      <c r="L47" s="98" t="s">
        <v>66</v>
      </c>
      <c r="M47" s="98" t="s">
        <v>51</v>
      </c>
      <c r="N47" s="112"/>
      <c r="O47" s="42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</row>
    <row r="48" spans="1:35" ht="28.05" customHeight="1">
      <c r="A48" s="52" t="s">
        <v>110</v>
      </c>
      <c r="B48" s="85"/>
      <c r="C48" s="61"/>
      <c r="D48" s="83"/>
      <c r="E48" s="51"/>
      <c r="F48" s="51"/>
      <c r="G48" s="62"/>
      <c r="H48" s="48"/>
      <c r="I48" s="100"/>
      <c r="J48" s="131"/>
      <c r="K48" s="131"/>
      <c r="L48" s="114">
        <f>+K48/K$57</f>
        <v>0</v>
      </c>
      <c r="M48" s="68"/>
      <c r="N48" s="115"/>
      <c r="O48" s="116"/>
      <c r="P48" s="117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</row>
    <row r="49" spans="1:35" ht="28.05" customHeight="1">
      <c r="A49" s="52" t="s">
        <v>110</v>
      </c>
      <c r="B49" s="85"/>
      <c r="C49" s="60"/>
      <c r="D49" s="83"/>
      <c r="E49" s="51"/>
      <c r="F49" s="51"/>
      <c r="G49" s="62"/>
      <c r="H49" s="48"/>
      <c r="I49" s="100"/>
      <c r="J49" s="131"/>
      <c r="K49" s="131"/>
      <c r="L49" s="114">
        <f>+K49/K$57</f>
        <v>0</v>
      </c>
      <c r="M49" s="68"/>
      <c r="N49" s="115"/>
      <c r="O49" s="116"/>
      <c r="P49" s="117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</row>
    <row r="50" spans="1:35" ht="25.5" customHeight="1">
      <c r="A50" s="209"/>
      <c r="B50" s="210"/>
      <c r="C50" s="54"/>
      <c r="D50" s="96"/>
      <c r="E50" s="211" t="s">
        <v>118</v>
      </c>
      <c r="F50" s="212"/>
      <c r="G50" s="104">
        <f>SUM(G48:G49)</f>
        <v>0</v>
      </c>
      <c r="H50" s="104"/>
      <c r="I50" s="104"/>
      <c r="J50" s="151">
        <f>SUM(J48:J49)</f>
        <v>0</v>
      </c>
      <c r="K50" s="151">
        <f>SUM(K48:K49)</f>
        <v>0</v>
      </c>
      <c r="L50" s="106">
        <f>SUM(L48:L49)</f>
        <v>0</v>
      </c>
      <c r="M50" s="11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</row>
    <row r="51" spans="1:35" ht="15" customHeight="1">
      <c r="A51" s="110"/>
      <c r="B51" s="38"/>
      <c r="C51" s="38"/>
      <c r="D51" s="42"/>
      <c r="E51" s="42"/>
      <c r="F51" s="38"/>
      <c r="G51" s="38"/>
      <c r="H51" s="40"/>
      <c r="I51" s="38"/>
      <c r="J51" s="38"/>
      <c r="K51" s="38"/>
      <c r="L51" s="38"/>
      <c r="M51" s="111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</row>
    <row r="52" spans="1:35" ht="34.5" customHeight="1">
      <c r="A52" s="200" t="s">
        <v>59</v>
      </c>
      <c r="B52" s="201"/>
      <c r="C52" s="129" t="s">
        <v>60</v>
      </c>
      <c r="D52" s="98" t="s">
        <v>61</v>
      </c>
      <c r="E52" s="98" t="s">
        <v>49</v>
      </c>
      <c r="F52" s="98" t="s">
        <v>160</v>
      </c>
      <c r="G52" s="98" t="s">
        <v>63</v>
      </c>
      <c r="H52" s="98" t="s">
        <v>50</v>
      </c>
      <c r="I52" s="98" t="s">
        <v>64</v>
      </c>
      <c r="J52" s="98" t="s">
        <v>31</v>
      </c>
      <c r="K52" s="98" t="s">
        <v>65</v>
      </c>
      <c r="L52" s="98" t="s">
        <v>66</v>
      </c>
      <c r="M52" s="98" t="s">
        <v>51</v>
      </c>
      <c r="N52" s="112"/>
      <c r="O52" s="42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</row>
    <row r="53" spans="1:35" ht="31.95" customHeight="1">
      <c r="A53" s="85" t="s">
        <v>111</v>
      </c>
      <c r="B53" s="85" t="s">
        <v>119</v>
      </c>
      <c r="C53" s="57" t="s">
        <v>147</v>
      </c>
      <c r="D53" s="83">
        <v>63515565</v>
      </c>
      <c r="E53" s="51"/>
      <c r="F53" s="51" t="s">
        <v>100</v>
      </c>
      <c r="G53" s="68">
        <v>50000000</v>
      </c>
      <c r="H53" s="48">
        <v>43169</v>
      </c>
      <c r="I53" s="119">
        <f>+'Tabla IPC'!Q13</f>
        <v>98.91</v>
      </c>
      <c r="J53" s="120">
        <f t="shared" ref="J53:J54" si="10">+G53*(C$2/I53)</f>
        <v>54150237.589728042</v>
      </c>
      <c r="K53" s="120">
        <f>+J53</f>
        <v>54150237.589728042</v>
      </c>
      <c r="L53" s="114">
        <f>+K53/K$57</f>
        <v>0.10955518142317267</v>
      </c>
      <c r="M53" s="81"/>
      <c r="N53" s="115"/>
      <c r="O53" s="116"/>
      <c r="P53" s="117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</row>
    <row r="54" spans="1:35" ht="28.05" customHeight="1">
      <c r="A54" s="85" t="s">
        <v>111</v>
      </c>
      <c r="B54" s="85" t="s">
        <v>119</v>
      </c>
      <c r="C54" s="57" t="s">
        <v>157</v>
      </c>
      <c r="D54" s="83">
        <v>27958579</v>
      </c>
      <c r="E54" s="51"/>
      <c r="F54" s="51" t="s">
        <v>100</v>
      </c>
      <c r="G54" s="68">
        <v>50000000</v>
      </c>
      <c r="H54" s="48">
        <v>43169</v>
      </c>
      <c r="I54" s="168">
        <f>+'Tabla IPC'!Q12</f>
        <v>98.45</v>
      </c>
      <c r="J54" s="120">
        <f t="shared" si="10"/>
        <v>54403250.380904011</v>
      </c>
      <c r="K54" s="113">
        <f>+J54</f>
        <v>54403250.380904011</v>
      </c>
      <c r="L54" s="114">
        <f>+K54/K$57</f>
        <v>0.11006706952327076</v>
      </c>
      <c r="M54" s="68"/>
      <c r="N54" s="115"/>
      <c r="O54" s="116"/>
      <c r="P54" s="117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</row>
    <row r="55" spans="1:35" s="138" customFormat="1" ht="25.5" customHeight="1">
      <c r="A55" s="220"/>
      <c r="B55" s="221"/>
      <c r="C55" s="132"/>
      <c r="D55" s="133"/>
      <c r="E55" s="222" t="s">
        <v>115</v>
      </c>
      <c r="F55" s="223"/>
      <c r="G55" s="134">
        <f>SUM(G53:G54)</f>
        <v>100000000</v>
      </c>
      <c r="H55" s="134"/>
      <c r="I55" s="134"/>
      <c r="J55" s="144">
        <f>SUM(J53:J54)</f>
        <v>108553487.97063205</v>
      </c>
      <c r="K55" s="144">
        <f>SUM(K53:K54)</f>
        <v>108553487.97063205</v>
      </c>
      <c r="L55" s="135">
        <f>SUM(L53:L54)</f>
        <v>0.21962225094644344</v>
      </c>
      <c r="M55" s="136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</row>
    <row r="56" spans="1:35" ht="15" customHeight="1">
      <c r="A56" s="110"/>
      <c r="B56" s="38"/>
      <c r="C56" s="38"/>
      <c r="D56" s="42"/>
      <c r="E56" s="42"/>
      <c r="F56" s="38"/>
      <c r="G56" s="38"/>
      <c r="H56" s="40"/>
      <c r="I56" s="38"/>
      <c r="J56" s="53"/>
      <c r="K56" s="53"/>
      <c r="L56" s="38"/>
      <c r="M56" s="111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</row>
    <row r="57" spans="1:35" s="138" customFormat="1" ht="24.75" customHeight="1">
      <c r="A57" s="216"/>
      <c r="B57" s="217"/>
      <c r="C57" s="145"/>
      <c r="D57" s="146"/>
      <c r="E57" s="218" t="s">
        <v>55</v>
      </c>
      <c r="F57" s="219"/>
      <c r="G57" s="147">
        <f>+G11+G16+G45+G50+G55</f>
        <v>455700500</v>
      </c>
      <c r="H57" s="147"/>
      <c r="I57" s="147"/>
      <c r="J57" s="148">
        <f>+J11+J16+J45+J50+J55</f>
        <v>494273633.49036825</v>
      </c>
      <c r="K57" s="148">
        <f>+K11+K16+K45+K50+K55</f>
        <v>494273633.49036825</v>
      </c>
      <c r="L57" s="149">
        <f>+L11+L16+L45+L50+L55</f>
        <v>1.0000000000000002</v>
      </c>
      <c r="M57" s="150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  <c r="AG57" s="137"/>
      <c r="AH57" s="137"/>
      <c r="AI57" s="137"/>
    </row>
    <row r="58" spans="1:35" ht="15.75" customHeight="1">
      <c r="A58" s="40"/>
      <c r="B58" s="40"/>
      <c r="C58" s="40"/>
      <c r="D58" s="63"/>
      <c r="E58" s="63"/>
      <c r="F58" s="38"/>
      <c r="G58" s="53"/>
      <c r="H58" s="40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</row>
    <row r="59" spans="1:35" ht="15.75" customHeight="1">
      <c r="A59" s="40"/>
      <c r="B59" s="40"/>
      <c r="C59" s="40"/>
      <c r="D59" s="63"/>
      <c r="E59" s="63"/>
      <c r="F59" s="38"/>
      <c r="G59" s="126"/>
      <c r="H59" s="127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</row>
    <row r="60" spans="1:35" ht="15.75" customHeight="1">
      <c r="A60" s="38"/>
      <c r="B60" s="38"/>
      <c r="C60" s="38"/>
      <c r="D60" s="42"/>
      <c r="E60" s="42"/>
      <c r="F60" s="38"/>
      <c r="G60" s="38"/>
      <c r="H60" s="40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</row>
    <row r="61" spans="1:35" ht="15.75" customHeight="1">
      <c r="A61" s="38"/>
      <c r="B61" s="38"/>
      <c r="C61" s="38"/>
      <c r="D61" s="42"/>
      <c r="E61" s="42"/>
      <c r="F61" s="38"/>
      <c r="G61" s="38"/>
      <c r="H61" s="40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</row>
    <row r="62" spans="1:35" ht="15.75" customHeight="1">
      <c r="A62" s="38"/>
      <c r="B62" s="38"/>
      <c r="C62" s="38"/>
      <c r="D62" s="42"/>
      <c r="E62" s="42"/>
      <c r="F62" s="38"/>
      <c r="G62" s="38"/>
      <c r="H62" s="40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</row>
    <row r="63" spans="1:35" ht="15.75" customHeight="1">
      <c r="A63" s="38"/>
      <c r="B63" s="38"/>
      <c r="C63" s="38"/>
      <c r="D63" s="42"/>
      <c r="E63" s="42"/>
      <c r="F63" s="38"/>
      <c r="G63" s="38"/>
      <c r="H63" s="40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</row>
    <row r="64" spans="1:35" ht="15.75" customHeight="1">
      <c r="A64" s="38"/>
      <c r="B64" s="38"/>
      <c r="C64" s="38"/>
      <c r="D64" s="42"/>
      <c r="E64" s="42"/>
      <c r="F64" s="38"/>
      <c r="G64" s="126"/>
      <c r="H64" s="40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</row>
    <row r="65" spans="1:35" ht="15.75" customHeight="1">
      <c r="A65" s="38"/>
      <c r="B65" s="38"/>
      <c r="C65" s="38"/>
      <c r="D65" s="42"/>
      <c r="E65" s="42"/>
      <c r="F65" s="38"/>
      <c r="G65" s="38"/>
      <c r="H65" s="40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</row>
    <row r="66" spans="1:35" ht="15.75" customHeight="1">
      <c r="A66" s="38"/>
      <c r="B66" s="38"/>
      <c r="C66" s="38"/>
      <c r="D66" s="42"/>
      <c r="E66" s="42"/>
      <c r="F66" s="38"/>
      <c r="G66" s="38"/>
      <c r="H66" s="40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</row>
    <row r="67" spans="1:35" ht="15.75" customHeight="1">
      <c r="A67" s="38"/>
      <c r="B67" s="38"/>
      <c r="C67" s="38"/>
      <c r="D67" s="42"/>
      <c r="E67" s="42"/>
      <c r="F67" s="38"/>
      <c r="G67" s="38"/>
      <c r="H67" s="40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</row>
    <row r="68" spans="1:35" ht="15.75" customHeight="1">
      <c r="A68" s="38"/>
      <c r="B68" s="38"/>
      <c r="C68" s="38"/>
      <c r="D68" s="42"/>
      <c r="E68" s="42"/>
      <c r="F68" s="38"/>
      <c r="G68" s="38"/>
      <c r="H68" s="40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</row>
    <row r="69" spans="1:35" ht="15.75" customHeight="1">
      <c r="A69" s="38"/>
      <c r="B69" s="38"/>
      <c r="C69" s="38"/>
      <c r="D69" s="42"/>
      <c r="E69" s="42"/>
      <c r="F69" s="38"/>
      <c r="G69" s="38"/>
      <c r="H69" s="40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</row>
    <row r="70" spans="1:35" ht="15.75" customHeight="1">
      <c r="A70" s="38"/>
      <c r="B70" s="38"/>
      <c r="C70" s="38"/>
      <c r="D70" s="42"/>
      <c r="E70" s="42"/>
      <c r="F70" s="38"/>
      <c r="G70" s="38"/>
      <c r="H70" s="40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</row>
    <row r="71" spans="1:35" ht="15.75" customHeight="1">
      <c r="A71" s="38"/>
      <c r="B71" s="38"/>
      <c r="C71" s="38"/>
      <c r="D71" s="42"/>
      <c r="E71" s="42"/>
      <c r="F71" s="38"/>
      <c r="G71" s="38"/>
      <c r="H71" s="40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</row>
    <row r="72" spans="1:35" ht="15.75" customHeight="1">
      <c r="A72" s="38"/>
      <c r="B72" s="38"/>
      <c r="C72" s="38"/>
      <c r="D72" s="42"/>
      <c r="E72" s="42"/>
      <c r="F72" s="38"/>
      <c r="G72" s="38"/>
      <c r="H72" s="40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</row>
    <row r="73" spans="1:35" ht="15.75" customHeight="1">
      <c r="A73" s="38"/>
      <c r="B73" s="38"/>
      <c r="C73" s="38"/>
      <c r="D73" s="42"/>
      <c r="E73" s="42"/>
      <c r="F73" s="38"/>
      <c r="G73" s="38"/>
      <c r="H73" s="40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</row>
    <row r="74" spans="1:35" ht="15.75" customHeight="1">
      <c r="A74" s="38"/>
      <c r="B74" s="38"/>
      <c r="C74" s="38"/>
      <c r="D74" s="42"/>
      <c r="E74" s="42"/>
      <c r="F74" s="38"/>
      <c r="G74" s="38"/>
      <c r="H74" s="40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</row>
    <row r="75" spans="1:35" ht="15.75" customHeight="1">
      <c r="A75" s="38"/>
      <c r="B75" s="38"/>
      <c r="C75" s="38"/>
      <c r="D75" s="42"/>
      <c r="E75" s="42"/>
      <c r="F75" s="38"/>
      <c r="G75" s="38"/>
      <c r="H75" s="40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</row>
    <row r="76" spans="1:35" ht="15.75" customHeight="1">
      <c r="A76" s="38"/>
      <c r="B76" s="38"/>
      <c r="C76" s="38"/>
      <c r="D76" s="42"/>
      <c r="E76" s="42"/>
      <c r="F76" s="38"/>
      <c r="G76" s="38"/>
      <c r="H76" s="40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</row>
    <row r="77" spans="1:35" ht="15.75" customHeight="1">
      <c r="A77" s="38"/>
      <c r="B77" s="38"/>
      <c r="C77" s="38"/>
      <c r="D77" s="42"/>
      <c r="E77" s="42"/>
      <c r="F77" s="38"/>
      <c r="G77" s="38"/>
      <c r="H77" s="40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</row>
    <row r="78" spans="1:35" ht="15.75" customHeight="1">
      <c r="A78" s="38"/>
      <c r="B78" s="38"/>
      <c r="C78" s="38"/>
      <c r="D78" s="42"/>
      <c r="E78" s="42"/>
      <c r="F78" s="38"/>
      <c r="G78" s="38"/>
      <c r="H78" s="40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</row>
    <row r="79" spans="1:35" ht="15.75" customHeight="1">
      <c r="A79" s="38"/>
      <c r="B79" s="38"/>
      <c r="C79" s="38"/>
      <c r="D79" s="42"/>
      <c r="E79" s="42"/>
      <c r="F79" s="38"/>
      <c r="G79" s="38"/>
      <c r="H79" s="40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</row>
    <row r="80" spans="1:35" ht="15.75" customHeight="1">
      <c r="A80" s="38"/>
      <c r="B80" s="38"/>
      <c r="C80" s="38"/>
      <c r="D80" s="42"/>
      <c r="E80" s="42"/>
      <c r="F80" s="38"/>
      <c r="G80" s="38"/>
      <c r="H80" s="40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</row>
    <row r="81" spans="1:35" ht="15.75" customHeight="1">
      <c r="A81" s="38"/>
      <c r="B81" s="38"/>
      <c r="C81" s="38"/>
      <c r="D81" s="42"/>
      <c r="E81" s="42"/>
      <c r="F81" s="38"/>
      <c r="G81" s="38"/>
      <c r="H81" s="40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</row>
    <row r="82" spans="1:35" ht="15.75" customHeight="1">
      <c r="A82" s="38"/>
      <c r="B82" s="38"/>
      <c r="C82" s="38"/>
      <c r="D82" s="42"/>
      <c r="E82" s="42"/>
      <c r="F82" s="38"/>
      <c r="G82" s="38"/>
      <c r="H82" s="40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</row>
    <row r="83" spans="1:35" ht="15.75" customHeight="1">
      <c r="A83" s="38"/>
      <c r="B83" s="38"/>
      <c r="C83" s="38"/>
      <c r="D83" s="42"/>
      <c r="E83" s="42"/>
      <c r="F83" s="38"/>
      <c r="G83" s="38"/>
      <c r="H83" s="40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</row>
    <row r="84" spans="1:35" ht="15.75" customHeight="1">
      <c r="A84" s="38"/>
      <c r="B84" s="38"/>
      <c r="C84" s="38"/>
      <c r="D84" s="42"/>
      <c r="E84" s="42"/>
      <c r="F84" s="38"/>
      <c r="G84" s="38"/>
      <c r="H84" s="40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</row>
    <row r="85" spans="1:35" ht="15.75" customHeight="1">
      <c r="A85" s="38"/>
      <c r="B85" s="38"/>
      <c r="C85" s="38"/>
      <c r="D85" s="42"/>
      <c r="E85" s="42"/>
      <c r="F85" s="38"/>
      <c r="G85" s="38"/>
      <c r="H85" s="40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</row>
    <row r="86" spans="1:35" ht="15.75" customHeight="1">
      <c r="A86" s="38"/>
      <c r="B86" s="38"/>
      <c r="C86" s="38"/>
      <c r="D86" s="42"/>
      <c r="E86" s="42"/>
      <c r="F86" s="38"/>
      <c r="G86" s="38"/>
      <c r="H86" s="40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</row>
    <row r="87" spans="1:35" ht="15.75" customHeight="1">
      <c r="A87" s="38"/>
      <c r="B87" s="38"/>
      <c r="C87" s="38"/>
      <c r="D87" s="42"/>
      <c r="E87" s="42"/>
      <c r="F87" s="38"/>
      <c r="G87" s="38"/>
      <c r="H87" s="40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</row>
    <row r="88" spans="1:35" ht="15.75" customHeight="1">
      <c r="A88" s="38"/>
      <c r="B88" s="38"/>
      <c r="C88" s="38"/>
      <c r="D88" s="42"/>
      <c r="E88" s="42"/>
      <c r="F88" s="38"/>
      <c r="G88" s="38"/>
      <c r="H88" s="40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</row>
    <row r="89" spans="1:35" ht="15.75" customHeight="1">
      <c r="A89" s="38"/>
      <c r="B89" s="38"/>
      <c r="C89" s="38"/>
      <c r="D89" s="42"/>
      <c r="E89" s="42"/>
      <c r="F89" s="38"/>
      <c r="G89" s="38"/>
      <c r="H89" s="40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</row>
    <row r="90" spans="1:35" ht="15.75" customHeight="1">
      <c r="A90" s="38"/>
      <c r="B90" s="38"/>
      <c r="C90" s="38"/>
      <c r="D90" s="42"/>
      <c r="E90" s="42"/>
      <c r="F90" s="38"/>
      <c r="G90" s="38"/>
      <c r="H90" s="40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</row>
    <row r="91" spans="1:35" ht="15.75" customHeight="1">
      <c r="A91" s="38"/>
      <c r="B91" s="38"/>
      <c r="C91" s="38"/>
      <c r="D91" s="42"/>
      <c r="E91" s="42"/>
      <c r="F91" s="38"/>
      <c r="G91" s="38"/>
      <c r="H91" s="40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</row>
    <row r="92" spans="1:35" ht="15.75" customHeight="1">
      <c r="A92" s="38"/>
      <c r="B92" s="38"/>
      <c r="C92" s="38"/>
      <c r="D92" s="42"/>
      <c r="E92" s="42"/>
      <c r="F92" s="38"/>
      <c r="G92" s="38"/>
      <c r="H92" s="40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</row>
    <row r="93" spans="1:35" ht="15.75" customHeight="1">
      <c r="A93" s="38"/>
      <c r="B93" s="38"/>
      <c r="C93" s="38"/>
      <c r="D93" s="42"/>
      <c r="E93" s="42"/>
      <c r="F93" s="38"/>
      <c r="G93" s="38"/>
      <c r="H93" s="40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</row>
    <row r="94" spans="1:35" ht="15.75" customHeight="1">
      <c r="A94" s="38"/>
      <c r="B94" s="38"/>
      <c r="C94" s="38"/>
      <c r="D94" s="42"/>
      <c r="E94" s="42"/>
      <c r="F94" s="38"/>
      <c r="G94" s="38"/>
      <c r="H94" s="40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</row>
    <row r="95" spans="1:35" ht="15.75" customHeight="1">
      <c r="A95" s="38"/>
      <c r="B95" s="38"/>
      <c r="C95" s="38"/>
      <c r="D95" s="42"/>
      <c r="E95" s="42"/>
      <c r="F95" s="38"/>
      <c r="G95" s="38"/>
      <c r="H95" s="40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</row>
    <row r="96" spans="1:35" ht="15.75" customHeight="1">
      <c r="A96" s="38"/>
      <c r="B96" s="38"/>
      <c r="C96" s="38"/>
      <c r="D96" s="42"/>
      <c r="E96" s="42"/>
      <c r="F96" s="38"/>
      <c r="G96" s="38"/>
      <c r="H96" s="40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</row>
    <row r="97" spans="1:35" ht="15.75" customHeight="1">
      <c r="A97" s="38"/>
      <c r="B97" s="38"/>
      <c r="C97" s="38"/>
      <c r="D97" s="42"/>
      <c r="E97" s="42"/>
      <c r="F97" s="38"/>
      <c r="G97" s="38"/>
      <c r="H97" s="40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</row>
    <row r="98" spans="1:35" ht="15.75" customHeight="1">
      <c r="A98" s="38"/>
      <c r="B98" s="38"/>
      <c r="C98" s="38"/>
      <c r="D98" s="42"/>
      <c r="E98" s="42"/>
      <c r="F98" s="38"/>
      <c r="G98" s="38"/>
      <c r="H98" s="40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</row>
    <row r="99" spans="1:35" ht="15.75" customHeight="1">
      <c r="A99" s="38"/>
      <c r="B99" s="38"/>
      <c r="C99" s="38"/>
      <c r="D99" s="42"/>
      <c r="E99" s="42"/>
      <c r="F99" s="38"/>
      <c r="G99" s="38"/>
      <c r="H99" s="40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8"/>
      <c r="AI99" s="38"/>
    </row>
    <row r="100" spans="1:35" ht="15.75" customHeight="1">
      <c r="A100" s="38"/>
      <c r="B100" s="38"/>
      <c r="C100" s="38"/>
      <c r="D100" s="42"/>
      <c r="E100" s="42"/>
      <c r="F100" s="38"/>
      <c r="G100" s="38"/>
      <c r="H100" s="40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</row>
    <row r="101" spans="1:35" ht="15.75" customHeight="1">
      <c r="A101" s="38"/>
      <c r="B101" s="38"/>
      <c r="C101" s="38"/>
      <c r="D101" s="42"/>
      <c r="E101" s="42"/>
      <c r="F101" s="38"/>
      <c r="G101" s="38"/>
      <c r="H101" s="40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</row>
    <row r="102" spans="1:35" ht="15.75" customHeight="1">
      <c r="A102" s="38"/>
      <c r="B102" s="38"/>
      <c r="C102" s="38"/>
      <c r="D102" s="42"/>
      <c r="E102" s="42"/>
      <c r="F102" s="38"/>
      <c r="G102" s="38"/>
      <c r="H102" s="40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</row>
    <row r="103" spans="1:35" ht="15.75" customHeight="1">
      <c r="A103" s="38"/>
      <c r="B103" s="38"/>
      <c r="C103" s="38"/>
      <c r="D103" s="42"/>
      <c r="E103" s="42"/>
      <c r="F103" s="38"/>
      <c r="G103" s="38"/>
      <c r="H103" s="40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</row>
    <row r="104" spans="1:35" ht="15.75" customHeight="1">
      <c r="A104" s="38"/>
      <c r="B104" s="38"/>
      <c r="C104" s="38"/>
      <c r="D104" s="42"/>
      <c r="E104" s="42"/>
      <c r="F104" s="38"/>
      <c r="G104" s="38"/>
      <c r="H104" s="40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  <c r="AH104" s="38"/>
      <c r="AI104" s="38"/>
    </row>
    <row r="105" spans="1:35" ht="15.75" customHeight="1">
      <c r="A105" s="38"/>
      <c r="B105" s="38"/>
      <c r="C105" s="38"/>
      <c r="D105" s="42"/>
      <c r="E105" s="42"/>
      <c r="F105" s="38"/>
      <c r="G105" s="38"/>
      <c r="H105" s="40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38"/>
      <c r="AI105" s="38"/>
    </row>
    <row r="106" spans="1:35" ht="15.75" customHeight="1">
      <c r="A106" s="38"/>
      <c r="B106" s="38"/>
      <c r="C106" s="38"/>
      <c r="D106" s="42"/>
      <c r="E106" s="42"/>
      <c r="F106" s="38"/>
      <c r="G106" s="38"/>
      <c r="H106" s="40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38"/>
      <c r="AI106" s="38"/>
    </row>
    <row r="107" spans="1:35" ht="15.75" customHeight="1">
      <c r="A107" s="38"/>
      <c r="B107" s="38"/>
      <c r="C107" s="38"/>
      <c r="D107" s="42"/>
      <c r="E107" s="42"/>
      <c r="F107" s="38"/>
      <c r="G107" s="38"/>
      <c r="H107" s="40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8"/>
      <c r="AI107" s="38"/>
    </row>
    <row r="108" spans="1:35" ht="15.75" customHeight="1">
      <c r="A108" s="38"/>
      <c r="B108" s="38"/>
      <c r="C108" s="38"/>
      <c r="D108" s="42"/>
      <c r="E108" s="42"/>
      <c r="F108" s="38"/>
      <c r="G108" s="38"/>
      <c r="H108" s="40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8"/>
      <c r="AI108" s="38"/>
    </row>
    <row r="109" spans="1:35" ht="15.75" customHeight="1">
      <c r="A109" s="38"/>
      <c r="B109" s="38"/>
      <c r="C109" s="38"/>
      <c r="D109" s="42"/>
      <c r="E109" s="42"/>
      <c r="F109" s="38"/>
      <c r="G109" s="38"/>
      <c r="H109" s="40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8"/>
      <c r="AI109" s="38"/>
    </row>
    <row r="110" spans="1:35" ht="15.75" customHeight="1">
      <c r="A110" s="38"/>
      <c r="B110" s="38"/>
      <c r="C110" s="38"/>
      <c r="D110" s="42"/>
      <c r="E110" s="42"/>
      <c r="F110" s="38"/>
      <c r="G110" s="38"/>
      <c r="H110" s="40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</row>
    <row r="111" spans="1:35" ht="15.75" customHeight="1">
      <c r="A111" s="38"/>
      <c r="B111" s="38"/>
      <c r="C111" s="38"/>
      <c r="D111" s="42"/>
      <c r="E111" s="42"/>
      <c r="F111" s="38"/>
      <c r="G111" s="38"/>
      <c r="H111" s="40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  <c r="AH111" s="38"/>
      <c r="AI111" s="38"/>
    </row>
    <row r="112" spans="1:35" ht="15.75" customHeight="1">
      <c r="A112" s="38"/>
      <c r="B112" s="38"/>
      <c r="C112" s="38"/>
      <c r="D112" s="42"/>
      <c r="E112" s="42"/>
      <c r="F112" s="38"/>
      <c r="G112" s="38"/>
      <c r="H112" s="40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  <c r="AH112" s="38"/>
      <c r="AI112" s="38"/>
    </row>
    <row r="113" spans="1:35" ht="15.75" customHeight="1">
      <c r="A113" s="38"/>
      <c r="B113" s="38"/>
      <c r="C113" s="38"/>
      <c r="D113" s="42"/>
      <c r="E113" s="42"/>
      <c r="F113" s="38"/>
      <c r="G113" s="38"/>
      <c r="H113" s="40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8"/>
      <c r="AI113" s="38"/>
    </row>
    <row r="114" spans="1:35" ht="15.75" customHeight="1">
      <c r="A114" s="38"/>
      <c r="B114" s="38"/>
      <c r="C114" s="38"/>
      <c r="D114" s="42"/>
      <c r="E114" s="42"/>
      <c r="F114" s="38"/>
      <c r="G114" s="38"/>
      <c r="H114" s="40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</row>
    <row r="115" spans="1:35" ht="15.75" customHeight="1">
      <c r="A115" s="38"/>
      <c r="B115" s="38"/>
      <c r="C115" s="38"/>
      <c r="D115" s="42"/>
      <c r="E115" s="42"/>
      <c r="F115" s="38"/>
      <c r="G115" s="38"/>
      <c r="H115" s="40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38"/>
      <c r="AI115" s="38"/>
    </row>
    <row r="116" spans="1:35" ht="15.75" customHeight="1">
      <c r="A116" s="38"/>
      <c r="B116" s="38"/>
      <c r="C116" s="38"/>
      <c r="D116" s="42"/>
      <c r="E116" s="42"/>
      <c r="F116" s="38"/>
      <c r="G116" s="38"/>
      <c r="H116" s="40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</row>
    <row r="117" spans="1:35" ht="15.75" customHeight="1">
      <c r="A117" s="38"/>
      <c r="B117" s="38"/>
      <c r="C117" s="38"/>
      <c r="D117" s="42"/>
      <c r="E117" s="42"/>
      <c r="F117" s="38"/>
      <c r="G117" s="38"/>
      <c r="H117" s="40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8"/>
      <c r="AI117" s="38"/>
    </row>
    <row r="118" spans="1:35" ht="15.75" customHeight="1">
      <c r="A118" s="38"/>
      <c r="B118" s="38"/>
      <c r="C118" s="38"/>
      <c r="D118" s="42"/>
      <c r="E118" s="42"/>
      <c r="F118" s="38"/>
      <c r="G118" s="38"/>
      <c r="H118" s="40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</row>
    <row r="119" spans="1:35" ht="15.75" customHeight="1">
      <c r="A119" s="38"/>
      <c r="B119" s="38"/>
      <c r="C119" s="38"/>
      <c r="D119" s="42"/>
      <c r="E119" s="42"/>
      <c r="F119" s="38"/>
      <c r="G119" s="38"/>
      <c r="H119" s="40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  <c r="AH119" s="38"/>
      <c r="AI119" s="38"/>
    </row>
    <row r="120" spans="1:35" ht="15.75" customHeight="1">
      <c r="A120" s="38"/>
      <c r="B120" s="38"/>
      <c r="C120" s="38"/>
      <c r="D120" s="42"/>
      <c r="E120" s="42"/>
      <c r="F120" s="38"/>
      <c r="G120" s="38"/>
      <c r="H120" s="40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38"/>
      <c r="AI120" s="38"/>
    </row>
    <row r="121" spans="1:35" ht="15.75" customHeight="1">
      <c r="A121" s="38"/>
      <c r="B121" s="38"/>
      <c r="C121" s="38"/>
      <c r="D121" s="42"/>
      <c r="E121" s="42"/>
      <c r="F121" s="38"/>
      <c r="G121" s="38"/>
      <c r="H121" s="40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38"/>
      <c r="AI121" s="38"/>
    </row>
    <row r="122" spans="1:35" ht="15.75" customHeight="1">
      <c r="A122" s="38"/>
      <c r="B122" s="38"/>
      <c r="C122" s="38"/>
      <c r="D122" s="42"/>
      <c r="E122" s="42"/>
      <c r="F122" s="38"/>
      <c r="G122" s="38"/>
      <c r="H122" s="40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  <c r="AH122" s="38"/>
      <c r="AI122" s="38"/>
    </row>
    <row r="123" spans="1:35" ht="15.75" customHeight="1">
      <c r="A123" s="38"/>
      <c r="B123" s="38"/>
      <c r="C123" s="38"/>
      <c r="D123" s="42"/>
      <c r="E123" s="42"/>
      <c r="F123" s="38"/>
      <c r="G123" s="38"/>
      <c r="H123" s="40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  <c r="AH123" s="38"/>
      <c r="AI123" s="38"/>
    </row>
    <row r="124" spans="1:35" ht="15.75" customHeight="1">
      <c r="A124" s="38"/>
      <c r="B124" s="38"/>
      <c r="C124" s="38"/>
      <c r="D124" s="42"/>
      <c r="E124" s="42"/>
      <c r="F124" s="38"/>
      <c r="G124" s="38"/>
      <c r="H124" s="40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F124" s="38"/>
      <c r="AG124" s="38"/>
      <c r="AH124" s="38"/>
      <c r="AI124" s="38"/>
    </row>
    <row r="125" spans="1:35" ht="15.75" customHeight="1">
      <c r="A125" s="38"/>
      <c r="B125" s="38"/>
      <c r="C125" s="38"/>
      <c r="D125" s="42"/>
      <c r="E125" s="42"/>
      <c r="F125" s="38"/>
      <c r="G125" s="38"/>
      <c r="H125" s="40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</row>
    <row r="126" spans="1:35" ht="15.75" customHeight="1">
      <c r="A126" s="38"/>
      <c r="B126" s="38"/>
      <c r="C126" s="38"/>
      <c r="D126" s="42"/>
      <c r="E126" s="42"/>
      <c r="F126" s="38"/>
      <c r="G126" s="38"/>
      <c r="H126" s="40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</row>
    <row r="127" spans="1:35" ht="15.75" customHeight="1">
      <c r="A127" s="38"/>
      <c r="B127" s="38"/>
      <c r="C127" s="38"/>
      <c r="D127" s="42"/>
      <c r="E127" s="42"/>
      <c r="F127" s="38"/>
      <c r="G127" s="38"/>
      <c r="H127" s="40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  <c r="AG127" s="38"/>
      <c r="AH127" s="38"/>
      <c r="AI127" s="38"/>
    </row>
    <row r="128" spans="1:35" ht="15.75" customHeight="1">
      <c r="A128" s="38"/>
      <c r="B128" s="38"/>
      <c r="C128" s="38"/>
      <c r="D128" s="42"/>
      <c r="E128" s="42"/>
      <c r="F128" s="38"/>
      <c r="G128" s="38"/>
      <c r="H128" s="40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F128" s="38"/>
      <c r="AG128" s="38"/>
      <c r="AH128" s="38"/>
      <c r="AI128" s="38"/>
    </row>
    <row r="129" spans="1:35" ht="15.75" customHeight="1">
      <c r="A129" s="38"/>
      <c r="B129" s="38"/>
      <c r="C129" s="38"/>
      <c r="D129" s="42"/>
      <c r="E129" s="42"/>
      <c r="F129" s="38"/>
      <c r="G129" s="38"/>
      <c r="H129" s="40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F129" s="38"/>
      <c r="AG129" s="38"/>
      <c r="AH129" s="38"/>
      <c r="AI129" s="38"/>
    </row>
    <row r="130" spans="1:35" ht="15.75" customHeight="1">
      <c r="A130" s="38"/>
      <c r="B130" s="38"/>
      <c r="C130" s="38"/>
      <c r="D130" s="42"/>
      <c r="E130" s="42"/>
      <c r="F130" s="38"/>
      <c r="G130" s="38"/>
      <c r="H130" s="40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F130" s="38"/>
      <c r="AG130" s="38"/>
      <c r="AH130" s="38"/>
      <c r="AI130" s="38"/>
    </row>
    <row r="131" spans="1:35" ht="15.75" customHeight="1">
      <c r="A131" s="38"/>
      <c r="B131" s="38"/>
      <c r="C131" s="38"/>
      <c r="D131" s="42"/>
      <c r="E131" s="42"/>
      <c r="F131" s="38"/>
      <c r="G131" s="38"/>
      <c r="H131" s="40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F131" s="38"/>
      <c r="AG131" s="38"/>
      <c r="AH131" s="38"/>
      <c r="AI131" s="38"/>
    </row>
    <row r="132" spans="1:35" ht="15.75" customHeight="1">
      <c r="A132" s="38"/>
      <c r="B132" s="38"/>
      <c r="C132" s="38"/>
      <c r="D132" s="42"/>
      <c r="E132" s="42"/>
      <c r="F132" s="38"/>
      <c r="G132" s="38"/>
      <c r="H132" s="40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F132" s="38"/>
      <c r="AG132" s="38"/>
      <c r="AH132" s="38"/>
      <c r="AI132" s="38"/>
    </row>
    <row r="133" spans="1:35" ht="15.75" customHeight="1">
      <c r="A133" s="38"/>
      <c r="B133" s="38"/>
      <c r="C133" s="38"/>
      <c r="D133" s="42"/>
      <c r="E133" s="42"/>
      <c r="F133" s="38"/>
      <c r="G133" s="38"/>
      <c r="H133" s="40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8"/>
      <c r="AG133" s="38"/>
      <c r="AH133" s="38"/>
      <c r="AI133" s="38"/>
    </row>
    <row r="134" spans="1:35" ht="15.75" customHeight="1">
      <c r="A134" s="38"/>
      <c r="B134" s="38"/>
      <c r="C134" s="38"/>
      <c r="D134" s="42"/>
      <c r="E134" s="42"/>
      <c r="F134" s="38"/>
      <c r="G134" s="38"/>
      <c r="H134" s="40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</row>
    <row r="135" spans="1:35" ht="15.75" customHeight="1">
      <c r="A135" s="38"/>
      <c r="B135" s="38"/>
      <c r="C135" s="38"/>
      <c r="D135" s="42"/>
      <c r="E135" s="42"/>
      <c r="F135" s="38"/>
      <c r="G135" s="38"/>
      <c r="H135" s="40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F135" s="38"/>
      <c r="AG135" s="38"/>
      <c r="AH135" s="38"/>
      <c r="AI135" s="38"/>
    </row>
    <row r="136" spans="1:35" ht="15.75" customHeight="1">
      <c r="A136" s="38"/>
      <c r="B136" s="38"/>
      <c r="C136" s="38"/>
      <c r="D136" s="42"/>
      <c r="E136" s="42"/>
      <c r="F136" s="38"/>
      <c r="G136" s="38"/>
      <c r="H136" s="40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F136" s="38"/>
      <c r="AG136" s="38"/>
      <c r="AH136" s="38"/>
      <c r="AI136" s="38"/>
    </row>
    <row r="137" spans="1:35" ht="15.75" customHeight="1">
      <c r="A137" s="38"/>
      <c r="B137" s="38"/>
      <c r="C137" s="38"/>
      <c r="D137" s="42"/>
      <c r="E137" s="42"/>
      <c r="F137" s="38"/>
      <c r="G137" s="38"/>
      <c r="H137" s="40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  <c r="AH137" s="38"/>
      <c r="AI137" s="38"/>
    </row>
    <row r="138" spans="1:35" ht="15.75" customHeight="1">
      <c r="A138" s="38"/>
      <c r="B138" s="38"/>
      <c r="C138" s="38"/>
      <c r="D138" s="42"/>
      <c r="E138" s="42"/>
      <c r="F138" s="38"/>
      <c r="G138" s="38"/>
      <c r="H138" s="40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  <c r="AG138" s="38"/>
      <c r="AH138" s="38"/>
      <c r="AI138" s="38"/>
    </row>
    <row r="139" spans="1:35" ht="15.75" customHeight="1">
      <c r="A139" s="38"/>
      <c r="B139" s="38"/>
      <c r="C139" s="38"/>
      <c r="D139" s="42"/>
      <c r="E139" s="42"/>
      <c r="F139" s="38"/>
      <c r="G139" s="38"/>
      <c r="H139" s="40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  <c r="AH139" s="38"/>
      <c r="AI139" s="38"/>
    </row>
    <row r="140" spans="1:35" ht="15.75" customHeight="1">
      <c r="A140" s="38"/>
      <c r="B140" s="38"/>
      <c r="C140" s="38"/>
      <c r="D140" s="42"/>
      <c r="E140" s="42"/>
      <c r="F140" s="38"/>
      <c r="G140" s="38"/>
      <c r="H140" s="40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F140" s="38"/>
      <c r="AG140" s="38"/>
      <c r="AH140" s="38"/>
      <c r="AI140" s="38"/>
    </row>
    <row r="141" spans="1:35" ht="15.75" customHeight="1">
      <c r="A141" s="38"/>
      <c r="B141" s="38"/>
      <c r="C141" s="38"/>
      <c r="D141" s="42"/>
      <c r="E141" s="42"/>
      <c r="F141" s="38"/>
      <c r="G141" s="38"/>
      <c r="H141" s="40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F141" s="38"/>
      <c r="AG141" s="38"/>
      <c r="AH141" s="38"/>
      <c r="AI141" s="38"/>
    </row>
    <row r="142" spans="1:35" ht="15.75" customHeight="1">
      <c r="A142" s="38"/>
      <c r="B142" s="38"/>
      <c r="C142" s="38"/>
      <c r="D142" s="42"/>
      <c r="E142" s="42"/>
      <c r="F142" s="38"/>
      <c r="G142" s="38"/>
      <c r="H142" s="40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</row>
    <row r="143" spans="1:35" ht="15.75" customHeight="1">
      <c r="A143" s="38"/>
      <c r="B143" s="38"/>
      <c r="C143" s="38"/>
      <c r="D143" s="42"/>
      <c r="E143" s="42"/>
      <c r="F143" s="38"/>
      <c r="G143" s="38"/>
      <c r="H143" s="40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F143" s="38"/>
      <c r="AG143" s="38"/>
      <c r="AH143" s="38"/>
      <c r="AI143" s="38"/>
    </row>
    <row r="144" spans="1:35" ht="15.75" customHeight="1">
      <c r="A144" s="38"/>
      <c r="B144" s="38"/>
      <c r="C144" s="38"/>
      <c r="D144" s="42"/>
      <c r="E144" s="42"/>
      <c r="F144" s="38"/>
      <c r="G144" s="38"/>
      <c r="H144" s="40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F144" s="38"/>
      <c r="AG144" s="38"/>
      <c r="AH144" s="38"/>
      <c r="AI144" s="38"/>
    </row>
    <row r="145" spans="1:35" ht="15.75" customHeight="1">
      <c r="A145" s="38"/>
      <c r="B145" s="38"/>
      <c r="C145" s="38"/>
      <c r="D145" s="42"/>
      <c r="E145" s="42"/>
      <c r="F145" s="38"/>
      <c r="G145" s="38"/>
      <c r="H145" s="40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F145" s="38"/>
      <c r="AG145" s="38"/>
      <c r="AH145" s="38"/>
      <c r="AI145" s="38"/>
    </row>
    <row r="146" spans="1:35" ht="15.75" customHeight="1">
      <c r="A146" s="38"/>
      <c r="B146" s="38"/>
      <c r="C146" s="38"/>
      <c r="D146" s="42"/>
      <c r="E146" s="42"/>
      <c r="F146" s="38"/>
      <c r="G146" s="38"/>
      <c r="H146" s="40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F146" s="38"/>
      <c r="AG146" s="38"/>
      <c r="AH146" s="38"/>
      <c r="AI146" s="38"/>
    </row>
    <row r="147" spans="1:35" ht="15.75" customHeight="1">
      <c r="A147" s="38"/>
      <c r="B147" s="38"/>
      <c r="C147" s="38"/>
      <c r="D147" s="42"/>
      <c r="E147" s="42"/>
      <c r="F147" s="38"/>
      <c r="G147" s="38"/>
      <c r="H147" s="40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F147" s="38"/>
      <c r="AG147" s="38"/>
      <c r="AH147" s="38"/>
      <c r="AI147" s="38"/>
    </row>
    <row r="148" spans="1:35" ht="15.75" customHeight="1">
      <c r="A148" s="38"/>
      <c r="B148" s="38"/>
      <c r="C148" s="38"/>
      <c r="D148" s="42"/>
      <c r="E148" s="42"/>
      <c r="F148" s="38"/>
      <c r="G148" s="38"/>
      <c r="H148" s="40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F148" s="38"/>
      <c r="AG148" s="38"/>
      <c r="AH148" s="38"/>
      <c r="AI148" s="38"/>
    </row>
    <row r="149" spans="1:35" ht="15.75" customHeight="1">
      <c r="A149" s="38"/>
      <c r="B149" s="38"/>
      <c r="C149" s="38"/>
      <c r="D149" s="42"/>
      <c r="E149" s="42"/>
      <c r="F149" s="38"/>
      <c r="G149" s="38"/>
      <c r="H149" s="40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F149" s="38"/>
      <c r="AG149" s="38"/>
      <c r="AH149" s="38"/>
      <c r="AI149" s="38"/>
    </row>
    <row r="150" spans="1:35" ht="15.75" customHeight="1">
      <c r="A150" s="38"/>
      <c r="B150" s="38"/>
      <c r="C150" s="38"/>
      <c r="D150" s="42"/>
      <c r="E150" s="42"/>
      <c r="F150" s="38"/>
      <c r="G150" s="38"/>
      <c r="H150" s="40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38"/>
      <c r="AI150" s="38"/>
    </row>
    <row r="151" spans="1:35" ht="15.75" customHeight="1">
      <c r="A151" s="38"/>
      <c r="B151" s="38"/>
      <c r="C151" s="38"/>
      <c r="D151" s="42"/>
      <c r="E151" s="42"/>
      <c r="F151" s="38"/>
      <c r="G151" s="38"/>
      <c r="H151" s="40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F151" s="38"/>
      <c r="AG151" s="38"/>
      <c r="AH151" s="38"/>
      <c r="AI151" s="38"/>
    </row>
    <row r="152" spans="1:35" ht="15.75" customHeight="1">
      <c r="A152" s="38"/>
      <c r="B152" s="38"/>
      <c r="C152" s="38"/>
      <c r="D152" s="42"/>
      <c r="E152" s="42"/>
      <c r="F152" s="38"/>
      <c r="G152" s="38"/>
      <c r="H152" s="40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F152" s="38"/>
      <c r="AG152" s="38"/>
      <c r="AH152" s="38"/>
      <c r="AI152" s="38"/>
    </row>
    <row r="153" spans="1:35" ht="15.75" customHeight="1">
      <c r="A153" s="38"/>
      <c r="B153" s="38"/>
      <c r="C153" s="38"/>
      <c r="D153" s="42"/>
      <c r="E153" s="42"/>
      <c r="F153" s="38"/>
      <c r="G153" s="38"/>
      <c r="H153" s="40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F153" s="38"/>
      <c r="AG153" s="38"/>
      <c r="AH153" s="38"/>
      <c r="AI153" s="38"/>
    </row>
    <row r="154" spans="1:35" ht="15.75" customHeight="1">
      <c r="A154" s="38"/>
      <c r="B154" s="38"/>
      <c r="C154" s="38"/>
      <c r="D154" s="42"/>
      <c r="E154" s="42"/>
      <c r="F154" s="38"/>
      <c r="G154" s="38"/>
      <c r="H154" s="40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F154" s="38"/>
      <c r="AG154" s="38"/>
      <c r="AH154" s="38"/>
      <c r="AI154" s="38"/>
    </row>
    <row r="155" spans="1:35" ht="15.75" customHeight="1">
      <c r="A155" s="38"/>
      <c r="B155" s="38"/>
      <c r="C155" s="38"/>
      <c r="D155" s="42"/>
      <c r="E155" s="42"/>
      <c r="F155" s="38"/>
      <c r="G155" s="38"/>
      <c r="H155" s="40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F155" s="38"/>
      <c r="AG155" s="38"/>
      <c r="AH155" s="38"/>
      <c r="AI155" s="38"/>
    </row>
    <row r="156" spans="1:35" ht="15.75" customHeight="1">
      <c r="A156" s="38"/>
      <c r="B156" s="38"/>
      <c r="C156" s="38"/>
      <c r="D156" s="42"/>
      <c r="E156" s="42"/>
      <c r="F156" s="38"/>
      <c r="G156" s="38"/>
      <c r="H156" s="40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F156" s="38"/>
      <c r="AG156" s="38"/>
      <c r="AH156" s="38"/>
      <c r="AI156" s="38"/>
    </row>
    <row r="157" spans="1:35" ht="15.75" customHeight="1">
      <c r="A157" s="38"/>
      <c r="B157" s="38"/>
      <c r="C157" s="38"/>
      <c r="D157" s="42"/>
      <c r="E157" s="42"/>
      <c r="F157" s="38"/>
      <c r="G157" s="38"/>
      <c r="H157" s="40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F157" s="38"/>
      <c r="AG157" s="38"/>
      <c r="AH157" s="38"/>
      <c r="AI157" s="38"/>
    </row>
    <row r="158" spans="1:35" ht="15.75" customHeight="1">
      <c r="A158" s="38"/>
      <c r="B158" s="38"/>
      <c r="C158" s="38"/>
      <c r="D158" s="42"/>
      <c r="E158" s="42"/>
      <c r="F158" s="38"/>
      <c r="G158" s="38"/>
      <c r="H158" s="40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8"/>
      <c r="AI158" s="38"/>
    </row>
    <row r="159" spans="1:35" ht="15.75" customHeight="1">
      <c r="A159" s="38"/>
      <c r="B159" s="38"/>
      <c r="C159" s="38"/>
      <c r="D159" s="42"/>
      <c r="E159" s="42"/>
      <c r="F159" s="38"/>
      <c r="G159" s="38"/>
      <c r="H159" s="40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F159" s="38"/>
      <c r="AG159" s="38"/>
      <c r="AH159" s="38"/>
      <c r="AI159" s="38"/>
    </row>
    <row r="160" spans="1:35" ht="15.75" customHeight="1">
      <c r="A160" s="38"/>
      <c r="B160" s="38"/>
      <c r="C160" s="38"/>
      <c r="D160" s="42"/>
      <c r="E160" s="42"/>
      <c r="F160" s="38"/>
      <c r="G160" s="38"/>
      <c r="H160" s="40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F160" s="38"/>
      <c r="AG160" s="38"/>
      <c r="AH160" s="38"/>
      <c r="AI160" s="38"/>
    </row>
    <row r="161" spans="1:35" ht="15.75" customHeight="1">
      <c r="A161" s="38"/>
      <c r="B161" s="38"/>
      <c r="C161" s="38"/>
      <c r="D161" s="42"/>
      <c r="E161" s="42"/>
      <c r="F161" s="38"/>
      <c r="G161" s="38"/>
      <c r="H161" s="40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F161" s="38"/>
      <c r="AG161" s="38"/>
      <c r="AH161" s="38"/>
      <c r="AI161" s="38"/>
    </row>
    <row r="162" spans="1:35" ht="15.75" customHeight="1">
      <c r="A162" s="38"/>
      <c r="B162" s="38"/>
      <c r="C162" s="38"/>
      <c r="D162" s="42"/>
      <c r="E162" s="42"/>
      <c r="F162" s="38"/>
      <c r="G162" s="38"/>
      <c r="H162" s="40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F162" s="38"/>
      <c r="AG162" s="38"/>
      <c r="AH162" s="38"/>
      <c r="AI162" s="38"/>
    </row>
    <row r="163" spans="1:35" ht="15.75" customHeight="1">
      <c r="A163" s="38"/>
      <c r="B163" s="38"/>
      <c r="C163" s="38"/>
      <c r="D163" s="42"/>
      <c r="E163" s="42"/>
      <c r="F163" s="38"/>
      <c r="G163" s="38"/>
      <c r="H163" s="40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F163" s="38"/>
      <c r="AG163" s="38"/>
      <c r="AH163" s="38"/>
      <c r="AI163" s="38"/>
    </row>
    <row r="164" spans="1:35" ht="15.75" customHeight="1">
      <c r="A164" s="38"/>
      <c r="B164" s="38"/>
      <c r="C164" s="38"/>
      <c r="D164" s="42"/>
      <c r="E164" s="42"/>
      <c r="F164" s="38"/>
      <c r="G164" s="38"/>
      <c r="H164" s="40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F164" s="38"/>
      <c r="AG164" s="38"/>
      <c r="AH164" s="38"/>
      <c r="AI164" s="38"/>
    </row>
    <row r="165" spans="1:35" ht="15.75" customHeight="1">
      <c r="A165" s="38"/>
      <c r="B165" s="38"/>
      <c r="C165" s="38"/>
      <c r="D165" s="42"/>
      <c r="E165" s="42"/>
      <c r="F165" s="38"/>
      <c r="G165" s="38"/>
      <c r="H165" s="40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F165" s="38"/>
      <c r="AG165" s="38"/>
      <c r="AH165" s="38"/>
      <c r="AI165" s="38"/>
    </row>
    <row r="166" spans="1:35" ht="15.75" customHeight="1">
      <c r="A166" s="38"/>
      <c r="B166" s="38"/>
      <c r="C166" s="38"/>
      <c r="D166" s="42"/>
      <c r="E166" s="42"/>
      <c r="F166" s="38"/>
      <c r="G166" s="38"/>
      <c r="H166" s="40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8"/>
      <c r="AI166" s="38"/>
    </row>
    <row r="167" spans="1:35" ht="15.75" customHeight="1">
      <c r="A167" s="38"/>
      <c r="B167" s="38"/>
      <c r="C167" s="38"/>
      <c r="D167" s="42"/>
      <c r="E167" s="42"/>
      <c r="F167" s="38"/>
      <c r="G167" s="38"/>
      <c r="H167" s="40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F167" s="38"/>
      <c r="AG167" s="38"/>
      <c r="AH167" s="38"/>
      <c r="AI167" s="38"/>
    </row>
    <row r="168" spans="1:35" ht="15.75" customHeight="1">
      <c r="A168" s="38"/>
      <c r="B168" s="38"/>
      <c r="C168" s="38"/>
      <c r="D168" s="42"/>
      <c r="E168" s="42"/>
      <c r="F168" s="38"/>
      <c r="G168" s="38"/>
      <c r="H168" s="40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F168" s="38"/>
      <c r="AG168" s="38"/>
      <c r="AH168" s="38"/>
      <c r="AI168" s="38"/>
    </row>
    <row r="169" spans="1:35" ht="15.75" customHeight="1">
      <c r="A169" s="38"/>
      <c r="B169" s="38"/>
      <c r="C169" s="38"/>
      <c r="D169" s="42"/>
      <c r="E169" s="42"/>
      <c r="F169" s="38"/>
      <c r="G169" s="38"/>
      <c r="H169" s="40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F169" s="38"/>
      <c r="AG169" s="38"/>
      <c r="AH169" s="38"/>
      <c r="AI169" s="38"/>
    </row>
    <row r="170" spans="1:35" ht="15.75" customHeight="1">
      <c r="A170" s="38"/>
      <c r="B170" s="38"/>
      <c r="C170" s="38"/>
      <c r="D170" s="42"/>
      <c r="E170" s="42"/>
      <c r="F170" s="38"/>
      <c r="G170" s="38"/>
      <c r="H170" s="40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F170" s="38"/>
      <c r="AG170" s="38"/>
      <c r="AH170" s="38"/>
      <c r="AI170" s="38"/>
    </row>
    <row r="171" spans="1:35" ht="15.75" customHeight="1">
      <c r="A171" s="38"/>
      <c r="B171" s="38"/>
      <c r="C171" s="38"/>
      <c r="D171" s="42"/>
      <c r="E171" s="42"/>
      <c r="F171" s="38"/>
      <c r="G171" s="38"/>
      <c r="H171" s="40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F171" s="38"/>
      <c r="AG171" s="38"/>
      <c r="AH171" s="38"/>
      <c r="AI171" s="38"/>
    </row>
    <row r="172" spans="1:35" ht="15.75" customHeight="1">
      <c r="A172" s="38"/>
      <c r="B172" s="38"/>
      <c r="C172" s="38"/>
      <c r="D172" s="42"/>
      <c r="E172" s="42"/>
      <c r="F172" s="38"/>
      <c r="G172" s="38"/>
      <c r="H172" s="40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F172" s="38"/>
      <c r="AG172" s="38"/>
      <c r="AH172" s="38"/>
      <c r="AI172" s="38"/>
    </row>
    <row r="173" spans="1:35" ht="15.75" customHeight="1">
      <c r="A173" s="38"/>
      <c r="B173" s="38"/>
      <c r="C173" s="38"/>
      <c r="D173" s="42"/>
      <c r="E173" s="42"/>
      <c r="F173" s="38"/>
      <c r="G173" s="38"/>
      <c r="H173" s="40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F173" s="38"/>
      <c r="AG173" s="38"/>
      <c r="AH173" s="38"/>
      <c r="AI173" s="38"/>
    </row>
    <row r="174" spans="1:35" ht="15.75" customHeight="1">
      <c r="A174" s="38"/>
      <c r="B174" s="38"/>
      <c r="C174" s="38"/>
      <c r="D174" s="42"/>
      <c r="E174" s="42"/>
      <c r="F174" s="38"/>
      <c r="G174" s="38"/>
      <c r="H174" s="40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8"/>
      <c r="AI174" s="38"/>
    </row>
    <row r="175" spans="1:35" ht="15.75" customHeight="1">
      <c r="A175" s="38"/>
      <c r="B175" s="38"/>
      <c r="C175" s="38"/>
      <c r="D175" s="42"/>
      <c r="E175" s="42"/>
      <c r="F175" s="38"/>
      <c r="G175" s="38"/>
      <c r="H175" s="40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F175" s="38"/>
      <c r="AG175" s="38"/>
      <c r="AH175" s="38"/>
      <c r="AI175" s="38"/>
    </row>
    <row r="176" spans="1:35" ht="15.75" customHeight="1">
      <c r="A176" s="38"/>
      <c r="B176" s="38"/>
      <c r="C176" s="38"/>
      <c r="D176" s="42"/>
      <c r="E176" s="42"/>
      <c r="F176" s="38"/>
      <c r="G176" s="38"/>
      <c r="H176" s="40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</row>
    <row r="177" spans="1:35" ht="15.75" customHeight="1">
      <c r="A177" s="38"/>
      <c r="B177" s="38"/>
      <c r="C177" s="38"/>
      <c r="D177" s="42"/>
      <c r="E177" s="42"/>
      <c r="F177" s="38"/>
      <c r="G177" s="38"/>
      <c r="H177" s="40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</row>
    <row r="178" spans="1:35" ht="15.75" customHeight="1">
      <c r="A178" s="38"/>
      <c r="B178" s="38"/>
      <c r="C178" s="38"/>
      <c r="D178" s="42"/>
      <c r="E178" s="42"/>
      <c r="F178" s="38"/>
      <c r="G178" s="38"/>
      <c r="H178" s="40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F178" s="38"/>
      <c r="AG178" s="38"/>
      <c r="AH178" s="38"/>
      <c r="AI178" s="38"/>
    </row>
    <row r="179" spans="1:35" ht="15.75" customHeight="1">
      <c r="A179" s="38"/>
      <c r="B179" s="38"/>
      <c r="C179" s="38"/>
      <c r="D179" s="42"/>
      <c r="E179" s="42"/>
      <c r="F179" s="38"/>
      <c r="G179" s="38"/>
      <c r="H179" s="40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F179" s="38"/>
      <c r="AG179" s="38"/>
      <c r="AH179" s="38"/>
      <c r="AI179" s="38"/>
    </row>
    <row r="180" spans="1:35" ht="15.75" customHeight="1">
      <c r="A180" s="38"/>
      <c r="B180" s="38"/>
      <c r="C180" s="38"/>
      <c r="D180" s="42"/>
      <c r="E180" s="42"/>
      <c r="F180" s="38"/>
      <c r="G180" s="38"/>
      <c r="H180" s="40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F180" s="38"/>
      <c r="AG180" s="38"/>
      <c r="AH180" s="38"/>
      <c r="AI180" s="38"/>
    </row>
    <row r="181" spans="1:35" ht="15.75" customHeight="1">
      <c r="A181" s="38"/>
      <c r="B181" s="38"/>
      <c r="C181" s="38"/>
      <c r="D181" s="42"/>
      <c r="E181" s="42"/>
      <c r="F181" s="38"/>
      <c r="G181" s="38"/>
      <c r="H181" s="40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F181" s="38"/>
      <c r="AG181" s="38"/>
      <c r="AH181" s="38"/>
      <c r="AI181" s="38"/>
    </row>
    <row r="182" spans="1:35" ht="15.75" customHeight="1">
      <c r="A182" s="38"/>
      <c r="B182" s="38"/>
      <c r="C182" s="38"/>
      <c r="D182" s="42"/>
      <c r="E182" s="42"/>
      <c r="F182" s="38"/>
      <c r="G182" s="38"/>
      <c r="H182" s="40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F182" s="38"/>
      <c r="AG182" s="38"/>
      <c r="AH182" s="38"/>
      <c r="AI182" s="38"/>
    </row>
    <row r="183" spans="1:35" ht="15.75" customHeight="1">
      <c r="A183" s="38"/>
      <c r="B183" s="38"/>
      <c r="C183" s="38"/>
      <c r="D183" s="42"/>
      <c r="E183" s="42"/>
      <c r="F183" s="38"/>
      <c r="G183" s="38"/>
      <c r="H183" s="40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F183" s="38"/>
      <c r="AG183" s="38"/>
      <c r="AH183" s="38"/>
      <c r="AI183" s="38"/>
    </row>
    <row r="184" spans="1:35" ht="15.75" customHeight="1">
      <c r="A184" s="38"/>
      <c r="B184" s="38"/>
      <c r="C184" s="38"/>
      <c r="D184" s="42"/>
      <c r="E184" s="42"/>
      <c r="F184" s="38"/>
      <c r="G184" s="38"/>
      <c r="H184" s="40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F184" s="38"/>
      <c r="AG184" s="38"/>
      <c r="AH184" s="38"/>
      <c r="AI184" s="38"/>
    </row>
    <row r="185" spans="1:35" ht="15.75" customHeight="1">
      <c r="A185" s="38"/>
      <c r="B185" s="38"/>
      <c r="C185" s="38"/>
      <c r="D185" s="42"/>
      <c r="E185" s="42"/>
      <c r="F185" s="38"/>
      <c r="G185" s="38"/>
      <c r="H185" s="40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F185" s="38"/>
      <c r="AG185" s="38"/>
      <c r="AH185" s="38"/>
      <c r="AI185" s="38"/>
    </row>
    <row r="186" spans="1:35" ht="15.75" customHeight="1">
      <c r="A186" s="38"/>
      <c r="B186" s="38"/>
      <c r="C186" s="38"/>
      <c r="D186" s="42"/>
      <c r="E186" s="42"/>
      <c r="F186" s="38"/>
      <c r="G186" s="38"/>
      <c r="H186" s="40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F186" s="38"/>
      <c r="AG186" s="38"/>
      <c r="AH186" s="38"/>
      <c r="AI186" s="38"/>
    </row>
    <row r="187" spans="1:35" ht="15.75" customHeight="1">
      <c r="A187" s="38"/>
      <c r="B187" s="38"/>
      <c r="C187" s="38"/>
      <c r="D187" s="42"/>
      <c r="E187" s="42"/>
      <c r="F187" s="38"/>
      <c r="G187" s="38"/>
      <c r="H187" s="40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</row>
    <row r="188" spans="1:35" ht="15.75" customHeight="1">
      <c r="A188" s="38"/>
      <c r="B188" s="38"/>
      <c r="C188" s="38"/>
      <c r="D188" s="42"/>
      <c r="E188" s="42"/>
      <c r="F188" s="38"/>
      <c r="G188" s="38"/>
      <c r="H188" s="40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</row>
    <row r="189" spans="1:35" ht="15.75" customHeight="1">
      <c r="A189" s="38"/>
      <c r="B189" s="38"/>
      <c r="C189" s="38"/>
      <c r="D189" s="42"/>
      <c r="E189" s="42"/>
      <c r="F189" s="38"/>
      <c r="G189" s="38"/>
      <c r="H189" s="40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</row>
    <row r="190" spans="1:35" ht="15.75" customHeight="1">
      <c r="A190" s="38"/>
      <c r="B190" s="38"/>
      <c r="C190" s="38"/>
      <c r="D190" s="42"/>
      <c r="E190" s="42"/>
      <c r="F190" s="38"/>
      <c r="G190" s="38"/>
      <c r="H190" s="40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</row>
    <row r="191" spans="1:35" ht="15.75" customHeight="1">
      <c r="A191" s="38"/>
      <c r="B191" s="38"/>
      <c r="C191" s="38"/>
      <c r="D191" s="42"/>
      <c r="E191" s="42"/>
      <c r="F191" s="38"/>
      <c r="G191" s="38"/>
      <c r="H191" s="40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</row>
    <row r="192" spans="1:35" ht="15.75" customHeight="1">
      <c r="A192" s="38"/>
      <c r="B192" s="38"/>
      <c r="C192" s="38"/>
      <c r="D192" s="42"/>
      <c r="E192" s="42"/>
      <c r="F192" s="38"/>
      <c r="G192" s="38"/>
      <c r="H192" s="40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</row>
    <row r="193" spans="1:35" ht="15.75" customHeight="1">
      <c r="A193" s="38"/>
      <c r="B193" s="38"/>
      <c r="C193" s="38"/>
      <c r="D193" s="42"/>
      <c r="E193" s="42"/>
      <c r="F193" s="38"/>
      <c r="G193" s="38"/>
      <c r="H193" s="40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</row>
    <row r="194" spans="1:35" ht="15.75" customHeight="1">
      <c r="A194" s="38"/>
      <c r="B194" s="38"/>
      <c r="C194" s="38"/>
      <c r="D194" s="42"/>
      <c r="E194" s="42"/>
      <c r="F194" s="38"/>
      <c r="G194" s="38"/>
      <c r="H194" s="40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</row>
    <row r="195" spans="1:35" ht="15.75" customHeight="1">
      <c r="A195" s="38"/>
      <c r="B195" s="38"/>
      <c r="C195" s="38"/>
      <c r="D195" s="42"/>
      <c r="E195" s="42"/>
      <c r="F195" s="38"/>
      <c r="G195" s="38"/>
      <c r="H195" s="40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F195" s="38"/>
      <c r="AG195" s="38"/>
      <c r="AH195" s="38"/>
      <c r="AI195" s="38"/>
    </row>
    <row r="196" spans="1:35" ht="15.75" customHeight="1">
      <c r="A196" s="38"/>
      <c r="B196" s="38"/>
      <c r="C196" s="38"/>
      <c r="D196" s="42"/>
      <c r="E196" s="42"/>
      <c r="F196" s="38"/>
      <c r="G196" s="38"/>
      <c r="H196" s="40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F196" s="38"/>
      <c r="AG196" s="38"/>
      <c r="AH196" s="38"/>
      <c r="AI196" s="38"/>
    </row>
    <row r="197" spans="1:35" ht="15.75" customHeight="1">
      <c r="A197" s="38"/>
      <c r="B197" s="38"/>
      <c r="C197" s="38"/>
      <c r="D197" s="42"/>
      <c r="E197" s="42"/>
      <c r="F197" s="38"/>
      <c r="G197" s="38"/>
      <c r="H197" s="40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F197" s="38"/>
      <c r="AG197" s="38"/>
      <c r="AH197" s="38"/>
      <c r="AI197" s="38"/>
    </row>
    <row r="198" spans="1:35" ht="15.75" customHeight="1">
      <c r="A198" s="38"/>
      <c r="B198" s="38"/>
      <c r="C198" s="38"/>
      <c r="D198" s="42"/>
      <c r="E198" s="42"/>
      <c r="F198" s="38"/>
      <c r="G198" s="38"/>
      <c r="H198" s="40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F198" s="38"/>
      <c r="AG198" s="38"/>
      <c r="AH198" s="38"/>
      <c r="AI198" s="38"/>
    </row>
    <row r="199" spans="1:35" ht="15.75" customHeight="1">
      <c r="A199" s="38"/>
      <c r="B199" s="38"/>
      <c r="C199" s="38"/>
      <c r="D199" s="42"/>
      <c r="E199" s="42"/>
      <c r="F199" s="38"/>
      <c r="G199" s="38"/>
      <c r="H199" s="40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F199" s="38"/>
      <c r="AG199" s="38"/>
      <c r="AH199" s="38"/>
      <c r="AI199" s="38"/>
    </row>
    <row r="200" spans="1:35" ht="15.75" customHeight="1">
      <c r="A200" s="38"/>
      <c r="B200" s="38"/>
      <c r="C200" s="38"/>
      <c r="D200" s="42"/>
      <c r="E200" s="42"/>
      <c r="F200" s="38"/>
      <c r="G200" s="38"/>
      <c r="H200" s="40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F200" s="38"/>
      <c r="AG200" s="38"/>
      <c r="AH200" s="38"/>
      <c r="AI200" s="38"/>
    </row>
    <row r="201" spans="1:35" ht="15.75" customHeight="1">
      <c r="A201" s="38"/>
      <c r="B201" s="38"/>
      <c r="C201" s="38"/>
      <c r="D201" s="42"/>
      <c r="E201" s="42"/>
      <c r="F201" s="38"/>
      <c r="G201" s="38"/>
      <c r="H201" s="40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F201" s="38"/>
      <c r="AG201" s="38"/>
      <c r="AH201" s="38"/>
      <c r="AI201" s="38"/>
    </row>
    <row r="202" spans="1:35" ht="15.75" customHeight="1">
      <c r="A202" s="38"/>
      <c r="B202" s="38"/>
      <c r="C202" s="38"/>
      <c r="D202" s="42"/>
      <c r="E202" s="42"/>
      <c r="F202" s="38"/>
      <c r="G202" s="38"/>
      <c r="H202" s="40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F202" s="38"/>
      <c r="AG202" s="38"/>
      <c r="AH202" s="38"/>
      <c r="AI202" s="38"/>
    </row>
    <row r="203" spans="1:35" ht="15.75" customHeight="1">
      <c r="A203" s="38"/>
      <c r="B203" s="38"/>
      <c r="C203" s="38"/>
      <c r="D203" s="42"/>
      <c r="E203" s="42"/>
      <c r="F203" s="38"/>
      <c r="G203" s="38"/>
      <c r="H203" s="40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F203" s="38"/>
      <c r="AG203" s="38"/>
      <c r="AH203" s="38"/>
      <c r="AI203" s="38"/>
    </row>
    <row r="204" spans="1:35" ht="15.75" customHeight="1">
      <c r="A204" s="38"/>
      <c r="B204" s="38"/>
      <c r="C204" s="38"/>
      <c r="D204" s="42"/>
      <c r="E204" s="42"/>
      <c r="F204" s="38"/>
      <c r="G204" s="38"/>
      <c r="H204" s="40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F204" s="38"/>
      <c r="AG204" s="38"/>
      <c r="AH204" s="38"/>
      <c r="AI204" s="38"/>
    </row>
    <row r="205" spans="1:35" ht="15.75" customHeight="1">
      <c r="A205" s="38"/>
      <c r="B205" s="38"/>
      <c r="C205" s="38"/>
      <c r="D205" s="42"/>
      <c r="E205" s="42"/>
      <c r="F205" s="38"/>
      <c r="G205" s="38"/>
      <c r="H205" s="40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F205" s="38"/>
      <c r="AG205" s="38"/>
      <c r="AH205" s="38"/>
      <c r="AI205" s="38"/>
    </row>
    <row r="206" spans="1:35" ht="15.75" customHeight="1">
      <c r="A206" s="38"/>
      <c r="B206" s="38"/>
      <c r="C206" s="38"/>
      <c r="D206" s="42"/>
      <c r="E206" s="42"/>
      <c r="F206" s="38"/>
      <c r="G206" s="38"/>
      <c r="H206" s="40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F206" s="38"/>
      <c r="AG206" s="38"/>
      <c r="AH206" s="38"/>
      <c r="AI206" s="38"/>
    </row>
    <row r="207" spans="1:35" ht="15.75" customHeight="1">
      <c r="A207" s="38"/>
      <c r="B207" s="38"/>
      <c r="C207" s="38"/>
      <c r="D207" s="42"/>
      <c r="E207" s="42"/>
      <c r="F207" s="38"/>
      <c r="G207" s="38"/>
      <c r="H207" s="40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F207" s="38"/>
      <c r="AG207" s="38"/>
      <c r="AH207" s="38"/>
      <c r="AI207" s="38"/>
    </row>
    <row r="208" spans="1:35" ht="15.75" customHeight="1">
      <c r="A208" s="38"/>
      <c r="B208" s="38"/>
      <c r="C208" s="38"/>
      <c r="D208" s="42"/>
      <c r="E208" s="42"/>
      <c r="F208" s="38"/>
      <c r="G208" s="38"/>
      <c r="H208" s="40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F208" s="38"/>
      <c r="AG208" s="38"/>
      <c r="AH208" s="38"/>
      <c r="AI208" s="38"/>
    </row>
    <row r="209" spans="1:35" ht="15.75" customHeight="1">
      <c r="A209" s="38"/>
      <c r="B209" s="38"/>
      <c r="C209" s="38"/>
      <c r="D209" s="42"/>
      <c r="E209" s="42"/>
      <c r="F209" s="38"/>
      <c r="G209" s="38"/>
      <c r="H209" s="40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F209" s="38"/>
      <c r="AG209" s="38"/>
      <c r="AH209" s="38"/>
      <c r="AI209" s="38"/>
    </row>
    <row r="210" spans="1:35" ht="15.75" customHeight="1">
      <c r="A210" s="38"/>
      <c r="B210" s="38"/>
      <c r="C210" s="38"/>
      <c r="D210" s="42"/>
      <c r="E210" s="42"/>
      <c r="F210" s="38"/>
      <c r="G210" s="38"/>
      <c r="H210" s="40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F210" s="38"/>
      <c r="AG210" s="38"/>
      <c r="AH210" s="38"/>
      <c r="AI210" s="38"/>
    </row>
    <row r="211" spans="1:35" ht="15.75" customHeight="1">
      <c r="A211" s="38"/>
      <c r="B211" s="38"/>
      <c r="C211" s="38"/>
      <c r="D211" s="42"/>
      <c r="E211" s="42"/>
      <c r="F211" s="38"/>
      <c r="G211" s="38"/>
      <c r="H211" s="40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F211" s="38"/>
      <c r="AG211" s="38"/>
      <c r="AH211" s="38"/>
      <c r="AI211" s="38"/>
    </row>
    <row r="212" spans="1:35" ht="15.75" customHeight="1">
      <c r="A212" s="38"/>
      <c r="B212" s="38"/>
      <c r="C212" s="38"/>
      <c r="D212" s="42"/>
      <c r="E212" s="42"/>
      <c r="F212" s="38"/>
      <c r="G212" s="38"/>
      <c r="H212" s="40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F212" s="38"/>
      <c r="AG212" s="38"/>
      <c r="AH212" s="38"/>
      <c r="AI212" s="38"/>
    </row>
    <row r="213" spans="1:35" ht="15.75" customHeight="1">
      <c r="A213" s="38"/>
      <c r="B213" s="38"/>
      <c r="C213" s="38"/>
      <c r="D213" s="42"/>
      <c r="E213" s="42"/>
      <c r="F213" s="38"/>
      <c r="G213" s="38"/>
      <c r="H213" s="40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F213" s="38"/>
      <c r="AG213" s="38"/>
      <c r="AH213" s="38"/>
      <c r="AI213" s="38"/>
    </row>
    <row r="214" spans="1:35" ht="15.75" customHeight="1">
      <c r="A214" s="38"/>
      <c r="B214" s="38"/>
      <c r="C214" s="38"/>
      <c r="D214" s="42"/>
      <c r="E214" s="42"/>
      <c r="F214" s="38"/>
      <c r="G214" s="38"/>
      <c r="H214" s="40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F214" s="38"/>
      <c r="AG214" s="38"/>
      <c r="AH214" s="38"/>
      <c r="AI214" s="38"/>
    </row>
    <row r="215" spans="1:35" ht="15.75" customHeight="1">
      <c r="A215" s="38"/>
      <c r="B215" s="38"/>
      <c r="C215" s="38"/>
      <c r="D215" s="42"/>
      <c r="E215" s="42"/>
      <c r="F215" s="38"/>
      <c r="G215" s="38"/>
      <c r="H215" s="40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F215" s="38"/>
      <c r="AG215" s="38"/>
      <c r="AH215" s="38"/>
      <c r="AI215" s="38"/>
    </row>
    <row r="216" spans="1:35" ht="15.75" customHeight="1">
      <c r="A216" s="38"/>
      <c r="B216" s="38"/>
      <c r="C216" s="38"/>
      <c r="D216" s="42"/>
      <c r="E216" s="42"/>
      <c r="F216" s="38"/>
      <c r="G216" s="38"/>
      <c r="H216" s="40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F216" s="38"/>
      <c r="AG216" s="38"/>
      <c r="AH216" s="38"/>
      <c r="AI216" s="38"/>
    </row>
    <row r="217" spans="1:35" ht="15.75" customHeight="1">
      <c r="A217" s="38"/>
      <c r="B217" s="38"/>
      <c r="C217" s="38"/>
      <c r="D217" s="42"/>
      <c r="E217" s="42"/>
      <c r="F217" s="38"/>
      <c r="G217" s="38"/>
      <c r="H217" s="40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F217" s="38"/>
      <c r="AG217" s="38"/>
      <c r="AH217" s="38"/>
      <c r="AI217" s="38"/>
    </row>
    <row r="218" spans="1:35" ht="15.75" customHeight="1">
      <c r="A218" s="38"/>
      <c r="B218" s="38"/>
      <c r="C218" s="38"/>
      <c r="D218" s="42"/>
      <c r="E218" s="42"/>
      <c r="F218" s="38"/>
      <c r="G218" s="38"/>
      <c r="H218" s="40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F218" s="38"/>
      <c r="AG218" s="38"/>
      <c r="AH218" s="38"/>
      <c r="AI218" s="38"/>
    </row>
    <row r="219" spans="1:35" ht="15.75" customHeight="1">
      <c r="A219" s="38"/>
      <c r="B219" s="38"/>
      <c r="C219" s="38"/>
      <c r="D219" s="42"/>
      <c r="E219" s="42"/>
      <c r="F219" s="38"/>
      <c r="G219" s="38"/>
      <c r="H219" s="40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F219" s="38"/>
      <c r="AG219" s="38"/>
      <c r="AH219" s="38"/>
      <c r="AI219" s="38"/>
    </row>
    <row r="220" spans="1:35" ht="15.75" customHeight="1">
      <c r="A220" s="38"/>
      <c r="B220" s="38"/>
      <c r="C220" s="38"/>
      <c r="D220" s="42"/>
      <c r="E220" s="42"/>
      <c r="F220" s="38"/>
      <c r="G220" s="38"/>
      <c r="H220" s="40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F220" s="38"/>
      <c r="AG220" s="38"/>
      <c r="AH220" s="38"/>
      <c r="AI220" s="38"/>
    </row>
    <row r="221" spans="1:35" ht="15.75" customHeight="1">
      <c r="A221" s="38"/>
      <c r="B221" s="38"/>
      <c r="C221" s="38"/>
      <c r="D221" s="42"/>
      <c r="E221" s="42"/>
      <c r="F221" s="38"/>
      <c r="G221" s="38"/>
      <c r="H221" s="40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F221" s="38"/>
      <c r="AG221" s="38"/>
      <c r="AH221" s="38"/>
      <c r="AI221" s="38"/>
    </row>
    <row r="222" spans="1:35" ht="15.75" customHeight="1">
      <c r="A222" s="38"/>
      <c r="B222" s="38"/>
      <c r="C222" s="38"/>
      <c r="D222" s="42"/>
      <c r="E222" s="42"/>
      <c r="F222" s="38"/>
      <c r="G222" s="38"/>
      <c r="H222" s="40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F222" s="38"/>
      <c r="AG222" s="38"/>
      <c r="AH222" s="38"/>
      <c r="AI222" s="38"/>
    </row>
    <row r="223" spans="1:35" ht="15.75" customHeight="1">
      <c r="A223" s="38"/>
      <c r="B223" s="38"/>
      <c r="C223" s="38"/>
      <c r="D223" s="42"/>
      <c r="E223" s="42"/>
      <c r="F223" s="38"/>
      <c r="G223" s="38"/>
      <c r="H223" s="40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F223" s="38"/>
      <c r="AG223" s="38"/>
      <c r="AH223" s="38"/>
      <c r="AI223" s="38"/>
    </row>
    <row r="224" spans="1:35" ht="15.75" customHeight="1">
      <c r="A224" s="38"/>
      <c r="B224" s="38"/>
      <c r="C224" s="38"/>
      <c r="D224" s="42"/>
      <c r="E224" s="42"/>
      <c r="F224" s="38"/>
      <c r="G224" s="38"/>
      <c r="H224" s="40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F224" s="38"/>
      <c r="AG224" s="38"/>
      <c r="AH224" s="38"/>
      <c r="AI224" s="38"/>
    </row>
    <row r="225" spans="1:35" ht="15.75" customHeight="1">
      <c r="A225" s="38"/>
      <c r="B225" s="38"/>
      <c r="C225" s="38"/>
      <c r="D225" s="42"/>
      <c r="E225" s="42"/>
      <c r="F225" s="38"/>
      <c r="G225" s="38"/>
      <c r="H225" s="40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F225" s="38"/>
      <c r="AG225" s="38"/>
      <c r="AH225" s="38"/>
      <c r="AI225" s="38"/>
    </row>
    <row r="226" spans="1:35" ht="15.75" customHeight="1">
      <c r="A226" s="38"/>
      <c r="B226" s="38"/>
      <c r="C226" s="38"/>
      <c r="D226" s="42"/>
      <c r="E226" s="42"/>
      <c r="F226" s="38"/>
      <c r="G226" s="38"/>
      <c r="H226" s="40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F226" s="38"/>
      <c r="AG226" s="38"/>
      <c r="AH226" s="38"/>
      <c r="AI226" s="38"/>
    </row>
    <row r="227" spans="1:35" ht="15.75" customHeight="1">
      <c r="A227" s="38"/>
      <c r="B227" s="38"/>
      <c r="C227" s="38"/>
      <c r="D227" s="42"/>
      <c r="E227" s="42"/>
      <c r="F227" s="38"/>
      <c r="G227" s="38"/>
      <c r="H227" s="40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F227" s="38"/>
      <c r="AG227" s="38"/>
      <c r="AH227" s="38"/>
      <c r="AI227" s="38"/>
    </row>
    <row r="228" spans="1:35" ht="15.75" customHeight="1">
      <c r="A228" s="38"/>
      <c r="B228" s="38"/>
      <c r="C228" s="38"/>
      <c r="D228" s="42"/>
      <c r="E228" s="42"/>
      <c r="F228" s="38"/>
      <c r="G228" s="38"/>
      <c r="H228" s="40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F228" s="38"/>
      <c r="AG228" s="38"/>
      <c r="AH228" s="38"/>
      <c r="AI228" s="38"/>
    </row>
    <row r="229" spans="1:35" ht="15.75" customHeight="1">
      <c r="A229" s="38"/>
      <c r="B229" s="38"/>
      <c r="C229" s="38"/>
      <c r="D229" s="42"/>
      <c r="E229" s="42"/>
      <c r="F229" s="38"/>
      <c r="G229" s="38"/>
      <c r="H229" s="40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F229" s="38"/>
      <c r="AG229" s="38"/>
      <c r="AH229" s="38"/>
      <c r="AI229" s="38"/>
    </row>
    <row r="230" spans="1:35" ht="15.75" customHeight="1">
      <c r="A230" s="38"/>
      <c r="B230" s="38"/>
      <c r="C230" s="38"/>
      <c r="D230" s="42"/>
      <c r="E230" s="42"/>
      <c r="F230" s="38"/>
      <c r="G230" s="38"/>
      <c r="H230" s="40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F230" s="38"/>
      <c r="AG230" s="38"/>
      <c r="AH230" s="38"/>
      <c r="AI230" s="38"/>
    </row>
    <row r="231" spans="1:35" ht="15.75" customHeight="1">
      <c r="A231" s="38"/>
      <c r="B231" s="38"/>
      <c r="C231" s="38"/>
      <c r="D231" s="42"/>
      <c r="E231" s="42"/>
      <c r="F231" s="38"/>
      <c r="G231" s="38"/>
      <c r="H231" s="40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F231" s="38"/>
      <c r="AG231" s="38"/>
      <c r="AH231" s="38"/>
      <c r="AI231" s="38"/>
    </row>
    <row r="232" spans="1:35" ht="15.75" customHeight="1">
      <c r="A232" s="38"/>
      <c r="B232" s="38"/>
      <c r="C232" s="38"/>
      <c r="D232" s="42"/>
      <c r="E232" s="42"/>
      <c r="F232" s="38"/>
      <c r="G232" s="38"/>
      <c r="H232" s="40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F232" s="38"/>
      <c r="AG232" s="38"/>
      <c r="AH232" s="38"/>
      <c r="AI232" s="38"/>
    </row>
    <row r="233" spans="1:35" ht="15.75" customHeight="1">
      <c r="A233" s="38"/>
      <c r="B233" s="38"/>
      <c r="C233" s="38"/>
      <c r="D233" s="42"/>
      <c r="E233" s="42"/>
      <c r="F233" s="38"/>
      <c r="G233" s="38"/>
      <c r="H233" s="40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F233" s="38"/>
      <c r="AG233" s="38"/>
      <c r="AH233" s="38"/>
      <c r="AI233" s="38"/>
    </row>
    <row r="234" spans="1:35" ht="15.75" customHeight="1">
      <c r="A234" s="38"/>
      <c r="B234" s="38"/>
      <c r="C234" s="38"/>
      <c r="D234" s="42"/>
      <c r="E234" s="42"/>
      <c r="F234" s="38"/>
      <c r="G234" s="38"/>
      <c r="H234" s="40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F234" s="38"/>
      <c r="AG234" s="38"/>
      <c r="AH234" s="38"/>
      <c r="AI234" s="38"/>
    </row>
    <row r="235" spans="1:35" ht="15.75" customHeight="1">
      <c r="A235" s="38"/>
      <c r="B235" s="38"/>
      <c r="C235" s="38"/>
      <c r="D235" s="42"/>
      <c r="E235" s="42"/>
      <c r="F235" s="38"/>
      <c r="G235" s="38"/>
      <c r="H235" s="40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F235" s="38"/>
      <c r="AG235" s="38"/>
      <c r="AH235" s="38"/>
      <c r="AI235" s="38"/>
    </row>
    <row r="236" spans="1:35" ht="15.75" customHeight="1">
      <c r="A236" s="38"/>
      <c r="B236" s="38"/>
      <c r="C236" s="38"/>
      <c r="D236" s="42"/>
      <c r="E236" s="42"/>
      <c r="F236" s="38"/>
      <c r="G236" s="38"/>
      <c r="H236" s="40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F236" s="38"/>
      <c r="AG236" s="38"/>
      <c r="AH236" s="38"/>
      <c r="AI236" s="38"/>
    </row>
    <row r="237" spans="1:35" ht="15.75" customHeight="1">
      <c r="A237" s="38"/>
      <c r="B237" s="38"/>
      <c r="C237" s="38"/>
      <c r="D237" s="42"/>
      <c r="E237" s="42"/>
      <c r="F237" s="38"/>
      <c r="G237" s="38"/>
      <c r="H237" s="40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F237" s="38"/>
      <c r="AG237" s="38"/>
      <c r="AH237" s="38"/>
      <c r="AI237" s="38"/>
    </row>
    <row r="238" spans="1:35" ht="15.75" customHeight="1">
      <c r="A238" s="38"/>
      <c r="B238" s="38"/>
      <c r="C238" s="38"/>
      <c r="D238" s="42"/>
      <c r="E238" s="42"/>
      <c r="F238" s="38"/>
      <c r="G238" s="38"/>
      <c r="H238" s="40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F238" s="38"/>
      <c r="AG238" s="38"/>
      <c r="AH238" s="38"/>
      <c r="AI238" s="38"/>
    </row>
    <row r="239" spans="1:35" ht="15.75" customHeight="1">
      <c r="A239" s="38"/>
      <c r="B239" s="38"/>
      <c r="C239" s="38"/>
      <c r="D239" s="42"/>
      <c r="E239" s="42"/>
      <c r="F239" s="38"/>
      <c r="G239" s="38"/>
      <c r="H239" s="40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F239" s="38"/>
      <c r="AG239" s="38"/>
      <c r="AH239" s="38"/>
      <c r="AI239" s="38"/>
    </row>
    <row r="240" spans="1:35" ht="15.75" customHeight="1">
      <c r="A240" s="38"/>
      <c r="B240" s="38"/>
      <c r="C240" s="38"/>
      <c r="D240" s="42"/>
      <c r="E240" s="42"/>
      <c r="F240" s="38"/>
      <c r="G240" s="38"/>
      <c r="H240" s="40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F240" s="38"/>
      <c r="AG240" s="38"/>
      <c r="AH240" s="38"/>
      <c r="AI240" s="38"/>
    </row>
    <row r="241" spans="1:35" ht="15.75" customHeight="1">
      <c r="A241" s="38"/>
      <c r="B241" s="38"/>
      <c r="C241" s="38"/>
      <c r="D241" s="42"/>
      <c r="E241" s="42"/>
      <c r="F241" s="38"/>
      <c r="G241" s="38"/>
      <c r="H241" s="40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F241" s="38"/>
      <c r="AG241" s="38"/>
      <c r="AH241" s="38"/>
      <c r="AI241" s="38"/>
    </row>
    <row r="242" spans="1:35" ht="15.75" customHeight="1">
      <c r="A242" s="38"/>
      <c r="B242" s="38"/>
      <c r="C242" s="38"/>
      <c r="D242" s="42"/>
      <c r="E242" s="42"/>
      <c r="F242" s="38"/>
      <c r="G242" s="38"/>
      <c r="H242" s="40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F242" s="38"/>
      <c r="AG242" s="38"/>
      <c r="AH242" s="38"/>
      <c r="AI242" s="38"/>
    </row>
    <row r="243" spans="1:35" ht="15.75" customHeight="1">
      <c r="A243" s="38"/>
      <c r="B243" s="38"/>
      <c r="C243" s="38"/>
      <c r="D243" s="42"/>
      <c r="E243" s="42"/>
      <c r="F243" s="38"/>
      <c r="G243" s="38"/>
      <c r="H243" s="40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F243" s="38"/>
      <c r="AG243" s="38"/>
      <c r="AH243" s="38"/>
      <c r="AI243" s="38"/>
    </row>
    <row r="244" spans="1:35" ht="15.75" customHeight="1">
      <c r="A244" s="38"/>
      <c r="B244" s="38"/>
      <c r="C244" s="38"/>
      <c r="D244" s="42"/>
      <c r="E244" s="42"/>
      <c r="F244" s="38"/>
      <c r="G244" s="38"/>
      <c r="H244" s="40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F244" s="38"/>
      <c r="AG244" s="38"/>
      <c r="AH244" s="38"/>
      <c r="AI244" s="38"/>
    </row>
    <row r="245" spans="1:35" ht="15.75" customHeight="1">
      <c r="A245" s="38"/>
      <c r="B245" s="38"/>
      <c r="C245" s="38"/>
      <c r="D245" s="42"/>
      <c r="E245" s="42"/>
      <c r="F245" s="38"/>
      <c r="G245" s="38"/>
      <c r="H245" s="40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F245" s="38"/>
      <c r="AG245" s="38"/>
      <c r="AH245" s="38"/>
      <c r="AI245" s="38"/>
    </row>
    <row r="246" spans="1:35" ht="15.75" customHeight="1">
      <c r="A246" s="38"/>
      <c r="B246" s="38"/>
      <c r="C246" s="38"/>
      <c r="D246" s="42"/>
      <c r="E246" s="42"/>
      <c r="F246" s="38"/>
      <c r="G246" s="38"/>
      <c r="H246" s="40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F246" s="38"/>
      <c r="AG246" s="38"/>
      <c r="AH246" s="38"/>
      <c r="AI246" s="38"/>
    </row>
    <row r="247" spans="1:35" ht="15.75" customHeight="1">
      <c r="A247" s="38"/>
      <c r="B247" s="38"/>
      <c r="C247" s="38"/>
      <c r="D247" s="42"/>
      <c r="E247" s="42"/>
      <c r="F247" s="38"/>
      <c r="G247" s="38"/>
      <c r="H247" s="40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F247" s="38"/>
      <c r="AG247" s="38"/>
      <c r="AH247" s="38"/>
      <c r="AI247" s="38"/>
    </row>
    <row r="248" spans="1:35" ht="15.75" customHeight="1">
      <c r="A248" s="38"/>
      <c r="B248" s="38"/>
      <c r="C248" s="38"/>
      <c r="D248" s="42"/>
      <c r="E248" s="42"/>
      <c r="F248" s="38"/>
      <c r="G248" s="38"/>
      <c r="H248" s="40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F248" s="38"/>
      <c r="AG248" s="38"/>
      <c r="AH248" s="38"/>
      <c r="AI248" s="38"/>
    </row>
    <row r="249" spans="1:35" ht="15.75" customHeight="1">
      <c r="A249" s="38"/>
      <c r="B249" s="38"/>
      <c r="C249" s="38"/>
      <c r="D249" s="42"/>
      <c r="E249" s="42"/>
      <c r="F249" s="38"/>
      <c r="G249" s="38"/>
      <c r="H249" s="40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F249" s="38"/>
      <c r="AG249" s="38"/>
      <c r="AH249" s="38"/>
      <c r="AI249" s="38"/>
    </row>
    <row r="250" spans="1:35" ht="15.75" customHeight="1">
      <c r="A250" s="38"/>
      <c r="B250" s="38"/>
      <c r="C250" s="38"/>
      <c r="D250" s="42"/>
      <c r="E250" s="42"/>
      <c r="F250" s="38"/>
      <c r="G250" s="38"/>
      <c r="H250" s="40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F250" s="38"/>
      <c r="AG250" s="38"/>
      <c r="AH250" s="38"/>
      <c r="AI250" s="38"/>
    </row>
    <row r="251" spans="1:35" ht="15.75" customHeight="1">
      <c r="A251" s="38"/>
      <c r="B251" s="38"/>
      <c r="C251" s="38"/>
      <c r="D251" s="42"/>
      <c r="E251" s="42"/>
      <c r="F251" s="38"/>
      <c r="G251" s="38"/>
      <c r="H251" s="40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F251" s="38"/>
      <c r="AG251" s="38"/>
      <c r="AH251" s="38"/>
      <c r="AI251" s="38"/>
    </row>
    <row r="252" spans="1:35" ht="15.75" customHeight="1">
      <c r="A252" s="38"/>
      <c r="B252" s="38"/>
      <c r="C252" s="38"/>
      <c r="D252" s="42"/>
      <c r="E252" s="42"/>
      <c r="F252" s="38"/>
      <c r="G252" s="38"/>
      <c r="H252" s="40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F252" s="38"/>
      <c r="AG252" s="38"/>
      <c r="AH252" s="38"/>
      <c r="AI252" s="38"/>
    </row>
    <row r="253" spans="1:35" ht="15.75" customHeight="1">
      <c r="A253" s="38"/>
      <c r="B253" s="38"/>
      <c r="C253" s="38"/>
      <c r="D253" s="42"/>
      <c r="E253" s="42"/>
      <c r="F253" s="38"/>
      <c r="G253" s="38"/>
      <c r="H253" s="40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F253" s="38"/>
      <c r="AG253" s="38"/>
      <c r="AH253" s="38"/>
      <c r="AI253" s="38"/>
    </row>
    <row r="254" spans="1:35" ht="15.75" customHeight="1">
      <c r="A254" s="38"/>
      <c r="B254" s="38"/>
      <c r="C254" s="38"/>
      <c r="D254" s="42"/>
      <c r="E254" s="42"/>
      <c r="F254" s="38"/>
      <c r="G254" s="38"/>
      <c r="H254" s="40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F254" s="38"/>
      <c r="AG254" s="38"/>
      <c r="AH254" s="38"/>
      <c r="AI254" s="38"/>
    </row>
    <row r="255" spans="1:35" ht="15.75" customHeight="1">
      <c r="A255" s="38"/>
      <c r="B255" s="38"/>
      <c r="C255" s="38"/>
      <c r="D255" s="42"/>
      <c r="E255" s="42"/>
      <c r="F255" s="38"/>
      <c r="G255" s="38"/>
      <c r="H255" s="40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F255" s="38"/>
      <c r="AG255" s="38"/>
      <c r="AH255" s="38"/>
      <c r="AI255" s="38"/>
    </row>
    <row r="256" spans="1:35" ht="15.75" customHeight="1">
      <c r="A256" s="38"/>
      <c r="B256" s="38"/>
      <c r="C256" s="38"/>
      <c r="D256" s="42"/>
      <c r="E256" s="42"/>
      <c r="F256" s="38"/>
      <c r="G256" s="38"/>
      <c r="H256" s="40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F256" s="38"/>
      <c r="AG256" s="38"/>
      <c r="AH256" s="38"/>
      <c r="AI256" s="38"/>
    </row>
    <row r="257" spans="1:35" ht="15.75" customHeight="1">
      <c r="A257" s="38"/>
      <c r="B257" s="38"/>
      <c r="C257" s="38"/>
      <c r="D257" s="42"/>
      <c r="E257" s="42"/>
      <c r="F257" s="38"/>
      <c r="G257" s="38"/>
      <c r="H257" s="40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F257" s="38"/>
      <c r="AG257" s="38"/>
      <c r="AH257" s="38"/>
      <c r="AI257" s="38"/>
    </row>
    <row r="258" spans="1:35" ht="15.75" customHeight="1">
      <c r="A258" s="38"/>
      <c r="B258" s="38"/>
      <c r="C258" s="38"/>
      <c r="D258" s="42"/>
      <c r="E258" s="42"/>
      <c r="F258" s="38"/>
      <c r="G258" s="38"/>
      <c r="H258" s="40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F258" s="38"/>
      <c r="AG258" s="38"/>
      <c r="AH258" s="38"/>
      <c r="AI258" s="38"/>
    </row>
    <row r="259" spans="1:35" ht="15.75" customHeight="1">
      <c r="A259" s="38"/>
      <c r="B259" s="38"/>
      <c r="C259" s="38"/>
      <c r="D259" s="42"/>
      <c r="E259" s="42"/>
      <c r="F259" s="38"/>
      <c r="G259" s="38"/>
      <c r="H259" s="40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F259" s="38"/>
      <c r="AG259" s="38"/>
      <c r="AH259" s="38"/>
      <c r="AI259" s="38"/>
    </row>
    <row r="260" spans="1:35" ht="15.75" customHeight="1">
      <c r="A260" s="38"/>
      <c r="B260" s="38"/>
      <c r="C260" s="38"/>
      <c r="D260" s="42"/>
      <c r="E260" s="42"/>
      <c r="F260" s="38"/>
      <c r="G260" s="38"/>
      <c r="H260" s="40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F260" s="38"/>
      <c r="AG260" s="38"/>
      <c r="AH260" s="38"/>
      <c r="AI260" s="38"/>
    </row>
    <row r="261" spans="1:35" ht="15.75" customHeight="1">
      <c r="A261" s="38"/>
      <c r="B261" s="38"/>
      <c r="C261" s="38"/>
      <c r="D261" s="42"/>
      <c r="E261" s="42"/>
      <c r="F261" s="38"/>
      <c r="G261" s="38"/>
      <c r="H261" s="40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F261" s="38"/>
      <c r="AG261" s="38"/>
      <c r="AH261" s="38"/>
      <c r="AI261" s="38"/>
    </row>
    <row r="262" spans="1:35" ht="15.75" customHeight="1">
      <c r="A262" s="38"/>
      <c r="B262" s="38"/>
      <c r="C262" s="38"/>
      <c r="D262" s="42"/>
      <c r="E262" s="42"/>
      <c r="F262" s="38"/>
      <c r="G262" s="38"/>
      <c r="H262" s="40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F262" s="38"/>
      <c r="AG262" s="38"/>
      <c r="AH262" s="38"/>
      <c r="AI262" s="38"/>
    </row>
    <row r="263" spans="1:35" ht="15.75" customHeight="1">
      <c r="A263" s="38"/>
      <c r="B263" s="38"/>
      <c r="C263" s="38"/>
      <c r="D263" s="42"/>
      <c r="E263" s="42"/>
      <c r="F263" s="38"/>
      <c r="G263" s="38"/>
      <c r="H263" s="40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F263" s="38"/>
      <c r="AG263" s="38"/>
      <c r="AH263" s="38"/>
      <c r="AI263" s="38"/>
    </row>
    <row r="264" spans="1:35" ht="15.75" customHeight="1">
      <c r="A264" s="38"/>
      <c r="B264" s="38"/>
      <c r="C264" s="38"/>
      <c r="D264" s="42"/>
      <c r="E264" s="42"/>
      <c r="F264" s="38"/>
      <c r="G264" s="38"/>
      <c r="H264" s="40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F264" s="38"/>
      <c r="AG264" s="38"/>
      <c r="AH264" s="38"/>
      <c r="AI264" s="38"/>
    </row>
    <row r="265" spans="1:35" ht="15.75" customHeight="1">
      <c r="A265" s="38"/>
      <c r="B265" s="38"/>
      <c r="C265" s="38"/>
      <c r="D265" s="42"/>
      <c r="E265" s="42"/>
      <c r="F265" s="38"/>
      <c r="G265" s="38"/>
      <c r="H265" s="40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F265" s="38"/>
      <c r="AG265" s="38"/>
      <c r="AH265" s="38"/>
      <c r="AI265" s="38"/>
    </row>
    <row r="266" spans="1:35" ht="15.75" customHeight="1">
      <c r="A266" s="38"/>
      <c r="B266" s="38"/>
      <c r="C266" s="38"/>
      <c r="D266" s="42"/>
      <c r="E266" s="42"/>
      <c r="F266" s="38"/>
      <c r="G266" s="38"/>
      <c r="H266" s="40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F266" s="38"/>
      <c r="AG266" s="38"/>
      <c r="AH266" s="38"/>
      <c r="AI266" s="38"/>
    </row>
    <row r="267" spans="1:35" ht="15.75" customHeight="1">
      <c r="A267" s="38"/>
      <c r="B267" s="38"/>
      <c r="C267" s="38"/>
      <c r="D267" s="42"/>
      <c r="E267" s="42"/>
      <c r="F267" s="38"/>
      <c r="G267" s="38"/>
      <c r="H267" s="40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F267" s="38"/>
      <c r="AG267" s="38"/>
      <c r="AH267" s="38"/>
      <c r="AI267" s="38"/>
    </row>
    <row r="268" spans="1:35" ht="15.75" customHeight="1">
      <c r="A268" s="38"/>
      <c r="B268" s="38"/>
      <c r="C268" s="38"/>
      <c r="D268" s="42"/>
      <c r="E268" s="42"/>
      <c r="F268" s="38"/>
      <c r="G268" s="38"/>
      <c r="H268" s="40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F268" s="38"/>
      <c r="AG268" s="38"/>
      <c r="AH268" s="38"/>
      <c r="AI268" s="38"/>
    </row>
    <row r="269" spans="1:35" ht="15.75" customHeight="1">
      <c r="A269" s="38"/>
      <c r="B269" s="38"/>
      <c r="C269" s="38"/>
      <c r="D269" s="42"/>
      <c r="E269" s="42"/>
      <c r="F269" s="38"/>
      <c r="G269" s="38"/>
      <c r="H269" s="40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F269" s="38"/>
      <c r="AG269" s="38"/>
      <c r="AH269" s="38"/>
      <c r="AI269" s="38"/>
    </row>
    <row r="270" spans="1:35" ht="15.75" customHeight="1">
      <c r="A270" s="38"/>
      <c r="B270" s="38"/>
      <c r="C270" s="38"/>
      <c r="D270" s="42"/>
      <c r="E270" s="42"/>
      <c r="F270" s="38"/>
      <c r="G270" s="38"/>
      <c r="H270" s="40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F270" s="38"/>
      <c r="AG270" s="38"/>
      <c r="AH270" s="38"/>
      <c r="AI270" s="38"/>
    </row>
    <row r="271" spans="1:35" ht="15.75" customHeight="1">
      <c r="A271" s="38"/>
      <c r="B271" s="38"/>
      <c r="C271" s="38"/>
      <c r="D271" s="42"/>
      <c r="E271" s="42"/>
      <c r="F271" s="38"/>
      <c r="G271" s="38"/>
      <c r="H271" s="40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F271" s="38"/>
      <c r="AG271" s="38"/>
      <c r="AH271" s="38"/>
      <c r="AI271" s="38"/>
    </row>
    <row r="272" spans="1:35" ht="15.75" customHeight="1">
      <c r="A272" s="38"/>
      <c r="B272" s="38"/>
      <c r="C272" s="38"/>
      <c r="D272" s="42"/>
      <c r="E272" s="42"/>
      <c r="F272" s="38"/>
      <c r="G272" s="38"/>
      <c r="H272" s="40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F272" s="38"/>
      <c r="AG272" s="38"/>
      <c r="AH272" s="38"/>
      <c r="AI272" s="38"/>
    </row>
    <row r="273" spans="1:35" ht="15.75" customHeight="1">
      <c r="A273" s="38"/>
      <c r="B273" s="38"/>
      <c r="C273" s="38"/>
      <c r="D273" s="42"/>
      <c r="E273" s="42"/>
      <c r="F273" s="38"/>
      <c r="G273" s="38"/>
      <c r="H273" s="40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F273" s="38"/>
      <c r="AG273" s="38"/>
      <c r="AH273" s="38"/>
      <c r="AI273" s="38"/>
    </row>
    <row r="274" spans="1:35" ht="15.75" customHeight="1">
      <c r="A274" s="38"/>
      <c r="B274" s="38"/>
      <c r="C274" s="38"/>
      <c r="D274" s="42"/>
      <c r="E274" s="42"/>
      <c r="F274" s="38"/>
      <c r="G274" s="38"/>
      <c r="H274" s="40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F274" s="38"/>
      <c r="AG274" s="38"/>
      <c r="AH274" s="38"/>
      <c r="AI274" s="38"/>
    </row>
    <row r="275" spans="1:35" ht="15.75" customHeight="1">
      <c r="A275" s="38"/>
      <c r="B275" s="38"/>
      <c r="C275" s="38"/>
      <c r="D275" s="42"/>
      <c r="E275" s="42"/>
      <c r="F275" s="38"/>
      <c r="G275" s="38"/>
      <c r="H275" s="40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F275" s="38"/>
      <c r="AG275" s="38"/>
      <c r="AH275" s="38"/>
      <c r="AI275" s="38"/>
    </row>
    <row r="276" spans="1:35" ht="15.75" customHeight="1">
      <c r="A276" s="38"/>
      <c r="B276" s="38"/>
      <c r="C276" s="38"/>
      <c r="D276" s="42"/>
      <c r="E276" s="42"/>
      <c r="F276" s="38"/>
      <c r="G276" s="38"/>
      <c r="H276" s="40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F276" s="38"/>
      <c r="AG276" s="38"/>
      <c r="AH276" s="38"/>
      <c r="AI276" s="38"/>
    </row>
    <row r="277" spans="1:35" ht="15.75" customHeight="1">
      <c r="A277" s="38"/>
      <c r="B277" s="38"/>
      <c r="C277" s="38"/>
      <c r="D277" s="42"/>
      <c r="E277" s="42"/>
      <c r="F277" s="38"/>
      <c r="G277" s="38"/>
      <c r="H277" s="40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F277" s="38"/>
      <c r="AG277" s="38"/>
      <c r="AH277" s="38"/>
      <c r="AI277" s="38"/>
    </row>
    <row r="278" spans="1:35" ht="15.75" customHeight="1">
      <c r="A278" s="38"/>
      <c r="B278" s="38"/>
      <c r="C278" s="38"/>
      <c r="D278" s="42"/>
      <c r="E278" s="42"/>
      <c r="F278" s="38"/>
      <c r="G278" s="38"/>
      <c r="H278" s="40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F278" s="38"/>
      <c r="AG278" s="38"/>
      <c r="AH278" s="38"/>
      <c r="AI278" s="38"/>
    </row>
    <row r="279" spans="1:35" ht="15.75" customHeight="1">
      <c r="A279" s="38"/>
      <c r="B279" s="38"/>
      <c r="C279" s="38"/>
      <c r="D279" s="42"/>
      <c r="E279" s="42"/>
      <c r="F279" s="38"/>
      <c r="G279" s="38"/>
      <c r="H279" s="40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F279" s="38"/>
      <c r="AG279" s="38"/>
      <c r="AH279" s="38"/>
      <c r="AI279" s="38"/>
    </row>
    <row r="280" spans="1:35" ht="15.75" customHeight="1">
      <c r="A280" s="38"/>
      <c r="B280" s="38"/>
      <c r="C280" s="38"/>
      <c r="D280" s="42"/>
      <c r="E280" s="42"/>
      <c r="F280" s="38"/>
      <c r="G280" s="38"/>
      <c r="H280" s="40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F280" s="38"/>
      <c r="AG280" s="38"/>
      <c r="AH280" s="38"/>
      <c r="AI280" s="38"/>
    </row>
    <row r="281" spans="1:35" ht="15.75" customHeight="1">
      <c r="A281" s="38"/>
      <c r="B281" s="38"/>
      <c r="C281" s="38"/>
      <c r="D281" s="42"/>
      <c r="E281" s="42"/>
      <c r="F281" s="38"/>
      <c r="G281" s="38"/>
      <c r="H281" s="40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F281" s="38"/>
      <c r="AG281" s="38"/>
      <c r="AH281" s="38"/>
      <c r="AI281" s="38"/>
    </row>
    <row r="282" spans="1:35" ht="15.75" customHeight="1">
      <c r="A282" s="38"/>
      <c r="B282" s="38"/>
      <c r="C282" s="38"/>
      <c r="D282" s="42"/>
      <c r="E282" s="42"/>
      <c r="F282" s="38"/>
      <c r="G282" s="38"/>
      <c r="H282" s="40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F282" s="38"/>
      <c r="AG282" s="38"/>
      <c r="AH282" s="38"/>
      <c r="AI282" s="38"/>
    </row>
    <row r="283" spans="1:35" ht="15.75" customHeight="1">
      <c r="A283" s="38"/>
      <c r="B283" s="38"/>
      <c r="C283" s="38"/>
      <c r="D283" s="42"/>
      <c r="E283" s="42"/>
      <c r="F283" s="38"/>
      <c r="G283" s="38"/>
      <c r="H283" s="40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F283" s="38"/>
      <c r="AG283" s="38"/>
      <c r="AH283" s="38"/>
      <c r="AI283" s="38"/>
    </row>
    <row r="284" spans="1:35" ht="15.75" customHeight="1">
      <c r="A284" s="38"/>
      <c r="B284" s="38"/>
      <c r="C284" s="38"/>
      <c r="D284" s="42"/>
      <c r="E284" s="42"/>
      <c r="F284" s="38"/>
      <c r="G284" s="38"/>
      <c r="H284" s="40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F284" s="38"/>
      <c r="AG284" s="38"/>
      <c r="AH284" s="38"/>
      <c r="AI284" s="38"/>
    </row>
    <row r="285" spans="1:35" ht="15.75" customHeight="1">
      <c r="A285" s="38"/>
      <c r="B285" s="38"/>
      <c r="C285" s="38"/>
      <c r="D285" s="42"/>
      <c r="E285" s="42"/>
      <c r="F285" s="38"/>
      <c r="G285" s="38"/>
      <c r="H285" s="40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F285" s="38"/>
      <c r="AG285" s="38"/>
      <c r="AH285" s="38"/>
      <c r="AI285" s="38"/>
    </row>
    <row r="286" spans="1:35" ht="15.75" customHeight="1">
      <c r="A286" s="38"/>
      <c r="B286" s="38"/>
      <c r="C286" s="38"/>
      <c r="D286" s="42"/>
      <c r="E286" s="42"/>
      <c r="F286" s="38"/>
      <c r="G286" s="38"/>
      <c r="H286" s="40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F286" s="38"/>
      <c r="AG286" s="38"/>
      <c r="AH286" s="38"/>
      <c r="AI286" s="38"/>
    </row>
    <row r="287" spans="1:35" ht="15.75" customHeight="1">
      <c r="A287" s="38"/>
      <c r="B287" s="38"/>
      <c r="C287" s="38"/>
      <c r="D287" s="42"/>
      <c r="E287" s="42"/>
      <c r="F287" s="38"/>
      <c r="G287" s="38"/>
      <c r="H287" s="40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F287" s="38"/>
      <c r="AG287" s="38"/>
      <c r="AH287" s="38"/>
      <c r="AI287" s="38"/>
    </row>
    <row r="288" spans="1:35" ht="15.75" customHeight="1">
      <c r="A288" s="38"/>
      <c r="B288" s="38"/>
      <c r="C288" s="38"/>
      <c r="D288" s="42"/>
      <c r="E288" s="42"/>
      <c r="F288" s="38"/>
      <c r="G288" s="38"/>
      <c r="H288" s="40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F288" s="38"/>
      <c r="AG288" s="38"/>
      <c r="AH288" s="38"/>
      <c r="AI288" s="38"/>
    </row>
    <row r="289" spans="1:35" ht="15.75" customHeight="1">
      <c r="A289" s="38"/>
      <c r="B289" s="38"/>
      <c r="C289" s="38"/>
      <c r="D289" s="42"/>
      <c r="E289" s="42"/>
      <c r="F289" s="38"/>
      <c r="G289" s="38"/>
      <c r="H289" s="40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F289" s="38"/>
      <c r="AG289" s="38"/>
      <c r="AH289" s="38"/>
      <c r="AI289" s="38"/>
    </row>
    <row r="290" spans="1:35" ht="15.75" customHeight="1">
      <c r="A290" s="38"/>
      <c r="B290" s="38"/>
      <c r="C290" s="38"/>
      <c r="D290" s="42"/>
      <c r="E290" s="42"/>
      <c r="F290" s="38"/>
      <c r="G290" s="38"/>
      <c r="H290" s="40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F290" s="38"/>
      <c r="AG290" s="38"/>
      <c r="AH290" s="38"/>
      <c r="AI290" s="38"/>
    </row>
    <row r="291" spans="1:35" ht="15.75" customHeight="1">
      <c r="A291" s="38"/>
      <c r="B291" s="38"/>
      <c r="C291" s="38"/>
      <c r="D291" s="42"/>
      <c r="E291" s="42"/>
      <c r="F291" s="38"/>
      <c r="G291" s="38"/>
      <c r="H291" s="40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F291" s="38"/>
      <c r="AG291" s="38"/>
      <c r="AH291" s="38"/>
      <c r="AI291" s="38"/>
    </row>
    <row r="292" spans="1:35" ht="15.75" customHeight="1">
      <c r="A292" s="38"/>
      <c r="B292" s="38"/>
      <c r="C292" s="38"/>
      <c r="D292" s="42"/>
      <c r="E292" s="42"/>
      <c r="F292" s="38"/>
      <c r="G292" s="38"/>
      <c r="H292" s="40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F292" s="38"/>
      <c r="AG292" s="38"/>
      <c r="AH292" s="38"/>
      <c r="AI292" s="38"/>
    </row>
    <row r="293" spans="1:35" ht="15.75" customHeight="1">
      <c r="A293" s="38"/>
      <c r="B293" s="38"/>
      <c r="C293" s="38"/>
      <c r="D293" s="42"/>
      <c r="E293" s="42"/>
      <c r="F293" s="38"/>
      <c r="G293" s="38"/>
      <c r="H293" s="40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F293" s="38"/>
      <c r="AG293" s="38"/>
      <c r="AH293" s="38"/>
      <c r="AI293" s="38"/>
    </row>
    <row r="294" spans="1:35" ht="15.75" customHeight="1">
      <c r="A294" s="38"/>
      <c r="B294" s="38"/>
      <c r="C294" s="38"/>
      <c r="D294" s="42"/>
      <c r="E294" s="42"/>
      <c r="F294" s="38"/>
      <c r="G294" s="38"/>
      <c r="H294" s="40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F294" s="38"/>
      <c r="AG294" s="38"/>
      <c r="AH294" s="38"/>
      <c r="AI294" s="38"/>
    </row>
    <row r="295" spans="1:35" ht="15.75" customHeight="1">
      <c r="A295" s="38"/>
      <c r="B295" s="38"/>
      <c r="C295" s="38"/>
      <c r="D295" s="42"/>
      <c r="E295" s="42"/>
      <c r="F295" s="38"/>
      <c r="G295" s="38"/>
      <c r="H295" s="40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F295" s="38"/>
      <c r="AG295" s="38"/>
      <c r="AH295" s="38"/>
      <c r="AI295" s="38"/>
    </row>
    <row r="296" spans="1:35" ht="15.75" customHeight="1">
      <c r="A296" s="38"/>
      <c r="B296" s="38"/>
      <c r="C296" s="38"/>
      <c r="D296" s="42"/>
      <c r="E296" s="42"/>
      <c r="F296" s="38"/>
      <c r="G296" s="38"/>
      <c r="H296" s="40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F296" s="38"/>
      <c r="AG296" s="38"/>
      <c r="AH296" s="38"/>
      <c r="AI296" s="38"/>
    </row>
    <row r="297" spans="1:35" ht="15.75" customHeight="1">
      <c r="A297" s="38"/>
      <c r="B297" s="38"/>
      <c r="C297" s="38"/>
      <c r="D297" s="42"/>
      <c r="E297" s="42"/>
      <c r="F297" s="38"/>
      <c r="G297" s="38"/>
      <c r="H297" s="40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F297" s="38"/>
      <c r="AG297" s="38"/>
      <c r="AH297" s="38"/>
      <c r="AI297" s="38"/>
    </row>
    <row r="298" spans="1:35" ht="15.75" customHeight="1">
      <c r="A298" s="38"/>
      <c r="B298" s="38"/>
      <c r="C298" s="38"/>
      <c r="D298" s="42"/>
      <c r="E298" s="42"/>
      <c r="F298" s="38"/>
      <c r="G298" s="38"/>
      <c r="H298" s="40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F298" s="38"/>
      <c r="AG298" s="38"/>
      <c r="AH298" s="38"/>
      <c r="AI298" s="38"/>
    </row>
    <row r="299" spans="1:35" ht="15.75" customHeight="1">
      <c r="A299" s="38"/>
      <c r="B299" s="38"/>
      <c r="C299" s="38"/>
      <c r="D299" s="42"/>
      <c r="E299" s="42"/>
      <c r="F299" s="38"/>
      <c r="G299" s="38"/>
      <c r="H299" s="40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F299" s="38"/>
      <c r="AG299" s="38"/>
      <c r="AH299" s="38"/>
      <c r="AI299" s="38"/>
    </row>
    <row r="300" spans="1:35" ht="15.75" customHeight="1">
      <c r="A300" s="38"/>
      <c r="B300" s="38"/>
      <c r="C300" s="38"/>
      <c r="D300" s="42"/>
      <c r="E300" s="42"/>
      <c r="F300" s="38"/>
      <c r="G300" s="38"/>
      <c r="H300" s="40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F300" s="38"/>
      <c r="AG300" s="38"/>
      <c r="AH300" s="38"/>
      <c r="AI300" s="38"/>
    </row>
    <row r="301" spans="1:35" ht="15.75" customHeight="1">
      <c r="A301" s="38"/>
      <c r="B301" s="38"/>
      <c r="C301" s="38"/>
      <c r="D301" s="42"/>
      <c r="E301" s="42"/>
      <c r="F301" s="38"/>
      <c r="G301" s="38"/>
      <c r="H301" s="40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F301" s="38"/>
      <c r="AG301" s="38"/>
      <c r="AH301" s="38"/>
      <c r="AI301" s="38"/>
    </row>
    <row r="302" spans="1:35" ht="15.75" customHeight="1">
      <c r="A302" s="38"/>
      <c r="B302" s="38"/>
      <c r="C302" s="38"/>
      <c r="D302" s="42"/>
      <c r="E302" s="42"/>
      <c r="F302" s="38"/>
      <c r="G302" s="38"/>
      <c r="H302" s="40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F302" s="38"/>
      <c r="AG302" s="38"/>
      <c r="AH302" s="38"/>
      <c r="AI302" s="38"/>
    </row>
    <row r="303" spans="1:35" ht="15.75" customHeight="1">
      <c r="A303" s="38"/>
      <c r="B303" s="38"/>
      <c r="C303" s="38"/>
      <c r="D303" s="42"/>
      <c r="E303" s="42"/>
      <c r="F303" s="38"/>
      <c r="G303" s="38"/>
      <c r="H303" s="40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F303" s="38"/>
      <c r="AG303" s="38"/>
      <c r="AH303" s="38"/>
      <c r="AI303" s="38"/>
    </row>
    <row r="304" spans="1:35" ht="15.75" customHeight="1">
      <c r="A304" s="38"/>
      <c r="B304" s="38"/>
      <c r="C304" s="38"/>
      <c r="D304" s="42"/>
      <c r="E304" s="42"/>
      <c r="F304" s="38"/>
      <c r="G304" s="38"/>
      <c r="H304" s="40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F304" s="38"/>
      <c r="AG304" s="38"/>
      <c r="AH304" s="38"/>
      <c r="AI304" s="38"/>
    </row>
    <row r="305" spans="1:35" ht="15.75" customHeight="1">
      <c r="A305" s="38"/>
      <c r="B305" s="38"/>
      <c r="C305" s="38"/>
      <c r="D305" s="42"/>
      <c r="E305" s="42"/>
      <c r="F305" s="38"/>
      <c r="G305" s="38"/>
      <c r="H305" s="40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F305" s="38"/>
      <c r="AG305" s="38"/>
      <c r="AH305" s="38"/>
      <c r="AI305" s="38"/>
    </row>
    <row r="306" spans="1:35" ht="15.75" customHeight="1">
      <c r="A306" s="38"/>
      <c r="B306" s="38"/>
      <c r="C306" s="38"/>
      <c r="D306" s="42"/>
      <c r="E306" s="42"/>
      <c r="F306" s="38"/>
      <c r="G306" s="38"/>
      <c r="H306" s="40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F306" s="38"/>
      <c r="AG306" s="38"/>
      <c r="AH306" s="38"/>
      <c r="AI306" s="38"/>
    </row>
    <row r="307" spans="1:35" ht="15.75" customHeight="1">
      <c r="A307" s="38"/>
      <c r="B307" s="38"/>
      <c r="C307" s="38"/>
      <c r="D307" s="42"/>
      <c r="E307" s="42"/>
      <c r="F307" s="38"/>
      <c r="G307" s="38"/>
      <c r="H307" s="40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F307" s="38"/>
      <c r="AG307" s="38"/>
      <c r="AH307" s="38"/>
      <c r="AI307" s="38"/>
    </row>
    <row r="308" spans="1:35" ht="15.75" customHeight="1">
      <c r="A308" s="38"/>
      <c r="B308" s="38"/>
      <c r="C308" s="38"/>
      <c r="D308" s="42"/>
      <c r="E308" s="42"/>
      <c r="F308" s="38"/>
      <c r="G308" s="38"/>
      <c r="H308" s="40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F308" s="38"/>
      <c r="AG308" s="38"/>
      <c r="AH308" s="38"/>
      <c r="AI308" s="38"/>
    </row>
    <row r="309" spans="1:35" ht="15.75" customHeight="1">
      <c r="A309" s="38"/>
      <c r="B309" s="38"/>
      <c r="C309" s="38"/>
      <c r="D309" s="42"/>
      <c r="E309" s="42"/>
      <c r="F309" s="38"/>
      <c r="G309" s="38"/>
      <c r="H309" s="40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F309" s="38"/>
      <c r="AG309" s="38"/>
      <c r="AH309" s="38"/>
      <c r="AI309" s="38"/>
    </row>
    <row r="310" spans="1:35" ht="15.75" customHeight="1">
      <c r="A310" s="38"/>
      <c r="B310" s="38"/>
      <c r="C310" s="38"/>
      <c r="D310" s="42"/>
      <c r="E310" s="42"/>
      <c r="F310" s="38"/>
      <c r="G310" s="38"/>
      <c r="H310" s="40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F310" s="38"/>
      <c r="AG310" s="38"/>
      <c r="AH310" s="38"/>
      <c r="AI310" s="38"/>
    </row>
    <row r="311" spans="1:35" ht="15.75" customHeight="1">
      <c r="A311" s="38"/>
      <c r="B311" s="38"/>
      <c r="C311" s="38"/>
      <c r="D311" s="42"/>
      <c r="E311" s="42"/>
      <c r="F311" s="38"/>
      <c r="G311" s="38"/>
      <c r="H311" s="40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F311" s="38"/>
      <c r="AG311" s="38"/>
      <c r="AH311" s="38"/>
      <c r="AI311" s="38"/>
    </row>
    <row r="312" spans="1:35" ht="15.75" customHeight="1">
      <c r="A312" s="38"/>
      <c r="B312" s="38"/>
      <c r="C312" s="38"/>
      <c r="D312" s="42"/>
      <c r="E312" s="42"/>
      <c r="F312" s="38"/>
      <c r="G312" s="38"/>
      <c r="H312" s="40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F312" s="38"/>
      <c r="AG312" s="38"/>
      <c r="AH312" s="38"/>
      <c r="AI312" s="38"/>
    </row>
    <row r="313" spans="1:35" ht="15.75" customHeight="1">
      <c r="A313" s="38"/>
      <c r="B313" s="38"/>
      <c r="C313" s="38"/>
      <c r="D313" s="42"/>
      <c r="E313" s="42"/>
      <c r="F313" s="38"/>
      <c r="G313" s="38"/>
      <c r="H313" s="40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F313" s="38"/>
      <c r="AG313" s="38"/>
      <c r="AH313" s="38"/>
      <c r="AI313" s="38"/>
    </row>
    <row r="314" spans="1:35" ht="15.75" customHeight="1">
      <c r="A314" s="38"/>
      <c r="B314" s="38"/>
      <c r="C314" s="38"/>
      <c r="D314" s="42"/>
      <c r="E314" s="42"/>
      <c r="F314" s="38"/>
      <c r="G314" s="38"/>
      <c r="H314" s="40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F314" s="38"/>
      <c r="AG314" s="38"/>
      <c r="AH314" s="38"/>
      <c r="AI314" s="38"/>
    </row>
    <row r="315" spans="1:35" ht="15.75" customHeight="1">
      <c r="A315" s="38"/>
      <c r="B315" s="38"/>
      <c r="C315" s="38"/>
      <c r="D315" s="42"/>
      <c r="E315" s="42"/>
      <c r="F315" s="38"/>
      <c r="G315" s="38"/>
      <c r="H315" s="40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F315" s="38"/>
      <c r="AG315" s="38"/>
      <c r="AH315" s="38"/>
      <c r="AI315" s="38"/>
    </row>
    <row r="316" spans="1:35" ht="15.75" customHeight="1">
      <c r="A316" s="38"/>
      <c r="B316" s="38"/>
      <c r="C316" s="38"/>
      <c r="D316" s="42"/>
      <c r="E316" s="42"/>
      <c r="F316" s="38"/>
      <c r="G316" s="38"/>
      <c r="H316" s="40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F316" s="38"/>
      <c r="AG316" s="38"/>
      <c r="AH316" s="38"/>
      <c r="AI316" s="38"/>
    </row>
    <row r="317" spans="1:35" ht="15.75" customHeight="1">
      <c r="A317" s="38"/>
      <c r="B317" s="38"/>
      <c r="C317" s="38"/>
      <c r="D317" s="42"/>
      <c r="E317" s="42"/>
      <c r="F317" s="38"/>
      <c r="G317" s="38"/>
      <c r="H317" s="40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F317" s="38"/>
      <c r="AG317" s="38"/>
      <c r="AH317" s="38"/>
      <c r="AI317" s="38"/>
    </row>
    <row r="318" spans="1:35" ht="15.75" customHeight="1">
      <c r="A318" s="38"/>
      <c r="B318" s="38"/>
      <c r="C318" s="38"/>
      <c r="D318" s="42"/>
      <c r="E318" s="42"/>
      <c r="F318" s="38"/>
      <c r="G318" s="38"/>
      <c r="H318" s="40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F318" s="38"/>
      <c r="AG318" s="38"/>
      <c r="AH318" s="38"/>
      <c r="AI318" s="38"/>
    </row>
    <row r="319" spans="1:35" ht="15.75" customHeight="1">
      <c r="A319" s="38"/>
      <c r="B319" s="38"/>
      <c r="C319" s="38"/>
      <c r="D319" s="42"/>
      <c r="E319" s="42"/>
      <c r="F319" s="38"/>
      <c r="G319" s="38"/>
      <c r="H319" s="40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38"/>
      <c r="AG319" s="38"/>
      <c r="AH319" s="38"/>
      <c r="AI319" s="38"/>
    </row>
    <row r="320" spans="1:35" ht="15.75" customHeight="1">
      <c r="A320" s="38"/>
      <c r="B320" s="38"/>
      <c r="C320" s="38"/>
      <c r="D320" s="42"/>
      <c r="E320" s="42"/>
      <c r="F320" s="38"/>
      <c r="G320" s="38"/>
      <c r="H320" s="40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F320" s="38"/>
      <c r="AG320" s="38"/>
      <c r="AH320" s="38"/>
      <c r="AI320" s="38"/>
    </row>
    <row r="321" spans="1:35" ht="15.75" customHeight="1">
      <c r="A321" s="38"/>
      <c r="B321" s="38"/>
      <c r="C321" s="38"/>
      <c r="D321" s="42"/>
      <c r="E321" s="42"/>
      <c r="F321" s="38"/>
      <c r="G321" s="38"/>
      <c r="H321" s="40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F321" s="38"/>
      <c r="AG321" s="38"/>
      <c r="AH321" s="38"/>
      <c r="AI321" s="38"/>
    </row>
    <row r="322" spans="1:35" ht="15.75" customHeight="1">
      <c r="A322" s="38"/>
      <c r="B322" s="38"/>
      <c r="C322" s="38"/>
      <c r="D322" s="42"/>
      <c r="E322" s="42"/>
      <c r="F322" s="38"/>
      <c r="G322" s="38"/>
      <c r="H322" s="40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F322" s="38"/>
      <c r="AG322" s="38"/>
      <c r="AH322" s="38"/>
      <c r="AI322" s="38"/>
    </row>
    <row r="323" spans="1:35" ht="15.75" customHeight="1">
      <c r="A323" s="38"/>
      <c r="B323" s="38"/>
      <c r="C323" s="38"/>
      <c r="D323" s="42"/>
      <c r="E323" s="42"/>
      <c r="F323" s="38"/>
      <c r="G323" s="38"/>
      <c r="H323" s="40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F323" s="38"/>
      <c r="AG323" s="38"/>
      <c r="AH323" s="38"/>
      <c r="AI323" s="38"/>
    </row>
    <row r="324" spans="1:35" ht="15.75" customHeight="1">
      <c r="A324" s="38"/>
      <c r="B324" s="38"/>
      <c r="C324" s="38"/>
      <c r="D324" s="42"/>
      <c r="E324" s="42"/>
      <c r="F324" s="38"/>
      <c r="G324" s="38"/>
      <c r="H324" s="40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F324" s="38"/>
      <c r="AG324" s="38"/>
      <c r="AH324" s="38"/>
      <c r="AI324" s="38"/>
    </row>
    <row r="325" spans="1:35" ht="15.75" customHeight="1">
      <c r="A325" s="38"/>
      <c r="B325" s="38"/>
      <c r="C325" s="38"/>
      <c r="D325" s="42"/>
      <c r="E325" s="42"/>
      <c r="F325" s="38"/>
      <c r="G325" s="38"/>
      <c r="H325" s="40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F325" s="38"/>
      <c r="AG325" s="38"/>
      <c r="AH325" s="38"/>
      <c r="AI325" s="38"/>
    </row>
    <row r="326" spans="1:35" ht="15.75" customHeight="1">
      <c r="A326" s="38"/>
      <c r="B326" s="38"/>
      <c r="C326" s="38"/>
      <c r="D326" s="42"/>
      <c r="E326" s="42"/>
      <c r="F326" s="38"/>
      <c r="G326" s="38"/>
      <c r="H326" s="40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F326" s="38"/>
      <c r="AG326" s="38"/>
      <c r="AH326" s="38"/>
      <c r="AI326" s="38"/>
    </row>
    <row r="327" spans="1:35" ht="15.75" customHeight="1">
      <c r="A327" s="38"/>
      <c r="B327" s="38"/>
      <c r="C327" s="38"/>
      <c r="D327" s="42"/>
      <c r="E327" s="42"/>
      <c r="F327" s="38"/>
      <c r="G327" s="38"/>
      <c r="H327" s="40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F327" s="38"/>
      <c r="AG327" s="38"/>
      <c r="AH327" s="38"/>
      <c r="AI327" s="38"/>
    </row>
    <row r="328" spans="1:35" ht="15.75" customHeight="1">
      <c r="A328" s="38"/>
      <c r="B328" s="38"/>
      <c r="C328" s="38"/>
      <c r="D328" s="42"/>
      <c r="E328" s="42"/>
      <c r="F328" s="38"/>
      <c r="G328" s="38"/>
      <c r="H328" s="40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F328" s="38"/>
      <c r="AG328" s="38"/>
      <c r="AH328" s="38"/>
      <c r="AI328" s="38"/>
    </row>
    <row r="329" spans="1:35" ht="15.75" customHeight="1">
      <c r="A329" s="38"/>
      <c r="B329" s="38"/>
      <c r="C329" s="38"/>
      <c r="D329" s="42"/>
      <c r="E329" s="42"/>
      <c r="F329" s="38"/>
      <c r="G329" s="38"/>
      <c r="H329" s="40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F329" s="38"/>
      <c r="AG329" s="38"/>
      <c r="AH329" s="38"/>
      <c r="AI329" s="38"/>
    </row>
    <row r="330" spans="1:35" ht="15.75" customHeight="1">
      <c r="A330" s="38"/>
      <c r="B330" s="38"/>
      <c r="C330" s="38"/>
      <c r="D330" s="42"/>
      <c r="E330" s="42"/>
      <c r="F330" s="38"/>
      <c r="G330" s="38"/>
      <c r="H330" s="40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F330" s="38"/>
      <c r="AG330" s="38"/>
      <c r="AH330" s="38"/>
      <c r="AI330" s="38"/>
    </row>
    <row r="331" spans="1:35" ht="15.75" customHeight="1">
      <c r="A331" s="38"/>
      <c r="B331" s="38"/>
      <c r="C331" s="38"/>
      <c r="D331" s="42"/>
      <c r="E331" s="42"/>
      <c r="F331" s="38"/>
      <c r="G331" s="38"/>
      <c r="H331" s="40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F331" s="38"/>
      <c r="AG331" s="38"/>
      <c r="AH331" s="38"/>
      <c r="AI331" s="38"/>
    </row>
    <row r="332" spans="1:35" ht="15.75" customHeight="1">
      <c r="A332" s="38"/>
      <c r="B332" s="38"/>
      <c r="C332" s="38"/>
      <c r="D332" s="42"/>
      <c r="E332" s="42"/>
      <c r="F332" s="38"/>
      <c r="G332" s="38"/>
      <c r="H332" s="40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38"/>
      <c r="AG332" s="38"/>
      <c r="AH332" s="38"/>
      <c r="AI332" s="38"/>
    </row>
    <row r="333" spans="1:35" ht="15.75" customHeight="1">
      <c r="A333" s="38"/>
      <c r="B333" s="38"/>
      <c r="C333" s="38"/>
      <c r="D333" s="42"/>
      <c r="E333" s="42"/>
      <c r="F333" s="38"/>
      <c r="G333" s="38"/>
      <c r="H333" s="40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F333" s="38"/>
      <c r="AG333" s="38"/>
      <c r="AH333" s="38"/>
      <c r="AI333" s="38"/>
    </row>
    <row r="334" spans="1:35" ht="15.75" customHeight="1">
      <c r="A334" s="38"/>
      <c r="B334" s="38"/>
      <c r="C334" s="38"/>
      <c r="D334" s="42"/>
      <c r="E334" s="42"/>
      <c r="F334" s="38"/>
      <c r="G334" s="38"/>
      <c r="H334" s="40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F334" s="38"/>
      <c r="AG334" s="38"/>
      <c r="AH334" s="38"/>
      <c r="AI334" s="38"/>
    </row>
    <row r="335" spans="1:35" ht="15.75" customHeight="1">
      <c r="A335" s="38"/>
      <c r="B335" s="38"/>
      <c r="C335" s="38"/>
      <c r="D335" s="42"/>
      <c r="E335" s="42"/>
      <c r="F335" s="38"/>
      <c r="G335" s="38"/>
      <c r="H335" s="40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F335" s="38"/>
      <c r="AG335" s="38"/>
      <c r="AH335" s="38"/>
      <c r="AI335" s="38"/>
    </row>
    <row r="336" spans="1:35" ht="15.75" customHeight="1">
      <c r="A336" s="38"/>
      <c r="B336" s="38"/>
      <c r="C336" s="38"/>
      <c r="D336" s="42"/>
      <c r="E336" s="42"/>
      <c r="F336" s="38"/>
      <c r="G336" s="38"/>
      <c r="H336" s="40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F336" s="38"/>
      <c r="AG336" s="38"/>
      <c r="AH336" s="38"/>
      <c r="AI336" s="38"/>
    </row>
    <row r="337" spans="1:35" ht="15.75" customHeight="1">
      <c r="A337" s="38"/>
      <c r="B337" s="38"/>
      <c r="C337" s="38"/>
      <c r="D337" s="42"/>
      <c r="E337" s="42"/>
      <c r="F337" s="38"/>
      <c r="G337" s="38"/>
      <c r="H337" s="40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F337" s="38"/>
      <c r="AG337" s="38"/>
      <c r="AH337" s="38"/>
      <c r="AI337" s="38"/>
    </row>
    <row r="338" spans="1:35" ht="15.75" customHeight="1">
      <c r="A338" s="38"/>
      <c r="B338" s="38"/>
      <c r="C338" s="38"/>
      <c r="D338" s="42"/>
      <c r="E338" s="42"/>
      <c r="F338" s="38"/>
      <c r="G338" s="38"/>
      <c r="H338" s="40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F338" s="38"/>
      <c r="AG338" s="38"/>
      <c r="AH338" s="38"/>
      <c r="AI338" s="38"/>
    </row>
    <row r="339" spans="1:35" ht="15.75" customHeight="1">
      <c r="A339" s="38"/>
      <c r="B339" s="38"/>
      <c r="C339" s="38"/>
      <c r="D339" s="42"/>
      <c r="E339" s="42"/>
      <c r="F339" s="38"/>
      <c r="G339" s="38"/>
      <c r="H339" s="40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F339" s="38"/>
      <c r="AG339" s="38"/>
      <c r="AH339" s="38"/>
      <c r="AI339" s="38"/>
    </row>
    <row r="340" spans="1:35" ht="15.75" customHeight="1">
      <c r="A340" s="38"/>
      <c r="B340" s="38"/>
      <c r="C340" s="38"/>
      <c r="D340" s="42"/>
      <c r="E340" s="42"/>
      <c r="F340" s="38"/>
      <c r="G340" s="38"/>
      <c r="H340" s="40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F340" s="38"/>
      <c r="AG340" s="38"/>
      <c r="AH340" s="38"/>
      <c r="AI340" s="38"/>
    </row>
    <row r="341" spans="1:35" ht="15.75" customHeight="1">
      <c r="A341" s="38"/>
      <c r="B341" s="38"/>
      <c r="C341" s="38"/>
      <c r="D341" s="42"/>
      <c r="E341" s="42"/>
      <c r="F341" s="38"/>
      <c r="G341" s="38"/>
      <c r="H341" s="40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F341" s="38"/>
      <c r="AG341" s="38"/>
      <c r="AH341" s="38"/>
      <c r="AI341" s="38"/>
    </row>
    <row r="342" spans="1:35" ht="15.75" customHeight="1">
      <c r="A342" s="38"/>
      <c r="B342" s="38"/>
      <c r="C342" s="38"/>
      <c r="D342" s="42"/>
      <c r="E342" s="42"/>
      <c r="F342" s="38"/>
      <c r="G342" s="38"/>
      <c r="H342" s="40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F342" s="38"/>
      <c r="AG342" s="38"/>
      <c r="AH342" s="38"/>
      <c r="AI342" s="38"/>
    </row>
    <row r="343" spans="1:35" ht="15.75" customHeight="1">
      <c r="A343" s="38"/>
      <c r="B343" s="38"/>
      <c r="C343" s="38"/>
      <c r="D343" s="42"/>
      <c r="E343" s="42"/>
      <c r="F343" s="38"/>
      <c r="G343" s="38"/>
      <c r="H343" s="40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F343" s="38"/>
      <c r="AG343" s="38"/>
      <c r="AH343" s="38"/>
      <c r="AI343" s="38"/>
    </row>
    <row r="344" spans="1:35" ht="15.75" customHeight="1">
      <c r="A344" s="38"/>
      <c r="B344" s="38"/>
      <c r="C344" s="38"/>
      <c r="D344" s="42"/>
      <c r="E344" s="42"/>
      <c r="F344" s="38"/>
      <c r="G344" s="38"/>
      <c r="H344" s="40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F344" s="38"/>
      <c r="AG344" s="38"/>
      <c r="AH344" s="38"/>
      <c r="AI344" s="38"/>
    </row>
    <row r="345" spans="1:35" ht="15.75" customHeight="1">
      <c r="A345" s="38"/>
      <c r="B345" s="38"/>
      <c r="C345" s="38"/>
      <c r="D345" s="42"/>
      <c r="E345" s="42"/>
      <c r="F345" s="38"/>
      <c r="G345" s="38"/>
      <c r="H345" s="40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38"/>
      <c r="AG345" s="38"/>
      <c r="AH345" s="38"/>
      <c r="AI345" s="38"/>
    </row>
    <row r="346" spans="1:35" ht="15.75" customHeight="1">
      <c r="A346" s="38"/>
      <c r="B346" s="38"/>
      <c r="C346" s="38"/>
      <c r="D346" s="42"/>
      <c r="E346" s="42"/>
      <c r="F346" s="38"/>
      <c r="G346" s="38"/>
      <c r="H346" s="40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F346" s="38"/>
      <c r="AG346" s="38"/>
      <c r="AH346" s="38"/>
      <c r="AI346" s="38"/>
    </row>
    <row r="347" spans="1:35" ht="15.75" customHeight="1">
      <c r="A347" s="38"/>
      <c r="B347" s="38"/>
      <c r="C347" s="38"/>
      <c r="D347" s="42"/>
      <c r="E347" s="42"/>
      <c r="F347" s="38"/>
      <c r="G347" s="38"/>
      <c r="H347" s="40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F347" s="38"/>
      <c r="AG347" s="38"/>
      <c r="AH347" s="38"/>
      <c r="AI347" s="38"/>
    </row>
    <row r="348" spans="1:35" ht="15.75" customHeight="1">
      <c r="A348" s="38"/>
      <c r="B348" s="38"/>
      <c r="C348" s="38"/>
      <c r="D348" s="42"/>
      <c r="E348" s="42"/>
      <c r="F348" s="38"/>
      <c r="G348" s="38"/>
      <c r="H348" s="40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F348" s="38"/>
      <c r="AG348" s="38"/>
      <c r="AH348" s="38"/>
      <c r="AI348" s="38"/>
    </row>
    <row r="349" spans="1:35" ht="15.75" customHeight="1">
      <c r="A349" s="38"/>
      <c r="B349" s="38"/>
      <c r="C349" s="38"/>
      <c r="D349" s="42"/>
      <c r="E349" s="42"/>
      <c r="F349" s="38"/>
      <c r="G349" s="38"/>
      <c r="H349" s="40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F349" s="38"/>
      <c r="AG349" s="38"/>
      <c r="AH349" s="38"/>
      <c r="AI349" s="38"/>
    </row>
    <row r="350" spans="1:35" ht="15.75" customHeight="1">
      <c r="A350" s="38"/>
      <c r="B350" s="38"/>
      <c r="C350" s="38"/>
      <c r="D350" s="42"/>
      <c r="E350" s="42"/>
      <c r="F350" s="38"/>
      <c r="G350" s="38"/>
      <c r="H350" s="40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F350" s="38"/>
      <c r="AG350" s="38"/>
      <c r="AH350" s="38"/>
      <c r="AI350" s="38"/>
    </row>
    <row r="351" spans="1:35" ht="15.75" customHeight="1">
      <c r="A351" s="38"/>
      <c r="B351" s="38"/>
      <c r="C351" s="38"/>
      <c r="D351" s="42"/>
      <c r="E351" s="42"/>
      <c r="F351" s="38"/>
      <c r="G351" s="38"/>
      <c r="H351" s="40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F351" s="38"/>
      <c r="AG351" s="38"/>
      <c r="AH351" s="38"/>
      <c r="AI351" s="38"/>
    </row>
    <row r="352" spans="1:35" ht="15.75" customHeight="1">
      <c r="A352" s="38"/>
      <c r="B352" s="38"/>
      <c r="C352" s="38"/>
      <c r="D352" s="42"/>
      <c r="E352" s="42"/>
      <c r="F352" s="38"/>
      <c r="G352" s="38"/>
      <c r="H352" s="40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F352" s="38"/>
      <c r="AG352" s="38"/>
      <c r="AH352" s="38"/>
      <c r="AI352" s="38"/>
    </row>
    <row r="353" spans="1:35" ht="15.75" customHeight="1">
      <c r="A353" s="38"/>
      <c r="B353" s="38"/>
      <c r="C353" s="38"/>
      <c r="D353" s="42"/>
      <c r="E353" s="42"/>
      <c r="F353" s="38"/>
      <c r="G353" s="38"/>
      <c r="H353" s="40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F353" s="38"/>
      <c r="AG353" s="38"/>
      <c r="AH353" s="38"/>
      <c r="AI353" s="38"/>
    </row>
    <row r="354" spans="1:35" ht="15.75" customHeight="1">
      <c r="A354" s="38"/>
      <c r="B354" s="38"/>
      <c r="C354" s="38"/>
      <c r="D354" s="42"/>
      <c r="E354" s="42"/>
      <c r="F354" s="38"/>
      <c r="G354" s="38"/>
      <c r="H354" s="40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F354" s="38"/>
      <c r="AG354" s="38"/>
      <c r="AH354" s="38"/>
      <c r="AI354" s="38"/>
    </row>
    <row r="355" spans="1:35" ht="15.75" customHeight="1">
      <c r="A355" s="38"/>
      <c r="B355" s="38"/>
      <c r="C355" s="38"/>
      <c r="D355" s="42"/>
      <c r="E355" s="42"/>
      <c r="F355" s="38"/>
      <c r="G355" s="38"/>
      <c r="H355" s="40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F355" s="38"/>
      <c r="AG355" s="38"/>
      <c r="AH355" s="38"/>
      <c r="AI355" s="38"/>
    </row>
    <row r="356" spans="1:35" ht="15.75" customHeight="1">
      <c r="A356" s="38"/>
      <c r="B356" s="38"/>
      <c r="C356" s="38"/>
      <c r="D356" s="42"/>
      <c r="E356" s="42"/>
      <c r="F356" s="38"/>
      <c r="G356" s="38"/>
      <c r="H356" s="40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F356" s="38"/>
      <c r="AG356" s="38"/>
      <c r="AH356" s="38"/>
      <c r="AI356" s="38"/>
    </row>
    <row r="357" spans="1:35" ht="15.75" customHeight="1">
      <c r="A357" s="38"/>
      <c r="B357" s="38"/>
      <c r="C357" s="38"/>
      <c r="D357" s="42"/>
      <c r="E357" s="42"/>
      <c r="F357" s="38"/>
      <c r="G357" s="38"/>
      <c r="H357" s="40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F357" s="38"/>
      <c r="AG357" s="38"/>
      <c r="AH357" s="38"/>
      <c r="AI357" s="38"/>
    </row>
    <row r="358" spans="1:35" ht="15.75" customHeight="1">
      <c r="A358" s="38"/>
      <c r="B358" s="38"/>
      <c r="C358" s="38"/>
      <c r="D358" s="42"/>
      <c r="E358" s="42"/>
      <c r="F358" s="38"/>
      <c r="G358" s="38"/>
      <c r="H358" s="40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F358" s="38"/>
      <c r="AG358" s="38"/>
      <c r="AH358" s="38"/>
      <c r="AI358" s="38"/>
    </row>
    <row r="359" spans="1:35" ht="15.75" customHeight="1">
      <c r="A359" s="38"/>
      <c r="B359" s="38"/>
      <c r="C359" s="38"/>
      <c r="D359" s="42"/>
      <c r="E359" s="42"/>
      <c r="F359" s="38"/>
      <c r="G359" s="38"/>
      <c r="H359" s="40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F359" s="38"/>
      <c r="AG359" s="38"/>
      <c r="AH359" s="38"/>
      <c r="AI359" s="38"/>
    </row>
    <row r="360" spans="1:35" ht="15.75" customHeight="1">
      <c r="A360" s="38"/>
      <c r="B360" s="38"/>
      <c r="C360" s="38"/>
      <c r="D360" s="42"/>
      <c r="E360" s="42"/>
      <c r="F360" s="38"/>
      <c r="G360" s="38"/>
      <c r="H360" s="40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F360" s="38"/>
      <c r="AG360" s="38"/>
      <c r="AH360" s="38"/>
      <c r="AI360" s="38"/>
    </row>
    <row r="361" spans="1:35" ht="15.75" customHeight="1">
      <c r="A361" s="38"/>
      <c r="B361" s="38"/>
      <c r="C361" s="38"/>
      <c r="D361" s="42"/>
      <c r="E361" s="42"/>
      <c r="F361" s="38"/>
      <c r="G361" s="38"/>
      <c r="H361" s="40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F361" s="38"/>
      <c r="AG361" s="38"/>
      <c r="AH361" s="38"/>
      <c r="AI361" s="38"/>
    </row>
    <row r="362" spans="1:35" ht="15.75" customHeight="1">
      <c r="A362" s="38"/>
      <c r="B362" s="38"/>
      <c r="C362" s="38"/>
      <c r="D362" s="42"/>
      <c r="E362" s="42"/>
      <c r="F362" s="38"/>
      <c r="G362" s="38"/>
      <c r="H362" s="40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F362" s="38"/>
      <c r="AG362" s="38"/>
      <c r="AH362" s="38"/>
      <c r="AI362" s="38"/>
    </row>
    <row r="363" spans="1:35" ht="15.75" customHeight="1">
      <c r="A363" s="38"/>
      <c r="B363" s="38"/>
      <c r="C363" s="38"/>
      <c r="D363" s="42"/>
      <c r="E363" s="42"/>
      <c r="F363" s="38"/>
      <c r="G363" s="38"/>
      <c r="H363" s="40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F363" s="38"/>
      <c r="AG363" s="38"/>
      <c r="AH363" s="38"/>
      <c r="AI363" s="38"/>
    </row>
    <row r="364" spans="1:35" ht="15.75" customHeight="1">
      <c r="A364" s="38"/>
      <c r="B364" s="38"/>
      <c r="C364" s="38"/>
      <c r="D364" s="42"/>
      <c r="E364" s="42"/>
      <c r="F364" s="38"/>
      <c r="G364" s="38"/>
      <c r="H364" s="40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F364" s="38"/>
      <c r="AG364" s="38"/>
      <c r="AH364" s="38"/>
      <c r="AI364" s="38"/>
    </row>
    <row r="365" spans="1:35" ht="15.75" customHeight="1">
      <c r="A365" s="38"/>
      <c r="B365" s="38"/>
      <c r="C365" s="38"/>
      <c r="D365" s="42"/>
      <c r="E365" s="42"/>
      <c r="F365" s="38"/>
      <c r="G365" s="38"/>
      <c r="H365" s="40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F365" s="38"/>
      <c r="AG365" s="38"/>
      <c r="AH365" s="38"/>
      <c r="AI365" s="38"/>
    </row>
    <row r="366" spans="1:35" ht="15.75" customHeight="1">
      <c r="A366" s="38"/>
      <c r="B366" s="38"/>
      <c r="C366" s="38"/>
      <c r="D366" s="42"/>
      <c r="E366" s="42"/>
      <c r="F366" s="38"/>
      <c r="G366" s="38"/>
      <c r="H366" s="40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F366" s="38"/>
      <c r="AG366" s="38"/>
      <c r="AH366" s="38"/>
      <c r="AI366" s="38"/>
    </row>
    <row r="367" spans="1:35" ht="15.75" customHeight="1">
      <c r="A367" s="38"/>
      <c r="B367" s="38"/>
      <c r="C367" s="38"/>
      <c r="D367" s="42"/>
      <c r="E367" s="42"/>
      <c r="F367" s="38"/>
      <c r="G367" s="38"/>
      <c r="H367" s="40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F367" s="38"/>
      <c r="AG367" s="38"/>
      <c r="AH367" s="38"/>
      <c r="AI367" s="38"/>
    </row>
    <row r="368" spans="1:35" ht="15.75" customHeight="1">
      <c r="A368" s="38"/>
      <c r="B368" s="38"/>
      <c r="C368" s="38"/>
      <c r="D368" s="42"/>
      <c r="E368" s="42"/>
      <c r="F368" s="38"/>
      <c r="G368" s="38"/>
      <c r="H368" s="40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F368" s="38"/>
      <c r="AG368" s="38"/>
      <c r="AH368" s="38"/>
      <c r="AI368" s="38"/>
    </row>
    <row r="369" spans="1:35" ht="15.75" customHeight="1">
      <c r="A369" s="38"/>
      <c r="B369" s="38"/>
      <c r="C369" s="38"/>
      <c r="D369" s="42"/>
      <c r="E369" s="42"/>
      <c r="F369" s="38"/>
      <c r="G369" s="38"/>
      <c r="H369" s="40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F369" s="38"/>
      <c r="AG369" s="38"/>
      <c r="AH369" s="38"/>
      <c r="AI369" s="38"/>
    </row>
    <row r="370" spans="1:35" ht="15.75" customHeight="1">
      <c r="A370" s="38"/>
      <c r="B370" s="38"/>
      <c r="C370" s="38"/>
      <c r="D370" s="42"/>
      <c r="E370" s="42"/>
      <c r="F370" s="38"/>
      <c r="G370" s="38"/>
      <c r="H370" s="40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F370" s="38"/>
      <c r="AG370" s="38"/>
      <c r="AH370" s="38"/>
      <c r="AI370" s="38"/>
    </row>
    <row r="371" spans="1:35" ht="15.75" customHeight="1">
      <c r="A371" s="38"/>
      <c r="B371" s="38"/>
      <c r="C371" s="38"/>
      <c r="D371" s="42"/>
      <c r="E371" s="42"/>
      <c r="F371" s="38"/>
      <c r="G371" s="38"/>
      <c r="H371" s="40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F371" s="38"/>
      <c r="AG371" s="38"/>
      <c r="AH371" s="38"/>
      <c r="AI371" s="38"/>
    </row>
    <row r="372" spans="1:35" ht="15.75" customHeight="1">
      <c r="A372" s="38"/>
      <c r="B372" s="38"/>
      <c r="C372" s="38"/>
      <c r="D372" s="42"/>
      <c r="E372" s="42"/>
      <c r="F372" s="38"/>
      <c r="G372" s="38"/>
      <c r="H372" s="40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F372" s="38"/>
      <c r="AG372" s="38"/>
      <c r="AH372" s="38"/>
      <c r="AI372" s="38"/>
    </row>
    <row r="373" spans="1:35" ht="15.75" customHeight="1">
      <c r="A373" s="38"/>
      <c r="B373" s="38"/>
      <c r="C373" s="38"/>
      <c r="D373" s="42"/>
      <c r="E373" s="42"/>
      <c r="F373" s="38"/>
      <c r="G373" s="38"/>
      <c r="H373" s="40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F373" s="38"/>
      <c r="AG373" s="38"/>
      <c r="AH373" s="38"/>
      <c r="AI373" s="38"/>
    </row>
    <row r="374" spans="1:35" ht="15.75" customHeight="1">
      <c r="A374" s="38"/>
      <c r="B374" s="38"/>
      <c r="C374" s="38"/>
      <c r="D374" s="42"/>
      <c r="E374" s="42"/>
      <c r="F374" s="38"/>
      <c r="G374" s="38"/>
      <c r="H374" s="40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F374" s="38"/>
      <c r="AG374" s="38"/>
      <c r="AH374" s="38"/>
      <c r="AI374" s="38"/>
    </row>
    <row r="375" spans="1:35" ht="15.75" customHeight="1">
      <c r="A375" s="38"/>
      <c r="B375" s="38"/>
      <c r="C375" s="38"/>
      <c r="D375" s="42"/>
      <c r="E375" s="42"/>
      <c r="F375" s="38"/>
      <c r="G375" s="38"/>
      <c r="H375" s="40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F375" s="38"/>
      <c r="AG375" s="38"/>
      <c r="AH375" s="38"/>
      <c r="AI375" s="38"/>
    </row>
    <row r="376" spans="1:35" ht="15.75" customHeight="1">
      <c r="A376" s="38"/>
      <c r="B376" s="38"/>
      <c r="C376" s="38"/>
      <c r="D376" s="42"/>
      <c r="E376" s="42"/>
      <c r="F376" s="38"/>
      <c r="G376" s="38"/>
      <c r="H376" s="40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F376" s="38"/>
      <c r="AG376" s="38"/>
      <c r="AH376" s="38"/>
      <c r="AI376" s="38"/>
    </row>
    <row r="377" spans="1:35" ht="15.75" customHeight="1">
      <c r="A377" s="38"/>
      <c r="B377" s="38"/>
      <c r="C377" s="38"/>
      <c r="D377" s="42"/>
      <c r="E377" s="42"/>
      <c r="F377" s="38"/>
      <c r="G377" s="38"/>
      <c r="H377" s="40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F377" s="38"/>
      <c r="AG377" s="38"/>
      <c r="AH377" s="38"/>
      <c r="AI377" s="38"/>
    </row>
    <row r="378" spans="1:35" ht="15.75" customHeight="1">
      <c r="A378" s="38"/>
      <c r="B378" s="38"/>
      <c r="C378" s="38"/>
      <c r="D378" s="42"/>
      <c r="E378" s="42"/>
      <c r="F378" s="38"/>
      <c r="G378" s="38"/>
      <c r="H378" s="40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F378" s="38"/>
      <c r="AG378" s="38"/>
      <c r="AH378" s="38"/>
      <c r="AI378" s="38"/>
    </row>
    <row r="379" spans="1:35" ht="15.75" customHeight="1">
      <c r="A379" s="38"/>
      <c r="B379" s="38"/>
      <c r="C379" s="38"/>
      <c r="D379" s="42"/>
      <c r="E379" s="42"/>
      <c r="F379" s="38"/>
      <c r="G379" s="38"/>
      <c r="H379" s="40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F379" s="38"/>
      <c r="AG379" s="38"/>
      <c r="AH379" s="38"/>
      <c r="AI379" s="38"/>
    </row>
    <row r="380" spans="1:35" ht="15.75" customHeight="1">
      <c r="A380" s="38"/>
      <c r="B380" s="38"/>
      <c r="C380" s="38"/>
      <c r="D380" s="42"/>
      <c r="E380" s="42"/>
      <c r="F380" s="38"/>
      <c r="G380" s="38"/>
      <c r="H380" s="40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F380" s="38"/>
      <c r="AG380" s="38"/>
      <c r="AH380" s="38"/>
      <c r="AI380" s="38"/>
    </row>
    <row r="381" spans="1:35" ht="15.75" customHeight="1">
      <c r="A381" s="38"/>
      <c r="B381" s="38"/>
      <c r="C381" s="38"/>
      <c r="D381" s="42"/>
      <c r="E381" s="42"/>
      <c r="F381" s="38"/>
      <c r="G381" s="38"/>
      <c r="H381" s="40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F381" s="38"/>
      <c r="AG381" s="38"/>
      <c r="AH381" s="38"/>
      <c r="AI381" s="38"/>
    </row>
    <row r="382" spans="1:35" ht="15.75" customHeight="1">
      <c r="A382" s="38"/>
      <c r="B382" s="38"/>
      <c r="C382" s="38"/>
      <c r="D382" s="42"/>
      <c r="E382" s="42"/>
      <c r="F382" s="38"/>
      <c r="G382" s="38"/>
      <c r="H382" s="40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F382" s="38"/>
      <c r="AG382" s="38"/>
      <c r="AH382" s="38"/>
      <c r="AI382" s="38"/>
    </row>
    <row r="383" spans="1:35" ht="15.75" customHeight="1">
      <c r="A383" s="38"/>
      <c r="B383" s="38"/>
      <c r="C383" s="38"/>
      <c r="D383" s="42"/>
      <c r="E383" s="42"/>
      <c r="F383" s="38"/>
      <c r="G383" s="38"/>
      <c r="H383" s="40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F383" s="38"/>
      <c r="AG383" s="38"/>
      <c r="AH383" s="38"/>
      <c r="AI383" s="38"/>
    </row>
    <row r="384" spans="1:35" ht="15.75" customHeight="1">
      <c r="A384" s="38"/>
      <c r="B384" s="38"/>
      <c r="C384" s="38"/>
      <c r="D384" s="42"/>
      <c r="E384" s="42"/>
      <c r="F384" s="38"/>
      <c r="G384" s="38"/>
      <c r="H384" s="40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F384" s="38"/>
      <c r="AG384" s="38"/>
      <c r="AH384" s="38"/>
      <c r="AI384" s="38"/>
    </row>
    <row r="385" spans="1:35" ht="15.75" customHeight="1">
      <c r="A385" s="38"/>
      <c r="B385" s="38"/>
      <c r="C385" s="38"/>
      <c r="D385" s="42"/>
      <c r="E385" s="42"/>
      <c r="F385" s="38"/>
      <c r="G385" s="38"/>
      <c r="H385" s="40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F385" s="38"/>
      <c r="AG385" s="38"/>
      <c r="AH385" s="38"/>
      <c r="AI385" s="38"/>
    </row>
    <row r="386" spans="1:35" ht="15.75" customHeight="1">
      <c r="A386" s="38"/>
      <c r="B386" s="38"/>
      <c r="C386" s="38"/>
      <c r="D386" s="42"/>
      <c r="E386" s="42"/>
      <c r="F386" s="38"/>
      <c r="G386" s="38"/>
      <c r="H386" s="40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F386" s="38"/>
      <c r="AG386" s="38"/>
      <c r="AH386" s="38"/>
      <c r="AI386" s="38"/>
    </row>
    <row r="387" spans="1:35" ht="15.75" customHeight="1">
      <c r="A387" s="38"/>
      <c r="B387" s="38"/>
      <c r="C387" s="38"/>
      <c r="D387" s="42"/>
      <c r="E387" s="42"/>
      <c r="F387" s="38"/>
      <c r="G387" s="38"/>
      <c r="H387" s="40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F387" s="38"/>
      <c r="AG387" s="38"/>
      <c r="AH387" s="38"/>
      <c r="AI387" s="38"/>
    </row>
    <row r="388" spans="1:35" ht="15.75" customHeight="1">
      <c r="A388" s="38"/>
      <c r="B388" s="38"/>
      <c r="C388" s="38"/>
      <c r="D388" s="42"/>
      <c r="E388" s="42"/>
      <c r="F388" s="38"/>
      <c r="G388" s="38"/>
      <c r="H388" s="40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F388" s="38"/>
      <c r="AG388" s="38"/>
      <c r="AH388" s="38"/>
      <c r="AI388" s="38"/>
    </row>
    <row r="389" spans="1:35" ht="15.75" customHeight="1">
      <c r="A389" s="38"/>
      <c r="B389" s="38"/>
      <c r="C389" s="38"/>
      <c r="D389" s="42"/>
      <c r="E389" s="42"/>
      <c r="F389" s="38"/>
      <c r="G389" s="38"/>
      <c r="H389" s="40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F389" s="38"/>
      <c r="AG389" s="38"/>
      <c r="AH389" s="38"/>
      <c r="AI389" s="38"/>
    </row>
    <row r="390" spans="1:35" ht="15.75" customHeight="1">
      <c r="A390" s="38"/>
      <c r="B390" s="38"/>
      <c r="C390" s="38"/>
      <c r="D390" s="42"/>
      <c r="E390" s="42"/>
      <c r="F390" s="38"/>
      <c r="G390" s="38"/>
      <c r="H390" s="40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F390" s="38"/>
      <c r="AG390" s="38"/>
      <c r="AH390" s="38"/>
      <c r="AI390" s="38"/>
    </row>
    <row r="391" spans="1:35" ht="15.75" customHeight="1">
      <c r="A391" s="38"/>
      <c r="B391" s="38"/>
      <c r="C391" s="38"/>
      <c r="D391" s="42"/>
      <c r="E391" s="42"/>
      <c r="F391" s="38"/>
      <c r="G391" s="38"/>
      <c r="H391" s="40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F391" s="38"/>
      <c r="AG391" s="38"/>
      <c r="AH391" s="38"/>
      <c r="AI391" s="38"/>
    </row>
    <row r="392" spans="1:35" ht="15.75" customHeight="1">
      <c r="A392" s="38"/>
      <c r="B392" s="38"/>
      <c r="C392" s="38"/>
      <c r="D392" s="42"/>
      <c r="E392" s="42"/>
      <c r="F392" s="38"/>
      <c r="G392" s="38"/>
      <c r="H392" s="40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F392" s="38"/>
      <c r="AG392" s="38"/>
      <c r="AH392" s="38"/>
      <c r="AI392" s="38"/>
    </row>
    <row r="393" spans="1:35" ht="15.75" customHeight="1">
      <c r="A393" s="38"/>
      <c r="B393" s="38"/>
      <c r="C393" s="38"/>
      <c r="D393" s="42"/>
      <c r="E393" s="42"/>
      <c r="F393" s="38"/>
      <c r="G393" s="38"/>
      <c r="H393" s="40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F393" s="38"/>
      <c r="AG393" s="38"/>
      <c r="AH393" s="38"/>
      <c r="AI393" s="38"/>
    </row>
    <row r="394" spans="1:35" ht="15.75" customHeight="1">
      <c r="A394" s="38"/>
      <c r="B394" s="38"/>
      <c r="C394" s="38"/>
      <c r="D394" s="42"/>
      <c r="E394" s="42"/>
      <c r="F394" s="38"/>
      <c r="G394" s="38"/>
      <c r="H394" s="40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F394" s="38"/>
      <c r="AG394" s="38"/>
      <c r="AH394" s="38"/>
      <c r="AI394" s="38"/>
    </row>
    <row r="395" spans="1:35" ht="15.75" customHeight="1">
      <c r="A395" s="38"/>
      <c r="B395" s="38"/>
      <c r="C395" s="38"/>
      <c r="D395" s="42"/>
      <c r="E395" s="42"/>
      <c r="F395" s="38"/>
      <c r="G395" s="38"/>
      <c r="H395" s="40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F395" s="38"/>
      <c r="AG395" s="38"/>
      <c r="AH395" s="38"/>
      <c r="AI395" s="38"/>
    </row>
    <row r="396" spans="1:35" ht="15.75" customHeight="1">
      <c r="A396" s="38"/>
      <c r="B396" s="38"/>
      <c r="C396" s="38"/>
      <c r="D396" s="42"/>
      <c r="E396" s="42"/>
      <c r="F396" s="38"/>
      <c r="G396" s="38"/>
      <c r="H396" s="40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F396" s="38"/>
      <c r="AG396" s="38"/>
      <c r="AH396" s="38"/>
      <c r="AI396" s="38"/>
    </row>
    <row r="397" spans="1:35" ht="15.75" customHeight="1">
      <c r="A397" s="38"/>
      <c r="B397" s="38"/>
      <c r="C397" s="38"/>
      <c r="D397" s="42"/>
      <c r="E397" s="42"/>
      <c r="F397" s="38"/>
      <c r="G397" s="38"/>
      <c r="H397" s="40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F397" s="38"/>
      <c r="AG397" s="38"/>
      <c r="AH397" s="38"/>
      <c r="AI397" s="38"/>
    </row>
    <row r="398" spans="1:35" ht="15.75" customHeight="1">
      <c r="A398" s="38"/>
      <c r="B398" s="38"/>
      <c r="C398" s="38"/>
      <c r="D398" s="42"/>
      <c r="E398" s="42"/>
      <c r="F398" s="38"/>
      <c r="G398" s="38"/>
      <c r="H398" s="40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F398" s="38"/>
      <c r="AG398" s="38"/>
      <c r="AH398" s="38"/>
      <c r="AI398" s="38"/>
    </row>
    <row r="399" spans="1:35" ht="15.75" customHeight="1">
      <c r="A399" s="38"/>
      <c r="B399" s="38"/>
      <c r="C399" s="38"/>
      <c r="D399" s="42"/>
      <c r="E399" s="42"/>
      <c r="F399" s="38"/>
      <c r="G399" s="38"/>
      <c r="H399" s="40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F399" s="38"/>
      <c r="AG399" s="38"/>
      <c r="AH399" s="38"/>
      <c r="AI399" s="38"/>
    </row>
    <row r="400" spans="1:35" ht="15.75" customHeight="1">
      <c r="A400" s="38"/>
      <c r="B400" s="38"/>
      <c r="C400" s="38"/>
      <c r="D400" s="42"/>
      <c r="E400" s="42"/>
      <c r="F400" s="38"/>
      <c r="G400" s="38"/>
      <c r="H400" s="40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F400" s="38"/>
      <c r="AG400" s="38"/>
      <c r="AH400" s="38"/>
      <c r="AI400" s="38"/>
    </row>
    <row r="401" spans="1:35" ht="15.75" customHeight="1">
      <c r="A401" s="38"/>
      <c r="B401" s="38"/>
      <c r="C401" s="38"/>
      <c r="D401" s="42"/>
      <c r="E401" s="42"/>
      <c r="F401" s="38"/>
      <c r="G401" s="38"/>
      <c r="H401" s="40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F401" s="38"/>
      <c r="AG401" s="38"/>
      <c r="AH401" s="38"/>
      <c r="AI401" s="38"/>
    </row>
    <row r="402" spans="1:35" ht="15.75" customHeight="1">
      <c r="A402" s="38"/>
      <c r="B402" s="38"/>
      <c r="C402" s="38"/>
      <c r="D402" s="42"/>
      <c r="E402" s="42"/>
      <c r="F402" s="38"/>
      <c r="G402" s="38"/>
      <c r="H402" s="40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F402" s="38"/>
      <c r="AG402" s="38"/>
      <c r="AH402" s="38"/>
      <c r="AI402" s="38"/>
    </row>
    <row r="403" spans="1:35" ht="15.75" customHeight="1">
      <c r="A403" s="38"/>
      <c r="B403" s="38"/>
      <c r="C403" s="38"/>
      <c r="D403" s="42"/>
      <c r="E403" s="42"/>
      <c r="F403" s="38"/>
      <c r="G403" s="38"/>
      <c r="H403" s="40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F403" s="38"/>
      <c r="AG403" s="38"/>
      <c r="AH403" s="38"/>
      <c r="AI403" s="38"/>
    </row>
    <row r="404" spans="1:35" ht="15.75" customHeight="1">
      <c r="A404" s="38"/>
      <c r="B404" s="38"/>
      <c r="C404" s="38"/>
      <c r="D404" s="42"/>
      <c r="E404" s="42"/>
      <c r="F404" s="38"/>
      <c r="G404" s="38"/>
      <c r="H404" s="40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F404" s="38"/>
      <c r="AG404" s="38"/>
      <c r="AH404" s="38"/>
      <c r="AI404" s="38"/>
    </row>
    <row r="405" spans="1:35" ht="15.75" customHeight="1">
      <c r="A405" s="38"/>
      <c r="B405" s="38"/>
      <c r="C405" s="38"/>
      <c r="D405" s="42"/>
      <c r="E405" s="42"/>
      <c r="F405" s="38"/>
      <c r="G405" s="38"/>
      <c r="H405" s="40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F405" s="38"/>
      <c r="AG405" s="38"/>
      <c r="AH405" s="38"/>
      <c r="AI405" s="38"/>
    </row>
    <row r="406" spans="1:35" ht="15.75" customHeight="1">
      <c r="A406" s="38"/>
      <c r="B406" s="38"/>
      <c r="C406" s="38"/>
      <c r="D406" s="42"/>
      <c r="E406" s="42"/>
      <c r="F406" s="38"/>
      <c r="G406" s="38"/>
      <c r="H406" s="40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F406" s="38"/>
      <c r="AG406" s="38"/>
      <c r="AH406" s="38"/>
      <c r="AI406" s="38"/>
    </row>
    <row r="407" spans="1:35" ht="15.75" customHeight="1">
      <c r="A407" s="38"/>
      <c r="B407" s="38"/>
      <c r="C407" s="38"/>
      <c r="D407" s="42"/>
      <c r="E407" s="42"/>
      <c r="F407" s="38"/>
      <c r="G407" s="38"/>
      <c r="H407" s="40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F407" s="38"/>
      <c r="AG407" s="38"/>
      <c r="AH407" s="38"/>
      <c r="AI407" s="38"/>
    </row>
    <row r="408" spans="1:35" ht="15.75" customHeight="1">
      <c r="A408" s="38"/>
      <c r="B408" s="38"/>
      <c r="C408" s="38"/>
      <c r="D408" s="42"/>
      <c r="E408" s="42"/>
      <c r="F408" s="38"/>
      <c r="G408" s="38"/>
      <c r="H408" s="40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F408" s="38"/>
      <c r="AG408" s="38"/>
      <c r="AH408" s="38"/>
      <c r="AI408" s="38"/>
    </row>
    <row r="409" spans="1:35" ht="15.75" customHeight="1">
      <c r="A409" s="38"/>
      <c r="B409" s="38"/>
      <c r="C409" s="38"/>
      <c r="D409" s="42"/>
      <c r="E409" s="42"/>
      <c r="F409" s="38"/>
      <c r="G409" s="38"/>
      <c r="H409" s="40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F409" s="38"/>
      <c r="AG409" s="38"/>
      <c r="AH409" s="38"/>
      <c r="AI409" s="38"/>
    </row>
    <row r="410" spans="1:35" ht="15.75" customHeight="1">
      <c r="A410" s="38"/>
      <c r="B410" s="38"/>
      <c r="C410" s="38"/>
      <c r="D410" s="42"/>
      <c r="E410" s="42"/>
      <c r="F410" s="38"/>
      <c r="G410" s="38"/>
      <c r="H410" s="40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F410" s="38"/>
      <c r="AG410" s="38"/>
      <c r="AH410" s="38"/>
      <c r="AI410" s="38"/>
    </row>
    <row r="411" spans="1:35" ht="15.75" customHeight="1">
      <c r="A411" s="38"/>
      <c r="B411" s="38"/>
      <c r="C411" s="38"/>
      <c r="D411" s="42"/>
      <c r="E411" s="42"/>
      <c r="F411" s="38"/>
      <c r="G411" s="38"/>
      <c r="H411" s="40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F411" s="38"/>
      <c r="AG411" s="38"/>
      <c r="AH411" s="38"/>
      <c r="AI411" s="38"/>
    </row>
    <row r="412" spans="1:35" ht="15.75" customHeight="1">
      <c r="A412" s="38"/>
      <c r="B412" s="38"/>
      <c r="C412" s="38"/>
      <c r="D412" s="42"/>
      <c r="E412" s="42"/>
      <c r="F412" s="38"/>
      <c r="G412" s="38"/>
      <c r="H412" s="40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F412" s="38"/>
      <c r="AG412" s="38"/>
      <c r="AH412" s="38"/>
      <c r="AI412" s="38"/>
    </row>
    <row r="413" spans="1:35" ht="15.75" customHeight="1">
      <c r="A413" s="38"/>
      <c r="B413" s="38"/>
      <c r="C413" s="38"/>
      <c r="D413" s="42"/>
      <c r="E413" s="42"/>
      <c r="F413" s="38"/>
      <c r="G413" s="38"/>
      <c r="H413" s="40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F413" s="38"/>
      <c r="AG413" s="38"/>
      <c r="AH413" s="38"/>
      <c r="AI413" s="38"/>
    </row>
    <row r="414" spans="1:35" ht="15.75" customHeight="1">
      <c r="A414" s="38"/>
      <c r="B414" s="38"/>
      <c r="C414" s="38"/>
      <c r="D414" s="42"/>
      <c r="E414" s="42"/>
      <c r="F414" s="38"/>
      <c r="G414" s="38"/>
      <c r="H414" s="40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F414" s="38"/>
      <c r="AG414" s="38"/>
      <c r="AH414" s="38"/>
      <c r="AI414" s="38"/>
    </row>
    <row r="415" spans="1:35" ht="15.75" customHeight="1">
      <c r="A415" s="38"/>
      <c r="B415" s="38"/>
      <c r="C415" s="38"/>
      <c r="D415" s="42"/>
      <c r="E415" s="42"/>
      <c r="F415" s="38"/>
      <c r="G415" s="38"/>
      <c r="H415" s="40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F415" s="38"/>
      <c r="AG415" s="38"/>
      <c r="AH415" s="38"/>
      <c r="AI415" s="38"/>
    </row>
    <row r="416" spans="1:35" ht="15.75" customHeight="1">
      <c r="A416" s="38"/>
      <c r="B416" s="38"/>
      <c r="C416" s="38"/>
      <c r="D416" s="42"/>
      <c r="E416" s="42"/>
      <c r="F416" s="38"/>
      <c r="G416" s="38"/>
      <c r="H416" s="40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F416" s="38"/>
      <c r="AG416" s="38"/>
      <c r="AH416" s="38"/>
      <c r="AI416" s="38"/>
    </row>
    <row r="417" spans="1:35" ht="15.75" customHeight="1">
      <c r="A417" s="38"/>
      <c r="B417" s="38"/>
      <c r="C417" s="38"/>
      <c r="D417" s="42"/>
      <c r="E417" s="42"/>
      <c r="F417" s="38"/>
      <c r="G417" s="38"/>
      <c r="H417" s="40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F417" s="38"/>
      <c r="AG417" s="38"/>
      <c r="AH417" s="38"/>
      <c r="AI417" s="38"/>
    </row>
    <row r="418" spans="1:35" ht="15.75" customHeight="1">
      <c r="A418" s="38"/>
      <c r="B418" s="38"/>
      <c r="C418" s="38"/>
      <c r="D418" s="42"/>
      <c r="E418" s="42"/>
      <c r="F418" s="38"/>
      <c r="G418" s="38"/>
      <c r="H418" s="40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F418" s="38"/>
      <c r="AG418" s="38"/>
      <c r="AH418" s="38"/>
      <c r="AI418" s="38"/>
    </row>
    <row r="419" spans="1:35" ht="15.75" customHeight="1">
      <c r="A419" s="38"/>
      <c r="B419" s="38"/>
      <c r="C419" s="38"/>
      <c r="D419" s="42"/>
      <c r="E419" s="42"/>
      <c r="F419" s="38"/>
      <c r="G419" s="38"/>
      <c r="H419" s="40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F419" s="38"/>
      <c r="AG419" s="38"/>
      <c r="AH419" s="38"/>
      <c r="AI419" s="38"/>
    </row>
    <row r="420" spans="1:35" ht="15.75" customHeight="1">
      <c r="A420" s="38"/>
      <c r="B420" s="38"/>
      <c r="C420" s="38"/>
      <c r="D420" s="42"/>
      <c r="E420" s="42"/>
      <c r="F420" s="38"/>
      <c r="G420" s="38"/>
      <c r="H420" s="40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F420" s="38"/>
      <c r="AG420" s="38"/>
      <c r="AH420" s="38"/>
      <c r="AI420" s="38"/>
    </row>
    <row r="421" spans="1:35" ht="15.75" customHeight="1">
      <c r="A421" s="38"/>
      <c r="B421" s="38"/>
      <c r="C421" s="38"/>
      <c r="D421" s="42"/>
      <c r="E421" s="42"/>
      <c r="F421" s="38"/>
      <c r="G421" s="38"/>
      <c r="H421" s="40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F421" s="38"/>
      <c r="AG421" s="38"/>
      <c r="AH421" s="38"/>
      <c r="AI421" s="38"/>
    </row>
    <row r="422" spans="1:35" ht="15.75" customHeight="1">
      <c r="A422" s="38"/>
      <c r="B422" s="38"/>
      <c r="C422" s="38"/>
      <c r="D422" s="42"/>
      <c r="E422" s="42"/>
      <c r="F422" s="38"/>
      <c r="G422" s="38"/>
      <c r="H422" s="40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F422" s="38"/>
      <c r="AG422" s="38"/>
      <c r="AH422" s="38"/>
      <c r="AI422" s="38"/>
    </row>
    <row r="423" spans="1:35" ht="15.75" customHeight="1">
      <c r="A423" s="38"/>
      <c r="B423" s="38"/>
      <c r="C423" s="38"/>
      <c r="D423" s="42"/>
      <c r="E423" s="42"/>
      <c r="F423" s="38"/>
      <c r="G423" s="38"/>
      <c r="H423" s="40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F423" s="38"/>
      <c r="AG423" s="38"/>
      <c r="AH423" s="38"/>
      <c r="AI423" s="38"/>
    </row>
    <row r="424" spans="1:35" ht="15.75" customHeight="1">
      <c r="A424" s="38"/>
      <c r="B424" s="38"/>
      <c r="C424" s="38"/>
      <c r="D424" s="42"/>
      <c r="E424" s="42"/>
      <c r="F424" s="38"/>
      <c r="G424" s="38"/>
      <c r="H424" s="40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F424" s="38"/>
      <c r="AG424" s="38"/>
      <c r="AH424" s="38"/>
      <c r="AI424" s="38"/>
    </row>
    <row r="425" spans="1:35" ht="15.75" customHeight="1">
      <c r="A425" s="38"/>
      <c r="B425" s="38"/>
      <c r="C425" s="38"/>
      <c r="D425" s="42"/>
      <c r="E425" s="42"/>
      <c r="F425" s="38"/>
      <c r="G425" s="38"/>
      <c r="H425" s="40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F425" s="38"/>
      <c r="AG425" s="38"/>
      <c r="AH425" s="38"/>
      <c r="AI425" s="38"/>
    </row>
    <row r="426" spans="1:35" ht="15.75" customHeight="1">
      <c r="A426" s="38"/>
      <c r="B426" s="38"/>
      <c r="C426" s="38"/>
      <c r="D426" s="42"/>
      <c r="E426" s="42"/>
      <c r="F426" s="38"/>
      <c r="G426" s="38"/>
      <c r="H426" s="40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F426" s="38"/>
      <c r="AG426" s="38"/>
      <c r="AH426" s="38"/>
      <c r="AI426" s="38"/>
    </row>
    <row r="427" spans="1:35" ht="15.75" customHeight="1">
      <c r="A427" s="38"/>
      <c r="B427" s="38"/>
      <c r="C427" s="38"/>
      <c r="D427" s="42"/>
      <c r="E427" s="42"/>
      <c r="F427" s="38"/>
      <c r="G427" s="38"/>
      <c r="H427" s="40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F427" s="38"/>
      <c r="AG427" s="38"/>
      <c r="AH427" s="38"/>
      <c r="AI427" s="38"/>
    </row>
    <row r="428" spans="1:35" ht="15.75" customHeight="1">
      <c r="A428" s="38"/>
      <c r="B428" s="38"/>
      <c r="C428" s="38"/>
      <c r="D428" s="42"/>
      <c r="E428" s="42"/>
      <c r="F428" s="38"/>
      <c r="G428" s="38"/>
      <c r="H428" s="40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F428" s="38"/>
      <c r="AG428" s="38"/>
      <c r="AH428" s="38"/>
      <c r="AI428" s="38"/>
    </row>
    <row r="429" spans="1:35" ht="15.75" customHeight="1">
      <c r="A429" s="38"/>
      <c r="B429" s="38"/>
      <c r="C429" s="38"/>
      <c r="D429" s="42"/>
      <c r="E429" s="42"/>
      <c r="F429" s="38"/>
      <c r="G429" s="38"/>
      <c r="H429" s="40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F429" s="38"/>
      <c r="AG429" s="38"/>
      <c r="AH429" s="38"/>
      <c r="AI429" s="38"/>
    </row>
    <row r="430" spans="1:35" ht="15.75" customHeight="1">
      <c r="A430" s="38"/>
      <c r="B430" s="38"/>
      <c r="C430" s="38"/>
      <c r="D430" s="42"/>
      <c r="E430" s="42"/>
      <c r="F430" s="38"/>
      <c r="G430" s="38"/>
      <c r="H430" s="40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F430" s="38"/>
      <c r="AG430" s="38"/>
      <c r="AH430" s="38"/>
      <c r="AI430" s="38"/>
    </row>
    <row r="431" spans="1:35" ht="15.75" customHeight="1">
      <c r="A431" s="38"/>
      <c r="B431" s="38"/>
      <c r="C431" s="38"/>
      <c r="D431" s="42"/>
      <c r="E431" s="42"/>
      <c r="F431" s="38"/>
      <c r="G431" s="38"/>
      <c r="H431" s="40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F431" s="38"/>
      <c r="AG431" s="38"/>
      <c r="AH431" s="38"/>
      <c r="AI431" s="38"/>
    </row>
    <row r="432" spans="1:35" ht="15.75" customHeight="1">
      <c r="A432" s="38"/>
      <c r="B432" s="38"/>
      <c r="C432" s="38"/>
      <c r="D432" s="42"/>
      <c r="E432" s="42"/>
      <c r="F432" s="38"/>
      <c r="G432" s="38"/>
      <c r="H432" s="40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F432" s="38"/>
      <c r="AG432" s="38"/>
      <c r="AH432" s="38"/>
      <c r="AI432" s="38"/>
    </row>
    <row r="433" spans="1:35" ht="15.75" customHeight="1">
      <c r="A433" s="38"/>
      <c r="B433" s="38"/>
      <c r="C433" s="38"/>
      <c r="D433" s="42"/>
      <c r="E433" s="42"/>
      <c r="F433" s="38"/>
      <c r="G433" s="38"/>
      <c r="H433" s="40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F433" s="38"/>
      <c r="AG433" s="38"/>
      <c r="AH433" s="38"/>
      <c r="AI433" s="38"/>
    </row>
    <row r="434" spans="1:35" ht="15.75" customHeight="1">
      <c r="A434" s="38"/>
      <c r="B434" s="38"/>
      <c r="C434" s="38"/>
      <c r="D434" s="42"/>
      <c r="E434" s="42"/>
      <c r="F434" s="38"/>
      <c r="G434" s="38"/>
      <c r="H434" s="40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F434" s="38"/>
      <c r="AG434" s="38"/>
      <c r="AH434" s="38"/>
      <c r="AI434" s="38"/>
    </row>
    <row r="435" spans="1:35" ht="15.75" customHeight="1">
      <c r="A435" s="38"/>
      <c r="B435" s="38"/>
      <c r="C435" s="38"/>
      <c r="D435" s="42"/>
      <c r="E435" s="42"/>
      <c r="F435" s="38"/>
      <c r="G435" s="38"/>
      <c r="H435" s="40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F435" s="38"/>
      <c r="AG435" s="38"/>
      <c r="AH435" s="38"/>
      <c r="AI435" s="38"/>
    </row>
    <row r="436" spans="1:35" ht="15.75" customHeight="1">
      <c r="A436" s="38"/>
      <c r="B436" s="38"/>
      <c r="C436" s="38"/>
      <c r="D436" s="42"/>
      <c r="E436" s="42"/>
      <c r="F436" s="38"/>
      <c r="G436" s="38"/>
      <c r="H436" s="40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F436" s="38"/>
      <c r="AG436" s="38"/>
      <c r="AH436" s="38"/>
      <c r="AI436" s="38"/>
    </row>
    <row r="437" spans="1:35" ht="15.75" customHeight="1">
      <c r="A437" s="38"/>
      <c r="B437" s="38"/>
      <c r="C437" s="38"/>
      <c r="D437" s="42"/>
      <c r="E437" s="42"/>
      <c r="F437" s="38"/>
      <c r="G437" s="38"/>
      <c r="H437" s="40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F437" s="38"/>
      <c r="AG437" s="38"/>
      <c r="AH437" s="38"/>
      <c r="AI437" s="38"/>
    </row>
    <row r="438" spans="1:35" ht="15.75" customHeight="1">
      <c r="A438" s="38"/>
      <c r="B438" s="38"/>
      <c r="C438" s="38"/>
      <c r="D438" s="42"/>
      <c r="E438" s="42"/>
      <c r="F438" s="38"/>
      <c r="G438" s="38"/>
      <c r="H438" s="40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F438" s="38"/>
      <c r="AG438" s="38"/>
      <c r="AH438" s="38"/>
      <c r="AI438" s="38"/>
    </row>
    <row r="439" spans="1:35" ht="15.75" customHeight="1">
      <c r="A439" s="38"/>
      <c r="B439" s="38"/>
      <c r="C439" s="38"/>
      <c r="D439" s="42"/>
      <c r="E439" s="42"/>
      <c r="F439" s="38"/>
      <c r="G439" s="38"/>
      <c r="H439" s="40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F439" s="38"/>
      <c r="AG439" s="38"/>
      <c r="AH439" s="38"/>
      <c r="AI439" s="38"/>
    </row>
    <row r="440" spans="1:35" ht="15.75" customHeight="1">
      <c r="A440" s="38"/>
      <c r="B440" s="38"/>
      <c r="C440" s="38"/>
      <c r="D440" s="42"/>
      <c r="E440" s="42"/>
      <c r="F440" s="38"/>
      <c r="G440" s="38"/>
      <c r="H440" s="40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F440" s="38"/>
      <c r="AG440" s="38"/>
      <c r="AH440" s="38"/>
      <c r="AI440" s="38"/>
    </row>
    <row r="441" spans="1:35" ht="15.75" customHeight="1">
      <c r="A441" s="38"/>
      <c r="B441" s="38"/>
      <c r="C441" s="38"/>
      <c r="D441" s="42"/>
      <c r="E441" s="42"/>
      <c r="F441" s="38"/>
      <c r="G441" s="38"/>
      <c r="H441" s="40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F441" s="38"/>
      <c r="AG441" s="38"/>
      <c r="AH441" s="38"/>
      <c r="AI441" s="38"/>
    </row>
    <row r="442" spans="1:35" ht="15.75" customHeight="1">
      <c r="A442" s="38"/>
      <c r="B442" s="38"/>
      <c r="C442" s="38"/>
      <c r="D442" s="42"/>
      <c r="E442" s="42"/>
      <c r="F442" s="38"/>
      <c r="G442" s="38"/>
      <c r="H442" s="40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F442" s="38"/>
      <c r="AG442" s="38"/>
      <c r="AH442" s="38"/>
      <c r="AI442" s="38"/>
    </row>
    <row r="443" spans="1:35" ht="15.75" customHeight="1">
      <c r="A443" s="38"/>
      <c r="B443" s="38"/>
      <c r="C443" s="38"/>
      <c r="D443" s="42"/>
      <c r="E443" s="42"/>
      <c r="F443" s="38"/>
      <c r="G443" s="38"/>
      <c r="H443" s="40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F443" s="38"/>
      <c r="AG443" s="38"/>
      <c r="AH443" s="38"/>
      <c r="AI443" s="38"/>
    </row>
    <row r="444" spans="1:35" ht="15.75" customHeight="1">
      <c r="A444" s="38"/>
      <c r="B444" s="38"/>
      <c r="C444" s="38"/>
      <c r="D444" s="42"/>
      <c r="E444" s="42"/>
      <c r="F444" s="38"/>
      <c r="G444" s="38"/>
      <c r="H444" s="40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F444" s="38"/>
      <c r="AG444" s="38"/>
      <c r="AH444" s="38"/>
      <c r="AI444" s="38"/>
    </row>
    <row r="445" spans="1:35" ht="15.75" customHeight="1">
      <c r="A445" s="38"/>
      <c r="B445" s="38"/>
      <c r="C445" s="38"/>
      <c r="D445" s="42"/>
      <c r="E445" s="42"/>
      <c r="F445" s="38"/>
      <c r="G445" s="38"/>
      <c r="H445" s="40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F445" s="38"/>
      <c r="AG445" s="38"/>
      <c r="AH445" s="38"/>
      <c r="AI445" s="38"/>
    </row>
    <row r="446" spans="1:35" ht="15.75" customHeight="1">
      <c r="A446" s="38"/>
      <c r="B446" s="38"/>
      <c r="C446" s="38"/>
      <c r="D446" s="42"/>
      <c r="E446" s="42"/>
      <c r="F446" s="38"/>
      <c r="G446" s="38"/>
      <c r="H446" s="40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F446" s="38"/>
      <c r="AG446" s="38"/>
      <c r="AH446" s="38"/>
      <c r="AI446" s="38"/>
    </row>
    <row r="447" spans="1:35" ht="15.75" customHeight="1">
      <c r="A447" s="38"/>
      <c r="B447" s="38"/>
      <c r="C447" s="38"/>
      <c r="D447" s="42"/>
      <c r="E447" s="42"/>
      <c r="F447" s="38"/>
      <c r="G447" s="38"/>
      <c r="H447" s="40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F447" s="38"/>
      <c r="AG447" s="38"/>
      <c r="AH447" s="38"/>
      <c r="AI447" s="38"/>
    </row>
    <row r="448" spans="1:35" ht="15.75" customHeight="1">
      <c r="A448" s="38"/>
      <c r="B448" s="38"/>
      <c r="C448" s="38"/>
      <c r="D448" s="42"/>
      <c r="E448" s="42"/>
      <c r="F448" s="38"/>
      <c r="G448" s="38"/>
      <c r="H448" s="40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F448" s="38"/>
      <c r="AG448" s="38"/>
      <c r="AH448" s="38"/>
      <c r="AI448" s="38"/>
    </row>
    <row r="449" spans="1:35" ht="15.75" customHeight="1">
      <c r="A449" s="38"/>
      <c r="B449" s="38"/>
      <c r="C449" s="38"/>
      <c r="D449" s="42"/>
      <c r="E449" s="42"/>
      <c r="F449" s="38"/>
      <c r="G449" s="38"/>
      <c r="H449" s="40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F449" s="38"/>
      <c r="AG449" s="38"/>
      <c r="AH449" s="38"/>
      <c r="AI449" s="38"/>
    </row>
    <row r="450" spans="1:35" ht="15.75" customHeight="1">
      <c r="A450" s="38"/>
      <c r="B450" s="38"/>
      <c r="C450" s="38"/>
      <c r="D450" s="42"/>
      <c r="E450" s="42"/>
      <c r="F450" s="38"/>
      <c r="G450" s="38"/>
      <c r="H450" s="40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F450" s="38"/>
      <c r="AG450" s="38"/>
      <c r="AH450" s="38"/>
      <c r="AI450" s="38"/>
    </row>
    <row r="451" spans="1:35" ht="15.75" customHeight="1">
      <c r="A451" s="38"/>
      <c r="B451" s="38"/>
      <c r="C451" s="38"/>
      <c r="D451" s="42"/>
      <c r="E451" s="42"/>
      <c r="F451" s="38"/>
      <c r="G451" s="38"/>
      <c r="H451" s="40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F451" s="38"/>
      <c r="AG451" s="38"/>
      <c r="AH451" s="38"/>
      <c r="AI451" s="38"/>
    </row>
    <row r="452" spans="1:35" ht="15.75" customHeight="1">
      <c r="A452" s="38"/>
      <c r="B452" s="38"/>
      <c r="C452" s="38"/>
      <c r="D452" s="42"/>
      <c r="E452" s="42"/>
      <c r="F452" s="38"/>
      <c r="G452" s="38"/>
      <c r="H452" s="40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F452" s="38"/>
      <c r="AG452" s="38"/>
      <c r="AH452" s="38"/>
      <c r="AI452" s="38"/>
    </row>
    <row r="453" spans="1:35" ht="15.75" customHeight="1">
      <c r="A453" s="38"/>
      <c r="B453" s="38"/>
      <c r="C453" s="38"/>
      <c r="D453" s="42"/>
      <c r="E453" s="42"/>
      <c r="F453" s="38"/>
      <c r="G453" s="38"/>
      <c r="H453" s="40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F453" s="38"/>
      <c r="AG453" s="38"/>
      <c r="AH453" s="38"/>
      <c r="AI453" s="38"/>
    </row>
    <row r="454" spans="1:35" ht="15.75" customHeight="1">
      <c r="A454" s="38"/>
      <c r="B454" s="38"/>
      <c r="C454" s="38"/>
      <c r="D454" s="42"/>
      <c r="E454" s="42"/>
      <c r="F454" s="38"/>
      <c r="G454" s="38"/>
      <c r="H454" s="40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F454" s="38"/>
      <c r="AG454" s="38"/>
      <c r="AH454" s="38"/>
      <c r="AI454" s="38"/>
    </row>
    <row r="455" spans="1:35" ht="15.75" customHeight="1">
      <c r="A455" s="38"/>
      <c r="B455" s="38"/>
      <c r="C455" s="38"/>
      <c r="D455" s="42"/>
      <c r="E455" s="42"/>
      <c r="F455" s="38"/>
      <c r="G455" s="38"/>
      <c r="H455" s="40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F455" s="38"/>
      <c r="AG455" s="38"/>
      <c r="AH455" s="38"/>
      <c r="AI455" s="38"/>
    </row>
    <row r="456" spans="1:35" ht="15.75" customHeight="1">
      <c r="A456" s="38"/>
      <c r="B456" s="38"/>
      <c r="C456" s="38"/>
      <c r="D456" s="42"/>
      <c r="E456" s="42"/>
      <c r="F456" s="38"/>
      <c r="G456" s="38"/>
      <c r="H456" s="40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F456" s="38"/>
      <c r="AG456" s="38"/>
      <c r="AH456" s="38"/>
      <c r="AI456" s="38"/>
    </row>
    <row r="457" spans="1:35" ht="15.75" customHeight="1">
      <c r="A457" s="38"/>
      <c r="B457" s="38"/>
      <c r="C457" s="38"/>
      <c r="D457" s="42"/>
      <c r="E457" s="42"/>
      <c r="F457" s="38"/>
      <c r="G457" s="38"/>
      <c r="H457" s="40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F457" s="38"/>
      <c r="AG457" s="38"/>
      <c r="AH457" s="38"/>
      <c r="AI457" s="38"/>
    </row>
    <row r="458" spans="1:35" ht="15.75" customHeight="1">
      <c r="A458" s="38"/>
      <c r="B458" s="38"/>
      <c r="C458" s="38"/>
      <c r="D458" s="42"/>
      <c r="E458" s="42"/>
      <c r="F458" s="38"/>
      <c r="G458" s="38"/>
      <c r="H458" s="40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F458" s="38"/>
      <c r="AG458" s="38"/>
      <c r="AH458" s="38"/>
      <c r="AI458" s="38"/>
    </row>
    <row r="459" spans="1:35" ht="15.75" customHeight="1">
      <c r="A459" s="38"/>
      <c r="B459" s="38"/>
      <c r="C459" s="38"/>
      <c r="D459" s="42"/>
      <c r="E459" s="42"/>
      <c r="F459" s="38"/>
      <c r="G459" s="38"/>
      <c r="H459" s="40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F459" s="38"/>
      <c r="AG459" s="38"/>
      <c r="AH459" s="38"/>
      <c r="AI459" s="38"/>
    </row>
    <row r="460" spans="1:35" ht="15.75" customHeight="1">
      <c r="A460" s="38"/>
      <c r="B460" s="38"/>
      <c r="C460" s="38"/>
      <c r="D460" s="42"/>
      <c r="E460" s="42"/>
      <c r="F460" s="38"/>
      <c r="G460" s="38"/>
      <c r="H460" s="40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F460" s="38"/>
      <c r="AG460" s="38"/>
      <c r="AH460" s="38"/>
      <c r="AI460" s="38"/>
    </row>
    <row r="461" spans="1:35" ht="15.75" customHeight="1">
      <c r="A461" s="38"/>
      <c r="B461" s="38"/>
      <c r="C461" s="38"/>
      <c r="D461" s="42"/>
      <c r="E461" s="42"/>
      <c r="F461" s="38"/>
      <c r="G461" s="38"/>
      <c r="H461" s="40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F461" s="38"/>
      <c r="AG461" s="38"/>
      <c r="AH461" s="38"/>
      <c r="AI461" s="38"/>
    </row>
    <row r="462" spans="1:35" ht="15.75" customHeight="1">
      <c r="A462" s="38"/>
      <c r="B462" s="38"/>
      <c r="C462" s="38"/>
      <c r="D462" s="42"/>
      <c r="E462" s="42"/>
      <c r="F462" s="38"/>
      <c r="G462" s="38"/>
      <c r="H462" s="40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F462" s="38"/>
      <c r="AG462" s="38"/>
      <c r="AH462" s="38"/>
      <c r="AI462" s="38"/>
    </row>
    <row r="463" spans="1:35" ht="15.75" customHeight="1">
      <c r="A463" s="38"/>
      <c r="B463" s="38"/>
      <c r="C463" s="38"/>
      <c r="D463" s="42"/>
      <c r="E463" s="42"/>
      <c r="F463" s="38"/>
      <c r="G463" s="38"/>
      <c r="H463" s="40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F463" s="38"/>
      <c r="AG463" s="38"/>
      <c r="AH463" s="38"/>
      <c r="AI463" s="38"/>
    </row>
    <row r="464" spans="1:35" ht="15.75" customHeight="1">
      <c r="A464" s="38"/>
      <c r="B464" s="38"/>
      <c r="C464" s="38"/>
      <c r="D464" s="42"/>
      <c r="E464" s="42"/>
      <c r="F464" s="38"/>
      <c r="G464" s="38"/>
      <c r="H464" s="40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F464" s="38"/>
      <c r="AG464" s="38"/>
      <c r="AH464" s="38"/>
      <c r="AI464" s="38"/>
    </row>
    <row r="465" spans="1:35" ht="15.75" customHeight="1">
      <c r="A465" s="38"/>
      <c r="B465" s="38"/>
      <c r="C465" s="38"/>
      <c r="D465" s="42"/>
      <c r="E465" s="42"/>
      <c r="F465" s="38"/>
      <c r="G465" s="38"/>
      <c r="H465" s="40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F465" s="38"/>
      <c r="AG465" s="38"/>
      <c r="AH465" s="38"/>
      <c r="AI465" s="38"/>
    </row>
    <row r="466" spans="1:35" ht="15.75" customHeight="1">
      <c r="A466" s="38"/>
      <c r="B466" s="38"/>
      <c r="C466" s="38"/>
      <c r="D466" s="42"/>
      <c r="E466" s="42"/>
      <c r="F466" s="38"/>
      <c r="G466" s="38"/>
      <c r="H466" s="40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F466" s="38"/>
      <c r="AG466" s="38"/>
      <c r="AH466" s="38"/>
      <c r="AI466" s="38"/>
    </row>
    <row r="467" spans="1:35" ht="15.75" customHeight="1">
      <c r="A467" s="38"/>
      <c r="B467" s="38"/>
      <c r="C467" s="38"/>
      <c r="D467" s="42"/>
      <c r="E467" s="42"/>
      <c r="F467" s="38"/>
      <c r="G467" s="38"/>
      <c r="H467" s="40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F467" s="38"/>
      <c r="AG467" s="38"/>
      <c r="AH467" s="38"/>
      <c r="AI467" s="38"/>
    </row>
    <row r="468" spans="1:35" ht="15.75" customHeight="1">
      <c r="A468" s="38"/>
      <c r="B468" s="38"/>
      <c r="C468" s="38"/>
      <c r="D468" s="42"/>
      <c r="E468" s="42"/>
      <c r="F468" s="38"/>
      <c r="G468" s="38"/>
      <c r="H468" s="40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F468" s="38"/>
      <c r="AG468" s="38"/>
      <c r="AH468" s="38"/>
      <c r="AI468" s="38"/>
    </row>
    <row r="469" spans="1:35" ht="15.75" customHeight="1">
      <c r="A469" s="38"/>
      <c r="B469" s="38"/>
      <c r="C469" s="38"/>
      <c r="D469" s="42"/>
      <c r="E469" s="42"/>
      <c r="F469" s="38"/>
      <c r="G469" s="38"/>
      <c r="H469" s="40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F469" s="38"/>
      <c r="AG469" s="38"/>
      <c r="AH469" s="38"/>
      <c r="AI469" s="38"/>
    </row>
    <row r="470" spans="1:35" ht="15.75" customHeight="1">
      <c r="A470" s="38"/>
      <c r="B470" s="38"/>
      <c r="C470" s="38"/>
      <c r="D470" s="42"/>
      <c r="E470" s="42"/>
      <c r="F470" s="38"/>
      <c r="G470" s="38"/>
      <c r="H470" s="40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F470" s="38"/>
      <c r="AG470" s="38"/>
      <c r="AH470" s="38"/>
      <c r="AI470" s="38"/>
    </row>
    <row r="471" spans="1:35" ht="15.75" customHeight="1">
      <c r="A471" s="38"/>
      <c r="B471" s="38"/>
      <c r="C471" s="38"/>
      <c r="D471" s="42"/>
      <c r="E471" s="42"/>
      <c r="F471" s="38"/>
      <c r="G471" s="38"/>
      <c r="H471" s="40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F471" s="38"/>
      <c r="AG471" s="38"/>
      <c r="AH471" s="38"/>
      <c r="AI471" s="38"/>
    </row>
    <row r="472" spans="1:35" ht="15.75" customHeight="1">
      <c r="A472" s="38"/>
      <c r="B472" s="38"/>
      <c r="C472" s="38"/>
      <c r="D472" s="42"/>
      <c r="E472" s="42"/>
      <c r="F472" s="38"/>
      <c r="G472" s="38"/>
      <c r="H472" s="40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F472" s="38"/>
      <c r="AG472" s="38"/>
      <c r="AH472" s="38"/>
      <c r="AI472" s="38"/>
    </row>
    <row r="473" spans="1:35" ht="15.75" customHeight="1">
      <c r="A473" s="38"/>
      <c r="B473" s="38"/>
      <c r="C473" s="38"/>
      <c r="D473" s="42"/>
      <c r="E473" s="42"/>
      <c r="F473" s="38"/>
      <c r="G473" s="38"/>
      <c r="H473" s="40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F473" s="38"/>
      <c r="AG473" s="38"/>
      <c r="AH473" s="38"/>
      <c r="AI473" s="38"/>
    </row>
    <row r="474" spans="1:35" ht="15.75" customHeight="1">
      <c r="A474" s="38"/>
      <c r="B474" s="38"/>
      <c r="C474" s="38"/>
      <c r="D474" s="42"/>
      <c r="E474" s="42"/>
      <c r="F474" s="38"/>
      <c r="G474" s="38"/>
      <c r="H474" s="40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F474" s="38"/>
      <c r="AG474" s="38"/>
      <c r="AH474" s="38"/>
      <c r="AI474" s="38"/>
    </row>
    <row r="475" spans="1:35" ht="15.75" customHeight="1">
      <c r="A475" s="38"/>
      <c r="B475" s="38"/>
      <c r="C475" s="38"/>
      <c r="D475" s="42"/>
      <c r="E475" s="42"/>
      <c r="F475" s="38"/>
      <c r="G475" s="38"/>
      <c r="H475" s="40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F475" s="38"/>
      <c r="AG475" s="38"/>
      <c r="AH475" s="38"/>
      <c r="AI475" s="38"/>
    </row>
    <row r="476" spans="1:35" ht="15.75" customHeight="1">
      <c r="A476" s="38"/>
      <c r="B476" s="38"/>
      <c r="C476" s="38"/>
      <c r="D476" s="42"/>
      <c r="E476" s="42"/>
      <c r="F476" s="38"/>
      <c r="G476" s="38"/>
      <c r="H476" s="40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F476" s="38"/>
      <c r="AG476" s="38"/>
      <c r="AH476" s="38"/>
      <c r="AI476" s="38"/>
    </row>
    <row r="477" spans="1:35" ht="15.75" customHeight="1">
      <c r="A477" s="38"/>
      <c r="B477" s="38"/>
      <c r="C477" s="38"/>
      <c r="D477" s="42"/>
      <c r="E477" s="42"/>
      <c r="F477" s="38"/>
      <c r="G477" s="38"/>
      <c r="H477" s="40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F477" s="38"/>
      <c r="AG477" s="38"/>
      <c r="AH477" s="38"/>
      <c r="AI477" s="38"/>
    </row>
    <row r="478" spans="1:35" ht="15.75" customHeight="1">
      <c r="A478" s="38"/>
      <c r="B478" s="38"/>
      <c r="C478" s="38"/>
      <c r="D478" s="42"/>
      <c r="E478" s="42"/>
      <c r="F478" s="38"/>
      <c r="G478" s="38"/>
      <c r="H478" s="40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F478" s="38"/>
      <c r="AG478" s="38"/>
      <c r="AH478" s="38"/>
      <c r="AI478" s="38"/>
    </row>
    <row r="479" spans="1:35" ht="15.75" customHeight="1">
      <c r="A479" s="38"/>
      <c r="B479" s="38"/>
      <c r="C479" s="38"/>
      <c r="D479" s="42"/>
      <c r="E479" s="42"/>
      <c r="F479" s="38"/>
      <c r="G479" s="38"/>
      <c r="H479" s="40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F479" s="38"/>
      <c r="AG479" s="38"/>
      <c r="AH479" s="38"/>
      <c r="AI479" s="38"/>
    </row>
    <row r="480" spans="1:35" ht="15.75" customHeight="1">
      <c r="A480" s="38"/>
      <c r="B480" s="38"/>
      <c r="C480" s="38"/>
      <c r="D480" s="42"/>
      <c r="E480" s="42"/>
      <c r="F480" s="38"/>
      <c r="G480" s="38"/>
      <c r="H480" s="40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F480" s="38"/>
      <c r="AG480" s="38"/>
      <c r="AH480" s="38"/>
      <c r="AI480" s="38"/>
    </row>
    <row r="481" spans="1:35" ht="15.75" customHeight="1">
      <c r="A481" s="38"/>
      <c r="B481" s="38"/>
      <c r="C481" s="38"/>
      <c r="D481" s="42"/>
      <c r="E481" s="42"/>
      <c r="F481" s="38"/>
      <c r="G481" s="38"/>
      <c r="H481" s="40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F481" s="38"/>
      <c r="AG481" s="38"/>
      <c r="AH481" s="38"/>
      <c r="AI481" s="38"/>
    </row>
    <row r="482" spans="1:35" ht="15.75" customHeight="1">
      <c r="A482" s="38"/>
      <c r="B482" s="38"/>
      <c r="C482" s="38"/>
      <c r="D482" s="42"/>
      <c r="E482" s="42"/>
      <c r="F482" s="38"/>
      <c r="G482" s="38"/>
      <c r="H482" s="40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F482" s="38"/>
      <c r="AG482" s="38"/>
      <c r="AH482" s="38"/>
      <c r="AI482" s="38"/>
    </row>
    <row r="483" spans="1:35" ht="15.75" customHeight="1">
      <c r="A483" s="38"/>
      <c r="B483" s="38"/>
      <c r="C483" s="38"/>
      <c r="D483" s="42"/>
      <c r="E483" s="42"/>
      <c r="F483" s="38"/>
      <c r="G483" s="38"/>
      <c r="H483" s="40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F483" s="38"/>
      <c r="AG483" s="38"/>
      <c r="AH483" s="38"/>
      <c r="AI483" s="38"/>
    </row>
    <row r="484" spans="1:35" ht="15.75" customHeight="1">
      <c r="A484" s="38"/>
      <c r="B484" s="38"/>
      <c r="C484" s="38"/>
      <c r="D484" s="42"/>
      <c r="E484" s="42"/>
      <c r="F484" s="38"/>
      <c r="G484" s="38"/>
      <c r="H484" s="40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F484" s="38"/>
      <c r="AG484" s="38"/>
      <c r="AH484" s="38"/>
      <c r="AI484" s="38"/>
    </row>
    <row r="485" spans="1:35" ht="15.75" customHeight="1">
      <c r="A485" s="38"/>
      <c r="B485" s="38"/>
      <c r="C485" s="38"/>
      <c r="D485" s="42"/>
      <c r="E485" s="42"/>
      <c r="F485" s="38"/>
      <c r="G485" s="38"/>
      <c r="H485" s="40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F485" s="38"/>
      <c r="AG485" s="38"/>
      <c r="AH485" s="38"/>
      <c r="AI485" s="38"/>
    </row>
    <row r="486" spans="1:35" ht="15.75" customHeight="1">
      <c r="A486" s="38"/>
      <c r="B486" s="38"/>
      <c r="C486" s="38"/>
      <c r="D486" s="42"/>
      <c r="E486" s="42"/>
      <c r="F486" s="38"/>
      <c r="G486" s="38"/>
      <c r="H486" s="40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F486" s="38"/>
      <c r="AG486" s="38"/>
      <c r="AH486" s="38"/>
      <c r="AI486" s="38"/>
    </row>
    <row r="487" spans="1:35" ht="15.75" customHeight="1">
      <c r="A487" s="38"/>
      <c r="B487" s="38"/>
      <c r="C487" s="38"/>
      <c r="D487" s="42"/>
      <c r="E487" s="42"/>
      <c r="F487" s="38"/>
      <c r="G487" s="38"/>
      <c r="H487" s="40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F487" s="38"/>
      <c r="AG487" s="38"/>
      <c r="AH487" s="38"/>
      <c r="AI487" s="38"/>
    </row>
    <row r="488" spans="1:35" ht="15.75" customHeight="1">
      <c r="A488" s="38"/>
      <c r="B488" s="38"/>
      <c r="C488" s="38"/>
      <c r="D488" s="42"/>
      <c r="E488" s="42"/>
      <c r="F488" s="38"/>
      <c r="G488" s="38"/>
      <c r="H488" s="40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F488" s="38"/>
      <c r="AG488" s="38"/>
      <c r="AH488" s="38"/>
      <c r="AI488" s="38"/>
    </row>
    <row r="489" spans="1:35" ht="15.75" customHeight="1">
      <c r="A489" s="38"/>
      <c r="B489" s="38"/>
      <c r="C489" s="38"/>
      <c r="D489" s="42"/>
      <c r="E489" s="42"/>
      <c r="F489" s="38"/>
      <c r="G489" s="38"/>
      <c r="H489" s="40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F489" s="38"/>
      <c r="AG489" s="38"/>
      <c r="AH489" s="38"/>
      <c r="AI489" s="38"/>
    </row>
    <row r="490" spans="1:35" ht="15.75" customHeight="1">
      <c r="A490" s="38"/>
      <c r="B490" s="38"/>
      <c r="C490" s="38"/>
      <c r="D490" s="42"/>
      <c r="E490" s="42"/>
      <c r="F490" s="38"/>
      <c r="G490" s="38"/>
      <c r="H490" s="40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F490" s="38"/>
      <c r="AG490" s="38"/>
      <c r="AH490" s="38"/>
      <c r="AI490" s="38"/>
    </row>
    <row r="491" spans="1:35" ht="15.75" customHeight="1">
      <c r="A491" s="38"/>
      <c r="B491" s="38"/>
      <c r="C491" s="38"/>
      <c r="D491" s="42"/>
      <c r="E491" s="42"/>
      <c r="F491" s="38"/>
      <c r="G491" s="38"/>
      <c r="H491" s="40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F491" s="38"/>
      <c r="AG491" s="38"/>
      <c r="AH491" s="38"/>
      <c r="AI491" s="38"/>
    </row>
    <row r="492" spans="1:35" ht="15.75" customHeight="1">
      <c r="A492" s="38"/>
      <c r="B492" s="38"/>
      <c r="C492" s="38"/>
      <c r="D492" s="42"/>
      <c r="E492" s="42"/>
      <c r="F492" s="38"/>
      <c r="G492" s="38"/>
      <c r="H492" s="40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F492" s="38"/>
      <c r="AG492" s="38"/>
      <c r="AH492" s="38"/>
      <c r="AI492" s="38"/>
    </row>
    <row r="493" spans="1:35" ht="15.75" customHeight="1">
      <c r="A493" s="38"/>
      <c r="B493" s="38"/>
      <c r="C493" s="38"/>
      <c r="D493" s="42"/>
      <c r="E493" s="42"/>
      <c r="F493" s="38"/>
      <c r="G493" s="38"/>
      <c r="H493" s="40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F493" s="38"/>
      <c r="AG493" s="38"/>
      <c r="AH493" s="38"/>
      <c r="AI493" s="38"/>
    </row>
    <row r="494" spans="1:35" ht="15.75" customHeight="1">
      <c r="A494" s="38"/>
      <c r="B494" s="38"/>
      <c r="C494" s="38"/>
      <c r="D494" s="42"/>
      <c r="E494" s="42"/>
      <c r="F494" s="38"/>
      <c r="G494" s="38"/>
      <c r="H494" s="40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F494" s="38"/>
      <c r="AG494" s="38"/>
      <c r="AH494" s="38"/>
      <c r="AI494" s="38"/>
    </row>
    <row r="495" spans="1:35" ht="15.75" customHeight="1">
      <c r="A495" s="38"/>
      <c r="B495" s="38"/>
      <c r="C495" s="38"/>
      <c r="D495" s="42"/>
      <c r="E495" s="42"/>
      <c r="F495" s="38"/>
      <c r="G495" s="38"/>
      <c r="H495" s="40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F495" s="38"/>
      <c r="AG495" s="38"/>
      <c r="AH495" s="38"/>
      <c r="AI495" s="38"/>
    </row>
    <row r="496" spans="1:35" ht="15.75" customHeight="1">
      <c r="A496" s="38"/>
      <c r="B496" s="38"/>
      <c r="C496" s="38"/>
      <c r="D496" s="42"/>
      <c r="E496" s="42"/>
      <c r="F496" s="38"/>
      <c r="G496" s="38"/>
      <c r="H496" s="40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F496" s="38"/>
      <c r="AG496" s="38"/>
      <c r="AH496" s="38"/>
      <c r="AI496" s="38"/>
    </row>
    <row r="497" spans="1:35" ht="15.75" customHeight="1">
      <c r="A497" s="38"/>
      <c r="B497" s="38"/>
      <c r="C497" s="38"/>
      <c r="D497" s="42"/>
      <c r="E497" s="42"/>
      <c r="F497" s="38"/>
      <c r="G497" s="38"/>
      <c r="H497" s="40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F497" s="38"/>
      <c r="AG497" s="38"/>
      <c r="AH497" s="38"/>
      <c r="AI497" s="38"/>
    </row>
    <row r="498" spans="1:35" ht="15.75" customHeight="1">
      <c r="A498" s="38"/>
      <c r="B498" s="38"/>
      <c r="C498" s="38"/>
      <c r="D498" s="42"/>
      <c r="E498" s="42"/>
      <c r="F498" s="38"/>
      <c r="G498" s="38"/>
      <c r="H498" s="40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F498" s="38"/>
      <c r="AG498" s="38"/>
      <c r="AH498" s="38"/>
      <c r="AI498" s="38"/>
    </row>
    <row r="499" spans="1:35" ht="15.75" customHeight="1">
      <c r="A499" s="38"/>
      <c r="B499" s="38"/>
      <c r="C499" s="38"/>
      <c r="D499" s="42"/>
      <c r="E499" s="42"/>
      <c r="F499" s="38"/>
      <c r="G499" s="38"/>
      <c r="H499" s="40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F499" s="38"/>
      <c r="AG499" s="38"/>
      <c r="AH499" s="38"/>
      <c r="AI499" s="38"/>
    </row>
    <row r="500" spans="1:35" ht="15.75" customHeight="1">
      <c r="A500" s="38"/>
      <c r="B500" s="38"/>
      <c r="C500" s="38"/>
      <c r="D500" s="42"/>
      <c r="E500" s="42"/>
      <c r="F500" s="38"/>
      <c r="G500" s="38"/>
      <c r="H500" s="40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F500" s="38"/>
      <c r="AG500" s="38"/>
      <c r="AH500" s="38"/>
      <c r="AI500" s="38"/>
    </row>
    <row r="501" spans="1:35" ht="15.75" customHeight="1">
      <c r="A501" s="38"/>
      <c r="B501" s="38"/>
      <c r="C501" s="38"/>
      <c r="D501" s="42"/>
      <c r="E501" s="42"/>
      <c r="F501" s="38"/>
      <c r="G501" s="38"/>
      <c r="H501" s="40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F501" s="38"/>
      <c r="AG501" s="38"/>
      <c r="AH501" s="38"/>
      <c r="AI501" s="38"/>
    </row>
    <row r="502" spans="1:35" ht="15.75" customHeight="1">
      <c r="A502" s="38"/>
      <c r="B502" s="38"/>
      <c r="C502" s="38"/>
      <c r="D502" s="42"/>
      <c r="E502" s="42"/>
      <c r="F502" s="38"/>
      <c r="G502" s="38"/>
      <c r="H502" s="40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F502" s="38"/>
      <c r="AG502" s="38"/>
      <c r="AH502" s="38"/>
      <c r="AI502" s="38"/>
    </row>
    <row r="503" spans="1:35" ht="15.75" customHeight="1">
      <c r="A503" s="38"/>
      <c r="B503" s="38"/>
      <c r="C503" s="38"/>
      <c r="D503" s="42"/>
      <c r="E503" s="42"/>
      <c r="F503" s="38"/>
      <c r="G503" s="38"/>
      <c r="H503" s="40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F503" s="38"/>
      <c r="AG503" s="38"/>
      <c r="AH503" s="38"/>
      <c r="AI503" s="38"/>
    </row>
    <row r="504" spans="1:35" ht="15.75" customHeight="1">
      <c r="A504" s="38"/>
      <c r="B504" s="38"/>
      <c r="C504" s="38"/>
      <c r="D504" s="42"/>
      <c r="E504" s="42"/>
      <c r="F504" s="38"/>
      <c r="G504" s="38"/>
      <c r="H504" s="40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F504" s="38"/>
      <c r="AG504" s="38"/>
      <c r="AH504" s="38"/>
      <c r="AI504" s="38"/>
    </row>
    <row r="505" spans="1:35" ht="15.75" customHeight="1">
      <c r="A505" s="38"/>
      <c r="B505" s="38"/>
      <c r="C505" s="38"/>
      <c r="D505" s="42"/>
      <c r="E505" s="42"/>
      <c r="F505" s="38"/>
      <c r="G505" s="38"/>
      <c r="H505" s="40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F505" s="38"/>
      <c r="AG505" s="38"/>
      <c r="AH505" s="38"/>
      <c r="AI505" s="38"/>
    </row>
    <row r="506" spans="1:35" ht="15.75" customHeight="1">
      <c r="A506" s="38"/>
      <c r="B506" s="38"/>
      <c r="C506" s="38"/>
      <c r="D506" s="42"/>
      <c r="E506" s="42"/>
      <c r="F506" s="38"/>
      <c r="G506" s="38"/>
      <c r="H506" s="40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F506" s="38"/>
      <c r="AG506" s="38"/>
      <c r="AH506" s="38"/>
      <c r="AI506" s="38"/>
    </row>
    <row r="507" spans="1:35" ht="15.75" customHeight="1">
      <c r="A507" s="38"/>
      <c r="B507" s="38"/>
      <c r="C507" s="38"/>
      <c r="D507" s="42"/>
      <c r="E507" s="42"/>
      <c r="F507" s="38"/>
      <c r="G507" s="38"/>
      <c r="H507" s="40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F507" s="38"/>
      <c r="AG507" s="38"/>
      <c r="AH507" s="38"/>
      <c r="AI507" s="38"/>
    </row>
    <row r="508" spans="1:35" ht="15.75" customHeight="1">
      <c r="A508" s="38"/>
      <c r="B508" s="38"/>
      <c r="C508" s="38"/>
      <c r="D508" s="42"/>
      <c r="E508" s="42"/>
      <c r="F508" s="38"/>
      <c r="G508" s="38"/>
      <c r="H508" s="40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F508" s="38"/>
      <c r="AG508" s="38"/>
      <c r="AH508" s="38"/>
      <c r="AI508" s="38"/>
    </row>
    <row r="509" spans="1:35" ht="15.75" customHeight="1">
      <c r="A509" s="38"/>
      <c r="B509" s="38"/>
      <c r="C509" s="38"/>
      <c r="D509" s="42"/>
      <c r="E509" s="42"/>
      <c r="F509" s="38"/>
      <c r="G509" s="38"/>
      <c r="H509" s="40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F509" s="38"/>
      <c r="AG509" s="38"/>
      <c r="AH509" s="38"/>
      <c r="AI509" s="38"/>
    </row>
    <row r="510" spans="1:35" ht="15.75" customHeight="1">
      <c r="A510" s="38"/>
      <c r="B510" s="38"/>
      <c r="C510" s="38"/>
      <c r="D510" s="42"/>
      <c r="E510" s="42"/>
      <c r="F510" s="38"/>
      <c r="G510" s="38"/>
      <c r="H510" s="40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F510" s="38"/>
      <c r="AG510" s="38"/>
      <c r="AH510" s="38"/>
      <c r="AI510" s="38"/>
    </row>
    <row r="511" spans="1:35" ht="15.75" customHeight="1">
      <c r="A511" s="38"/>
      <c r="B511" s="38"/>
      <c r="C511" s="38"/>
      <c r="D511" s="42"/>
      <c r="E511" s="42"/>
      <c r="F511" s="38"/>
      <c r="G511" s="38"/>
      <c r="H511" s="40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F511" s="38"/>
      <c r="AG511" s="38"/>
      <c r="AH511" s="38"/>
      <c r="AI511" s="38"/>
    </row>
    <row r="512" spans="1:35" ht="15.75" customHeight="1">
      <c r="A512" s="38"/>
      <c r="B512" s="38"/>
      <c r="C512" s="38"/>
      <c r="D512" s="42"/>
      <c r="E512" s="42"/>
      <c r="F512" s="38"/>
      <c r="G512" s="38"/>
      <c r="H512" s="40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F512" s="38"/>
      <c r="AG512" s="38"/>
      <c r="AH512" s="38"/>
      <c r="AI512" s="38"/>
    </row>
    <row r="513" spans="1:35" ht="15.75" customHeight="1">
      <c r="A513" s="38"/>
      <c r="B513" s="38"/>
      <c r="C513" s="38"/>
      <c r="D513" s="42"/>
      <c r="E513" s="42"/>
      <c r="F513" s="38"/>
      <c r="G513" s="38"/>
      <c r="H513" s="40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F513" s="38"/>
      <c r="AG513" s="38"/>
      <c r="AH513" s="38"/>
      <c r="AI513" s="38"/>
    </row>
    <row r="514" spans="1:35" ht="15.75" customHeight="1">
      <c r="A514" s="38"/>
      <c r="B514" s="38"/>
      <c r="C514" s="38"/>
      <c r="D514" s="42"/>
      <c r="E514" s="42"/>
      <c r="F514" s="38"/>
      <c r="G514" s="38"/>
      <c r="H514" s="40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F514" s="38"/>
      <c r="AG514" s="38"/>
      <c r="AH514" s="38"/>
      <c r="AI514" s="38"/>
    </row>
    <row r="515" spans="1:35" ht="15.75" customHeight="1">
      <c r="A515" s="38"/>
      <c r="B515" s="38"/>
      <c r="C515" s="38"/>
      <c r="D515" s="42"/>
      <c r="E515" s="42"/>
      <c r="F515" s="38"/>
      <c r="G515" s="38"/>
      <c r="H515" s="40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F515" s="38"/>
      <c r="AG515" s="38"/>
      <c r="AH515" s="38"/>
      <c r="AI515" s="38"/>
    </row>
    <row r="516" spans="1:35" ht="15.75" customHeight="1">
      <c r="A516" s="38"/>
      <c r="B516" s="38"/>
      <c r="C516" s="38"/>
      <c r="D516" s="42"/>
      <c r="E516" s="42"/>
      <c r="F516" s="38"/>
      <c r="G516" s="38"/>
      <c r="H516" s="40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F516" s="38"/>
      <c r="AG516" s="38"/>
      <c r="AH516" s="38"/>
      <c r="AI516" s="38"/>
    </row>
    <row r="517" spans="1:35" ht="15.75" customHeight="1">
      <c r="A517" s="38"/>
      <c r="B517" s="38"/>
      <c r="C517" s="38"/>
      <c r="D517" s="42"/>
      <c r="E517" s="42"/>
      <c r="F517" s="38"/>
      <c r="G517" s="38"/>
      <c r="H517" s="40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F517" s="38"/>
      <c r="AG517" s="38"/>
      <c r="AH517" s="38"/>
      <c r="AI517" s="38"/>
    </row>
    <row r="518" spans="1:35" ht="15.75" customHeight="1">
      <c r="A518" s="38"/>
      <c r="B518" s="38"/>
      <c r="C518" s="38"/>
      <c r="D518" s="42"/>
      <c r="E518" s="42"/>
      <c r="F518" s="38"/>
      <c r="G518" s="38"/>
      <c r="H518" s="40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F518" s="38"/>
      <c r="AG518" s="38"/>
      <c r="AH518" s="38"/>
      <c r="AI518" s="38"/>
    </row>
    <row r="519" spans="1:35" ht="15.75" customHeight="1">
      <c r="A519" s="38"/>
      <c r="B519" s="38"/>
      <c r="C519" s="38"/>
      <c r="D519" s="42"/>
      <c r="E519" s="42"/>
      <c r="F519" s="38"/>
      <c r="G519" s="38"/>
      <c r="H519" s="40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F519" s="38"/>
      <c r="AG519" s="38"/>
      <c r="AH519" s="38"/>
      <c r="AI519" s="38"/>
    </row>
    <row r="520" spans="1:35" ht="15.75" customHeight="1">
      <c r="A520" s="38"/>
      <c r="B520" s="38"/>
      <c r="C520" s="38"/>
      <c r="D520" s="42"/>
      <c r="E520" s="42"/>
      <c r="F520" s="38"/>
      <c r="G520" s="38"/>
      <c r="H520" s="40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F520" s="38"/>
      <c r="AG520" s="38"/>
      <c r="AH520" s="38"/>
      <c r="AI520" s="38"/>
    </row>
    <row r="521" spans="1:35" ht="15.75" customHeight="1">
      <c r="A521" s="38"/>
      <c r="B521" s="38"/>
      <c r="C521" s="38"/>
      <c r="D521" s="42"/>
      <c r="E521" s="42"/>
      <c r="F521" s="38"/>
      <c r="G521" s="38"/>
      <c r="H521" s="40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F521" s="38"/>
      <c r="AG521" s="38"/>
      <c r="AH521" s="38"/>
      <c r="AI521" s="38"/>
    </row>
    <row r="522" spans="1:35" ht="15.75" customHeight="1">
      <c r="A522" s="38"/>
      <c r="B522" s="38"/>
      <c r="C522" s="38"/>
      <c r="D522" s="42"/>
      <c r="E522" s="42"/>
      <c r="F522" s="38"/>
      <c r="G522" s="38"/>
      <c r="H522" s="40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F522" s="38"/>
      <c r="AG522" s="38"/>
      <c r="AH522" s="38"/>
      <c r="AI522" s="38"/>
    </row>
    <row r="523" spans="1:35" ht="15.75" customHeight="1">
      <c r="A523" s="38"/>
      <c r="B523" s="38"/>
      <c r="C523" s="38"/>
      <c r="D523" s="42"/>
      <c r="E523" s="42"/>
      <c r="F523" s="38"/>
      <c r="G523" s="38"/>
      <c r="H523" s="40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F523" s="38"/>
      <c r="AG523" s="38"/>
      <c r="AH523" s="38"/>
      <c r="AI523" s="38"/>
    </row>
    <row r="524" spans="1:35" ht="15.75" customHeight="1">
      <c r="A524" s="38"/>
      <c r="B524" s="38"/>
      <c r="C524" s="38"/>
      <c r="D524" s="42"/>
      <c r="E524" s="42"/>
      <c r="F524" s="38"/>
      <c r="G524" s="38"/>
      <c r="H524" s="40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F524" s="38"/>
      <c r="AG524" s="38"/>
      <c r="AH524" s="38"/>
      <c r="AI524" s="38"/>
    </row>
    <row r="525" spans="1:35" ht="15.75" customHeight="1">
      <c r="A525" s="38"/>
      <c r="B525" s="38"/>
      <c r="C525" s="38"/>
      <c r="D525" s="42"/>
      <c r="E525" s="42"/>
      <c r="F525" s="38"/>
      <c r="G525" s="38"/>
      <c r="H525" s="40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F525" s="38"/>
      <c r="AG525" s="38"/>
      <c r="AH525" s="38"/>
      <c r="AI525" s="38"/>
    </row>
    <row r="526" spans="1:35" ht="15.75" customHeight="1">
      <c r="A526" s="38"/>
      <c r="B526" s="38"/>
      <c r="C526" s="38"/>
      <c r="D526" s="42"/>
      <c r="E526" s="42"/>
      <c r="F526" s="38"/>
      <c r="G526" s="38"/>
      <c r="H526" s="40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F526" s="38"/>
      <c r="AG526" s="38"/>
      <c r="AH526" s="38"/>
      <c r="AI526" s="38"/>
    </row>
    <row r="527" spans="1:35" ht="15.75" customHeight="1">
      <c r="A527" s="38"/>
      <c r="B527" s="38"/>
      <c r="C527" s="38"/>
      <c r="D527" s="42"/>
      <c r="E527" s="42"/>
      <c r="F527" s="38"/>
      <c r="G527" s="38"/>
      <c r="H527" s="40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F527" s="38"/>
      <c r="AG527" s="38"/>
      <c r="AH527" s="38"/>
      <c r="AI527" s="38"/>
    </row>
    <row r="528" spans="1:35" ht="15.75" customHeight="1">
      <c r="A528" s="38"/>
      <c r="B528" s="38"/>
      <c r="C528" s="38"/>
      <c r="D528" s="42"/>
      <c r="E528" s="42"/>
      <c r="F528" s="38"/>
      <c r="G528" s="38"/>
      <c r="H528" s="40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F528" s="38"/>
      <c r="AG528" s="38"/>
      <c r="AH528" s="38"/>
      <c r="AI528" s="38"/>
    </row>
    <row r="529" spans="1:35" ht="15.75" customHeight="1">
      <c r="A529" s="38"/>
      <c r="B529" s="38"/>
      <c r="C529" s="38"/>
      <c r="D529" s="42"/>
      <c r="E529" s="42"/>
      <c r="F529" s="38"/>
      <c r="G529" s="38"/>
      <c r="H529" s="40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F529" s="38"/>
      <c r="AG529" s="38"/>
      <c r="AH529" s="38"/>
      <c r="AI529" s="38"/>
    </row>
    <row r="530" spans="1:35" ht="15.75" customHeight="1">
      <c r="A530" s="38"/>
      <c r="B530" s="38"/>
      <c r="C530" s="38"/>
      <c r="D530" s="42"/>
      <c r="E530" s="42"/>
      <c r="F530" s="38"/>
      <c r="G530" s="38"/>
      <c r="H530" s="40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F530" s="38"/>
      <c r="AG530" s="38"/>
      <c r="AH530" s="38"/>
      <c r="AI530" s="38"/>
    </row>
    <row r="531" spans="1:35" ht="15.75" customHeight="1">
      <c r="A531" s="38"/>
      <c r="B531" s="38"/>
      <c r="C531" s="38"/>
      <c r="D531" s="42"/>
      <c r="E531" s="42"/>
      <c r="F531" s="38"/>
      <c r="G531" s="38"/>
      <c r="H531" s="40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F531" s="38"/>
      <c r="AG531" s="38"/>
      <c r="AH531" s="38"/>
      <c r="AI531" s="38"/>
    </row>
    <row r="532" spans="1:35" ht="15.75" customHeight="1">
      <c r="A532" s="38"/>
      <c r="B532" s="38"/>
      <c r="C532" s="38"/>
      <c r="D532" s="42"/>
      <c r="E532" s="42"/>
      <c r="F532" s="38"/>
      <c r="G532" s="38"/>
      <c r="H532" s="40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F532" s="38"/>
      <c r="AG532" s="38"/>
      <c r="AH532" s="38"/>
      <c r="AI532" s="38"/>
    </row>
    <row r="533" spans="1:35" ht="15.75" customHeight="1">
      <c r="A533" s="38"/>
      <c r="B533" s="38"/>
      <c r="C533" s="38"/>
      <c r="D533" s="42"/>
      <c r="E533" s="42"/>
      <c r="F533" s="38"/>
      <c r="G533" s="38"/>
      <c r="H533" s="40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F533" s="38"/>
      <c r="AG533" s="38"/>
      <c r="AH533" s="38"/>
      <c r="AI533" s="38"/>
    </row>
    <row r="534" spans="1:35" ht="15.75" customHeight="1">
      <c r="A534" s="38"/>
      <c r="B534" s="38"/>
      <c r="C534" s="38"/>
      <c r="D534" s="42"/>
      <c r="E534" s="42"/>
      <c r="F534" s="38"/>
      <c r="G534" s="38"/>
      <c r="H534" s="40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F534" s="38"/>
      <c r="AG534" s="38"/>
      <c r="AH534" s="38"/>
      <c r="AI534" s="38"/>
    </row>
    <row r="535" spans="1:35" ht="15.75" customHeight="1">
      <c r="A535" s="38"/>
      <c r="B535" s="38"/>
      <c r="C535" s="38"/>
      <c r="D535" s="42"/>
      <c r="E535" s="42"/>
      <c r="F535" s="38"/>
      <c r="G535" s="38"/>
      <c r="H535" s="40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F535" s="38"/>
      <c r="AG535" s="38"/>
      <c r="AH535" s="38"/>
      <c r="AI535" s="38"/>
    </row>
    <row r="536" spans="1:35" ht="15.75" customHeight="1">
      <c r="A536" s="38"/>
      <c r="B536" s="38"/>
      <c r="C536" s="38"/>
      <c r="D536" s="42"/>
      <c r="E536" s="42"/>
      <c r="F536" s="38"/>
      <c r="G536" s="38"/>
      <c r="H536" s="40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F536" s="38"/>
      <c r="AG536" s="38"/>
      <c r="AH536" s="38"/>
      <c r="AI536" s="38"/>
    </row>
    <row r="537" spans="1:35" ht="15.75" customHeight="1">
      <c r="A537" s="38"/>
      <c r="B537" s="38"/>
      <c r="C537" s="38"/>
      <c r="D537" s="42"/>
      <c r="E537" s="42"/>
      <c r="F537" s="38"/>
      <c r="G537" s="38"/>
      <c r="H537" s="40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F537" s="38"/>
      <c r="AG537" s="38"/>
      <c r="AH537" s="38"/>
      <c r="AI537" s="38"/>
    </row>
    <row r="538" spans="1:35" ht="15.75" customHeight="1">
      <c r="A538" s="38"/>
      <c r="B538" s="38"/>
      <c r="C538" s="38"/>
      <c r="D538" s="42"/>
      <c r="E538" s="42"/>
      <c r="F538" s="38"/>
      <c r="G538" s="38"/>
      <c r="H538" s="40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F538" s="38"/>
      <c r="AG538" s="38"/>
      <c r="AH538" s="38"/>
      <c r="AI538" s="38"/>
    </row>
    <row r="539" spans="1:35" ht="15.75" customHeight="1">
      <c r="A539" s="38"/>
      <c r="B539" s="38"/>
      <c r="C539" s="38"/>
      <c r="D539" s="42"/>
      <c r="E539" s="42"/>
      <c r="F539" s="38"/>
      <c r="G539" s="38"/>
      <c r="H539" s="40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F539" s="38"/>
      <c r="AG539" s="38"/>
      <c r="AH539" s="38"/>
      <c r="AI539" s="38"/>
    </row>
    <row r="540" spans="1:35" ht="15.75" customHeight="1">
      <c r="A540" s="38"/>
      <c r="B540" s="38"/>
      <c r="C540" s="38"/>
      <c r="D540" s="42"/>
      <c r="E540" s="42"/>
      <c r="F540" s="38"/>
      <c r="G540" s="38"/>
      <c r="H540" s="40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F540" s="38"/>
      <c r="AG540" s="38"/>
      <c r="AH540" s="38"/>
      <c r="AI540" s="38"/>
    </row>
    <row r="541" spans="1:35" ht="15.75" customHeight="1">
      <c r="A541" s="38"/>
      <c r="B541" s="38"/>
      <c r="C541" s="38"/>
      <c r="D541" s="42"/>
      <c r="E541" s="42"/>
      <c r="F541" s="38"/>
      <c r="G541" s="38"/>
      <c r="H541" s="40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F541" s="38"/>
      <c r="AG541" s="38"/>
      <c r="AH541" s="38"/>
      <c r="AI541" s="38"/>
    </row>
    <row r="542" spans="1:35" ht="15.75" customHeight="1">
      <c r="A542" s="38"/>
      <c r="B542" s="38"/>
      <c r="C542" s="38"/>
      <c r="D542" s="42"/>
      <c r="E542" s="42"/>
      <c r="F542" s="38"/>
      <c r="G542" s="38"/>
      <c r="H542" s="40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F542" s="38"/>
      <c r="AG542" s="38"/>
      <c r="AH542" s="38"/>
      <c r="AI542" s="38"/>
    </row>
    <row r="543" spans="1:35" ht="15.75" customHeight="1">
      <c r="A543" s="38"/>
      <c r="B543" s="38"/>
      <c r="C543" s="38"/>
      <c r="D543" s="42"/>
      <c r="E543" s="42"/>
      <c r="F543" s="38"/>
      <c r="G543" s="38"/>
      <c r="H543" s="40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F543" s="38"/>
      <c r="AG543" s="38"/>
      <c r="AH543" s="38"/>
      <c r="AI543" s="38"/>
    </row>
    <row r="544" spans="1:35" ht="15.75" customHeight="1">
      <c r="A544" s="38"/>
      <c r="B544" s="38"/>
      <c r="C544" s="38"/>
      <c r="D544" s="42"/>
      <c r="E544" s="42"/>
      <c r="F544" s="38"/>
      <c r="G544" s="38"/>
      <c r="H544" s="40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F544" s="38"/>
      <c r="AG544" s="38"/>
      <c r="AH544" s="38"/>
      <c r="AI544" s="38"/>
    </row>
    <row r="545" spans="1:35" ht="15.75" customHeight="1">
      <c r="A545" s="38"/>
      <c r="B545" s="38"/>
      <c r="C545" s="38"/>
      <c r="D545" s="42"/>
      <c r="E545" s="42"/>
      <c r="F545" s="38"/>
      <c r="G545" s="38"/>
      <c r="H545" s="40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F545" s="38"/>
      <c r="AG545" s="38"/>
      <c r="AH545" s="38"/>
      <c r="AI545" s="38"/>
    </row>
    <row r="546" spans="1:35" ht="15.75" customHeight="1">
      <c r="A546" s="38"/>
      <c r="B546" s="38"/>
      <c r="C546" s="38"/>
      <c r="D546" s="42"/>
      <c r="E546" s="42"/>
      <c r="F546" s="38"/>
      <c r="G546" s="38"/>
      <c r="H546" s="40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F546" s="38"/>
      <c r="AG546" s="38"/>
      <c r="AH546" s="38"/>
      <c r="AI546" s="38"/>
    </row>
    <row r="547" spans="1:35" ht="15.75" customHeight="1">
      <c r="A547" s="38"/>
      <c r="B547" s="38"/>
      <c r="C547" s="38"/>
      <c r="D547" s="42"/>
      <c r="E547" s="42"/>
      <c r="F547" s="38"/>
      <c r="G547" s="38"/>
      <c r="H547" s="40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F547" s="38"/>
      <c r="AG547" s="38"/>
      <c r="AH547" s="38"/>
      <c r="AI547" s="38"/>
    </row>
    <row r="548" spans="1:35" ht="15.75" customHeight="1">
      <c r="A548" s="38"/>
      <c r="B548" s="38"/>
      <c r="C548" s="38"/>
      <c r="D548" s="42"/>
      <c r="E548" s="42"/>
      <c r="F548" s="38"/>
      <c r="G548" s="38"/>
      <c r="H548" s="40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  <c r="Z548" s="38"/>
      <c r="AA548" s="38"/>
      <c r="AB548" s="38"/>
      <c r="AC548" s="38"/>
      <c r="AD548" s="38"/>
      <c r="AE548" s="38"/>
      <c r="AF548" s="38"/>
      <c r="AG548" s="38"/>
      <c r="AH548" s="38"/>
      <c r="AI548" s="38"/>
    </row>
    <row r="549" spans="1:35" ht="15.75" customHeight="1">
      <c r="A549" s="38"/>
      <c r="B549" s="38"/>
      <c r="C549" s="38"/>
      <c r="D549" s="42"/>
      <c r="E549" s="42"/>
      <c r="F549" s="38"/>
      <c r="G549" s="38"/>
      <c r="H549" s="40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F549" s="38"/>
      <c r="AG549" s="38"/>
      <c r="AH549" s="38"/>
      <c r="AI549" s="38"/>
    </row>
    <row r="550" spans="1:35" ht="15.75" customHeight="1">
      <c r="A550" s="38"/>
      <c r="B550" s="38"/>
      <c r="C550" s="38"/>
      <c r="D550" s="42"/>
      <c r="E550" s="42"/>
      <c r="F550" s="38"/>
      <c r="G550" s="38"/>
      <c r="H550" s="40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F550" s="38"/>
      <c r="AG550" s="38"/>
      <c r="AH550" s="38"/>
      <c r="AI550" s="38"/>
    </row>
    <row r="551" spans="1:35" ht="15.75" customHeight="1">
      <c r="A551" s="38"/>
      <c r="B551" s="38"/>
      <c r="C551" s="38"/>
      <c r="D551" s="42"/>
      <c r="E551" s="42"/>
      <c r="F551" s="38"/>
      <c r="G551" s="38"/>
      <c r="H551" s="40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F551" s="38"/>
      <c r="AG551" s="38"/>
      <c r="AH551" s="38"/>
      <c r="AI551" s="38"/>
    </row>
    <row r="552" spans="1:35" ht="15.75" customHeight="1">
      <c r="A552" s="38"/>
      <c r="B552" s="38"/>
      <c r="C552" s="38"/>
      <c r="D552" s="42"/>
      <c r="E552" s="42"/>
      <c r="F552" s="38"/>
      <c r="G552" s="38"/>
      <c r="H552" s="40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  <c r="AF552" s="38"/>
      <c r="AG552" s="38"/>
      <c r="AH552" s="38"/>
      <c r="AI552" s="38"/>
    </row>
    <row r="553" spans="1:35" ht="15.75" customHeight="1">
      <c r="A553" s="38"/>
      <c r="B553" s="38"/>
      <c r="C553" s="38"/>
      <c r="D553" s="42"/>
      <c r="E553" s="42"/>
      <c r="F553" s="38"/>
      <c r="G553" s="38"/>
      <c r="H553" s="40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F553" s="38"/>
      <c r="AG553" s="38"/>
      <c r="AH553" s="38"/>
      <c r="AI553" s="38"/>
    </row>
    <row r="554" spans="1:35" ht="15.75" customHeight="1">
      <c r="A554" s="38"/>
      <c r="B554" s="38"/>
      <c r="C554" s="38"/>
      <c r="D554" s="42"/>
      <c r="E554" s="42"/>
      <c r="F554" s="38"/>
      <c r="G554" s="38"/>
      <c r="H554" s="40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F554" s="38"/>
      <c r="AG554" s="38"/>
      <c r="AH554" s="38"/>
      <c r="AI554" s="38"/>
    </row>
    <row r="555" spans="1:35" ht="15.75" customHeight="1">
      <c r="A555" s="38"/>
      <c r="B555" s="38"/>
      <c r="C555" s="38"/>
      <c r="D555" s="42"/>
      <c r="E555" s="42"/>
      <c r="F555" s="38"/>
      <c r="G555" s="38"/>
      <c r="H555" s="40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F555" s="38"/>
      <c r="AG555" s="38"/>
      <c r="AH555" s="38"/>
      <c r="AI555" s="38"/>
    </row>
    <row r="556" spans="1:35" ht="15.75" customHeight="1">
      <c r="A556" s="38"/>
      <c r="B556" s="38"/>
      <c r="C556" s="38"/>
      <c r="D556" s="42"/>
      <c r="E556" s="42"/>
      <c r="F556" s="38"/>
      <c r="G556" s="38"/>
      <c r="H556" s="40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F556" s="38"/>
      <c r="AG556" s="38"/>
      <c r="AH556" s="38"/>
      <c r="AI556" s="38"/>
    </row>
    <row r="557" spans="1:35" ht="15.75" customHeight="1">
      <c r="A557" s="38"/>
      <c r="B557" s="38"/>
      <c r="C557" s="38"/>
      <c r="D557" s="42"/>
      <c r="E557" s="42"/>
      <c r="F557" s="38"/>
      <c r="G557" s="38"/>
      <c r="H557" s="40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F557" s="38"/>
      <c r="AG557" s="38"/>
      <c r="AH557" s="38"/>
      <c r="AI557" s="38"/>
    </row>
    <row r="558" spans="1:35" ht="15.75" customHeight="1">
      <c r="A558" s="38"/>
      <c r="B558" s="38"/>
      <c r="C558" s="38"/>
      <c r="D558" s="42"/>
      <c r="E558" s="42"/>
      <c r="F558" s="38"/>
      <c r="G558" s="38"/>
      <c r="H558" s="40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  <c r="AF558" s="38"/>
      <c r="AG558" s="38"/>
      <c r="AH558" s="38"/>
      <c r="AI558" s="38"/>
    </row>
    <row r="559" spans="1:35" ht="15.75" customHeight="1">
      <c r="A559" s="38"/>
      <c r="B559" s="38"/>
      <c r="C559" s="38"/>
      <c r="D559" s="42"/>
      <c r="E559" s="42"/>
      <c r="F559" s="38"/>
      <c r="G559" s="38"/>
      <c r="H559" s="40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F559" s="38"/>
      <c r="AG559" s="38"/>
      <c r="AH559" s="38"/>
      <c r="AI559" s="38"/>
    </row>
    <row r="560" spans="1:35" ht="15.75" customHeight="1">
      <c r="A560" s="38"/>
      <c r="B560" s="38"/>
      <c r="C560" s="38"/>
      <c r="D560" s="42"/>
      <c r="E560" s="42"/>
      <c r="F560" s="38"/>
      <c r="G560" s="38"/>
      <c r="H560" s="40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F560" s="38"/>
      <c r="AG560" s="38"/>
      <c r="AH560" s="38"/>
      <c r="AI560" s="38"/>
    </row>
    <row r="561" spans="1:35" ht="15.75" customHeight="1">
      <c r="A561" s="38"/>
      <c r="B561" s="38"/>
      <c r="C561" s="38"/>
      <c r="D561" s="42"/>
      <c r="E561" s="42"/>
      <c r="F561" s="38"/>
      <c r="G561" s="38"/>
      <c r="H561" s="40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F561" s="38"/>
      <c r="AG561" s="38"/>
      <c r="AH561" s="38"/>
      <c r="AI561" s="38"/>
    </row>
    <row r="562" spans="1:35" ht="15.75" customHeight="1">
      <c r="A562" s="38"/>
      <c r="B562" s="38"/>
      <c r="C562" s="38"/>
      <c r="D562" s="42"/>
      <c r="E562" s="42"/>
      <c r="F562" s="38"/>
      <c r="G562" s="38"/>
      <c r="H562" s="40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F562" s="38"/>
      <c r="AG562" s="38"/>
      <c r="AH562" s="38"/>
      <c r="AI562" s="38"/>
    </row>
    <row r="563" spans="1:35" ht="15.75" customHeight="1">
      <c r="A563" s="38"/>
      <c r="B563" s="38"/>
      <c r="C563" s="38"/>
      <c r="D563" s="42"/>
      <c r="E563" s="42"/>
      <c r="F563" s="38"/>
      <c r="G563" s="38"/>
      <c r="H563" s="40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F563" s="38"/>
      <c r="AG563" s="38"/>
      <c r="AH563" s="38"/>
      <c r="AI563" s="38"/>
    </row>
    <row r="564" spans="1:35" ht="15.75" customHeight="1">
      <c r="A564" s="38"/>
      <c r="B564" s="38"/>
      <c r="C564" s="38"/>
      <c r="D564" s="42"/>
      <c r="E564" s="42"/>
      <c r="F564" s="38"/>
      <c r="G564" s="38"/>
      <c r="H564" s="40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F564" s="38"/>
      <c r="AG564" s="38"/>
      <c r="AH564" s="38"/>
      <c r="AI564" s="38"/>
    </row>
    <row r="565" spans="1:35" ht="15.75" customHeight="1">
      <c r="A565" s="38"/>
      <c r="B565" s="38"/>
      <c r="C565" s="38"/>
      <c r="D565" s="42"/>
      <c r="E565" s="42"/>
      <c r="F565" s="38"/>
      <c r="G565" s="38"/>
      <c r="H565" s="40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F565" s="38"/>
      <c r="AG565" s="38"/>
      <c r="AH565" s="38"/>
      <c r="AI565" s="38"/>
    </row>
    <row r="566" spans="1:35" ht="15.75" customHeight="1">
      <c r="A566" s="38"/>
      <c r="B566" s="38"/>
      <c r="C566" s="38"/>
      <c r="D566" s="42"/>
      <c r="E566" s="42"/>
      <c r="F566" s="38"/>
      <c r="G566" s="38"/>
      <c r="H566" s="40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F566" s="38"/>
      <c r="AG566" s="38"/>
      <c r="AH566" s="38"/>
      <c r="AI566" s="38"/>
    </row>
    <row r="567" spans="1:35" ht="15.75" customHeight="1">
      <c r="A567" s="38"/>
      <c r="B567" s="38"/>
      <c r="C567" s="38"/>
      <c r="D567" s="42"/>
      <c r="E567" s="42"/>
      <c r="F567" s="38"/>
      <c r="G567" s="38"/>
      <c r="H567" s="40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F567" s="38"/>
      <c r="AG567" s="38"/>
      <c r="AH567" s="38"/>
      <c r="AI567" s="38"/>
    </row>
    <row r="568" spans="1:35" ht="15.75" customHeight="1">
      <c r="A568" s="38"/>
      <c r="B568" s="38"/>
      <c r="C568" s="38"/>
      <c r="D568" s="42"/>
      <c r="E568" s="42"/>
      <c r="F568" s="38"/>
      <c r="G568" s="38"/>
      <c r="H568" s="40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F568" s="38"/>
      <c r="AG568" s="38"/>
      <c r="AH568" s="38"/>
      <c r="AI568" s="38"/>
    </row>
    <row r="569" spans="1:35" ht="15.75" customHeight="1">
      <c r="A569" s="38"/>
      <c r="B569" s="38"/>
      <c r="C569" s="38"/>
      <c r="D569" s="42"/>
      <c r="E569" s="42"/>
      <c r="F569" s="38"/>
      <c r="G569" s="38"/>
      <c r="H569" s="40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F569" s="38"/>
      <c r="AG569" s="38"/>
      <c r="AH569" s="38"/>
      <c r="AI569" s="38"/>
    </row>
    <row r="570" spans="1:35" ht="15.75" customHeight="1">
      <c r="A570" s="38"/>
      <c r="B570" s="38"/>
      <c r="C570" s="38"/>
      <c r="D570" s="42"/>
      <c r="E570" s="42"/>
      <c r="F570" s="38"/>
      <c r="G570" s="38"/>
      <c r="H570" s="40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F570" s="38"/>
      <c r="AG570" s="38"/>
      <c r="AH570" s="38"/>
      <c r="AI570" s="38"/>
    </row>
    <row r="571" spans="1:35" ht="15.75" customHeight="1">
      <c r="A571" s="38"/>
      <c r="B571" s="38"/>
      <c r="C571" s="38"/>
      <c r="D571" s="42"/>
      <c r="E571" s="42"/>
      <c r="F571" s="38"/>
      <c r="G571" s="38"/>
      <c r="H571" s="40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F571" s="38"/>
      <c r="AG571" s="38"/>
      <c r="AH571" s="38"/>
      <c r="AI571" s="38"/>
    </row>
    <row r="572" spans="1:35" ht="15.75" customHeight="1">
      <c r="A572" s="38"/>
      <c r="B572" s="38"/>
      <c r="C572" s="38"/>
      <c r="D572" s="42"/>
      <c r="E572" s="42"/>
      <c r="F572" s="38"/>
      <c r="G572" s="38"/>
      <c r="H572" s="40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F572" s="38"/>
      <c r="AG572" s="38"/>
      <c r="AH572" s="38"/>
      <c r="AI572" s="38"/>
    </row>
    <row r="573" spans="1:35" ht="15.75" customHeight="1">
      <c r="A573" s="38"/>
      <c r="B573" s="38"/>
      <c r="C573" s="38"/>
      <c r="D573" s="42"/>
      <c r="E573" s="42"/>
      <c r="F573" s="38"/>
      <c r="G573" s="38"/>
      <c r="H573" s="40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F573" s="38"/>
      <c r="AG573" s="38"/>
      <c r="AH573" s="38"/>
      <c r="AI573" s="38"/>
    </row>
    <row r="574" spans="1:35" ht="15.75" customHeight="1">
      <c r="A574" s="38"/>
      <c r="B574" s="38"/>
      <c r="C574" s="38"/>
      <c r="D574" s="42"/>
      <c r="E574" s="42"/>
      <c r="F574" s="38"/>
      <c r="G574" s="38"/>
      <c r="H574" s="40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F574" s="38"/>
      <c r="AG574" s="38"/>
      <c r="AH574" s="38"/>
      <c r="AI574" s="38"/>
    </row>
    <row r="575" spans="1:35" ht="15.75" customHeight="1">
      <c r="A575" s="38"/>
      <c r="B575" s="38"/>
      <c r="C575" s="38"/>
      <c r="D575" s="42"/>
      <c r="E575" s="42"/>
      <c r="F575" s="38"/>
      <c r="G575" s="38"/>
      <c r="H575" s="40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F575" s="38"/>
      <c r="AG575" s="38"/>
      <c r="AH575" s="38"/>
      <c r="AI575" s="38"/>
    </row>
    <row r="576" spans="1:35" ht="15.75" customHeight="1">
      <c r="A576" s="38"/>
      <c r="B576" s="38"/>
      <c r="C576" s="38"/>
      <c r="D576" s="42"/>
      <c r="E576" s="42"/>
      <c r="F576" s="38"/>
      <c r="G576" s="38"/>
      <c r="H576" s="40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  <c r="AF576" s="38"/>
      <c r="AG576" s="38"/>
      <c r="AH576" s="38"/>
      <c r="AI576" s="38"/>
    </row>
    <row r="577" spans="1:35" ht="15.75" customHeight="1">
      <c r="A577" s="38"/>
      <c r="B577" s="38"/>
      <c r="C577" s="38"/>
      <c r="D577" s="42"/>
      <c r="E577" s="42"/>
      <c r="F577" s="38"/>
      <c r="G577" s="38"/>
      <c r="H577" s="40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F577" s="38"/>
      <c r="AG577" s="38"/>
      <c r="AH577" s="38"/>
      <c r="AI577" s="38"/>
    </row>
    <row r="578" spans="1:35" ht="15.75" customHeight="1">
      <c r="A578" s="38"/>
      <c r="B578" s="38"/>
      <c r="C578" s="38"/>
      <c r="D578" s="42"/>
      <c r="E578" s="42"/>
      <c r="F578" s="38"/>
      <c r="G578" s="38"/>
      <c r="H578" s="40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F578" s="38"/>
      <c r="AG578" s="38"/>
      <c r="AH578" s="38"/>
      <c r="AI578" s="38"/>
    </row>
    <row r="579" spans="1:35" ht="15.75" customHeight="1">
      <c r="A579" s="38"/>
      <c r="B579" s="38"/>
      <c r="C579" s="38"/>
      <c r="D579" s="42"/>
      <c r="E579" s="42"/>
      <c r="F579" s="38"/>
      <c r="G579" s="38"/>
      <c r="H579" s="40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  <c r="AF579" s="38"/>
      <c r="AG579" s="38"/>
      <c r="AH579" s="38"/>
      <c r="AI579" s="38"/>
    </row>
    <row r="580" spans="1:35" ht="15.75" customHeight="1">
      <c r="A580" s="38"/>
      <c r="B580" s="38"/>
      <c r="C580" s="38"/>
      <c r="D580" s="42"/>
      <c r="E580" s="42"/>
      <c r="F580" s="38"/>
      <c r="G580" s="38"/>
      <c r="H580" s="40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F580" s="38"/>
      <c r="AG580" s="38"/>
      <c r="AH580" s="38"/>
      <c r="AI580" s="38"/>
    </row>
    <row r="581" spans="1:35" ht="15.75" customHeight="1">
      <c r="A581" s="38"/>
      <c r="B581" s="38"/>
      <c r="C581" s="38"/>
      <c r="D581" s="42"/>
      <c r="E581" s="42"/>
      <c r="F581" s="38"/>
      <c r="G581" s="38"/>
      <c r="H581" s="40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  <c r="AF581" s="38"/>
      <c r="AG581" s="38"/>
      <c r="AH581" s="38"/>
      <c r="AI581" s="38"/>
    </row>
    <row r="582" spans="1:35" ht="15.75" customHeight="1">
      <c r="A582" s="38"/>
      <c r="B582" s="38"/>
      <c r="C582" s="38"/>
      <c r="D582" s="42"/>
      <c r="E582" s="42"/>
      <c r="F582" s="38"/>
      <c r="G582" s="38"/>
      <c r="H582" s="40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  <c r="AF582" s="38"/>
      <c r="AG582" s="38"/>
      <c r="AH582" s="38"/>
      <c r="AI582" s="38"/>
    </row>
    <row r="583" spans="1:35" ht="15.75" customHeight="1">
      <c r="A583" s="38"/>
      <c r="B583" s="38"/>
      <c r="C583" s="38"/>
      <c r="D583" s="42"/>
      <c r="E583" s="42"/>
      <c r="F583" s="38"/>
      <c r="G583" s="38"/>
      <c r="H583" s="40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  <c r="Z583" s="38"/>
      <c r="AA583" s="38"/>
      <c r="AB583" s="38"/>
      <c r="AC583" s="38"/>
      <c r="AD583" s="38"/>
      <c r="AE583" s="38"/>
      <c r="AF583" s="38"/>
      <c r="AG583" s="38"/>
      <c r="AH583" s="38"/>
      <c r="AI583" s="38"/>
    </row>
    <row r="584" spans="1:35" ht="15.75" customHeight="1">
      <c r="A584" s="38"/>
      <c r="B584" s="38"/>
      <c r="C584" s="38"/>
      <c r="D584" s="42"/>
      <c r="E584" s="42"/>
      <c r="F584" s="38"/>
      <c r="G584" s="38"/>
      <c r="H584" s="40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  <c r="Z584" s="38"/>
      <c r="AA584" s="38"/>
      <c r="AB584" s="38"/>
      <c r="AC584" s="38"/>
      <c r="AD584" s="38"/>
      <c r="AE584" s="38"/>
      <c r="AF584" s="38"/>
      <c r="AG584" s="38"/>
      <c r="AH584" s="38"/>
      <c r="AI584" s="38"/>
    </row>
    <row r="585" spans="1:35" ht="15.75" customHeight="1">
      <c r="A585" s="38"/>
      <c r="B585" s="38"/>
      <c r="C585" s="38"/>
      <c r="D585" s="42"/>
      <c r="E585" s="42"/>
      <c r="F585" s="38"/>
      <c r="G585" s="38"/>
      <c r="H585" s="40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  <c r="Z585" s="38"/>
      <c r="AA585" s="38"/>
      <c r="AB585" s="38"/>
      <c r="AC585" s="38"/>
      <c r="AD585" s="38"/>
      <c r="AE585" s="38"/>
      <c r="AF585" s="38"/>
      <c r="AG585" s="38"/>
      <c r="AH585" s="38"/>
      <c r="AI585" s="38"/>
    </row>
    <row r="586" spans="1:35" ht="15.75" customHeight="1">
      <c r="A586" s="38"/>
      <c r="B586" s="38"/>
      <c r="C586" s="38"/>
      <c r="D586" s="42"/>
      <c r="E586" s="42"/>
      <c r="F586" s="38"/>
      <c r="G586" s="38"/>
      <c r="H586" s="40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F586" s="38"/>
      <c r="AG586" s="38"/>
      <c r="AH586" s="38"/>
      <c r="AI586" s="38"/>
    </row>
    <row r="587" spans="1:35" ht="15.75" customHeight="1">
      <c r="A587" s="38"/>
      <c r="B587" s="38"/>
      <c r="C587" s="38"/>
      <c r="D587" s="42"/>
      <c r="E587" s="42"/>
      <c r="F587" s="38"/>
      <c r="G587" s="38"/>
      <c r="H587" s="40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  <c r="Z587" s="38"/>
      <c r="AA587" s="38"/>
      <c r="AB587" s="38"/>
      <c r="AC587" s="38"/>
      <c r="AD587" s="38"/>
      <c r="AE587" s="38"/>
      <c r="AF587" s="38"/>
      <c r="AG587" s="38"/>
      <c r="AH587" s="38"/>
      <c r="AI587" s="38"/>
    </row>
    <row r="588" spans="1:35" ht="15.75" customHeight="1">
      <c r="A588" s="38"/>
      <c r="B588" s="38"/>
      <c r="C588" s="38"/>
      <c r="D588" s="42"/>
      <c r="E588" s="42"/>
      <c r="F588" s="38"/>
      <c r="G588" s="38"/>
      <c r="H588" s="40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  <c r="Z588" s="38"/>
      <c r="AA588" s="38"/>
      <c r="AB588" s="38"/>
      <c r="AC588" s="38"/>
      <c r="AD588" s="38"/>
      <c r="AE588" s="38"/>
      <c r="AF588" s="38"/>
      <c r="AG588" s="38"/>
      <c r="AH588" s="38"/>
      <c r="AI588" s="38"/>
    </row>
    <row r="589" spans="1:35" ht="15.75" customHeight="1">
      <c r="A589" s="38"/>
      <c r="B589" s="38"/>
      <c r="C589" s="38"/>
      <c r="D589" s="42"/>
      <c r="E589" s="42"/>
      <c r="F589" s="38"/>
      <c r="G589" s="38"/>
      <c r="H589" s="40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  <c r="Z589" s="38"/>
      <c r="AA589" s="38"/>
      <c r="AB589" s="38"/>
      <c r="AC589" s="38"/>
      <c r="AD589" s="38"/>
      <c r="AE589" s="38"/>
      <c r="AF589" s="38"/>
      <c r="AG589" s="38"/>
      <c r="AH589" s="38"/>
      <c r="AI589" s="38"/>
    </row>
    <row r="590" spans="1:35" ht="15.75" customHeight="1">
      <c r="A590" s="38"/>
      <c r="B590" s="38"/>
      <c r="C590" s="38"/>
      <c r="D590" s="42"/>
      <c r="E590" s="42"/>
      <c r="F590" s="38"/>
      <c r="G590" s="38"/>
      <c r="H590" s="40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  <c r="AF590" s="38"/>
      <c r="AG590" s="38"/>
      <c r="AH590" s="38"/>
      <c r="AI590" s="38"/>
    </row>
    <row r="591" spans="1:35" ht="15.75" customHeight="1">
      <c r="A591" s="38"/>
      <c r="B591" s="38"/>
      <c r="C591" s="38"/>
      <c r="D591" s="42"/>
      <c r="E591" s="42"/>
      <c r="F591" s="38"/>
      <c r="G591" s="38"/>
      <c r="H591" s="40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  <c r="Z591" s="38"/>
      <c r="AA591" s="38"/>
      <c r="AB591" s="38"/>
      <c r="AC591" s="38"/>
      <c r="AD591" s="38"/>
      <c r="AE591" s="38"/>
      <c r="AF591" s="38"/>
      <c r="AG591" s="38"/>
      <c r="AH591" s="38"/>
      <c r="AI591" s="38"/>
    </row>
    <row r="592" spans="1:35" ht="15.75" customHeight="1">
      <c r="A592" s="38"/>
      <c r="B592" s="38"/>
      <c r="C592" s="38"/>
      <c r="D592" s="42"/>
      <c r="E592" s="42"/>
      <c r="F592" s="38"/>
      <c r="G592" s="38"/>
      <c r="H592" s="40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  <c r="Z592" s="38"/>
      <c r="AA592" s="38"/>
      <c r="AB592" s="38"/>
      <c r="AC592" s="38"/>
      <c r="AD592" s="38"/>
      <c r="AE592" s="38"/>
      <c r="AF592" s="38"/>
      <c r="AG592" s="38"/>
      <c r="AH592" s="38"/>
      <c r="AI592" s="38"/>
    </row>
    <row r="593" spans="1:35" ht="15.75" customHeight="1">
      <c r="A593" s="38"/>
      <c r="B593" s="38"/>
      <c r="C593" s="38"/>
      <c r="D593" s="42"/>
      <c r="E593" s="42"/>
      <c r="F593" s="38"/>
      <c r="G593" s="38"/>
      <c r="H593" s="40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  <c r="Z593" s="38"/>
      <c r="AA593" s="38"/>
      <c r="AB593" s="38"/>
      <c r="AC593" s="38"/>
      <c r="AD593" s="38"/>
      <c r="AE593" s="38"/>
      <c r="AF593" s="38"/>
      <c r="AG593" s="38"/>
      <c r="AH593" s="38"/>
      <c r="AI593" s="38"/>
    </row>
    <row r="594" spans="1:35" ht="15.75" customHeight="1">
      <c r="A594" s="38"/>
      <c r="B594" s="38"/>
      <c r="C594" s="38"/>
      <c r="D594" s="42"/>
      <c r="E594" s="42"/>
      <c r="F594" s="38"/>
      <c r="G594" s="38"/>
      <c r="H594" s="40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F594" s="38"/>
      <c r="AG594" s="38"/>
      <c r="AH594" s="38"/>
      <c r="AI594" s="38"/>
    </row>
    <row r="595" spans="1:35" ht="15.75" customHeight="1">
      <c r="A595" s="38"/>
      <c r="B595" s="38"/>
      <c r="C595" s="38"/>
      <c r="D595" s="42"/>
      <c r="E595" s="42"/>
      <c r="F595" s="38"/>
      <c r="G595" s="38"/>
      <c r="H595" s="40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  <c r="Z595" s="38"/>
      <c r="AA595" s="38"/>
      <c r="AB595" s="38"/>
      <c r="AC595" s="38"/>
      <c r="AD595" s="38"/>
      <c r="AE595" s="38"/>
      <c r="AF595" s="38"/>
      <c r="AG595" s="38"/>
      <c r="AH595" s="38"/>
      <c r="AI595" s="38"/>
    </row>
    <row r="596" spans="1:35" ht="15.75" customHeight="1">
      <c r="A596" s="38"/>
      <c r="B596" s="38"/>
      <c r="C596" s="38"/>
      <c r="D596" s="42"/>
      <c r="E596" s="42"/>
      <c r="F596" s="38"/>
      <c r="G596" s="38"/>
      <c r="H596" s="40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F596" s="38"/>
      <c r="AG596" s="38"/>
      <c r="AH596" s="38"/>
      <c r="AI596" s="38"/>
    </row>
    <row r="597" spans="1:35" ht="15.75" customHeight="1">
      <c r="A597" s="38"/>
      <c r="B597" s="38"/>
      <c r="C597" s="38"/>
      <c r="D597" s="42"/>
      <c r="E597" s="42"/>
      <c r="F597" s="38"/>
      <c r="G597" s="38"/>
      <c r="H597" s="40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  <c r="Z597" s="38"/>
      <c r="AA597" s="38"/>
      <c r="AB597" s="38"/>
      <c r="AC597" s="38"/>
      <c r="AD597" s="38"/>
      <c r="AE597" s="38"/>
      <c r="AF597" s="38"/>
      <c r="AG597" s="38"/>
      <c r="AH597" s="38"/>
      <c r="AI597" s="38"/>
    </row>
    <row r="598" spans="1:35" ht="15.75" customHeight="1">
      <c r="A598" s="38"/>
      <c r="B598" s="38"/>
      <c r="C598" s="38"/>
      <c r="D598" s="42"/>
      <c r="E598" s="42"/>
      <c r="F598" s="38"/>
      <c r="G598" s="38"/>
      <c r="H598" s="40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  <c r="Z598" s="38"/>
      <c r="AA598" s="38"/>
      <c r="AB598" s="38"/>
      <c r="AC598" s="38"/>
      <c r="AD598" s="38"/>
      <c r="AE598" s="38"/>
      <c r="AF598" s="38"/>
      <c r="AG598" s="38"/>
      <c r="AH598" s="38"/>
      <c r="AI598" s="38"/>
    </row>
    <row r="599" spans="1:35" ht="15.75" customHeight="1">
      <c r="A599" s="38"/>
      <c r="B599" s="38"/>
      <c r="C599" s="38"/>
      <c r="D599" s="42"/>
      <c r="E599" s="42"/>
      <c r="F599" s="38"/>
      <c r="G599" s="38"/>
      <c r="H599" s="40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  <c r="Z599" s="38"/>
      <c r="AA599" s="38"/>
      <c r="AB599" s="38"/>
      <c r="AC599" s="38"/>
      <c r="AD599" s="38"/>
      <c r="AE599" s="38"/>
      <c r="AF599" s="38"/>
      <c r="AG599" s="38"/>
      <c r="AH599" s="38"/>
      <c r="AI599" s="38"/>
    </row>
    <row r="600" spans="1:35" ht="15.75" customHeight="1">
      <c r="A600" s="38"/>
      <c r="B600" s="38"/>
      <c r="C600" s="38"/>
      <c r="D600" s="42"/>
      <c r="E600" s="42"/>
      <c r="F600" s="38"/>
      <c r="G600" s="38"/>
      <c r="H600" s="40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  <c r="Z600" s="38"/>
      <c r="AA600" s="38"/>
      <c r="AB600" s="38"/>
      <c r="AC600" s="38"/>
      <c r="AD600" s="38"/>
      <c r="AE600" s="38"/>
      <c r="AF600" s="38"/>
      <c r="AG600" s="38"/>
      <c r="AH600" s="38"/>
      <c r="AI600" s="38"/>
    </row>
    <row r="601" spans="1:35" ht="15.75" customHeight="1">
      <c r="A601" s="38"/>
      <c r="B601" s="38"/>
      <c r="C601" s="38"/>
      <c r="D601" s="42"/>
      <c r="E601" s="42"/>
      <c r="F601" s="38"/>
      <c r="G601" s="38"/>
      <c r="H601" s="40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  <c r="Z601" s="38"/>
      <c r="AA601" s="38"/>
      <c r="AB601" s="38"/>
      <c r="AC601" s="38"/>
      <c r="AD601" s="38"/>
      <c r="AE601" s="38"/>
      <c r="AF601" s="38"/>
      <c r="AG601" s="38"/>
      <c r="AH601" s="38"/>
      <c r="AI601" s="38"/>
    </row>
    <row r="602" spans="1:35" ht="15.75" customHeight="1">
      <c r="A602" s="38"/>
      <c r="B602" s="38"/>
      <c r="C602" s="38"/>
      <c r="D602" s="42"/>
      <c r="E602" s="42"/>
      <c r="F602" s="38"/>
      <c r="G602" s="38"/>
      <c r="H602" s="40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  <c r="Z602" s="38"/>
      <c r="AA602" s="38"/>
      <c r="AB602" s="38"/>
      <c r="AC602" s="38"/>
      <c r="AD602" s="38"/>
      <c r="AE602" s="38"/>
      <c r="AF602" s="38"/>
      <c r="AG602" s="38"/>
      <c r="AH602" s="38"/>
      <c r="AI602" s="38"/>
    </row>
    <row r="603" spans="1:35" ht="15.75" customHeight="1">
      <c r="A603" s="38"/>
      <c r="B603" s="38"/>
      <c r="C603" s="38"/>
      <c r="D603" s="42"/>
      <c r="E603" s="42"/>
      <c r="F603" s="38"/>
      <c r="G603" s="38"/>
      <c r="H603" s="40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  <c r="Z603" s="38"/>
      <c r="AA603" s="38"/>
      <c r="AB603" s="38"/>
      <c r="AC603" s="38"/>
      <c r="AD603" s="38"/>
      <c r="AE603" s="38"/>
      <c r="AF603" s="38"/>
      <c r="AG603" s="38"/>
      <c r="AH603" s="38"/>
      <c r="AI603" s="38"/>
    </row>
    <row r="604" spans="1:35" ht="15.75" customHeight="1">
      <c r="A604" s="38"/>
      <c r="B604" s="38"/>
      <c r="C604" s="38"/>
      <c r="D604" s="42"/>
      <c r="E604" s="42"/>
      <c r="F604" s="38"/>
      <c r="G604" s="38"/>
      <c r="H604" s="40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  <c r="Z604" s="38"/>
      <c r="AA604" s="38"/>
      <c r="AB604" s="38"/>
      <c r="AC604" s="38"/>
      <c r="AD604" s="38"/>
      <c r="AE604" s="38"/>
      <c r="AF604" s="38"/>
      <c r="AG604" s="38"/>
      <c r="AH604" s="38"/>
      <c r="AI604" s="38"/>
    </row>
    <row r="605" spans="1:35" ht="15.75" customHeight="1">
      <c r="A605" s="38"/>
      <c r="B605" s="38"/>
      <c r="C605" s="38"/>
      <c r="D605" s="42"/>
      <c r="E605" s="42"/>
      <c r="F605" s="38"/>
      <c r="G605" s="38"/>
      <c r="H605" s="40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  <c r="Z605" s="38"/>
      <c r="AA605" s="38"/>
      <c r="AB605" s="38"/>
      <c r="AC605" s="38"/>
      <c r="AD605" s="38"/>
      <c r="AE605" s="38"/>
      <c r="AF605" s="38"/>
      <c r="AG605" s="38"/>
      <c r="AH605" s="38"/>
      <c r="AI605" s="38"/>
    </row>
    <row r="606" spans="1:35" ht="15.75" customHeight="1">
      <c r="A606" s="38"/>
      <c r="B606" s="38"/>
      <c r="C606" s="38"/>
      <c r="D606" s="42"/>
      <c r="E606" s="42"/>
      <c r="F606" s="38"/>
      <c r="G606" s="38"/>
      <c r="H606" s="40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  <c r="Z606" s="38"/>
      <c r="AA606" s="38"/>
      <c r="AB606" s="38"/>
      <c r="AC606" s="38"/>
      <c r="AD606" s="38"/>
      <c r="AE606" s="38"/>
      <c r="AF606" s="38"/>
      <c r="AG606" s="38"/>
      <c r="AH606" s="38"/>
      <c r="AI606" s="38"/>
    </row>
    <row r="607" spans="1:35" ht="15.75" customHeight="1">
      <c r="A607" s="38"/>
      <c r="B607" s="38"/>
      <c r="C607" s="38"/>
      <c r="D607" s="42"/>
      <c r="E607" s="42"/>
      <c r="F607" s="38"/>
      <c r="G607" s="38"/>
      <c r="H607" s="40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F607" s="38"/>
      <c r="AG607" s="38"/>
      <c r="AH607" s="38"/>
      <c r="AI607" s="38"/>
    </row>
    <row r="608" spans="1:35" ht="15.75" customHeight="1">
      <c r="A608" s="38"/>
      <c r="B608" s="38"/>
      <c r="C608" s="38"/>
      <c r="D608" s="42"/>
      <c r="E608" s="42"/>
      <c r="F608" s="38"/>
      <c r="G608" s="38"/>
      <c r="H608" s="40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  <c r="AF608" s="38"/>
      <c r="AG608" s="38"/>
      <c r="AH608" s="38"/>
      <c r="AI608" s="38"/>
    </row>
    <row r="609" spans="1:35" ht="15.75" customHeight="1">
      <c r="A609" s="38"/>
      <c r="B609" s="38"/>
      <c r="C609" s="38"/>
      <c r="D609" s="42"/>
      <c r="E609" s="42"/>
      <c r="F609" s="38"/>
      <c r="G609" s="38"/>
      <c r="H609" s="40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  <c r="Z609" s="38"/>
      <c r="AA609" s="38"/>
      <c r="AB609" s="38"/>
      <c r="AC609" s="38"/>
      <c r="AD609" s="38"/>
      <c r="AE609" s="38"/>
      <c r="AF609" s="38"/>
      <c r="AG609" s="38"/>
      <c r="AH609" s="38"/>
      <c r="AI609" s="38"/>
    </row>
    <row r="610" spans="1:35" ht="15.75" customHeight="1">
      <c r="A610" s="38"/>
      <c r="B610" s="38"/>
      <c r="C610" s="38"/>
      <c r="D610" s="42"/>
      <c r="E610" s="42"/>
      <c r="F610" s="38"/>
      <c r="G610" s="38"/>
      <c r="H610" s="40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  <c r="Z610" s="38"/>
      <c r="AA610" s="38"/>
      <c r="AB610" s="38"/>
      <c r="AC610" s="38"/>
      <c r="AD610" s="38"/>
      <c r="AE610" s="38"/>
      <c r="AF610" s="38"/>
      <c r="AG610" s="38"/>
      <c r="AH610" s="38"/>
      <c r="AI610" s="38"/>
    </row>
    <row r="611" spans="1:35" ht="15.75" customHeight="1">
      <c r="A611" s="38"/>
      <c r="B611" s="38"/>
      <c r="C611" s="38"/>
      <c r="D611" s="42"/>
      <c r="E611" s="42"/>
      <c r="F611" s="38"/>
      <c r="G611" s="38"/>
      <c r="H611" s="40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  <c r="Z611" s="38"/>
      <c r="AA611" s="38"/>
      <c r="AB611" s="38"/>
      <c r="AC611" s="38"/>
      <c r="AD611" s="38"/>
      <c r="AE611" s="38"/>
      <c r="AF611" s="38"/>
      <c r="AG611" s="38"/>
      <c r="AH611" s="38"/>
      <c r="AI611" s="38"/>
    </row>
    <row r="612" spans="1:35" ht="15.75" customHeight="1">
      <c r="A612" s="38"/>
      <c r="B612" s="38"/>
      <c r="C612" s="38"/>
      <c r="D612" s="42"/>
      <c r="E612" s="42"/>
      <c r="F612" s="38"/>
      <c r="G612" s="38"/>
      <c r="H612" s="40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  <c r="Z612" s="38"/>
      <c r="AA612" s="38"/>
      <c r="AB612" s="38"/>
      <c r="AC612" s="38"/>
      <c r="AD612" s="38"/>
      <c r="AE612" s="38"/>
      <c r="AF612" s="38"/>
      <c r="AG612" s="38"/>
      <c r="AH612" s="38"/>
      <c r="AI612" s="38"/>
    </row>
    <row r="613" spans="1:35" ht="15.75" customHeight="1">
      <c r="A613" s="38"/>
      <c r="B613" s="38"/>
      <c r="C613" s="38"/>
      <c r="D613" s="42"/>
      <c r="E613" s="42"/>
      <c r="F613" s="38"/>
      <c r="G613" s="38"/>
      <c r="H613" s="40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  <c r="Z613" s="38"/>
      <c r="AA613" s="38"/>
      <c r="AB613" s="38"/>
      <c r="AC613" s="38"/>
      <c r="AD613" s="38"/>
      <c r="AE613" s="38"/>
      <c r="AF613" s="38"/>
      <c r="AG613" s="38"/>
      <c r="AH613" s="38"/>
      <c r="AI613" s="38"/>
    </row>
    <row r="614" spans="1:35" ht="15.75" customHeight="1">
      <c r="A614" s="38"/>
      <c r="B614" s="38"/>
      <c r="C614" s="38"/>
      <c r="D614" s="42"/>
      <c r="E614" s="42"/>
      <c r="F614" s="38"/>
      <c r="G614" s="38"/>
      <c r="H614" s="40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  <c r="Z614" s="38"/>
      <c r="AA614" s="38"/>
      <c r="AB614" s="38"/>
      <c r="AC614" s="38"/>
      <c r="AD614" s="38"/>
      <c r="AE614" s="38"/>
      <c r="AF614" s="38"/>
      <c r="AG614" s="38"/>
      <c r="AH614" s="38"/>
      <c r="AI614" s="38"/>
    </row>
    <row r="615" spans="1:35" ht="15.75" customHeight="1">
      <c r="A615" s="38"/>
      <c r="B615" s="38"/>
      <c r="C615" s="38"/>
      <c r="D615" s="42"/>
      <c r="E615" s="42"/>
      <c r="F615" s="38"/>
      <c r="G615" s="38"/>
      <c r="H615" s="40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  <c r="Z615" s="38"/>
      <c r="AA615" s="38"/>
      <c r="AB615" s="38"/>
      <c r="AC615" s="38"/>
      <c r="AD615" s="38"/>
      <c r="AE615" s="38"/>
      <c r="AF615" s="38"/>
      <c r="AG615" s="38"/>
      <c r="AH615" s="38"/>
      <c r="AI615" s="38"/>
    </row>
    <row r="616" spans="1:35" ht="15.75" customHeight="1">
      <c r="A616" s="38"/>
      <c r="B616" s="38"/>
      <c r="C616" s="38"/>
      <c r="D616" s="42"/>
      <c r="E616" s="42"/>
      <c r="F616" s="38"/>
      <c r="G616" s="38"/>
      <c r="H616" s="40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  <c r="Z616" s="38"/>
      <c r="AA616" s="38"/>
      <c r="AB616" s="38"/>
      <c r="AC616" s="38"/>
      <c r="AD616" s="38"/>
      <c r="AE616" s="38"/>
      <c r="AF616" s="38"/>
      <c r="AG616" s="38"/>
      <c r="AH616" s="38"/>
      <c r="AI616" s="38"/>
    </row>
    <row r="617" spans="1:35" ht="15.75" customHeight="1">
      <c r="A617" s="38"/>
      <c r="B617" s="38"/>
      <c r="C617" s="38"/>
      <c r="D617" s="42"/>
      <c r="E617" s="42"/>
      <c r="F617" s="38"/>
      <c r="G617" s="38"/>
      <c r="H617" s="40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  <c r="Y617" s="38"/>
      <c r="Z617" s="38"/>
      <c r="AA617" s="38"/>
      <c r="AB617" s="38"/>
      <c r="AC617" s="38"/>
      <c r="AD617" s="38"/>
      <c r="AE617" s="38"/>
      <c r="AF617" s="38"/>
      <c r="AG617" s="38"/>
      <c r="AH617" s="38"/>
      <c r="AI617" s="38"/>
    </row>
    <row r="618" spans="1:35" ht="15.75" customHeight="1">
      <c r="A618" s="38"/>
      <c r="B618" s="38"/>
      <c r="C618" s="38"/>
      <c r="D618" s="42"/>
      <c r="E618" s="42"/>
      <c r="F618" s="38"/>
      <c r="G618" s="38"/>
      <c r="H618" s="40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  <c r="Z618" s="38"/>
      <c r="AA618" s="38"/>
      <c r="AB618" s="38"/>
      <c r="AC618" s="38"/>
      <c r="AD618" s="38"/>
      <c r="AE618" s="38"/>
      <c r="AF618" s="38"/>
      <c r="AG618" s="38"/>
      <c r="AH618" s="38"/>
      <c r="AI618" s="38"/>
    </row>
    <row r="619" spans="1:35" ht="15.75" customHeight="1">
      <c r="A619" s="38"/>
      <c r="B619" s="38"/>
      <c r="C619" s="38"/>
      <c r="D619" s="42"/>
      <c r="E619" s="42"/>
      <c r="F619" s="38"/>
      <c r="G619" s="38"/>
      <c r="H619" s="40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  <c r="Z619" s="38"/>
      <c r="AA619" s="38"/>
      <c r="AB619" s="38"/>
      <c r="AC619" s="38"/>
      <c r="AD619" s="38"/>
      <c r="AE619" s="38"/>
      <c r="AF619" s="38"/>
      <c r="AG619" s="38"/>
      <c r="AH619" s="38"/>
      <c r="AI619" s="38"/>
    </row>
    <row r="620" spans="1:35" ht="15.75" customHeight="1">
      <c r="A620" s="38"/>
      <c r="B620" s="38"/>
      <c r="C620" s="38"/>
      <c r="D620" s="42"/>
      <c r="E620" s="42"/>
      <c r="F620" s="38"/>
      <c r="G620" s="38"/>
      <c r="H620" s="40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  <c r="Z620" s="38"/>
      <c r="AA620" s="38"/>
      <c r="AB620" s="38"/>
      <c r="AC620" s="38"/>
      <c r="AD620" s="38"/>
      <c r="AE620" s="38"/>
      <c r="AF620" s="38"/>
      <c r="AG620" s="38"/>
      <c r="AH620" s="38"/>
      <c r="AI620" s="38"/>
    </row>
    <row r="621" spans="1:35" ht="15.75" customHeight="1">
      <c r="A621" s="38"/>
      <c r="B621" s="38"/>
      <c r="C621" s="38"/>
      <c r="D621" s="42"/>
      <c r="E621" s="42"/>
      <c r="F621" s="38"/>
      <c r="G621" s="38"/>
      <c r="H621" s="40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38"/>
      <c r="Z621" s="38"/>
      <c r="AA621" s="38"/>
      <c r="AB621" s="38"/>
      <c r="AC621" s="38"/>
      <c r="AD621" s="38"/>
      <c r="AE621" s="38"/>
      <c r="AF621" s="38"/>
      <c r="AG621" s="38"/>
      <c r="AH621" s="38"/>
      <c r="AI621" s="38"/>
    </row>
    <row r="622" spans="1:35" ht="15.75" customHeight="1">
      <c r="A622" s="38"/>
      <c r="B622" s="38"/>
      <c r="C622" s="38"/>
      <c r="D622" s="42"/>
      <c r="E622" s="42"/>
      <c r="F622" s="38"/>
      <c r="G622" s="38"/>
      <c r="H622" s="40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38"/>
      <c r="Z622" s="38"/>
      <c r="AA622" s="38"/>
      <c r="AB622" s="38"/>
      <c r="AC622" s="38"/>
      <c r="AD622" s="38"/>
      <c r="AE622" s="38"/>
      <c r="AF622" s="38"/>
      <c r="AG622" s="38"/>
      <c r="AH622" s="38"/>
      <c r="AI622" s="38"/>
    </row>
    <row r="623" spans="1:35" ht="15.75" customHeight="1">
      <c r="A623" s="38"/>
      <c r="B623" s="38"/>
      <c r="C623" s="38"/>
      <c r="D623" s="42"/>
      <c r="E623" s="42"/>
      <c r="F623" s="38"/>
      <c r="G623" s="38"/>
      <c r="H623" s="40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  <c r="Z623" s="38"/>
      <c r="AA623" s="38"/>
      <c r="AB623" s="38"/>
      <c r="AC623" s="38"/>
      <c r="AD623" s="38"/>
      <c r="AE623" s="38"/>
      <c r="AF623" s="38"/>
      <c r="AG623" s="38"/>
      <c r="AH623" s="38"/>
      <c r="AI623" s="38"/>
    </row>
    <row r="624" spans="1:35" ht="15.75" customHeight="1">
      <c r="A624" s="38"/>
      <c r="B624" s="38"/>
      <c r="C624" s="38"/>
      <c r="D624" s="42"/>
      <c r="E624" s="42"/>
      <c r="F624" s="38"/>
      <c r="G624" s="38"/>
      <c r="H624" s="40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  <c r="Z624" s="38"/>
      <c r="AA624" s="38"/>
      <c r="AB624" s="38"/>
      <c r="AC624" s="38"/>
      <c r="AD624" s="38"/>
      <c r="AE624" s="38"/>
      <c r="AF624" s="38"/>
      <c r="AG624" s="38"/>
      <c r="AH624" s="38"/>
      <c r="AI624" s="38"/>
    </row>
    <row r="625" spans="1:35" ht="15.75" customHeight="1">
      <c r="A625" s="38"/>
      <c r="B625" s="38"/>
      <c r="C625" s="38"/>
      <c r="D625" s="42"/>
      <c r="E625" s="42"/>
      <c r="F625" s="38"/>
      <c r="G625" s="38"/>
      <c r="H625" s="40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  <c r="Z625" s="38"/>
      <c r="AA625" s="38"/>
      <c r="AB625" s="38"/>
      <c r="AC625" s="38"/>
      <c r="AD625" s="38"/>
      <c r="AE625" s="38"/>
      <c r="AF625" s="38"/>
      <c r="AG625" s="38"/>
      <c r="AH625" s="38"/>
      <c r="AI625" s="38"/>
    </row>
    <row r="626" spans="1:35" ht="15.75" customHeight="1">
      <c r="A626" s="38"/>
      <c r="B626" s="38"/>
      <c r="C626" s="38"/>
      <c r="D626" s="42"/>
      <c r="E626" s="42"/>
      <c r="F626" s="38"/>
      <c r="G626" s="38"/>
      <c r="H626" s="40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  <c r="Z626" s="38"/>
      <c r="AA626" s="38"/>
      <c r="AB626" s="38"/>
      <c r="AC626" s="38"/>
      <c r="AD626" s="38"/>
      <c r="AE626" s="38"/>
      <c r="AF626" s="38"/>
      <c r="AG626" s="38"/>
      <c r="AH626" s="38"/>
      <c r="AI626" s="38"/>
    </row>
    <row r="627" spans="1:35" ht="15.75" customHeight="1">
      <c r="A627" s="38"/>
      <c r="B627" s="38"/>
      <c r="C627" s="38"/>
      <c r="D627" s="42"/>
      <c r="E627" s="42"/>
      <c r="F627" s="38"/>
      <c r="G627" s="38"/>
      <c r="H627" s="40"/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W627" s="38"/>
      <c r="X627" s="38"/>
      <c r="Y627" s="38"/>
      <c r="Z627" s="38"/>
      <c r="AA627" s="38"/>
      <c r="AB627" s="38"/>
      <c r="AC627" s="38"/>
      <c r="AD627" s="38"/>
      <c r="AE627" s="38"/>
      <c r="AF627" s="38"/>
      <c r="AG627" s="38"/>
      <c r="AH627" s="38"/>
      <c r="AI627" s="38"/>
    </row>
    <row r="628" spans="1:35" ht="15.75" customHeight="1">
      <c r="A628" s="38"/>
      <c r="B628" s="38"/>
      <c r="C628" s="38"/>
      <c r="D628" s="42"/>
      <c r="E628" s="42"/>
      <c r="F628" s="38"/>
      <c r="G628" s="38"/>
      <c r="H628" s="40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38"/>
      <c r="Z628" s="38"/>
      <c r="AA628" s="38"/>
      <c r="AB628" s="38"/>
      <c r="AC628" s="38"/>
      <c r="AD628" s="38"/>
      <c r="AE628" s="38"/>
      <c r="AF628" s="38"/>
      <c r="AG628" s="38"/>
      <c r="AH628" s="38"/>
      <c r="AI628" s="38"/>
    </row>
    <row r="629" spans="1:35" ht="15.75" customHeight="1">
      <c r="A629" s="38"/>
      <c r="B629" s="38"/>
      <c r="C629" s="38"/>
      <c r="D629" s="42"/>
      <c r="E629" s="42"/>
      <c r="F629" s="38"/>
      <c r="G629" s="38"/>
      <c r="H629" s="40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  <c r="Y629" s="38"/>
      <c r="Z629" s="38"/>
      <c r="AA629" s="38"/>
      <c r="AB629" s="38"/>
      <c r="AC629" s="38"/>
      <c r="AD629" s="38"/>
      <c r="AE629" s="38"/>
      <c r="AF629" s="38"/>
      <c r="AG629" s="38"/>
      <c r="AH629" s="38"/>
      <c r="AI629" s="38"/>
    </row>
    <row r="630" spans="1:35" ht="15.75" customHeight="1">
      <c r="A630" s="38"/>
      <c r="B630" s="38"/>
      <c r="C630" s="38"/>
      <c r="D630" s="42"/>
      <c r="E630" s="42"/>
      <c r="F630" s="38"/>
      <c r="G630" s="38"/>
      <c r="H630" s="40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  <c r="Y630" s="38"/>
      <c r="Z630" s="38"/>
      <c r="AA630" s="38"/>
      <c r="AB630" s="38"/>
      <c r="AC630" s="38"/>
      <c r="AD630" s="38"/>
      <c r="AE630" s="38"/>
      <c r="AF630" s="38"/>
      <c r="AG630" s="38"/>
      <c r="AH630" s="38"/>
      <c r="AI630" s="38"/>
    </row>
    <row r="631" spans="1:35" ht="15.75" customHeight="1">
      <c r="A631" s="38"/>
      <c r="B631" s="38"/>
      <c r="C631" s="38"/>
      <c r="D631" s="42"/>
      <c r="E631" s="42"/>
      <c r="F631" s="38"/>
      <c r="G631" s="38"/>
      <c r="H631" s="40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  <c r="Y631" s="38"/>
      <c r="Z631" s="38"/>
      <c r="AA631" s="38"/>
      <c r="AB631" s="38"/>
      <c r="AC631" s="38"/>
      <c r="AD631" s="38"/>
      <c r="AE631" s="38"/>
      <c r="AF631" s="38"/>
      <c r="AG631" s="38"/>
      <c r="AH631" s="38"/>
      <c r="AI631" s="38"/>
    </row>
    <row r="632" spans="1:35" ht="15.75" customHeight="1">
      <c r="A632" s="38"/>
      <c r="B632" s="38"/>
      <c r="C632" s="38"/>
      <c r="D632" s="42"/>
      <c r="E632" s="42"/>
      <c r="F632" s="38"/>
      <c r="G632" s="38"/>
      <c r="H632" s="40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  <c r="Z632" s="38"/>
      <c r="AA632" s="38"/>
      <c r="AB632" s="38"/>
      <c r="AC632" s="38"/>
      <c r="AD632" s="38"/>
      <c r="AE632" s="38"/>
      <c r="AF632" s="38"/>
      <c r="AG632" s="38"/>
      <c r="AH632" s="38"/>
      <c r="AI632" s="38"/>
    </row>
    <row r="633" spans="1:35" ht="15.75" customHeight="1">
      <c r="A633" s="38"/>
      <c r="B633" s="38"/>
      <c r="C633" s="38"/>
      <c r="D633" s="42"/>
      <c r="E633" s="42"/>
      <c r="F633" s="38"/>
      <c r="G633" s="38"/>
      <c r="H633" s="40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  <c r="Z633" s="38"/>
      <c r="AA633" s="38"/>
      <c r="AB633" s="38"/>
      <c r="AC633" s="38"/>
      <c r="AD633" s="38"/>
      <c r="AE633" s="38"/>
      <c r="AF633" s="38"/>
      <c r="AG633" s="38"/>
      <c r="AH633" s="38"/>
      <c r="AI633" s="38"/>
    </row>
    <row r="634" spans="1:35" ht="15.75" customHeight="1">
      <c r="A634" s="38"/>
      <c r="B634" s="38"/>
      <c r="C634" s="38"/>
      <c r="D634" s="42"/>
      <c r="E634" s="42"/>
      <c r="F634" s="38"/>
      <c r="G634" s="38"/>
      <c r="H634" s="40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  <c r="Y634" s="38"/>
      <c r="Z634" s="38"/>
      <c r="AA634" s="38"/>
      <c r="AB634" s="38"/>
      <c r="AC634" s="38"/>
      <c r="AD634" s="38"/>
      <c r="AE634" s="38"/>
      <c r="AF634" s="38"/>
      <c r="AG634" s="38"/>
      <c r="AH634" s="38"/>
      <c r="AI634" s="38"/>
    </row>
    <row r="635" spans="1:35" ht="15.75" customHeight="1">
      <c r="A635" s="38"/>
      <c r="B635" s="38"/>
      <c r="C635" s="38"/>
      <c r="D635" s="42"/>
      <c r="E635" s="42"/>
      <c r="F635" s="38"/>
      <c r="G635" s="38"/>
      <c r="H635" s="40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38"/>
      <c r="Z635" s="38"/>
      <c r="AA635" s="38"/>
      <c r="AB635" s="38"/>
      <c r="AC635" s="38"/>
      <c r="AD635" s="38"/>
      <c r="AE635" s="38"/>
      <c r="AF635" s="38"/>
      <c r="AG635" s="38"/>
      <c r="AH635" s="38"/>
      <c r="AI635" s="38"/>
    </row>
    <row r="636" spans="1:35" ht="15.75" customHeight="1">
      <c r="A636" s="38"/>
      <c r="B636" s="38"/>
      <c r="C636" s="38"/>
      <c r="D636" s="42"/>
      <c r="E636" s="42"/>
      <c r="F636" s="38"/>
      <c r="G636" s="38"/>
      <c r="H636" s="40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38"/>
      <c r="Z636" s="38"/>
      <c r="AA636" s="38"/>
      <c r="AB636" s="38"/>
      <c r="AC636" s="38"/>
      <c r="AD636" s="38"/>
      <c r="AE636" s="38"/>
      <c r="AF636" s="38"/>
      <c r="AG636" s="38"/>
      <c r="AH636" s="38"/>
      <c r="AI636" s="38"/>
    </row>
    <row r="637" spans="1:35" ht="15.75" customHeight="1">
      <c r="A637" s="38"/>
      <c r="B637" s="38"/>
      <c r="C637" s="38"/>
      <c r="D637" s="42"/>
      <c r="E637" s="42"/>
      <c r="F637" s="38"/>
      <c r="G637" s="38"/>
      <c r="H637" s="40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  <c r="Z637" s="38"/>
      <c r="AA637" s="38"/>
      <c r="AB637" s="38"/>
      <c r="AC637" s="38"/>
      <c r="AD637" s="38"/>
      <c r="AE637" s="38"/>
      <c r="AF637" s="38"/>
      <c r="AG637" s="38"/>
      <c r="AH637" s="38"/>
      <c r="AI637" s="38"/>
    </row>
    <row r="638" spans="1:35" ht="15.75" customHeight="1">
      <c r="A638" s="38"/>
      <c r="B638" s="38"/>
      <c r="C638" s="38"/>
      <c r="D638" s="42"/>
      <c r="E638" s="42"/>
      <c r="F638" s="38"/>
      <c r="G638" s="38"/>
      <c r="H638" s="40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  <c r="Z638" s="38"/>
      <c r="AA638" s="38"/>
      <c r="AB638" s="38"/>
      <c r="AC638" s="38"/>
      <c r="AD638" s="38"/>
      <c r="AE638" s="38"/>
      <c r="AF638" s="38"/>
      <c r="AG638" s="38"/>
      <c r="AH638" s="38"/>
      <c r="AI638" s="38"/>
    </row>
    <row r="639" spans="1:35" ht="15.75" customHeight="1">
      <c r="A639" s="38"/>
      <c r="B639" s="38"/>
      <c r="C639" s="38"/>
      <c r="D639" s="42"/>
      <c r="E639" s="42"/>
      <c r="F639" s="38"/>
      <c r="G639" s="38"/>
      <c r="H639" s="40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  <c r="Y639" s="38"/>
      <c r="Z639" s="38"/>
      <c r="AA639" s="38"/>
      <c r="AB639" s="38"/>
      <c r="AC639" s="38"/>
      <c r="AD639" s="38"/>
      <c r="AE639" s="38"/>
      <c r="AF639" s="38"/>
      <c r="AG639" s="38"/>
      <c r="AH639" s="38"/>
      <c r="AI639" s="38"/>
    </row>
    <row r="640" spans="1:35" ht="15.75" customHeight="1">
      <c r="A640" s="38"/>
      <c r="B640" s="38"/>
      <c r="C640" s="38"/>
      <c r="D640" s="42"/>
      <c r="E640" s="42"/>
      <c r="F640" s="38"/>
      <c r="G640" s="38"/>
      <c r="H640" s="40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  <c r="Z640" s="38"/>
      <c r="AA640" s="38"/>
      <c r="AB640" s="38"/>
      <c r="AC640" s="38"/>
      <c r="AD640" s="38"/>
      <c r="AE640" s="38"/>
      <c r="AF640" s="38"/>
      <c r="AG640" s="38"/>
      <c r="AH640" s="38"/>
      <c r="AI640" s="38"/>
    </row>
    <row r="641" spans="1:35" ht="15.75" customHeight="1">
      <c r="A641" s="38"/>
      <c r="B641" s="38"/>
      <c r="C641" s="38"/>
      <c r="D641" s="42"/>
      <c r="E641" s="42"/>
      <c r="F641" s="38"/>
      <c r="G641" s="38"/>
      <c r="H641" s="40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  <c r="Z641" s="38"/>
      <c r="AA641" s="38"/>
      <c r="AB641" s="38"/>
      <c r="AC641" s="38"/>
      <c r="AD641" s="38"/>
      <c r="AE641" s="38"/>
      <c r="AF641" s="38"/>
      <c r="AG641" s="38"/>
      <c r="AH641" s="38"/>
      <c r="AI641" s="38"/>
    </row>
    <row r="642" spans="1:35" ht="15.75" customHeight="1">
      <c r="A642" s="38"/>
      <c r="B642" s="38"/>
      <c r="C642" s="38"/>
      <c r="D642" s="42"/>
      <c r="E642" s="42"/>
      <c r="F642" s="38"/>
      <c r="G642" s="38"/>
      <c r="H642" s="40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  <c r="Y642" s="38"/>
      <c r="Z642" s="38"/>
      <c r="AA642" s="38"/>
      <c r="AB642" s="38"/>
      <c r="AC642" s="38"/>
      <c r="AD642" s="38"/>
      <c r="AE642" s="38"/>
      <c r="AF642" s="38"/>
      <c r="AG642" s="38"/>
      <c r="AH642" s="38"/>
      <c r="AI642" s="38"/>
    </row>
    <row r="643" spans="1:35" ht="15.75" customHeight="1">
      <c r="A643" s="38"/>
      <c r="B643" s="38"/>
      <c r="C643" s="38"/>
      <c r="D643" s="42"/>
      <c r="E643" s="42"/>
      <c r="F643" s="38"/>
      <c r="G643" s="38"/>
      <c r="H643" s="40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  <c r="Z643" s="38"/>
      <c r="AA643" s="38"/>
      <c r="AB643" s="38"/>
      <c r="AC643" s="38"/>
      <c r="AD643" s="38"/>
      <c r="AE643" s="38"/>
      <c r="AF643" s="38"/>
      <c r="AG643" s="38"/>
      <c r="AH643" s="38"/>
      <c r="AI643" s="38"/>
    </row>
    <row r="644" spans="1:35" ht="15.75" customHeight="1">
      <c r="A644" s="38"/>
      <c r="B644" s="38"/>
      <c r="C644" s="38"/>
      <c r="D644" s="42"/>
      <c r="E644" s="42"/>
      <c r="F644" s="38"/>
      <c r="G644" s="38"/>
      <c r="H644" s="40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  <c r="Z644" s="38"/>
      <c r="AA644" s="38"/>
      <c r="AB644" s="38"/>
      <c r="AC644" s="38"/>
      <c r="AD644" s="38"/>
      <c r="AE644" s="38"/>
      <c r="AF644" s="38"/>
      <c r="AG644" s="38"/>
      <c r="AH644" s="38"/>
      <c r="AI644" s="38"/>
    </row>
    <row r="645" spans="1:35" ht="15.75" customHeight="1">
      <c r="A645" s="38"/>
      <c r="B645" s="38"/>
      <c r="C645" s="38"/>
      <c r="D645" s="42"/>
      <c r="E645" s="42"/>
      <c r="F645" s="38"/>
      <c r="G645" s="38"/>
      <c r="H645" s="40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  <c r="Z645" s="38"/>
      <c r="AA645" s="38"/>
      <c r="AB645" s="38"/>
      <c r="AC645" s="38"/>
      <c r="AD645" s="38"/>
      <c r="AE645" s="38"/>
      <c r="AF645" s="38"/>
      <c r="AG645" s="38"/>
      <c r="AH645" s="38"/>
      <c r="AI645" s="38"/>
    </row>
    <row r="646" spans="1:35" ht="15.75" customHeight="1">
      <c r="A646" s="38"/>
      <c r="B646" s="38"/>
      <c r="C646" s="38"/>
      <c r="D646" s="42"/>
      <c r="E646" s="42"/>
      <c r="F646" s="38"/>
      <c r="G646" s="38"/>
      <c r="H646" s="40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  <c r="Z646" s="38"/>
      <c r="AA646" s="38"/>
      <c r="AB646" s="38"/>
      <c r="AC646" s="38"/>
      <c r="AD646" s="38"/>
      <c r="AE646" s="38"/>
      <c r="AF646" s="38"/>
      <c r="AG646" s="38"/>
      <c r="AH646" s="38"/>
      <c r="AI646" s="38"/>
    </row>
    <row r="647" spans="1:35" ht="15.75" customHeight="1">
      <c r="A647" s="38"/>
      <c r="B647" s="38"/>
      <c r="C647" s="38"/>
      <c r="D647" s="42"/>
      <c r="E647" s="42"/>
      <c r="F647" s="38"/>
      <c r="G647" s="38"/>
      <c r="H647" s="40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  <c r="Z647" s="38"/>
      <c r="AA647" s="38"/>
      <c r="AB647" s="38"/>
      <c r="AC647" s="38"/>
      <c r="AD647" s="38"/>
      <c r="AE647" s="38"/>
      <c r="AF647" s="38"/>
      <c r="AG647" s="38"/>
      <c r="AH647" s="38"/>
      <c r="AI647" s="38"/>
    </row>
    <row r="648" spans="1:35" ht="15.75" customHeight="1">
      <c r="A648" s="38"/>
      <c r="B648" s="38"/>
      <c r="C648" s="38"/>
      <c r="D648" s="42"/>
      <c r="E648" s="42"/>
      <c r="F648" s="38"/>
      <c r="G648" s="38"/>
      <c r="H648" s="40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  <c r="Z648" s="38"/>
      <c r="AA648" s="38"/>
      <c r="AB648" s="38"/>
      <c r="AC648" s="38"/>
      <c r="AD648" s="38"/>
      <c r="AE648" s="38"/>
      <c r="AF648" s="38"/>
      <c r="AG648" s="38"/>
      <c r="AH648" s="38"/>
      <c r="AI648" s="38"/>
    </row>
    <row r="649" spans="1:35" ht="15.75" customHeight="1">
      <c r="A649" s="38"/>
      <c r="B649" s="38"/>
      <c r="C649" s="38"/>
      <c r="D649" s="42"/>
      <c r="E649" s="42"/>
      <c r="F649" s="38"/>
      <c r="G649" s="38"/>
      <c r="H649" s="40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38"/>
      <c r="Z649" s="38"/>
      <c r="AA649" s="38"/>
      <c r="AB649" s="38"/>
      <c r="AC649" s="38"/>
      <c r="AD649" s="38"/>
      <c r="AE649" s="38"/>
      <c r="AF649" s="38"/>
      <c r="AG649" s="38"/>
      <c r="AH649" s="38"/>
      <c r="AI649" s="38"/>
    </row>
    <row r="650" spans="1:35" ht="15.75" customHeight="1">
      <c r="A650" s="38"/>
      <c r="B650" s="38"/>
      <c r="C650" s="38"/>
      <c r="D650" s="42"/>
      <c r="E650" s="42"/>
      <c r="F650" s="38"/>
      <c r="G650" s="38"/>
      <c r="H650" s="40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  <c r="Z650" s="38"/>
      <c r="AA650" s="38"/>
      <c r="AB650" s="38"/>
      <c r="AC650" s="38"/>
      <c r="AD650" s="38"/>
      <c r="AE650" s="38"/>
      <c r="AF650" s="38"/>
      <c r="AG650" s="38"/>
      <c r="AH650" s="38"/>
      <c r="AI650" s="38"/>
    </row>
    <row r="651" spans="1:35" ht="15.75" customHeight="1">
      <c r="A651" s="38"/>
      <c r="B651" s="38"/>
      <c r="C651" s="38"/>
      <c r="D651" s="42"/>
      <c r="E651" s="42"/>
      <c r="F651" s="38"/>
      <c r="G651" s="38"/>
      <c r="H651" s="40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  <c r="Y651" s="38"/>
      <c r="Z651" s="38"/>
      <c r="AA651" s="38"/>
      <c r="AB651" s="38"/>
      <c r="AC651" s="38"/>
      <c r="AD651" s="38"/>
      <c r="AE651" s="38"/>
      <c r="AF651" s="38"/>
      <c r="AG651" s="38"/>
      <c r="AH651" s="38"/>
      <c r="AI651" s="38"/>
    </row>
    <row r="652" spans="1:35" ht="15.75" customHeight="1">
      <c r="A652" s="38"/>
      <c r="B652" s="38"/>
      <c r="C652" s="38"/>
      <c r="D652" s="42"/>
      <c r="E652" s="42"/>
      <c r="F652" s="38"/>
      <c r="G652" s="38"/>
      <c r="H652" s="40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  <c r="Z652" s="38"/>
      <c r="AA652" s="38"/>
      <c r="AB652" s="38"/>
      <c r="AC652" s="38"/>
      <c r="AD652" s="38"/>
      <c r="AE652" s="38"/>
      <c r="AF652" s="38"/>
      <c r="AG652" s="38"/>
      <c r="AH652" s="38"/>
      <c r="AI652" s="38"/>
    </row>
    <row r="653" spans="1:35" ht="15.75" customHeight="1">
      <c r="A653" s="38"/>
      <c r="B653" s="38"/>
      <c r="C653" s="38"/>
      <c r="D653" s="42"/>
      <c r="E653" s="42"/>
      <c r="F653" s="38"/>
      <c r="G653" s="38"/>
      <c r="H653" s="40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  <c r="Z653" s="38"/>
      <c r="AA653" s="38"/>
      <c r="AB653" s="38"/>
      <c r="AC653" s="38"/>
      <c r="AD653" s="38"/>
      <c r="AE653" s="38"/>
      <c r="AF653" s="38"/>
      <c r="AG653" s="38"/>
      <c r="AH653" s="38"/>
      <c r="AI653" s="38"/>
    </row>
    <row r="654" spans="1:35" ht="15.75" customHeight="1">
      <c r="A654" s="38"/>
      <c r="B654" s="38"/>
      <c r="C654" s="38"/>
      <c r="D654" s="42"/>
      <c r="E654" s="42"/>
      <c r="F654" s="38"/>
      <c r="G654" s="38"/>
      <c r="H654" s="40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  <c r="Y654" s="38"/>
      <c r="Z654" s="38"/>
      <c r="AA654" s="38"/>
      <c r="AB654" s="38"/>
      <c r="AC654" s="38"/>
      <c r="AD654" s="38"/>
      <c r="AE654" s="38"/>
      <c r="AF654" s="38"/>
      <c r="AG654" s="38"/>
      <c r="AH654" s="38"/>
      <c r="AI654" s="38"/>
    </row>
    <row r="655" spans="1:35" ht="15.75" customHeight="1">
      <c r="A655" s="38"/>
      <c r="B655" s="38"/>
      <c r="C655" s="38"/>
      <c r="D655" s="42"/>
      <c r="E655" s="42"/>
      <c r="F655" s="38"/>
      <c r="G655" s="38"/>
      <c r="H655" s="40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38"/>
      <c r="Z655" s="38"/>
      <c r="AA655" s="38"/>
      <c r="AB655" s="38"/>
      <c r="AC655" s="38"/>
      <c r="AD655" s="38"/>
      <c r="AE655" s="38"/>
      <c r="AF655" s="38"/>
      <c r="AG655" s="38"/>
      <c r="AH655" s="38"/>
      <c r="AI655" s="38"/>
    </row>
    <row r="656" spans="1:35" ht="15.75" customHeight="1">
      <c r="A656" s="38"/>
      <c r="B656" s="38"/>
      <c r="C656" s="38"/>
      <c r="D656" s="42"/>
      <c r="E656" s="42"/>
      <c r="F656" s="38"/>
      <c r="G656" s="38"/>
      <c r="H656" s="40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  <c r="Y656" s="38"/>
      <c r="Z656" s="38"/>
      <c r="AA656" s="38"/>
      <c r="AB656" s="38"/>
      <c r="AC656" s="38"/>
      <c r="AD656" s="38"/>
      <c r="AE656" s="38"/>
      <c r="AF656" s="38"/>
      <c r="AG656" s="38"/>
      <c r="AH656" s="38"/>
      <c r="AI656" s="38"/>
    </row>
    <row r="657" spans="1:35" ht="15.75" customHeight="1">
      <c r="A657" s="38"/>
      <c r="B657" s="38"/>
      <c r="C657" s="38"/>
      <c r="D657" s="42"/>
      <c r="E657" s="42"/>
      <c r="F657" s="38"/>
      <c r="G657" s="38"/>
      <c r="H657" s="40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38"/>
      <c r="Z657" s="38"/>
      <c r="AA657" s="38"/>
      <c r="AB657" s="38"/>
      <c r="AC657" s="38"/>
      <c r="AD657" s="38"/>
      <c r="AE657" s="38"/>
      <c r="AF657" s="38"/>
      <c r="AG657" s="38"/>
      <c r="AH657" s="38"/>
      <c r="AI657" s="38"/>
    </row>
    <row r="658" spans="1:35" ht="15.75" customHeight="1">
      <c r="A658" s="38"/>
      <c r="B658" s="38"/>
      <c r="C658" s="38"/>
      <c r="D658" s="42"/>
      <c r="E658" s="42"/>
      <c r="F658" s="38"/>
      <c r="G658" s="38"/>
      <c r="H658" s="40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  <c r="Y658" s="38"/>
      <c r="Z658" s="38"/>
      <c r="AA658" s="38"/>
      <c r="AB658" s="38"/>
      <c r="AC658" s="38"/>
      <c r="AD658" s="38"/>
      <c r="AE658" s="38"/>
      <c r="AF658" s="38"/>
      <c r="AG658" s="38"/>
      <c r="AH658" s="38"/>
      <c r="AI658" s="38"/>
    </row>
    <row r="659" spans="1:35" ht="15.75" customHeight="1">
      <c r="A659" s="38"/>
      <c r="B659" s="38"/>
      <c r="C659" s="38"/>
      <c r="D659" s="42"/>
      <c r="E659" s="42"/>
      <c r="F659" s="38"/>
      <c r="G659" s="38"/>
      <c r="H659" s="40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  <c r="Y659" s="38"/>
      <c r="Z659" s="38"/>
      <c r="AA659" s="38"/>
      <c r="AB659" s="38"/>
      <c r="AC659" s="38"/>
      <c r="AD659" s="38"/>
      <c r="AE659" s="38"/>
      <c r="AF659" s="38"/>
      <c r="AG659" s="38"/>
      <c r="AH659" s="38"/>
      <c r="AI659" s="38"/>
    </row>
    <row r="660" spans="1:35" ht="15.75" customHeight="1">
      <c r="A660" s="38"/>
      <c r="B660" s="38"/>
      <c r="C660" s="38"/>
      <c r="D660" s="42"/>
      <c r="E660" s="42"/>
      <c r="F660" s="38"/>
      <c r="G660" s="38"/>
      <c r="H660" s="40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38"/>
      <c r="Z660" s="38"/>
      <c r="AA660" s="38"/>
      <c r="AB660" s="38"/>
      <c r="AC660" s="38"/>
      <c r="AD660" s="38"/>
      <c r="AE660" s="38"/>
      <c r="AF660" s="38"/>
      <c r="AG660" s="38"/>
      <c r="AH660" s="38"/>
      <c r="AI660" s="38"/>
    </row>
    <row r="661" spans="1:35" ht="15.75" customHeight="1">
      <c r="A661" s="38"/>
      <c r="B661" s="38"/>
      <c r="C661" s="38"/>
      <c r="D661" s="42"/>
      <c r="E661" s="42"/>
      <c r="F661" s="38"/>
      <c r="G661" s="38"/>
      <c r="H661" s="40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  <c r="Y661" s="38"/>
      <c r="Z661" s="38"/>
      <c r="AA661" s="38"/>
      <c r="AB661" s="38"/>
      <c r="AC661" s="38"/>
      <c r="AD661" s="38"/>
      <c r="AE661" s="38"/>
      <c r="AF661" s="38"/>
      <c r="AG661" s="38"/>
      <c r="AH661" s="38"/>
      <c r="AI661" s="38"/>
    </row>
    <row r="662" spans="1:35" ht="15.75" customHeight="1">
      <c r="A662" s="38"/>
      <c r="B662" s="38"/>
      <c r="C662" s="38"/>
      <c r="D662" s="42"/>
      <c r="E662" s="42"/>
      <c r="F662" s="38"/>
      <c r="G662" s="38"/>
      <c r="H662" s="40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38"/>
      <c r="Z662" s="38"/>
      <c r="AA662" s="38"/>
      <c r="AB662" s="38"/>
      <c r="AC662" s="38"/>
      <c r="AD662" s="38"/>
      <c r="AE662" s="38"/>
      <c r="AF662" s="38"/>
      <c r="AG662" s="38"/>
      <c r="AH662" s="38"/>
      <c r="AI662" s="38"/>
    </row>
    <row r="663" spans="1:35" ht="15.75" customHeight="1">
      <c r="A663" s="38"/>
      <c r="B663" s="38"/>
      <c r="C663" s="38"/>
      <c r="D663" s="42"/>
      <c r="E663" s="42"/>
      <c r="F663" s="38"/>
      <c r="G663" s="38"/>
      <c r="H663" s="40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  <c r="Y663" s="38"/>
      <c r="Z663" s="38"/>
      <c r="AA663" s="38"/>
      <c r="AB663" s="38"/>
      <c r="AC663" s="38"/>
      <c r="AD663" s="38"/>
      <c r="AE663" s="38"/>
      <c r="AF663" s="38"/>
      <c r="AG663" s="38"/>
      <c r="AH663" s="38"/>
      <c r="AI663" s="38"/>
    </row>
    <row r="664" spans="1:35" ht="15.75" customHeight="1">
      <c r="A664" s="38"/>
      <c r="B664" s="38"/>
      <c r="C664" s="38"/>
      <c r="D664" s="42"/>
      <c r="E664" s="42"/>
      <c r="F664" s="38"/>
      <c r="G664" s="38"/>
      <c r="H664" s="40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  <c r="Z664" s="38"/>
      <c r="AA664" s="38"/>
      <c r="AB664" s="38"/>
      <c r="AC664" s="38"/>
      <c r="AD664" s="38"/>
      <c r="AE664" s="38"/>
      <c r="AF664" s="38"/>
      <c r="AG664" s="38"/>
      <c r="AH664" s="38"/>
      <c r="AI664" s="38"/>
    </row>
    <row r="665" spans="1:35" ht="15.75" customHeight="1">
      <c r="A665" s="38"/>
      <c r="B665" s="38"/>
      <c r="C665" s="38"/>
      <c r="D665" s="42"/>
      <c r="E665" s="42"/>
      <c r="F665" s="38"/>
      <c r="G665" s="38"/>
      <c r="H665" s="40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  <c r="Z665" s="38"/>
      <c r="AA665" s="38"/>
      <c r="AB665" s="38"/>
      <c r="AC665" s="38"/>
      <c r="AD665" s="38"/>
      <c r="AE665" s="38"/>
      <c r="AF665" s="38"/>
      <c r="AG665" s="38"/>
      <c r="AH665" s="38"/>
      <c r="AI665" s="38"/>
    </row>
    <row r="666" spans="1:35" ht="15.75" customHeight="1">
      <c r="A666" s="38"/>
      <c r="B666" s="38"/>
      <c r="C666" s="38"/>
      <c r="D666" s="42"/>
      <c r="E666" s="42"/>
      <c r="F666" s="38"/>
      <c r="G666" s="38"/>
      <c r="H666" s="40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38"/>
      <c r="Z666" s="38"/>
      <c r="AA666" s="38"/>
      <c r="AB666" s="38"/>
      <c r="AC666" s="38"/>
      <c r="AD666" s="38"/>
      <c r="AE666" s="38"/>
      <c r="AF666" s="38"/>
      <c r="AG666" s="38"/>
      <c r="AH666" s="38"/>
      <c r="AI666" s="38"/>
    </row>
    <row r="667" spans="1:35" ht="15.75" customHeight="1">
      <c r="A667" s="38"/>
      <c r="B667" s="38"/>
      <c r="C667" s="38"/>
      <c r="D667" s="42"/>
      <c r="E667" s="42"/>
      <c r="F667" s="38"/>
      <c r="G667" s="38"/>
      <c r="H667" s="40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  <c r="Y667" s="38"/>
      <c r="Z667" s="38"/>
      <c r="AA667" s="38"/>
      <c r="AB667" s="38"/>
      <c r="AC667" s="38"/>
      <c r="AD667" s="38"/>
      <c r="AE667" s="38"/>
      <c r="AF667" s="38"/>
      <c r="AG667" s="38"/>
      <c r="AH667" s="38"/>
      <c r="AI667" s="38"/>
    </row>
    <row r="668" spans="1:35" ht="15.75" customHeight="1">
      <c r="A668" s="38"/>
      <c r="B668" s="38"/>
      <c r="C668" s="38"/>
      <c r="D668" s="42"/>
      <c r="E668" s="42"/>
      <c r="F668" s="38"/>
      <c r="G668" s="38"/>
      <c r="H668" s="40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  <c r="Z668" s="38"/>
      <c r="AA668" s="38"/>
      <c r="AB668" s="38"/>
      <c r="AC668" s="38"/>
      <c r="AD668" s="38"/>
      <c r="AE668" s="38"/>
      <c r="AF668" s="38"/>
      <c r="AG668" s="38"/>
      <c r="AH668" s="38"/>
      <c r="AI668" s="38"/>
    </row>
    <row r="669" spans="1:35" ht="15.75" customHeight="1">
      <c r="A669" s="38"/>
      <c r="B669" s="38"/>
      <c r="C669" s="38"/>
      <c r="D669" s="42"/>
      <c r="E669" s="42"/>
      <c r="F669" s="38"/>
      <c r="G669" s="38"/>
      <c r="H669" s="40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38"/>
      <c r="Y669" s="38"/>
      <c r="Z669" s="38"/>
      <c r="AA669" s="38"/>
      <c r="AB669" s="38"/>
      <c r="AC669" s="38"/>
      <c r="AD669" s="38"/>
      <c r="AE669" s="38"/>
      <c r="AF669" s="38"/>
      <c r="AG669" s="38"/>
      <c r="AH669" s="38"/>
      <c r="AI669" s="38"/>
    </row>
    <row r="670" spans="1:35" ht="15.75" customHeight="1">
      <c r="A670" s="38"/>
      <c r="B670" s="38"/>
      <c r="C670" s="38"/>
      <c r="D670" s="42"/>
      <c r="E670" s="42"/>
      <c r="F670" s="38"/>
      <c r="G670" s="38"/>
      <c r="H670" s="40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  <c r="Z670" s="38"/>
      <c r="AA670" s="38"/>
      <c r="AB670" s="38"/>
      <c r="AC670" s="38"/>
      <c r="AD670" s="38"/>
      <c r="AE670" s="38"/>
      <c r="AF670" s="38"/>
      <c r="AG670" s="38"/>
      <c r="AH670" s="38"/>
      <c r="AI670" s="38"/>
    </row>
    <row r="671" spans="1:35" ht="15.75" customHeight="1">
      <c r="A671" s="38"/>
      <c r="B671" s="38"/>
      <c r="C671" s="38"/>
      <c r="D671" s="42"/>
      <c r="E671" s="42"/>
      <c r="F671" s="38"/>
      <c r="G671" s="38"/>
      <c r="H671" s="40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38"/>
      <c r="Z671" s="38"/>
      <c r="AA671" s="38"/>
      <c r="AB671" s="38"/>
      <c r="AC671" s="38"/>
      <c r="AD671" s="38"/>
      <c r="AE671" s="38"/>
      <c r="AF671" s="38"/>
      <c r="AG671" s="38"/>
      <c r="AH671" s="38"/>
      <c r="AI671" s="38"/>
    </row>
    <row r="672" spans="1:35" ht="15.75" customHeight="1">
      <c r="A672" s="38"/>
      <c r="B672" s="38"/>
      <c r="C672" s="38"/>
      <c r="D672" s="42"/>
      <c r="E672" s="42"/>
      <c r="F672" s="38"/>
      <c r="G672" s="38"/>
      <c r="H672" s="40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  <c r="Z672" s="38"/>
      <c r="AA672" s="38"/>
      <c r="AB672" s="38"/>
      <c r="AC672" s="38"/>
      <c r="AD672" s="38"/>
      <c r="AE672" s="38"/>
      <c r="AF672" s="38"/>
      <c r="AG672" s="38"/>
      <c r="AH672" s="38"/>
      <c r="AI672" s="38"/>
    </row>
    <row r="673" spans="1:35" ht="15.75" customHeight="1">
      <c r="A673" s="38"/>
      <c r="B673" s="38"/>
      <c r="C673" s="38"/>
      <c r="D673" s="42"/>
      <c r="E673" s="42"/>
      <c r="F673" s="38"/>
      <c r="G673" s="38"/>
      <c r="H673" s="40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38"/>
      <c r="Z673" s="38"/>
      <c r="AA673" s="38"/>
      <c r="AB673" s="38"/>
      <c r="AC673" s="38"/>
      <c r="AD673" s="38"/>
      <c r="AE673" s="38"/>
      <c r="AF673" s="38"/>
      <c r="AG673" s="38"/>
      <c r="AH673" s="38"/>
      <c r="AI673" s="38"/>
    </row>
    <row r="674" spans="1:35" ht="15.75" customHeight="1">
      <c r="A674" s="38"/>
      <c r="B674" s="38"/>
      <c r="C674" s="38"/>
      <c r="D674" s="42"/>
      <c r="E674" s="42"/>
      <c r="F674" s="38"/>
      <c r="G674" s="38"/>
      <c r="H674" s="40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  <c r="Z674" s="38"/>
      <c r="AA674" s="38"/>
      <c r="AB674" s="38"/>
      <c r="AC674" s="38"/>
      <c r="AD674" s="38"/>
      <c r="AE674" s="38"/>
      <c r="AF674" s="38"/>
      <c r="AG674" s="38"/>
      <c r="AH674" s="38"/>
      <c r="AI674" s="38"/>
    </row>
    <row r="675" spans="1:35" ht="15.75" customHeight="1">
      <c r="A675" s="38"/>
      <c r="B675" s="38"/>
      <c r="C675" s="38"/>
      <c r="D675" s="42"/>
      <c r="E675" s="42"/>
      <c r="F675" s="38"/>
      <c r="G675" s="38"/>
      <c r="H675" s="40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38"/>
      <c r="Y675" s="38"/>
      <c r="Z675" s="38"/>
      <c r="AA675" s="38"/>
      <c r="AB675" s="38"/>
      <c r="AC675" s="38"/>
      <c r="AD675" s="38"/>
      <c r="AE675" s="38"/>
      <c r="AF675" s="38"/>
      <c r="AG675" s="38"/>
      <c r="AH675" s="38"/>
      <c r="AI675" s="38"/>
    </row>
    <row r="676" spans="1:35" ht="15.75" customHeight="1">
      <c r="A676" s="38"/>
      <c r="B676" s="38"/>
      <c r="C676" s="38"/>
      <c r="D676" s="42"/>
      <c r="E676" s="42"/>
      <c r="F676" s="38"/>
      <c r="G676" s="38"/>
      <c r="H676" s="40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38"/>
      <c r="Z676" s="38"/>
      <c r="AA676" s="38"/>
      <c r="AB676" s="38"/>
      <c r="AC676" s="38"/>
      <c r="AD676" s="38"/>
      <c r="AE676" s="38"/>
      <c r="AF676" s="38"/>
      <c r="AG676" s="38"/>
      <c r="AH676" s="38"/>
      <c r="AI676" s="38"/>
    </row>
    <row r="677" spans="1:35" ht="15.75" customHeight="1">
      <c r="A677" s="38"/>
      <c r="B677" s="38"/>
      <c r="C677" s="38"/>
      <c r="D677" s="42"/>
      <c r="E677" s="42"/>
      <c r="F677" s="38"/>
      <c r="G677" s="38"/>
      <c r="H677" s="40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38"/>
      <c r="Y677" s="38"/>
      <c r="Z677" s="38"/>
      <c r="AA677" s="38"/>
      <c r="AB677" s="38"/>
      <c r="AC677" s="38"/>
      <c r="AD677" s="38"/>
      <c r="AE677" s="38"/>
      <c r="AF677" s="38"/>
      <c r="AG677" s="38"/>
      <c r="AH677" s="38"/>
      <c r="AI677" s="38"/>
    </row>
    <row r="678" spans="1:35" ht="15.75" customHeight="1">
      <c r="A678" s="38"/>
      <c r="B678" s="38"/>
      <c r="C678" s="38"/>
      <c r="D678" s="42"/>
      <c r="E678" s="42"/>
      <c r="F678" s="38"/>
      <c r="G678" s="38"/>
      <c r="H678" s="40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  <c r="Y678" s="38"/>
      <c r="Z678" s="38"/>
      <c r="AA678" s="38"/>
      <c r="AB678" s="38"/>
      <c r="AC678" s="38"/>
      <c r="AD678" s="38"/>
      <c r="AE678" s="38"/>
      <c r="AF678" s="38"/>
      <c r="AG678" s="38"/>
      <c r="AH678" s="38"/>
      <c r="AI678" s="38"/>
    </row>
    <row r="679" spans="1:35" ht="15.75" customHeight="1">
      <c r="A679" s="38"/>
      <c r="B679" s="38"/>
      <c r="C679" s="38"/>
      <c r="D679" s="42"/>
      <c r="E679" s="42"/>
      <c r="F679" s="38"/>
      <c r="G679" s="38"/>
      <c r="H679" s="40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  <c r="Z679" s="38"/>
      <c r="AA679" s="38"/>
      <c r="AB679" s="38"/>
      <c r="AC679" s="38"/>
      <c r="AD679" s="38"/>
      <c r="AE679" s="38"/>
      <c r="AF679" s="38"/>
      <c r="AG679" s="38"/>
      <c r="AH679" s="38"/>
      <c r="AI679" s="38"/>
    </row>
    <row r="680" spans="1:35" ht="15.75" customHeight="1">
      <c r="A680" s="38"/>
      <c r="B680" s="38"/>
      <c r="C680" s="38"/>
      <c r="D680" s="42"/>
      <c r="E680" s="42"/>
      <c r="F680" s="38"/>
      <c r="G680" s="38"/>
      <c r="H680" s="40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  <c r="Z680" s="38"/>
      <c r="AA680" s="38"/>
      <c r="AB680" s="38"/>
      <c r="AC680" s="38"/>
      <c r="AD680" s="38"/>
      <c r="AE680" s="38"/>
      <c r="AF680" s="38"/>
      <c r="AG680" s="38"/>
      <c r="AH680" s="38"/>
      <c r="AI680" s="38"/>
    </row>
    <row r="681" spans="1:35" ht="15.75" customHeight="1">
      <c r="A681" s="38"/>
      <c r="B681" s="38"/>
      <c r="C681" s="38"/>
      <c r="D681" s="42"/>
      <c r="E681" s="42"/>
      <c r="F681" s="38"/>
      <c r="G681" s="38"/>
      <c r="H681" s="40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  <c r="Z681" s="38"/>
      <c r="AA681" s="38"/>
      <c r="AB681" s="38"/>
      <c r="AC681" s="38"/>
      <c r="AD681" s="38"/>
      <c r="AE681" s="38"/>
      <c r="AF681" s="38"/>
      <c r="AG681" s="38"/>
      <c r="AH681" s="38"/>
      <c r="AI681" s="38"/>
    </row>
    <row r="682" spans="1:35" ht="15.75" customHeight="1">
      <c r="A682" s="38"/>
      <c r="B682" s="38"/>
      <c r="C682" s="38"/>
      <c r="D682" s="42"/>
      <c r="E682" s="42"/>
      <c r="F682" s="38"/>
      <c r="G682" s="38"/>
      <c r="H682" s="40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  <c r="Y682" s="38"/>
      <c r="Z682" s="38"/>
      <c r="AA682" s="38"/>
      <c r="AB682" s="38"/>
      <c r="AC682" s="38"/>
      <c r="AD682" s="38"/>
      <c r="AE682" s="38"/>
      <c r="AF682" s="38"/>
      <c r="AG682" s="38"/>
      <c r="AH682" s="38"/>
      <c r="AI682" s="38"/>
    </row>
    <row r="683" spans="1:35" ht="15.75" customHeight="1">
      <c r="A683" s="38"/>
      <c r="B683" s="38"/>
      <c r="C683" s="38"/>
      <c r="D683" s="42"/>
      <c r="E683" s="42"/>
      <c r="F683" s="38"/>
      <c r="G683" s="38"/>
      <c r="H683" s="40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  <c r="Z683" s="38"/>
      <c r="AA683" s="38"/>
      <c r="AB683" s="38"/>
      <c r="AC683" s="38"/>
      <c r="AD683" s="38"/>
      <c r="AE683" s="38"/>
      <c r="AF683" s="38"/>
      <c r="AG683" s="38"/>
      <c r="AH683" s="38"/>
      <c r="AI683" s="38"/>
    </row>
    <row r="684" spans="1:35" ht="15.75" customHeight="1">
      <c r="A684" s="38"/>
      <c r="B684" s="38"/>
      <c r="C684" s="38"/>
      <c r="D684" s="42"/>
      <c r="E684" s="42"/>
      <c r="F684" s="38"/>
      <c r="G684" s="38"/>
      <c r="H684" s="40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  <c r="Z684" s="38"/>
      <c r="AA684" s="38"/>
      <c r="AB684" s="38"/>
      <c r="AC684" s="38"/>
      <c r="AD684" s="38"/>
      <c r="AE684" s="38"/>
      <c r="AF684" s="38"/>
      <c r="AG684" s="38"/>
      <c r="AH684" s="38"/>
      <c r="AI684" s="38"/>
    </row>
    <row r="685" spans="1:35" ht="15.75" customHeight="1">
      <c r="A685" s="38"/>
      <c r="B685" s="38"/>
      <c r="C685" s="38"/>
      <c r="D685" s="42"/>
      <c r="E685" s="42"/>
      <c r="F685" s="38"/>
      <c r="G685" s="38"/>
      <c r="H685" s="40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38"/>
      <c r="Z685" s="38"/>
      <c r="AA685" s="38"/>
      <c r="AB685" s="38"/>
      <c r="AC685" s="38"/>
      <c r="AD685" s="38"/>
      <c r="AE685" s="38"/>
      <c r="AF685" s="38"/>
      <c r="AG685" s="38"/>
      <c r="AH685" s="38"/>
      <c r="AI685" s="38"/>
    </row>
    <row r="686" spans="1:35" ht="15.75" customHeight="1">
      <c r="A686" s="38"/>
      <c r="B686" s="38"/>
      <c r="C686" s="38"/>
      <c r="D686" s="42"/>
      <c r="E686" s="42"/>
      <c r="F686" s="38"/>
      <c r="G686" s="38"/>
      <c r="H686" s="40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38"/>
      <c r="Z686" s="38"/>
      <c r="AA686" s="38"/>
      <c r="AB686" s="38"/>
      <c r="AC686" s="38"/>
      <c r="AD686" s="38"/>
      <c r="AE686" s="38"/>
      <c r="AF686" s="38"/>
      <c r="AG686" s="38"/>
      <c r="AH686" s="38"/>
      <c r="AI686" s="38"/>
    </row>
    <row r="687" spans="1:35" ht="15.75" customHeight="1">
      <c r="A687" s="38"/>
      <c r="B687" s="38"/>
      <c r="C687" s="38"/>
      <c r="D687" s="42"/>
      <c r="E687" s="42"/>
      <c r="F687" s="38"/>
      <c r="G687" s="38"/>
      <c r="H687" s="40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38"/>
      <c r="Z687" s="38"/>
      <c r="AA687" s="38"/>
      <c r="AB687" s="38"/>
      <c r="AC687" s="38"/>
      <c r="AD687" s="38"/>
      <c r="AE687" s="38"/>
      <c r="AF687" s="38"/>
      <c r="AG687" s="38"/>
      <c r="AH687" s="38"/>
      <c r="AI687" s="38"/>
    </row>
    <row r="688" spans="1:35" ht="15.75" customHeight="1">
      <c r="A688" s="38"/>
      <c r="B688" s="38"/>
      <c r="C688" s="38"/>
      <c r="D688" s="42"/>
      <c r="E688" s="42"/>
      <c r="F688" s="38"/>
      <c r="G688" s="38"/>
      <c r="H688" s="40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  <c r="Z688" s="38"/>
      <c r="AA688" s="38"/>
      <c r="AB688" s="38"/>
      <c r="AC688" s="38"/>
      <c r="AD688" s="38"/>
      <c r="AE688" s="38"/>
      <c r="AF688" s="38"/>
      <c r="AG688" s="38"/>
      <c r="AH688" s="38"/>
      <c r="AI688" s="38"/>
    </row>
    <row r="689" spans="1:35" ht="15.75" customHeight="1">
      <c r="A689" s="38"/>
      <c r="B689" s="38"/>
      <c r="C689" s="38"/>
      <c r="D689" s="42"/>
      <c r="E689" s="42"/>
      <c r="F689" s="38"/>
      <c r="G689" s="38"/>
      <c r="H689" s="40"/>
      <c r="I689" s="38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W689" s="38"/>
      <c r="X689" s="38"/>
      <c r="Y689" s="38"/>
      <c r="Z689" s="38"/>
      <c r="AA689" s="38"/>
      <c r="AB689" s="38"/>
      <c r="AC689" s="38"/>
      <c r="AD689" s="38"/>
      <c r="AE689" s="38"/>
      <c r="AF689" s="38"/>
      <c r="AG689" s="38"/>
      <c r="AH689" s="38"/>
      <c r="AI689" s="38"/>
    </row>
    <row r="690" spans="1:35" ht="15.75" customHeight="1">
      <c r="A690" s="38"/>
      <c r="B690" s="38"/>
      <c r="C690" s="38"/>
      <c r="D690" s="42"/>
      <c r="E690" s="42"/>
      <c r="F690" s="38"/>
      <c r="G690" s="38"/>
      <c r="H690" s="40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/>
      <c r="Y690" s="38"/>
      <c r="Z690" s="38"/>
      <c r="AA690" s="38"/>
      <c r="AB690" s="38"/>
      <c r="AC690" s="38"/>
      <c r="AD690" s="38"/>
      <c r="AE690" s="38"/>
      <c r="AF690" s="38"/>
      <c r="AG690" s="38"/>
      <c r="AH690" s="38"/>
      <c r="AI690" s="38"/>
    </row>
    <row r="691" spans="1:35" ht="15.75" customHeight="1">
      <c r="A691" s="38"/>
      <c r="B691" s="38"/>
      <c r="C691" s="38"/>
      <c r="D691" s="42"/>
      <c r="E691" s="42"/>
      <c r="F691" s="38"/>
      <c r="G691" s="38"/>
      <c r="H691" s="40"/>
      <c r="I691" s="38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38"/>
      <c r="Y691" s="38"/>
      <c r="Z691" s="38"/>
      <c r="AA691" s="38"/>
      <c r="AB691" s="38"/>
      <c r="AC691" s="38"/>
      <c r="AD691" s="38"/>
      <c r="AE691" s="38"/>
      <c r="AF691" s="38"/>
      <c r="AG691" s="38"/>
      <c r="AH691" s="38"/>
      <c r="AI691" s="38"/>
    </row>
    <row r="692" spans="1:35" ht="15.75" customHeight="1">
      <c r="A692" s="38"/>
      <c r="B692" s="38"/>
      <c r="C692" s="38"/>
      <c r="D692" s="42"/>
      <c r="E692" s="42"/>
      <c r="F692" s="38"/>
      <c r="G692" s="38"/>
      <c r="H692" s="40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  <c r="Y692" s="38"/>
      <c r="Z692" s="38"/>
      <c r="AA692" s="38"/>
      <c r="AB692" s="38"/>
      <c r="AC692" s="38"/>
      <c r="AD692" s="38"/>
      <c r="AE692" s="38"/>
      <c r="AF692" s="38"/>
      <c r="AG692" s="38"/>
      <c r="AH692" s="38"/>
      <c r="AI692" s="38"/>
    </row>
    <row r="693" spans="1:35" ht="15.75" customHeight="1">
      <c r="A693" s="38"/>
      <c r="B693" s="38"/>
      <c r="C693" s="38"/>
      <c r="D693" s="42"/>
      <c r="E693" s="42"/>
      <c r="F693" s="38"/>
      <c r="G693" s="38"/>
      <c r="H693" s="40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  <c r="Y693" s="38"/>
      <c r="Z693" s="38"/>
      <c r="AA693" s="38"/>
      <c r="AB693" s="38"/>
      <c r="AC693" s="38"/>
      <c r="AD693" s="38"/>
      <c r="AE693" s="38"/>
      <c r="AF693" s="38"/>
      <c r="AG693" s="38"/>
      <c r="AH693" s="38"/>
      <c r="AI693" s="38"/>
    </row>
    <row r="694" spans="1:35" ht="15.75" customHeight="1">
      <c r="A694" s="38"/>
      <c r="B694" s="38"/>
      <c r="C694" s="38"/>
      <c r="D694" s="42"/>
      <c r="E694" s="42"/>
      <c r="F694" s="38"/>
      <c r="G694" s="38"/>
      <c r="H694" s="40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/>
      <c r="Y694" s="38"/>
      <c r="Z694" s="38"/>
      <c r="AA694" s="38"/>
      <c r="AB694" s="38"/>
      <c r="AC694" s="38"/>
      <c r="AD694" s="38"/>
      <c r="AE694" s="38"/>
      <c r="AF694" s="38"/>
      <c r="AG694" s="38"/>
      <c r="AH694" s="38"/>
      <c r="AI694" s="38"/>
    </row>
    <row r="695" spans="1:35" ht="15.75" customHeight="1">
      <c r="A695" s="38"/>
      <c r="B695" s="38"/>
      <c r="C695" s="38"/>
      <c r="D695" s="42"/>
      <c r="E695" s="42"/>
      <c r="F695" s="38"/>
      <c r="G695" s="38"/>
      <c r="H695" s="40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  <c r="Y695" s="38"/>
      <c r="Z695" s="38"/>
      <c r="AA695" s="38"/>
      <c r="AB695" s="38"/>
      <c r="AC695" s="38"/>
      <c r="AD695" s="38"/>
      <c r="AE695" s="38"/>
      <c r="AF695" s="38"/>
      <c r="AG695" s="38"/>
      <c r="AH695" s="38"/>
      <c r="AI695" s="38"/>
    </row>
    <row r="696" spans="1:35" ht="15.75" customHeight="1">
      <c r="A696" s="38"/>
      <c r="B696" s="38"/>
      <c r="C696" s="38"/>
      <c r="D696" s="42"/>
      <c r="E696" s="42"/>
      <c r="F696" s="38"/>
      <c r="G696" s="38"/>
      <c r="H696" s="40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/>
      <c r="Y696" s="38"/>
      <c r="Z696" s="38"/>
      <c r="AA696" s="38"/>
      <c r="AB696" s="38"/>
      <c r="AC696" s="38"/>
      <c r="AD696" s="38"/>
      <c r="AE696" s="38"/>
      <c r="AF696" s="38"/>
      <c r="AG696" s="38"/>
      <c r="AH696" s="38"/>
      <c r="AI696" s="38"/>
    </row>
    <row r="697" spans="1:35" ht="15.75" customHeight="1">
      <c r="A697" s="38"/>
      <c r="B697" s="38"/>
      <c r="C697" s="38"/>
      <c r="D697" s="42"/>
      <c r="E697" s="42"/>
      <c r="F697" s="38"/>
      <c r="G697" s="38"/>
      <c r="H697" s="40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38"/>
      <c r="Y697" s="38"/>
      <c r="Z697" s="38"/>
      <c r="AA697" s="38"/>
      <c r="AB697" s="38"/>
      <c r="AC697" s="38"/>
      <c r="AD697" s="38"/>
      <c r="AE697" s="38"/>
      <c r="AF697" s="38"/>
      <c r="AG697" s="38"/>
      <c r="AH697" s="38"/>
      <c r="AI697" s="38"/>
    </row>
    <row r="698" spans="1:35" ht="15.75" customHeight="1">
      <c r="A698" s="38"/>
      <c r="B698" s="38"/>
      <c r="C698" s="38"/>
      <c r="D698" s="42"/>
      <c r="E698" s="42"/>
      <c r="F698" s="38"/>
      <c r="G698" s="38"/>
      <c r="H698" s="40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  <c r="Z698" s="38"/>
      <c r="AA698" s="38"/>
      <c r="AB698" s="38"/>
      <c r="AC698" s="38"/>
      <c r="AD698" s="38"/>
      <c r="AE698" s="38"/>
      <c r="AF698" s="38"/>
      <c r="AG698" s="38"/>
      <c r="AH698" s="38"/>
      <c r="AI698" s="38"/>
    </row>
    <row r="699" spans="1:35" ht="15.75" customHeight="1">
      <c r="A699" s="38"/>
      <c r="B699" s="38"/>
      <c r="C699" s="38"/>
      <c r="D699" s="42"/>
      <c r="E699" s="42"/>
      <c r="F699" s="38"/>
      <c r="G699" s="38"/>
      <c r="H699" s="40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  <c r="Z699" s="38"/>
      <c r="AA699" s="38"/>
      <c r="AB699" s="38"/>
      <c r="AC699" s="38"/>
      <c r="AD699" s="38"/>
      <c r="AE699" s="38"/>
      <c r="AF699" s="38"/>
      <c r="AG699" s="38"/>
      <c r="AH699" s="38"/>
      <c r="AI699" s="38"/>
    </row>
    <row r="700" spans="1:35" ht="15.75" customHeight="1">
      <c r="A700" s="38"/>
      <c r="B700" s="38"/>
      <c r="C700" s="38"/>
      <c r="D700" s="42"/>
      <c r="E700" s="42"/>
      <c r="F700" s="38"/>
      <c r="G700" s="38"/>
      <c r="H700" s="40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  <c r="Y700" s="38"/>
      <c r="Z700" s="38"/>
      <c r="AA700" s="38"/>
      <c r="AB700" s="38"/>
      <c r="AC700" s="38"/>
      <c r="AD700" s="38"/>
      <c r="AE700" s="38"/>
      <c r="AF700" s="38"/>
      <c r="AG700" s="38"/>
      <c r="AH700" s="38"/>
      <c r="AI700" s="38"/>
    </row>
    <row r="701" spans="1:35" ht="15.75" customHeight="1">
      <c r="A701" s="38"/>
      <c r="B701" s="38"/>
      <c r="C701" s="38"/>
      <c r="D701" s="42"/>
      <c r="E701" s="42"/>
      <c r="F701" s="38"/>
      <c r="G701" s="38"/>
      <c r="H701" s="40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  <c r="Y701" s="38"/>
      <c r="Z701" s="38"/>
      <c r="AA701" s="38"/>
      <c r="AB701" s="38"/>
      <c r="AC701" s="38"/>
      <c r="AD701" s="38"/>
      <c r="AE701" s="38"/>
      <c r="AF701" s="38"/>
      <c r="AG701" s="38"/>
      <c r="AH701" s="38"/>
      <c r="AI701" s="38"/>
    </row>
    <row r="702" spans="1:35" ht="15.75" customHeight="1">
      <c r="A702" s="38"/>
      <c r="B702" s="38"/>
      <c r="C702" s="38"/>
      <c r="D702" s="42"/>
      <c r="E702" s="42"/>
      <c r="F702" s="38"/>
      <c r="G702" s="38"/>
      <c r="H702" s="40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/>
      <c r="Y702" s="38"/>
      <c r="Z702" s="38"/>
      <c r="AA702" s="38"/>
      <c r="AB702" s="38"/>
      <c r="AC702" s="38"/>
      <c r="AD702" s="38"/>
      <c r="AE702" s="38"/>
      <c r="AF702" s="38"/>
      <c r="AG702" s="38"/>
      <c r="AH702" s="38"/>
      <c r="AI702" s="38"/>
    </row>
    <row r="703" spans="1:35" ht="15.75" customHeight="1">
      <c r="A703" s="38"/>
      <c r="B703" s="38"/>
      <c r="C703" s="38"/>
      <c r="D703" s="42"/>
      <c r="E703" s="42"/>
      <c r="F703" s="38"/>
      <c r="G703" s="38"/>
      <c r="H703" s="40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38"/>
      <c r="Y703" s="38"/>
      <c r="Z703" s="38"/>
      <c r="AA703" s="38"/>
      <c r="AB703" s="38"/>
      <c r="AC703" s="38"/>
      <c r="AD703" s="38"/>
      <c r="AE703" s="38"/>
      <c r="AF703" s="38"/>
      <c r="AG703" s="38"/>
      <c r="AH703" s="38"/>
      <c r="AI703" s="38"/>
    </row>
    <row r="704" spans="1:35" ht="15.75" customHeight="1">
      <c r="A704" s="38"/>
      <c r="B704" s="38"/>
      <c r="C704" s="38"/>
      <c r="D704" s="42"/>
      <c r="E704" s="42"/>
      <c r="F704" s="38"/>
      <c r="G704" s="38"/>
      <c r="H704" s="40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  <c r="Z704" s="38"/>
      <c r="AA704" s="38"/>
      <c r="AB704" s="38"/>
      <c r="AC704" s="38"/>
      <c r="AD704" s="38"/>
      <c r="AE704" s="38"/>
      <c r="AF704" s="38"/>
      <c r="AG704" s="38"/>
      <c r="AH704" s="38"/>
      <c r="AI704" s="38"/>
    </row>
    <row r="705" spans="1:35" ht="15.75" customHeight="1">
      <c r="A705" s="38"/>
      <c r="B705" s="38"/>
      <c r="C705" s="38"/>
      <c r="D705" s="42"/>
      <c r="E705" s="42"/>
      <c r="F705" s="38"/>
      <c r="G705" s="38"/>
      <c r="H705" s="40"/>
      <c r="I705" s="38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  <c r="Z705" s="38"/>
      <c r="AA705" s="38"/>
      <c r="AB705" s="38"/>
      <c r="AC705" s="38"/>
      <c r="AD705" s="38"/>
      <c r="AE705" s="38"/>
      <c r="AF705" s="38"/>
      <c r="AG705" s="38"/>
      <c r="AH705" s="38"/>
      <c r="AI705" s="38"/>
    </row>
    <row r="706" spans="1:35" ht="15.75" customHeight="1">
      <c r="A706" s="38"/>
      <c r="B706" s="38"/>
      <c r="C706" s="38"/>
      <c r="D706" s="42"/>
      <c r="E706" s="42"/>
      <c r="F706" s="38"/>
      <c r="G706" s="38"/>
      <c r="H706" s="40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  <c r="Z706" s="38"/>
      <c r="AA706" s="38"/>
      <c r="AB706" s="38"/>
      <c r="AC706" s="38"/>
      <c r="AD706" s="38"/>
      <c r="AE706" s="38"/>
      <c r="AF706" s="38"/>
      <c r="AG706" s="38"/>
      <c r="AH706" s="38"/>
      <c r="AI706" s="38"/>
    </row>
    <row r="707" spans="1:35" ht="15.75" customHeight="1">
      <c r="A707" s="38"/>
      <c r="B707" s="38"/>
      <c r="C707" s="38"/>
      <c r="D707" s="42"/>
      <c r="E707" s="42"/>
      <c r="F707" s="38"/>
      <c r="G707" s="38"/>
      <c r="H707" s="40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  <c r="Z707" s="38"/>
      <c r="AA707" s="38"/>
      <c r="AB707" s="38"/>
      <c r="AC707" s="38"/>
      <c r="AD707" s="38"/>
      <c r="AE707" s="38"/>
      <c r="AF707" s="38"/>
      <c r="AG707" s="38"/>
      <c r="AH707" s="38"/>
      <c r="AI707" s="38"/>
    </row>
    <row r="708" spans="1:35" ht="15.75" customHeight="1">
      <c r="A708" s="38"/>
      <c r="B708" s="38"/>
      <c r="C708" s="38"/>
      <c r="D708" s="42"/>
      <c r="E708" s="42"/>
      <c r="F708" s="38"/>
      <c r="G708" s="38"/>
      <c r="H708" s="40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  <c r="Y708" s="38"/>
      <c r="Z708" s="38"/>
      <c r="AA708" s="38"/>
      <c r="AB708" s="38"/>
      <c r="AC708" s="38"/>
      <c r="AD708" s="38"/>
      <c r="AE708" s="38"/>
      <c r="AF708" s="38"/>
      <c r="AG708" s="38"/>
      <c r="AH708" s="38"/>
      <c r="AI708" s="38"/>
    </row>
    <row r="709" spans="1:35" ht="15.75" customHeight="1">
      <c r="A709" s="38"/>
      <c r="B709" s="38"/>
      <c r="C709" s="38"/>
      <c r="D709" s="42"/>
      <c r="E709" s="42"/>
      <c r="F709" s="38"/>
      <c r="G709" s="38"/>
      <c r="H709" s="40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38"/>
      <c r="Y709" s="38"/>
      <c r="Z709" s="38"/>
      <c r="AA709" s="38"/>
      <c r="AB709" s="38"/>
      <c r="AC709" s="38"/>
      <c r="AD709" s="38"/>
      <c r="AE709" s="38"/>
      <c r="AF709" s="38"/>
      <c r="AG709" s="38"/>
      <c r="AH709" s="38"/>
      <c r="AI709" s="38"/>
    </row>
    <row r="710" spans="1:35" ht="15.75" customHeight="1">
      <c r="A710" s="38"/>
      <c r="B710" s="38"/>
      <c r="C710" s="38"/>
      <c r="D710" s="42"/>
      <c r="E710" s="42"/>
      <c r="F710" s="38"/>
      <c r="G710" s="38"/>
      <c r="H710" s="40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  <c r="Z710" s="38"/>
      <c r="AA710" s="38"/>
      <c r="AB710" s="38"/>
      <c r="AC710" s="38"/>
      <c r="AD710" s="38"/>
      <c r="AE710" s="38"/>
      <c r="AF710" s="38"/>
      <c r="AG710" s="38"/>
      <c r="AH710" s="38"/>
      <c r="AI710" s="38"/>
    </row>
    <row r="711" spans="1:35" ht="15.75" customHeight="1">
      <c r="A711" s="38"/>
      <c r="B711" s="38"/>
      <c r="C711" s="38"/>
      <c r="D711" s="42"/>
      <c r="E711" s="42"/>
      <c r="F711" s="38"/>
      <c r="G711" s="38"/>
      <c r="H711" s="40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  <c r="Z711" s="38"/>
      <c r="AA711" s="38"/>
      <c r="AB711" s="38"/>
      <c r="AC711" s="38"/>
      <c r="AD711" s="38"/>
      <c r="AE711" s="38"/>
      <c r="AF711" s="38"/>
      <c r="AG711" s="38"/>
      <c r="AH711" s="38"/>
      <c r="AI711" s="38"/>
    </row>
    <row r="712" spans="1:35" ht="15.75" customHeight="1">
      <c r="A712" s="38"/>
      <c r="B712" s="38"/>
      <c r="C712" s="38"/>
      <c r="D712" s="42"/>
      <c r="E712" s="42"/>
      <c r="F712" s="38"/>
      <c r="G712" s="38"/>
      <c r="H712" s="40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  <c r="Y712" s="38"/>
      <c r="Z712" s="38"/>
      <c r="AA712" s="38"/>
      <c r="AB712" s="38"/>
      <c r="AC712" s="38"/>
      <c r="AD712" s="38"/>
      <c r="AE712" s="38"/>
      <c r="AF712" s="38"/>
      <c r="AG712" s="38"/>
      <c r="AH712" s="38"/>
      <c r="AI712" s="38"/>
    </row>
    <row r="713" spans="1:35" ht="15.75" customHeight="1">
      <c r="A713" s="38"/>
      <c r="B713" s="38"/>
      <c r="C713" s="38"/>
      <c r="D713" s="42"/>
      <c r="E713" s="42"/>
      <c r="F713" s="38"/>
      <c r="G713" s="38"/>
      <c r="H713" s="40"/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38"/>
      <c r="Y713" s="38"/>
      <c r="Z713" s="38"/>
      <c r="AA713" s="38"/>
      <c r="AB713" s="38"/>
      <c r="AC713" s="38"/>
      <c r="AD713" s="38"/>
      <c r="AE713" s="38"/>
      <c r="AF713" s="38"/>
      <c r="AG713" s="38"/>
      <c r="AH713" s="38"/>
      <c r="AI713" s="38"/>
    </row>
    <row r="714" spans="1:35" ht="15.75" customHeight="1">
      <c r="A714" s="38"/>
      <c r="B714" s="38"/>
      <c r="C714" s="38"/>
      <c r="D714" s="42"/>
      <c r="E714" s="42"/>
      <c r="F714" s="38"/>
      <c r="G714" s="38"/>
      <c r="H714" s="40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/>
      <c r="Y714" s="38"/>
      <c r="Z714" s="38"/>
      <c r="AA714" s="38"/>
      <c r="AB714" s="38"/>
      <c r="AC714" s="38"/>
      <c r="AD714" s="38"/>
      <c r="AE714" s="38"/>
      <c r="AF714" s="38"/>
      <c r="AG714" s="38"/>
      <c r="AH714" s="38"/>
      <c r="AI714" s="38"/>
    </row>
    <row r="715" spans="1:35" ht="15.75" customHeight="1">
      <c r="A715" s="38"/>
      <c r="B715" s="38"/>
      <c r="C715" s="38"/>
      <c r="D715" s="42"/>
      <c r="E715" s="42"/>
      <c r="F715" s="38"/>
      <c r="G715" s="38"/>
      <c r="H715" s="40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  <c r="Z715" s="38"/>
      <c r="AA715" s="38"/>
      <c r="AB715" s="38"/>
      <c r="AC715" s="38"/>
      <c r="AD715" s="38"/>
      <c r="AE715" s="38"/>
      <c r="AF715" s="38"/>
      <c r="AG715" s="38"/>
      <c r="AH715" s="38"/>
      <c r="AI715" s="38"/>
    </row>
    <row r="716" spans="1:35" ht="15.75" customHeight="1">
      <c r="A716" s="38"/>
      <c r="B716" s="38"/>
      <c r="C716" s="38"/>
      <c r="D716" s="42"/>
      <c r="E716" s="42"/>
      <c r="F716" s="38"/>
      <c r="G716" s="38"/>
      <c r="H716" s="40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  <c r="Z716" s="38"/>
      <c r="AA716" s="38"/>
      <c r="AB716" s="38"/>
      <c r="AC716" s="38"/>
      <c r="AD716" s="38"/>
      <c r="AE716" s="38"/>
      <c r="AF716" s="38"/>
      <c r="AG716" s="38"/>
      <c r="AH716" s="38"/>
      <c r="AI716" s="38"/>
    </row>
    <row r="717" spans="1:35" ht="15.75" customHeight="1">
      <c r="A717" s="38"/>
      <c r="B717" s="38"/>
      <c r="C717" s="38"/>
      <c r="D717" s="42"/>
      <c r="E717" s="42"/>
      <c r="F717" s="38"/>
      <c r="G717" s="38"/>
      <c r="H717" s="40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  <c r="Z717" s="38"/>
      <c r="AA717" s="38"/>
      <c r="AB717" s="38"/>
      <c r="AC717" s="38"/>
      <c r="AD717" s="38"/>
      <c r="AE717" s="38"/>
      <c r="AF717" s="38"/>
      <c r="AG717" s="38"/>
      <c r="AH717" s="38"/>
      <c r="AI717" s="38"/>
    </row>
    <row r="718" spans="1:35" ht="15.75" customHeight="1">
      <c r="A718" s="38"/>
      <c r="B718" s="38"/>
      <c r="C718" s="38"/>
      <c r="D718" s="42"/>
      <c r="E718" s="42"/>
      <c r="F718" s="38"/>
      <c r="G718" s="38"/>
      <c r="H718" s="40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  <c r="Z718" s="38"/>
      <c r="AA718" s="38"/>
      <c r="AB718" s="38"/>
      <c r="AC718" s="38"/>
      <c r="AD718" s="38"/>
      <c r="AE718" s="38"/>
      <c r="AF718" s="38"/>
      <c r="AG718" s="38"/>
      <c r="AH718" s="38"/>
      <c r="AI718" s="38"/>
    </row>
    <row r="719" spans="1:35" ht="15.75" customHeight="1">
      <c r="A719" s="38"/>
      <c r="B719" s="38"/>
      <c r="C719" s="38"/>
      <c r="D719" s="42"/>
      <c r="E719" s="42"/>
      <c r="F719" s="38"/>
      <c r="G719" s="38"/>
      <c r="H719" s="40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  <c r="Z719" s="38"/>
      <c r="AA719" s="38"/>
      <c r="AB719" s="38"/>
      <c r="AC719" s="38"/>
      <c r="AD719" s="38"/>
      <c r="AE719" s="38"/>
      <c r="AF719" s="38"/>
      <c r="AG719" s="38"/>
      <c r="AH719" s="38"/>
      <c r="AI719" s="38"/>
    </row>
    <row r="720" spans="1:35" ht="15.75" customHeight="1">
      <c r="A720" s="38"/>
      <c r="B720" s="38"/>
      <c r="C720" s="38"/>
      <c r="D720" s="42"/>
      <c r="E720" s="42"/>
      <c r="F720" s="38"/>
      <c r="G720" s="38"/>
      <c r="H720" s="40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  <c r="Z720" s="38"/>
      <c r="AA720" s="38"/>
      <c r="AB720" s="38"/>
      <c r="AC720" s="38"/>
      <c r="AD720" s="38"/>
      <c r="AE720" s="38"/>
      <c r="AF720" s="38"/>
      <c r="AG720" s="38"/>
      <c r="AH720" s="38"/>
      <c r="AI720" s="38"/>
    </row>
    <row r="721" spans="1:35" ht="15.75" customHeight="1">
      <c r="A721" s="38"/>
      <c r="B721" s="38"/>
      <c r="C721" s="38"/>
      <c r="D721" s="42"/>
      <c r="E721" s="42"/>
      <c r="F721" s="38"/>
      <c r="G721" s="38"/>
      <c r="H721" s="40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  <c r="Z721" s="38"/>
      <c r="AA721" s="38"/>
      <c r="AB721" s="38"/>
      <c r="AC721" s="38"/>
      <c r="AD721" s="38"/>
      <c r="AE721" s="38"/>
      <c r="AF721" s="38"/>
      <c r="AG721" s="38"/>
      <c r="AH721" s="38"/>
      <c r="AI721" s="38"/>
    </row>
    <row r="722" spans="1:35" ht="15.75" customHeight="1">
      <c r="A722" s="38"/>
      <c r="B722" s="38"/>
      <c r="C722" s="38"/>
      <c r="D722" s="42"/>
      <c r="E722" s="42"/>
      <c r="F722" s="38"/>
      <c r="G722" s="38"/>
      <c r="H722" s="40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  <c r="Z722" s="38"/>
      <c r="AA722" s="38"/>
      <c r="AB722" s="38"/>
      <c r="AC722" s="38"/>
      <c r="AD722" s="38"/>
      <c r="AE722" s="38"/>
      <c r="AF722" s="38"/>
      <c r="AG722" s="38"/>
      <c r="AH722" s="38"/>
      <c r="AI722" s="38"/>
    </row>
    <row r="723" spans="1:35" ht="15.75" customHeight="1">
      <c r="A723" s="38"/>
      <c r="B723" s="38"/>
      <c r="C723" s="38"/>
      <c r="D723" s="42"/>
      <c r="E723" s="42"/>
      <c r="F723" s="38"/>
      <c r="G723" s="38"/>
      <c r="H723" s="40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  <c r="Z723" s="38"/>
      <c r="AA723" s="38"/>
      <c r="AB723" s="38"/>
      <c r="AC723" s="38"/>
      <c r="AD723" s="38"/>
      <c r="AE723" s="38"/>
      <c r="AF723" s="38"/>
      <c r="AG723" s="38"/>
      <c r="AH723" s="38"/>
      <c r="AI723" s="38"/>
    </row>
    <row r="724" spans="1:35" ht="15.75" customHeight="1">
      <c r="A724" s="38"/>
      <c r="B724" s="38"/>
      <c r="C724" s="38"/>
      <c r="D724" s="42"/>
      <c r="E724" s="42"/>
      <c r="F724" s="38"/>
      <c r="G724" s="38"/>
      <c r="H724" s="40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  <c r="Z724" s="38"/>
      <c r="AA724" s="38"/>
      <c r="AB724" s="38"/>
      <c r="AC724" s="38"/>
      <c r="AD724" s="38"/>
      <c r="AE724" s="38"/>
      <c r="AF724" s="38"/>
      <c r="AG724" s="38"/>
      <c r="AH724" s="38"/>
      <c r="AI724" s="38"/>
    </row>
    <row r="725" spans="1:35" ht="15.75" customHeight="1">
      <c r="A725" s="38"/>
      <c r="B725" s="38"/>
      <c r="C725" s="38"/>
      <c r="D725" s="42"/>
      <c r="E725" s="42"/>
      <c r="F725" s="38"/>
      <c r="G725" s="38"/>
      <c r="H725" s="40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  <c r="Z725" s="38"/>
      <c r="AA725" s="38"/>
      <c r="AB725" s="38"/>
      <c r="AC725" s="38"/>
      <c r="AD725" s="38"/>
      <c r="AE725" s="38"/>
      <c r="AF725" s="38"/>
      <c r="AG725" s="38"/>
      <c r="AH725" s="38"/>
      <c r="AI725" s="38"/>
    </row>
    <row r="726" spans="1:35" ht="15.75" customHeight="1">
      <c r="A726" s="38"/>
      <c r="B726" s="38"/>
      <c r="C726" s="38"/>
      <c r="D726" s="42"/>
      <c r="E726" s="42"/>
      <c r="F726" s="38"/>
      <c r="G726" s="38"/>
      <c r="H726" s="40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  <c r="Z726" s="38"/>
      <c r="AA726" s="38"/>
      <c r="AB726" s="38"/>
      <c r="AC726" s="38"/>
      <c r="AD726" s="38"/>
      <c r="AE726" s="38"/>
      <c r="AF726" s="38"/>
      <c r="AG726" s="38"/>
      <c r="AH726" s="38"/>
      <c r="AI726" s="38"/>
    </row>
    <row r="727" spans="1:35" ht="15.75" customHeight="1">
      <c r="A727" s="38"/>
      <c r="B727" s="38"/>
      <c r="C727" s="38"/>
      <c r="D727" s="42"/>
      <c r="E727" s="42"/>
      <c r="F727" s="38"/>
      <c r="G727" s="38"/>
      <c r="H727" s="40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38"/>
      <c r="Y727" s="38"/>
      <c r="Z727" s="38"/>
      <c r="AA727" s="38"/>
      <c r="AB727" s="38"/>
      <c r="AC727" s="38"/>
      <c r="AD727" s="38"/>
      <c r="AE727" s="38"/>
      <c r="AF727" s="38"/>
      <c r="AG727" s="38"/>
      <c r="AH727" s="38"/>
      <c r="AI727" s="38"/>
    </row>
    <row r="728" spans="1:35" ht="15.75" customHeight="1">
      <c r="A728" s="38"/>
      <c r="B728" s="38"/>
      <c r="C728" s="38"/>
      <c r="D728" s="42"/>
      <c r="E728" s="42"/>
      <c r="F728" s="38"/>
      <c r="G728" s="38"/>
      <c r="H728" s="40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  <c r="Z728" s="38"/>
      <c r="AA728" s="38"/>
      <c r="AB728" s="38"/>
      <c r="AC728" s="38"/>
      <c r="AD728" s="38"/>
      <c r="AE728" s="38"/>
      <c r="AF728" s="38"/>
      <c r="AG728" s="38"/>
      <c r="AH728" s="38"/>
      <c r="AI728" s="38"/>
    </row>
    <row r="729" spans="1:35" ht="15.75" customHeight="1">
      <c r="A729" s="38"/>
      <c r="B729" s="38"/>
      <c r="C729" s="38"/>
      <c r="D729" s="42"/>
      <c r="E729" s="42"/>
      <c r="F729" s="38"/>
      <c r="G729" s="38"/>
      <c r="H729" s="40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  <c r="Z729" s="38"/>
      <c r="AA729" s="38"/>
      <c r="AB729" s="38"/>
      <c r="AC729" s="38"/>
      <c r="AD729" s="38"/>
      <c r="AE729" s="38"/>
      <c r="AF729" s="38"/>
      <c r="AG729" s="38"/>
      <c r="AH729" s="38"/>
      <c r="AI729" s="38"/>
    </row>
    <row r="730" spans="1:35" ht="15.75" customHeight="1">
      <c r="A730" s="38"/>
      <c r="B730" s="38"/>
      <c r="C730" s="38"/>
      <c r="D730" s="42"/>
      <c r="E730" s="42"/>
      <c r="F730" s="38"/>
      <c r="G730" s="38"/>
      <c r="H730" s="40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  <c r="Z730" s="38"/>
      <c r="AA730" s="38"/>
      <c r="AB730" s="38"/>
      <c r="AC730" s="38"/>
      <c r="AD730" s="38"/>
      <c r="AE730" s="38"/>
      <c r="AF730" s="38"/>
      <c r="AG730" s="38"/>
      <c r="AH730" s="38"/>
      <c r="AI730" s="38"/>
    </row>
    <row r="731" spans="1:35" ht="15.75" customHeight="1">
      <c r="A731" s="38"/>
      <c r="B731" s="38"/>
      <c r="C731" s="38"/>
      <c r="D731" s="42"/>
      <c r="E731" s="42"/>
      <c r="F731" s="38"/>
      <c r="G731" s="38"/>
      <c r="H731" s="40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  <c r="Z731" s="38"/>
      <c r="AA731" s="38"/>
      <c r="AB731" s="38"/>
      <c r="AC731" s="38"/>
      <c r="AD731" s="38"/>
      <c r="AE731" s="38"/>
      <c r="AF731" s="38"/>
      <c r="AG731" s="38"/>
      <c r="AH731" s="38"/>
      <c r="AI731" s="38"/>
    </row>
    <row r="732" spans="1:35" ht="15.75" customHeight="1">
      <c r="A732" s="38"/>
      <c r="B732" s="38"/>
      <c r="C732" s="38"/>
      <c r="D732" s="42"/>
      <c r="E732" s="42"/>
      <c r="F732" s="38"/>
      <c r="G732" s="38"/>
      <c r="H732" s="40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  <c r="Z732" s="38"/>
      <c r="AA732" s="38"/>
      <c r="AB732" s="38"/>
      <c r="AC732" s="38"/>
      <c r="AD732" s="38"/>
      <c r="AE732" s="38"/>
      <c r="AF732" s="38"/>
      <c r="AG732" s="38"/>
      <c r="AH732" s="38"/>
      <c r="AI732" s="38"/>
    </row>
    <row r="733" spans="1:35" ht="15.75" customHeight="1">
      <c r="A733" s="38"/>
      <c r="B733" s="38"/>
      <c r="C733" s="38"/>
      <c r="D733" s="42"/>
      <c r="E733" s="42"/>
      <c r="F733" s="38"/>
      <c r="G733" s="38"/>
      <c r="H733" s="40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  <c r="Z733" s="38"/>
      <c r="AA733" s="38"/>
      <c r="AB733" s="38"/>
      <c r="AC733" s="38"/>
      <c r="AD733" s="38"/>
      <c r="AE733" s="38"/>
      <c r="AF733" s="38"/>
      <c r="AG733" s="38"/>
      <c r="AH733" s="38"/>
      <c r="AI733" s="38"/>
    </row>
    <row r="734" spans="1:35" ht="15.75" customHeight="1">
      <c r="A734" s="38"/>
      <c r="B734" s="38"/>
      <c r="C734" s="38"/>
      <c r="D734" s="42"/>
      <c r="E734" s="42"/>
      <c r="F734" s="38"/>
      <c r="G734" s="38"/>
      <c r="H734" s="40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  <c r="Z734" s="38"/>
      <c r="AA734" s="38"/>
      <c r="AB734" s="38"/>
      <c r="AC734" s="38"/>
      <c r="AD734" s="38"/>
      <c r="AE734" s="38"/>
      <c r="AF734" s="38"/>
      <c r="AG734" s="38"/>
      <c r="AH734" s="38"/>
      <c r="AI734" s="38"/>
    </row>
    <row r="735" spans="1:35" ht="15.75" customHeight="1">
      <c r="A735" s="38"/>
      <c r="B735" s="38"/>
      <c r="C735" s="38"/>
      <c r="D735" s="42"/>
      <c r="E735" s="42"/>
      <c r="F735" s="38"/>
      <c r="G735" s="38"/>
      <c r="H735" s="40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  <c r="Z735" s="38"/>
      <c r="AA735" s="38"/>
      <c r="AB735" s="38"/>
      <c r="AC735" s="38"/>
      <c r="AD735" s="38"/>
      <c r="AE735" s="38"/>
      <c r="AF735" s="38"/>
      <c r="AG735" s="38"/>
      <c r="AH735" s="38"/>
      <c r="AI735" s="38"/>
    </row>
    <row r="736" spans="1:35" ht="15.75" customHeight="1">
      <c r="A736" s="38"/>
      <c r="B736" s="38"/>
      <c r="C736" s="38"/>
      <c r="D736" s="42"/>
      <c r="E736" s="42"/>
      <c r="F736" s="38"/>
      <c r="G736" s="38"/>
      <c r="H736" s="40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  <c r="Z736" s="38"/>
      <c r="AA736" s="38"/>
      <c r="AB736" s="38"/>
      <c r="AC736" s="38"/>
      <c r="AD736" s="38"/>
      <c r="AE736" s="38"/>
      <c r="AF736" s="38"/>
      <c r="AG736" s="38"/>
      <c r="AH736" s="38"/>
      <c r="AI736" s="38"/>
    </row>
    <row r="737" spans="1:35" ht="15.75" customHeight="1">
      <c r="A737" s="38"/>
      <c r="B737" s="38"/>
      <c r="C737" s="38"/>
      <c r="D737" s="42"/>
      <c r="E737" s="42"/>
      <c r="F737" s="38"/>
      <c r="G737" s="38"/>
      <c r="H737" s="40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W737" s="38"/>
      <c r="X737" s="38"/>
      <c r="Y737" s="38"/>
      <c r="Z737" s="38"/>
      <c r="AA737" s="38"/>
      <c r="AB737" s="38"/>
      <c r="AC737" s="38"/>
      <c r="AD737" s="38"/>
      <c r="AE737" s="38"/>
      <c r="AF737" s="38"/>
      <c r="AG737" s="38"/>
      <c r="AH737" s="38"/>
      <c r="AI737" s="38"/>
    </row>
    <row r="738" spans="1:35" ht="15.75" customHeight="1">
      <c r="A738" s="38"/>
      <c r="B738" s="38"/>
      <c r="C738" s="38"/>
      <c r="D738" s="42"/>
      <c r="E738" s="42"/>
      <c r="F738" s="38"/>
      <c r="G738" s="38"/>
      <c r="H738" s="40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W738" s="38"/>
      <c r="X738" s="38"/>
      <c r="Y738" s="38"/>
      <c r="Z738" s="38"/>
      <c r="AA738" s="38"/>
      <c r="AB738" s="38"/>
      <c r="AC738" s="38"/>
      <c r="AD738" s="38"/>
      <c r="AE738" s="38"/>
      <c r="AF738" s="38"/>
      <c r="AG738" s="38"/>
      <c r="AH738" s="38"/>
      <c r="AI738" s="38"/>
    </row>
    <row r="739" spans="1:35" ht="15.75" customHeight="1">
      <c r="A739" s="38"/>
      <c r="B739" s="38"/>
      <c r="C739" s="38"/>
      <c r="D739" s="42"/>
      <c r="E739" s="42"/>
      <c r="F739" s="38"/>
      <c r="G739" s="38"/>
      <c r="H739" s="40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W739" s="38"/>
      <c r="X739" s="38"/>
      <c r="Y739" s="38"/>
      <c r="Z739" s="38"/>
      <c r="AA739" s="38"/>
      <c r="AB739" s="38"/>
      <c r="AC739" s="38"/>
      <c r="AD739" s="38"/>
      <c r="AE739" s="38"/>
      <c r="AF739" s="38"/>
      <c r="AG739" s="38"/>
      <c r="AH739" s="38"/>
      <c r="AI739" s="38"/>
    </row>
    <row r="740" spans="1:35" ht="15.75" customHeight="1">
      <c r="A740" s="38"/>
      <c r="B740" s="38"/>
      <c r="C740" s="38"/>
      <c r="D740" s="42"/>
      <c r="E740" s="42"/>
      <c r="F740" s="38"/>
      <c r="G740" s="38"/>
      <c r="H740" s="40"/>
      <c r="I740" s="38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W740" s="38"/>
      <c r="X740" s="38"/>
      <c r="Y740" s="38"/>
      <c r="Z740" s="38"/>
      <c r="AA740" s="38"/>
      <c r="AB740" s="38"/>
      <c r="AC740" s="38"/>
      <c r="AD740" s="38"/>
      <c r="AE740" s="38"/>
      <c r="AF740" s="38"/>
      <c r="AG740" s="38"/>
      <c r="AH740" s="38"/>
      <c r="AI740" s="38"/>
    </row>
    <row r="741" spans="1:35" ht="15.75" customHeight="1">
      <c r="A741" s="38"/>
      <c r="B741" s="38"/>
      <c r="C741" s="38"/>
      <c r="D741" s="42"/>
      <c r="E741" s="42"/>
      <c r="F741" s="38"/>
      <c r="G741" s="38"/>
      <c r="H741" s="40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8"/>
      <c r="X741" s="38"/>
      <c r="Y741" s="38"/>
      <c r="Z741" s="38"/>
      <c r="AA741" s="38"/>
      <c r="AB741" s="38"/>
      <c r="AC741" s="38"/>
      <c r="AD741" s="38"/>
      <c r="AE741" s="38"/>
      <c r="AF741" s="38"/>
      <c r="AG741" s="38"/>
      <c r="AH741" s="38"/>
      <c r="AI741" s="38"/>
    </row>
    <row r="742" spans="1:35" ht="15.75" customHeight="1">
      <c r="A742" s="38"/>
      <c r="B742" s="38"/>
      <c r="C742" s="38"/>
      <c r="D742" s="42"/>
      <c r="E742" s="42"/>
      <c r="F742" s="38"/>
      <c r="G742" s="38"/>
      <c r="H742" s="40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8"/>
      <c r="Y742" s="38"/>
      <c r="Z742" s="38"/>
      <c r="AA742" s="38"/>
      <c r="AB742" s="38"/>
      <c r="AC742" s="38"/>
      <c r="AD742" s="38"/>
      <c r="AE742" s="38"/>
      <c r="AF742" s="38"/>
      <c r="AG742" s="38"/>
      <c r="AH742" s="38"/>
      <c r="AI742" s="38"/>
    </row>
    <row r="743" spans="1:35" ht="15.75" customHeight="1">
      <c r="A743" s="38"/>
      <c r="B743" s="38"/>
      <c r="C743" s="38"/>
      <c r="D743" s="42"/>
      <c r="E743" s="42"/>
      <c r="F743" s="38"/>
      <c r="G743" s="38"/>
      <c r="H743" s="40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8"/>
      <c r="Y743" s="38"/>
      <c r="Z743" s="38"/>
      <c r="AA743" s="38"/>
      <c r="AB743" s="38"/>
      <c r="AC743" s="38"/>
      <c r="AD743" s="38"/>
      <c r="AE743" s="38"/>
      <c r="AF743" s="38"/>
      <c r="AG743" s="38"/>
      <c r="AH743" s="38"/>
      <c r="AI743" s="38"/>
    </row>
    <row r="744" spans="1:35" ht="15.75" customHeight="1">
      <c r="A744" s="38"/>
      <c r="B744" s="38"/>
      <c r="C744" s="38"/>
      <c r="D744" s="42"/>
      <c r="E744" s="42"/>
      <c r="F744" s="38"/>
      <c r="G744" s="38"/>
      <c r="H744" s="40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  <c r="Z744" s="38"/>
      <c r="AA744" s="38"/>
      <c r="AB744" s="38"/>
      <c r="AC744" s="38"/>
      <c r="AD744" s="38"/>
      <c r="AE744" s="38"/>
      <c r="AF744" s="38"/>
      <c r="AG744" s="38"/>
      <c r="AH744" s="38"/>
      <c r="AI744" s="38"/>
    </row>
    <row r="745" spans="1:35" ht="15.75" customHeight="1">
      <c r="A745" s="38"/>
      <c r="B745" s="38"/>
      <c r="C745" s="38"/>
      <c r="D745" s="42"/>
      <c r="E745" s="42"/>
      <c r="F745" s="38"/>
      <c r="G745" s="38"/>
      <c r="H745" s="40"/>
      <c r="I745" s="38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  <c r="Z745" s="38"/>
      <c r="AA745" s="38"/>
      <c r="AB745" s="38"/>
      <c r="AC745" s="38"/>
      <c r="AD745" s="38"/>
      <c r="AE745" s="38"/>
      <c r="AF745" s="38"/>
      <c r="AG745" s="38"/>
      <c r="AH745" s="38"/>
      <c r="AI745" s="38"/>
    </row>
    <row r="746" spans="1:35" ht="15.75" customHeight="1">
      <c r="A746" s="38"/>
      <c r="B746" s="38"/>
      <c r="C746" s="38"/>
      <c r="D746" s="42"/>
      <c r="E746" s="42"/>
      <c r="F746" s="38"/>
      <c r="G746" s="38"/>
      <c r="H746" s="40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8"/>
      <c r="X746" s="38"/>
      <c r="Y746" s="38"/>
      <c r="Z746" s="38"/>
      <c r="AA746" s="38"/>
      <c r="AB746" s="38"/>
      <c r="AC746" s="38"/>
      <c r="AD746" s="38"/>
      <c r="AE746" s="38"/>
      <c r="AF746" s="38"/>
      <c r="AG746" s="38"/>
      <c r="AH746" s="38"/>
      <c r="AI746" s="38"/>
    </row>
    <row r="747" spans="1:35" ht="15.75" customHeight="1">
      <c r="A747" s="38"/>
      <c r="B747" s="38"/>
      <c r="C747" s="38"/>
      <c r="D747" s="42"/>
      <c r="E747" s="42"/>
      <c r="F747" s="38"/>
      <c r="G747" s="38"/>
      <c r="H747" s="40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  <c r="Z747" s="38"/>
      <c r="AA747" s="38"/>
      <c r="AB747" s="38"/>
      <c r="AC747" s="38"/>
      <c r="AD747" s="38"/>
      <c r="AE747" s="38"/>
      <c r="AF747" s="38"/>
      <c r="AG747" s="38"/>
      <c r="AH747" s="38"/>
      <c r="AI747" s="38"/>
    </row>
    <row r="748" spans="1:35" ht="15.75" customHeight="1">
      <c r="A748" s="38"/>
      <c r="B748" s="38"/>
      <c r="C748" s="38"/>
      <c r="D748" s="42"/>
      <c r="E748" s="42"/>
      <c r="F748" s="38"/>
      <c r="G748" s="38"/>
      <c r="H748" s="40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8"/>
      <c r="X748" s="38"/>
      <c r="Y748" s="38"/>
      <c r="Z748" s="38"/>
      <c r="AA748" s="38"/>
      <c r="AB748" s="38"/>
      <c r="AC748" s="38"/>
      <c r="AD748" s="38"/>
      <c r="AE748" s="38"/>
      <c r="AF748" s="38"/>
      <c r="AG748" s="38"/>
      <c r="AH748" s="38"/>
      <c r="AI748" s="38"/>
    </row>
    <row r="749" spans="1:35" ht="15.75" customHeight="1">
      <c r="A749" s="38"/>
      <c r="B749" s="38"/>
      <c r="C749" s="38"/>
      <c r="D749" s="42"/>
      <c r="E749" s="42"/>
      <c r="F749" s="38"/>
      <c r="G749" s="38"/>
      <c r="H749" s="40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W749" s="38"/>
      <c r="X749" s="38"/>
      <c r="Y749" s="38"/>
      <c r="Z749" s="38"/>
      <c r="AA749" s="38"/>
      <c r="AB749" s="38"/>
      <c r="AC749" s="38"/>
      <c r="AD749" s="38"/>
      <c r="AE749" s="38"/>
      <c r="AF749" s="38"/>
      <c r="AG749" s="38"/>
      <c r="AH749" s="38"/>
      <c r="AI749" s="38"/>
    </row>
    <row r="750" spans="1:35" ht="15.75" customHeight="1">
      <c r="A750" s="38"/>
      <c r="B750" s="38"/>
      <c r="C750" s="38"/>
      <c r="D750" s="42"/>
      <c r="E750" s="42"/>
      <c r="F750" s="38"/>
      <c r="G750" s="38"/>
      <c r="H750" s="40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8"/>
      <c r="Y750" s="38"/>
      <c r="Z750" s="38"/>
      <c r="AA750" s="38"/>
      <c r="AB750" s="38"/>
      <c r="AC750" s="38"/>
      <c r="AD750" s="38"/>
      <c r="AE750" s="38"/>
      <c r="AF750" s="38"/>
      <c r="AG750" s="38"/>
      <c r="AH750" s="38"/>
      <c r="AI750" s="38"/>
    </row>
    <row r="751" spans="1:35" ht="15.75" customHeight="1">
      <c r="A751" s="38"/>
      <c r="B751" s="38"/>
      <c r="C751" s="38"/>
      <c r="D751" s="42"/>
      <c r="E751" s="42"/>
      <c r="F751" s="38"/>
      <c r="G751" s="38"/>
      <c r="H751" s="40"/>
      <c r="I751" s="38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8"/>
      <c r="V751" s="38"/>
      <c r="W751" s="38"/>
      <c r="X751" s="38"/>
      <c r="Y751" s="38"/>
      <c r="Z751" s="38"/>
      <c r="AA751" s="38"/>
      <c r="AB751" s="38"/>
      <c r="AC751" s="38"/>
      <c r="AD751" s="38"/>
      <c r="AE751" s="38"/>
      <c r="AF751" s="38"/>
      <c r="AG751" s="38"/>
      <c r="AH751" s="38"/>
      <c r="AI751" s="38"/>
    </row>
    <row r="752" spans="1:35" ht="15.75" customHeight="1">
      <c r="A752" s="38"/>
      <c r="B752" s="38"/>
      <c r="C752" s="38"/>
      <c r="D752" s="42"/>
      <c r="E752" s="42"/>
      <c r="F752" s="38"/>
      <c r="G752" s="38"/>
      <c r="H752" s="40"/>
      <c r="I752" s="38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W752" s="38"/>
      <c r="X752" s="38"/>
      <c r="Y752" s="38"/>
      <c r="Z752" s="38"/>
      <c r="AA752" s="38"/>
      <c r="AB752" s="38"/>
      <c r="AC752" s="38"/>
      <c r="AD752" s="38"/>
      <c r="AE752" s="38"/>
      <c r="AF752" s="38"/>
      <c r="AG752" s="38"/>
      <c r="AH752" s="38"/>
      <c r="AI752" s="38"/>
    </row>
    <row r="753" spans="1:35" ht="15.75" customHeight="1">
      <c r="A753" s="38"/>
      <c r="B753" s="38"/>
      <c r="C753" s="38"/>
      <c r="D753" s="42"/>
      <c r="E753" s="42"/>
      <c r="F753" s="38"/>
      <c r="G753" s="38"/>
      <c r="H753" s="40"/>
      <c r="I753" s="38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W753" s="38"/>
      <c r="X753" s="38"/>
      <c r="Y753" s="38"/>
      <c r="Z753" s="38"/>
      <c r="AA753" s="38"/>
      <c r="AB753" s="38"/>
      <c r="AC753" s="38"/>
      <c r="AD753" s="38"/>
      <c r="AE753" s="38"/>
      <c r="AF753" s="38"/>
      <c r="AG753" s="38"/>
      <c r="AH753" s="38"/>
      <c r="AI753" s="38"/>
    </row>
    <row r="754" spans="1:35" ht="15.75" customHeight="1">
      <c r="A754" s="38"/>
      <c r="B754" s="38"/>
      <c r="C754" s="38"/>
      <c r="D754" s="42"/>
      <c r="E754" s="42"/>
      <c r="F754" s="38"/>
      <c r="G754" s="38"/>
      <c r="H754" s="40"/>
      <c r="I754" s="38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W754" s="38"/>
      <c r="X754" s="38"/>
      <c r="Y754" s="38"/>
      <c r="Z754" s="38"/>
      <c r="AA754" s="38"/>
      <c r="AB754" s="38"/>
      <c r="AC754" s="38"/>
      <c r="AD754" s="38"/>
      <c r="AE754" s="38"/>
      <c r="AF754" s="38"/>
      <c r="AG754" s="38"/>
      <c r="AH754" s="38"/>
      <c r="AI754" s="38"/>
    </row>
    <row r="755" spans="1:35" ht="15.75" customHeight="1">
      <c r="A755" s="38"/>
      <c r="B755" s="38"/>
      <c r="C755" s="38"/>
      <c r="D755" s="42"/>
      <c r="E755" s="42"/>
      <c r="F755" s="38"/>
      <c r="G755" s="38"/>
      <c r="H755" s="40"/>
      <c r="I755" s="38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W755" s="38"/>
      <c r="X755" s="38"/>
      <c r="Y755" s="38"/>
      <c r="Z755" s="38"/>
      <c r="AA755" s="38"/>
      <c r="AB755" s="38"/>
      <c r="AC755" s="38"/>
      <c r="AD755" s="38"/>
      <c r="AE755" s="38"/>
      <c r="AF755" s="38"/>
      <c r="AG755" s="38"/>
      <c r="AH755" s="38"/>
      <c r="AI755" s="38"/>
    </row>
    <row r="756" spans="1:35" ht="15.75" customHeight="1">
      <c r="A756" s="38"/>
      <c r="B756" s="38"/>
      <c r="C756" s="38"/>
      <c r="D756" s="42"/>
      <c r="E756" s="42"/>
      <c r="F756" s="38"/>
      <c r="G756" s="38"/>
      <c r="H756" s="40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W756" s="38"/>
      <c r="X756" s="38"/>
      <c r="Y756" s="38"/>
      <c r="Z756" s="38"/>
      <c r="AA756" s="38"/>
      <c r="AB756" s="38"/>
      <c r="AC756" s="38"/>
      <c r="AD756" s="38"/>
      <c r="AE756" s="38"/>
      <c r="AF756" s="38"/>
      <c r="AG756" s="38"/>
      <c r="AH756" s="38"/>
      <c r="AI756" s="38"/>
    </row>
    <row r="757" spans="1:35" ht="15.75" customHeight="1">
      <c r="A757" s="38"/>
      <c r="B757" s="38"/>
      <c r="C757" s="38"/>
      <c r="D757" s="42"/>
      <c r="E757" s="42"/>
      <c r="F757" s="38"/>
      <c r="G757" s="38"/>
      <c r="H757" s="40"/>
      <c r="I757" s="38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W757" s="38"/>
      <c r="X757" s="38"/>
      <c r="Y757" s="38"/>
      <c r="Z757" s="38"/>
      <c r="AA757" s="38"/>
      <c r="AB757" s="38"/>
      <c r="AC757" s="38"/>
      <c r="AD757" s="38"/>
      <c r="AE757" s="38"/>
      <c r="AF757" s="38"/>
      <c r="AG757" s="38"/>
      <c r="AH757" s="38"/>
      <c r="AI757" s="38"/>
    </row>
    <row r="758" spans="1:35" ht="15.75" customHeight="1">
      <c r="A758" s="38"/>
      <c r="B758" s="38"/>
      <c r="C758" s="38"/>
      <c r="D758" s="42"/>
      <c r="E758" s="42"/>
      <c r="F758" s="38"/>
      <c r="G758" s="38"/>
      <c r="H758" s="40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W758" s="38"/>
      <c r="X758" s="38"/>
      <c r="Y758" s="38"/>
      <c r="Z758" s="38"/>
      <c r="AA758" s="38"/>
      <c r="AB758" s="38"/>
      <c r="AC758" s="38"/>
      <c r="AD758" s="38"/>
      <c r="AE758" s="38"/>
      <c r="AF758" s="38"/>
      <c r="AG758" s="38"/>
      <c r="AH758" s="38"/>
      <c r="AI758" s="38"/>
    </row>
    <row r="759" spans="1:35" ht="15.75" customHeight="1">
      <c r="A759" s="38"/>
      <c r="B759" s="38"/>
      <c r="C759" s="38"/>
      <c r="D759" s="42"/>
      <c r="E759" s="42"/>
      <c r="F759" s="38"/>
      <c r="G759" s="38"/>
      <c r="H759" s="40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8"/>
      <c r="X759" s="38"/>
      <c r="Y759" s="38"/>
      <c r="Z759" s="38"/>
      <c r="AA759" s="38"/>
      <c r="AB759" s="38"/>
      <c r="AC759" s="38"/>
      <c r="AD759" s="38"/>
      <c r="AE759" s="38"/>
      <c r="AF759" s="38"/>
      <c r="AG759" s="38"/>
      <c r="AH759" s="38"/>
      <c r="AI759" s="38"/>
    </row>
    <row r="760" spans="1:35" ht="15.75" customHeight="1">
      <c r="A760" s="38"/>
      <c r="B760" s="38"/>
      <c r="C760" s="38"/>
      <c r="D760" s="42"/>
      <c r="E760" s="42"/>
      <c r="F760" s="38"/>
      <c r="G760" s="38"/>
      <c r="H760" s="40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W760" s="38"/>
      <c r="X760" s="38"/>
      <c r="Y760" s="38"/>
      <c r="Z760" s="38"/>
      <c r="AA760" s="38"/>
      <c r="AB760" s="38"/>
      <c r="AC760" s="38"/>
      <c r="AD760" s="38"/>
      <c r="AE760" s="38"/>
      <c r="AF760" s="38"/>
      <c r="AG760" s="38"/>
      <c r="AH760" s="38"/>
      <c r="AI760" s="38"/>
    </row>
    <row r="761" spans="1:35" ht="15.75" customHeight="1">
      <c r="A761" s="38"/>
      <c r="B761" s="38"/>
      <c r="C761" s="38"/>
      <c r="D761" s="42"/>
      <c r="E761" s="42"/>
      <c r="F761" s="38"/>
      <c r="G761" s="38"/>
      <c r="H761" s="40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W761" s="38"/>
      <c r="X761" s="38"/>
      <c r="Y761" s="38"/>
      <c r="Z761" s="38"/>
      <c r="AA761" s="38"/>
      <c r="AB761" s="38"/>
      <c r="AC761" s="38"/>
      <c r="AD761" s="38"/>
      <c r="AE761" s="38"/>
      <c r="AF761" s="38"/>
      <c r="AG761" s="38"/>
      <c r="AH761" s="38"/>
      <c r="AI761" s="38"/>
    </row>
    <row r="762" spans="1:35" ht="15.75" customHeight="1">
      <c r="A762" s="38"/>
      <c r="B762" s="38"/>
      <c r="C762" s="38"/>
      <c r="D762" s="42"/>
      <c r="E762" s="42"/>
      <c r="F762" s="38"/>
      <c r="G762" s="38"/>
      <c r="H762" s="40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W762" s="38"/>
      <c r="X762" s="38"/>
      <c r="Y762" s="38"/>
      <c r="Z762" s="38"/>
      <c r="AA762" s="38"/>
      <c r="AB762" s="38"/>
      <c r="AC762" s="38"/>
      <c r="AD762" s="38"/>
      <c r="AE762" s="38"/>
      <c r="AF762" s="38"/>
      <c r="AG762" s="38"/>
      <c r="AH762" s="38"/>
      <c r="AI762" s="38"/>
    </row>
    <row r="763" spans="1:35" ht="15.75" customHeight="1">
      <c r="A763" s="38"/>
      <c r="B763" s="38"/>
      <c r="C763" s="38"/>
      <c r="D763" s="42"/>
      <c r="E763" s="42"/>
      <c r="F763" s="38"/>
      <c r="G763" s="38"/>
      <c r="H763" s="40"/>
      <c r="I763" s="38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  <c r="Z763" s="38"/>
      <c r="AA763" s="38"/>
      <c r="AB763" s="38"/>
      <c r="AC763" s="38"/>
      <c r="AD763" s="38"/>
      <c r="AE763" s="38"/>
      <c r="AF763" s="38"/>
      <c r="AG763" s="38"/>
      <c r="AH763" s="38"/>
      <c r="AI763" s="38"/>
    </row>
    <row r="764" spans="1:35" ht="15.75" customHeight="1">
      <c r="A764" s="38"/>
      <c r="B764" s="38"/>
      <c r="C764" s="38"/>
      <c r="D764" s="42"/>
      <c r="E764" s="42"/>
      <c r="F764" s="38"/>
      <c r="G764" s="38"/>
      <c r="H764" s="40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  <c r="Z764" s="38"/>
      <c r="AA764" s="38"/>
      <c r="AB764" s="38"/>
      <c r="AC764" s="38"/>
      <c r="AD764" s="38"/>
      <c r="AE764" s="38"/>
      <c r="AF764" s="38"/>
      <c r="AG764" s="38"/>
      <c r="AH764" s="38"/>
      <c r="AI764" s="38"/>
    </row>
    <row r="765" spans="1:35" ht="15.75" customHeight="1">
      <c r="A765" s="38"/>
      <c r="B765" s="38"/>
      <c r="C765" s="38"/>
      <c r="D765" s="42"/>
      <c r="E765" s="42"/>
      <c r="F765" s="38"/>
      <c r="G765" s="38"/>
      <c r="H765" s="40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/>
      <c r="Z765" s="38"/>
      <c r="AA765" s="38"/>
      <c r="AB765" s="38"/>
      <c r="AC765" s="38"/>
      <c r="AD765" s="38"/>
      <c r="AE765" s="38"/>
      <c r="AF765" s="38"/>
      <c r="AG765" s="38"/>
      <c r="AH765" s="38"/>
      <c r="AI765" s="38"/>
    </row>
    <row r="766" spans="1:35" ht="15.75" customHeight="1">
      <c r="A766" s="38"/>
      <c r="B766" s="38"/>
      <c r="C766" s="38"/>
      <c r="D766" s="42"/>
      <c r="E766" s="42"/>
      <c r="F766" s="38"/>
      <c r="G766" s="38"/>
      <c r="H766" s="40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/>
      <c r="Z766" s="38"/>
      <c r="AA766" s="38"/>
      <c r="AB766" s="38"/>
      <c r="AC766" s="38"/>
      <c r="AD766" s="38"/>
      <c r="AE766" s="38"/>
      <c r="AF766" s="38"/>
      <c r="AG766" s="38"/>
      <c r="AH766" s="38"/>
      <c r="AI766" s="38"/>
    </row>
    <row r="767" spans="1:35" ht="15.75" customHeight="1">
      <c r="A767" s="38"/>
      <c r="B767" s="38"/>
      <c r="C767" s="38"/>
      <c r="D767" s="42"/>
      <c r="E767" s="42"/>
      <c r="F767" s="38"/>
      <c r="G767" s="38"/>
      <c r="H767" s="40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  <c r="Z767" s="38"/>
      <c r="AA767" s="38"/>
      <c r="AB767" s="38"/>
      <c r="AC767" s="38"/>
      <c r="AD767" s="38"/>
      <c r="AE767" s="38"/>
      <c r="AF767" s="38"/>
      <c r="AG767" s="38"/>
      <c r="AH767" s="38"/>
      <c r="AI767" s="38"/>
    </row>
    <row r="768" spans="1:35" ht="15.75" customHeight="1">
      <c r="A768" s="38"/>
      <c r="B768" s="38"/>
      <c r="C768" s="38"/>
      <c r="D768" s="42"/>
      <c r="E768" s="42"/>
      <c r="F768" s="38"/>
      <c r="G768" s="38"/>
      <c r="H768" s="40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8"/>
      <c r="Y768" s="38"/>
      <c r="Z768" s="38"/>
      <c r="AA768" s="38"/>
      <c r="AB768" s="38"/>
      <c r="AC768" s="38"/>
      <c r="AD768" s="38"/>
      <c r="AE768" s="38"/>
      <c r="AF768" s="38"/>
      <c r="AG768" s="38"/>
      <c r="AH768" s="38"/>
      <c r="AI768" s="38"/>
    </row>
    <row r="769" spans="1:35" ht="15.75" customHeight="1">
      <c r="A769" s="38"/>
      <c r="B769" s="38"/>
      <c r="C769" s="38"/>
      <c r="D769" s="42"/>
      <c r="E769" s="42"/>
      <c r="F769" s="38"/>
      <c r="G769" s="38"/>
      <c r="H769" s="40"/>
      <c r="I769" s="38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8"/>
      <c r="Y769" s="38"/>
      <c r="Z769" s="38"/>
      <c r="AA769" s="38"/>
      <c r="AB769" s="38"/>
      <c r="AC769" s="38"/>
      <c r="AD769" s="38"/>
      <c r="AE769" s="38"/>
      <c r="AF769" s="38"/>
      <c r="AG769" s="38"/>
      <c r="AH769" s="38"/>
      <c r="AI769" s="38"/>
    </row>
    <row r="770" spans="1:35" ht="15.75" customHeight="1">
      <c r="A770" s="38"/>
      <c r="B770" s="38"/>
      <c r="C770" s="38"/>
      <c r="D770" s="42"/>
      <c r="E770" s="42"/>
      <c r="F770" s="38"/>
      <c r="G770" s="38"/>
      <c r="H770" s="40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38"/>
      <c r="Y770" s="38"/>
      <c r="Z770" s="38"/>
      <c r="AA770" s="38"/>
      <c r="AB770" s="38"/>
      <c r="AC770" s="38"/>
      <c r="AD770" s="38"/>
      <c r="AE770" s="38"/>
      <c r="AF770" s="38"/>
      <c r="AG770" s="38"/>
      <c r="AH770" s="38"/>
      <c r="AI770" s="38"/>
    </row>
    <row r="771" spans="1:35" ht="15.75" customHeight="1">
      <c r="A771" s="38"/>
      <c r="B771" s="38"/>
      <c r="C771" s="38"/>
      <c r="D771" s="42"/>
      <c r="E771" s="42"/>
      <c r="F771" s="38"/>
      <c r="G771" s="38"/>
      <c r="H771" s="40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8"/>
      <c r="Y771" s="38"/>
      <c r="Z771" s="38"/>
      <c r="AA771" s="38"/>
      <c r="AB771" s="38"/>
      <c r="AC771" s="38"/>
      <c r="AD771" s="38"/>
      <c r="AE771" s="38"/>
      <c r="AF771" s="38"/>
      <c r="AG771" s="38"/>
      <c r="AH771" s="38"/>
      <c r="AI771" s="38"/>
    </row>
    <row r="772" spans="1:35" ht="15.75" customHeight="1">
      <c r="A772" s="38"/>
      <c r="B772" s="38"/>
      <c r="C772" s="38"/>
      <c r="D772" s="42"/>
      <c r="E772" s="42"/>
      <c r="F772" s="38"/>
      <c r="G772" s="38"/>
      <c r="H772" s="40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8"/>
      <c r="Y772" s="38"/>
      <c r="Z772" s="38"/>
      <c r="AA772" s="38"/>
      <c r="AB772" s="38"/>
      <c r="AC772" s="38"/>
      <c r="AD772" s="38"/>
      <c r="AE772" s="38"/>
      <c r="AF772" s="38"/>
      <c r="AG772" s="38"/>
      <c r="AH772" s="38"/>
      <c r="AI772" s="38"/>
    </row>
    <row r="773" spans="1:35" ht="15.75" customHeight="1">
      <c r="A773" s="38"/>
      <c r="B773" s="38"/>
      <c r="C773" s="38"/>
      <c r="D773" s="42"/>
      <c r="E773" s="42"/>
      <c r="F773" s="38"/>
      <c r="G773" s="38"/>
      <c r="H773" s="40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8"/>
      <c r="Y773" s="38"/>
      <c r="Z773" s="38"/>
      <c r="AA773" s="38"/>
      <c r="AB773" s="38"/>
      <c r="AC773" s="38"/>
      <c r="AD773" s="38"/>
      <c r="AE773" s="38"/>
      <c r="AF773" s="38"/>
      <c r="AG773" s="38"/>
      <c r="AH773" s="38"/>
      <c r="AI773" s="38"/>
    </row>
    <row r="774" spans="1:35" ht="15.75" customHeight="1">
      <c r="A774" s="38"/>
      <c r="B774" s="38"/>
      <c r="C774" s="38"/>
      <c r="D774" s="42"/>
      <c r="E774" s="42"/>
      <c r="F774" s="38"/>
      <c r="G774" s="38"/>
      <c r="H774" s="40"/>
      <c r="I774" s="38"/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8"/>
      <c r="V774" s="38"/>
      <c r="W774" s="38"/>
      <c r="X774" s="38"/>
      <c r="Y774" s="38"/>
      <c r="Z774" s="38"/>
      <c r="AA774" s="38"/>
      <c r="AB774" s="38"/>
      <c r="AC774" s="38"/>
      <c r="AD774" s="38"/>
      <c r="AE774" s="38"/>
      <c r="AF774" s="38"/>
      <c r="AG774" s="38"/>
      <c r="AH774" s="38"/>
      <c r="AI774" s="38"/>
    </row>
    <row r="775" spans="1:35" ht="15.75" customHeight="1">
      <c r="A775" s="38"/>
      <c r="B775" s="38"/>
      <c r="C775" s="38"/>
      <c r="D775" s="42"/>
      <c r="E775" s="42"/>
      <c r="F775" s="38"/>
      <c r="G775" s="38"/>
      <c r="H775" s="40"/>
      <c r="I775" s="38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8"/>
      <c r="Y775" s="38"/>
      <c r="Z775" s="38"/>
      <c r="AA775" s="38"/>
      <c r="AB775" s="38"/>
      <c r="AC775" s="38"/>
      <c r="AD775" s="38"/>
      <c r="AE775" s="38"/>
      <c r="AF775" s="38"/>
      <c r="AG775" s="38"/>
      <c r="AH775" s="38"/>
      <c r="AI775" s="38"/>
    </row>
    <row r="776" spans="1:35" ht="15.75" customHeight="1">
      <c r="A776" s="38"/>
      <c r="B776" s="38"/>
      <c r="C776" s="38"/>
      <c r="D776" s="42"/>
      <c r="E776" s="42"/>
      <c r="F776" s="38"/>
      <c r="G776" s="38"/>
      <c r="H776" s="40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8"/>
      <c r="Y776" s="38"/>
      <c r="Z776" s="38"/>
      <c r="AA776" s="38"/>
      <c r="AB776" s="38"/>
      <c r="AC776" s="38"/>
      <c r="AD776" s="38"/>
      <c r="AE776" s="38"/>
      <c r="AF776" s="38"/>
      <c r="AG776" s="38"/>
      <c r="AH776" s="38"/>
      <c r="AI776" s="38"/>
    </row>
    <row r="777" spans="1:35" ht="15.75" customHeight="1">
      <c r="A777" s="38"/>
      <c r="B777" s="38"/>
      <c r="C777" s="38"/>
      <c r="D777" s="42"/>
      <c r="E777" s="42"/>
      <c r="F777" s="38"/>
      <c r="G777" s="38"/>
      <c r="H777" s="40"/>
      <c r="I777" s="38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W777" s="38"/>
      <c r="X777" s="38"/>
      <c r="Y777" s="38"/>
      <c r="Z777" s="38"/>
      <c r="AA777" s="38"/>
      <c r="AB777" s="38"/>
      <c r="AC777" s="38"/>
      <c r="AD777" s="38"/>
      <c r="AE777" s="38"/>
      <c r="AF777" s="38"/>
      <c r="AG777" s="38"/>
      <c r="AH777" s="38"/>
      <c r="AI777" s="38"/>
    </row>
    <row r="778" spans="1:35" ht="15.75" customHeight="1">
      <c r="A778" s="38"/>
      <c r="B778" s="38"/>
      <c r="C778" s="38"/>
      <c r="D778" s="42"/>
      <c r="E778" s="42"/>
      <c r="F778" s="38"/>
      <c r="G778" s="38"/>
      <c r="H778" s="40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8"/>
      <c r="Y778" s="38"/>
      <c r="Z778" s="38"/>
      <c r="AA778" s="38"/>
      <c r="AB778" s="38"/>
      <c r="AC778" s="38"/>
      <c r="AD778" s="38"/>
      <c r="AE778" s="38"/>
      <c r="AF778" s="38"/>
      <c r="AG778" s="38"/>
      <c r="AH778" s="38"/>
      <c r="AI778" s="38"/>
    </row>
    <row r="779" spans="1:35" ht="15.75" customHeight="1">
      <c r="A779" s="38"/>
      <c r="B779" s="38"/>
      <c r="C779" s="38"/>
      <c r="D779" s="42"/>
      <c r="E779" s="42"/>
      <c r="F779" s="38"/>
      <c r="G779" s="38"/>
      <c r="H779" s="40"/>
      <c r="I779" s="38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  <c r="Z779" s="38"/>
      <c r="AA779" s="38"/>
      <c r="AB779" s="38"/>
      <c r="AC779" s="38"/>
      <c r="AD779" s="38"/>
      <c r="AE779" s="38"/>
      <c r="AF779" s="38"/>
      <c r="AG779" s="38"/>
      <c r="AH779" s="38"/>
      <c r="AI779" s="38"/>
    </row>
    <row r="780" spans="1:35" ht="15.75" customHeight="1">
      <c r="A780" s="38"/>
      <c r="B780" s="38"/>
      <c r="C780" s="38"/>
      <c r="D780" s="42"/>
      <c r="E780" s="42"/>
      <c r="F780" s="38"/>
      <c r="G780" s="38"/>
      <c r="H780" s="40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8"/>
      <c r="Y780" s="38"/>
      <c r="Z780" s="38"/>
      <c r="AA780" s="38"/>
      <c r="AB780" s="38"/>
      <c r="AC780" s="38"/>
      <c r="AD780" s="38"/>
      <c r="AE780" s="38"/>
      <c r="AF780" s="38"/>
      <c r="AG780" s="38"/>
      <c r="AH780" s="38"/>
      <c r="AI780" s="38"/>
    </row>
    <row r="781" spans="1:35" ht="15.75" customHeight="1">
      <c r="A781" s="38"/>
      <c r="B781" s="38"/>
      <c r="C781" s="38"/>
      <c r="D781" s="42"/>
      <c r="E781" s="42"/>
      <c r="F781" s="38"/>
      <c r="G781" s="38"/>
      <c r="H781" s="40"/>
      <c r="I781" s="38"/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8"/>
      <c r="V781" s="38"/>
      <c r="W781" s="38"/>
      <c r="X781" s="38"/>
      <c r="Y781" s="38"/>
      <c r="Z781" s="38"/>
      <c r="AA781" s="38"/>
      <c r="AB781" s="38"/>
      <c r="AC781" s="38"/>
      <c r="AD781" s="38"/>
      <c r="AE781" s="38"/>
      <c r="AF781" s="38"/>
      <c r="AG781" s="38"/>
      <c r="AH781" s="38"/>
      <c r="AI781" s="38"/>
    </row>
    <row r="782" spans="1:35" ht="15.75" customHeight="1">
      <c r="A782" s="38"/>
      <c r="B782" s="38"/>
      <c r="C782" s="38"/>
      <c r="D782" s="42"/>
      <c r="E782" s="42"/>
      <c r="F782" s="38"/>
      <c r="G782" s="38"/>
      <c r="H782" s="40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8"/>
      <c r="Y782" s="38"/>
      <c r="Z782" s="38"/>
      <c r="AA782" s="38"/>
      <c r="AB782" s="38"/>
      <c r="AC782" s="38"/>
      <c r="AD782" s="38"/>
      <c r="AE782" s="38"/>
      <c r="AF782" s="38"/>
      <c r="AG782" s="38"/>
      <c r="AH782" s="38"/>
      <c r="AI782" s="38"/>
    </row>
    <row r="783" spans="1:35" ht="15.75" customHeight="1">
      <c r="A783" s="38"/>
      <c r="B783" s="38"/>
      <c r="C783" s="38"/>
      <c r="D783" s="42"/>
      <c r="E783" s="42"/>
      <c r="F783" s="38"/>
      <c r="G783" s="38"/>
      <c r="H783" s="40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  <c r="Z783" s="38"/>
      <c r="AA783" s="38"/>
      <c r="AB783" s="38"/>
      <c r="AC783" s="38"/>
      <c r="AD783" s="38"/>
      <c r="AE783" s="38"/>
      <c r="AF783" s="38"/>
      <c r="AG783" s="38"/>
      <c r="AH783" s="38"/>
      <c r="AI783" s="38"/>
    </row>
    <row r="784" spans="1:35" ht="15.75" customHeight="1">
      <c r="A784" s="38"/>
      <c r="B784" s="38"/>
      <c r="C784" s="38"/>
      <c r="D784" s="42"/>
      <c r="E784" s="42"/>
      <c r="F784" s="38"/>
      <c r="G784" s="38"/>
      <c r="H784" s="40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  <c r="Z784" s="38"/>
      <c r="AA784" s="38"/>
      <c r="AB784" s="38"/>
      <c r="AC784" s="38"/>
      <c r="AD784" s="38"/>
      <c r="AE784" s="38"/>
      <c r="AF784" s="38"/>
      <c r="AG784" s="38"/>
      <c r="AH784" s="38"/>
      <c r="AI784" s="38"/>
    </row>
    <row r="785" spans="1:35" ht="15.75" customHeight="1">
      <c r="A785" s="38"/>
      <c r="B785" s="38"/>
      <c r="C785" s="38"/>
      <c r="D785" s="42"/>
      <c r="E785" s="42"/>
      <c r="F785" s="38"/>
      <c r="G785" s="38"/>
      <c r="H785" s="40"/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  <c r="Z785" s="38"/>
      <c r="AA785" s="38"/>
      <c r="AB785" s="38"/>
      <c r="AC785" s="38"/>
      <c r="AD785" s="38"/>
      <c r="AE785" s="38"/>
      <c r="AF785" s="38"/>
      <c r="AG785" s="38"/>
      <c r="AH785" s="38"/>
      <c r="AI785" s="38"/>
    </row>
    <row r="786" spans="1:35" ht="15.75" customHeight="1">
      <c r="A786" s="38"/>
      <c r="B786" s="38"/>
      <c r="C786" s="38"/>
      <c r="D786" s="42"/>
      <c r="E786" s="42"/>
      <c r="F786" s="38"/>
      <c r="G786" s="38"/>
      <c r="H786" s="40"/>
      <c r="I786" s="38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W786" s="38"/>
      <c r="X786" s="38"/>
      <c r="Y786" s="38"/>
      <c r="Z786" s="38"/>
      <c r="AA786" s="38"/>
      <c r="AB786" s="38"/>
      <c r="AC786" s="38"/>
      <c r="AD786" s="38"/>
      <c r="AE786" s="38"/>
      <c r="AF786" s="38"/>
      <c r="AG786" s="38"/>
      <c r="AH786" s="38"/>
      <c r="AI786" s="38"/>
    </row>
    <row r="787" spans="1:35" ht="15.75" customHeight="1">
      <c r="A787" s="38"/>
      <c r="B787" s="38"/>
      <c r="C787" s="38"/>
      <c r="D787" s="42"/>
      <c r="E787" s="42"/>
      <c r="F787" s="38"/>
      <c r="G787" s="38"/>
      <c r="H787" s="40"/>
      <c r="I787" s="38"/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8"/>
      <c r="V787" s="38"/>
      <c r="W787" s="38"/>
      <c r="X787" s="38"/>
      <c r="Y787" s="38"/>
      <c r="Z787" s="38"/>
      <c r="AA787" s="38"/>
      <c r="AB787" s="38"/>
      <c r="AC787" s="38"/>
      <c r="AD787" s="38"/>
      <c r="AE787" s="38"/>
      <c r="AF787" s="38"/>
      <c r="AG787" s="38"/>
      <c r="AH787" s="38"/>
      <c r="AI787" s="38"/>
    </row>
    <row r="788" spans="1:35" ht="15.75" customHeight="1">
      <c r="A788" s="38"/>
      <c r="B788" s="38"/>
      <c r="C788" s="38"/>
      <c r="D788" s="42"/>
      <c r="E788" s="42"/>
      <c r="F788" s="38"/>
      <c r="G788" s="38"/>
      <c r="H788" s="40"/>
      <c r="I788" s="38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W788" s="38"/>
      <c r="X788" s="38"/>
      <c r="Y788" s="38"/>
      <c r="Z788" s="38"/>
      <c r="AA788" s="38"/>
      <c r="AB788" s="38"/>
      <c r="AC788" s="38"/>
      <c r="AD788" s="38"/>
      <c r="AE788" s="38"/>
      <c r="AF788" s="38"/>
      <c r="AG788" s="38"/>
      <c r="AH788" s="38"/>
      <c r="AI788" s="38"/>
    </row>
    <row r="789" spans="1:35" ht="15.75" customHeight="1">
      <c r="A789" s="38"/>
      <c r="B789" s="38"/>
      <c r="C789" s="38"/>
      <c r="D789" s="42"/>
      <c r="E789" s="42"/>
      <c r="F789" s="38"/>
      <c r="G789" s="38"/>
      <c r="H789" s="40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W789" s="38"/>
      <c r="X789" s="38"/>
      <c r="Y789" s="38"/>
      <c r="Z789" s="38"/>
      <c r="AA789" s="38"/>
      <c r="AB789" s="38"/>
      <c r="AC789" s="38"/>
      <c r="AD789" s="38"/>
      <c r="AE789" s="38"/>
      <c r="AF789" s="38"/>
      <c r="AG789" s="38"/>
      <c r="AH789" s="38"/>
      <c r="AI789" s="38"/>
    </row>
    <row r="790" spans="1:35" ht="15.75" customHeight="1">
      <c r="A790" s="38"/>
      <c r="B790" s="38"/>
      <c r="C790" s="38"/>
      <c r="D790" s="42"/>
      <c r="E790" s="42"/>
      <c r="F790" s="38"/>
      <c r="G790" s="38"/>
      <c r="H790" s="40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8"/>
      <c r="X790" s="38"/>
      <c r="Y790" s="38"/>
      <c r="Z790" s="38"/>
      <c r="AA790" s="38"/>
      <c r="AB790" s="38"/>
      <c r="AC790" s="38"/>
      <c r="AD790" s="38"/>
      <c r="AE790" s="38"/>
      <c r="AF790" s="38"/>
      <c r="AG790" s="38"/>
      <c r="AH790" s="38"/>
      <c r="AI790" s="38"/>
    </row>
    <row r="791" spans="1:35" ht="15.75" customHeight="1">
      <c r="A791" s="38"/>
      <c r="B791" s="38"/>
      <c r="C791" s="38"/>
      <c r="D791" s="42"/>
      <c r="E791" s="42"/>
      <c r="F791" s="38"/>
      <c r="G791" s="38"/>
      <c r="H791" s="40"/>
      <c r="I791" s="38"/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8"/>
      <c r="V791" s="38"/>
      <c r="W791" s="38"/>
      <c r="X791" s="38"/>
      <c r="Y791" s="38"/>
      <c r="Z791" s="38"/>
      <c r="AA791" s="38"/>
      <c r="AB791" s="38"/>
      <c r="AC791" s="38"/>
      <c r="AD791" s="38"/>
      <c r="AE791" s="38"/>
      <c r="AF791" s="38"/>
      <c r="AG791" s="38"/>
      <c r="AH791" s="38"/>
      <c r="AI791" s="38"/>
    </row>
    <row r="792" spans="1:35" ht="15.75" customHeight="1">
      <c r="A792" s="38"/>
      <c r="B792" s="38"/>
      <c r="C792" s="38"/>
      <c r="D792" s="42"/>
      <c r="E792" s="42"/>
      <c r="F792" s="38"/>
      <c r="G792" s="38"/>
      <c r="H792" s="40"/>
      <c r="I792" s="38"/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8"/>
      <c r="V792" s="38"/>
      <c r="W792" s="38"/>
      <c r="X792" s="38"/>
      <c r="Y792" s="38"/>
      <c r="Z792" s="38"/>
      <c r="AA792" s="38"/>
      <c r="AB792" s="38"/>
      <c r="AC792" s="38"/>
      <c r="AD792" s="38"/>
      <c r="AE792" s="38"/>
      <c r="AF792" s="38"/>
      <c r="AG792" s="38"/>
      <c r="AH792" s="38"/>
      <c r="AI792" s="38"/>
    </row>
    <row r="793" spans="1:35" ht="15.75" customHeight="1">
      <c r="A793" s="38"/>
      <c r="B793" s="38"/>
      <c r="C793" s="38"/>
      <c r="D793" s="42"/>
      <c r="E793" s="42"/>
      <c r="F793" s="38"/>
      <c r="G793" s="38"/>
      <c r="H793" s="40"/>
      <c r="I793" s="38"/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8"/>
      <c r="V793" s="38"/>
      <c r="W793" s="38"/>
      <c r="X793" s="38"/>
      <c r="Y793" s="38"/>
      <c r="Z793" s="38"/>
      <c r="AA793" s="38"/>
      <c r="AB793" s="38"/>
      <c r="AC793" s="38"/>
      <c r="AD793" s="38"/>
      <c r="AE793" s="38"/>
      <c r="AF793" s="38"/>
      <c r="AG793" s="38"/>
      <c r="AH793" s="38"/>
      <c r="AI793" s="38"/>
    </row>
    <row r="794" spans="1:35" ht="15.75" customHeight="1">
      <c r="A794" s="38"/>
      <c r="B794" s="38"/>
      <c r="C794" s="38"/>
      <c r="D794" s="42"/>
      <c r="E794" s="42"/>
      <c r="F794" s="38"/>
      <c r="G794" s="38"/>
      <c r="H794" s="40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8"/>
      <c r="X794" s="38"/>
      <c r="Y794" s="38"/>
      <c r="Z794" s="38"/>
      <c r="AA794" s="38"/>
      <c r="AB794" s="38"/>
      <c r="AC794" s="38"/>
      <c r="AD794" s="38"/>
      <c r="AE794" s="38"/>
      <c r="AF794" s="38"/>
      <c r="AG794" s="38"/>
      <c r="AH794" s="38"/>
      <c r="AI794" s="38"/>
    </row>
    <row r="795" spans="1:35" ht="15.75" customHeight="1">
      <c r="A795" s="38"/>
      <c r="B795" s="38"/>
      <c r="C795" s="38"/>
      <c r="D795" s="42"/>
      <c r="E795" s="42"/>
      <c r="F795" s="38"/>
      <c r="G795" s="38"/>
      <c r="H795" s="40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  <c r="Z795" s="38"/>
      <c r="AA795" s="38"/>
      <c r="AB795" s="38"/>
      <c r="AC795" s="38"/>
      <c r="AD795" s="38"/>
      <c r="AE795" s="38"/>
      <c r="AF795" s="38"/>
      <c r="AG795" s="38"/>
      <c r="AH795" s="38"/>
      <c r="AI795" s="38"/>
    </row>
    <row r="796" spans="1:35" ht="15.75" customHeight="1">
      <c r="A796" s="38"/>
      <c r="B796" s="38"/>
      <c r="C796" s="38"/>
      <c r="D796" s="42"/>
      <c r="E796" s="42"/>
      <c r="F796" s="38"/>
      <c r="G796" s="38"/>
      <c r="H796" s="40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W796" s="38"/>
      <c r="X796" s="38"/>
      <c r="Y796" s="38"/>
      <c r="Z796" s="38"/>
      <c r="AA796" s="38"/>
      <c r="AB796" s="38"/>
      <c r="AC796" s="38"/>
      <c r="AD796" s="38"/>
      <c r="AE796" s="38"/>
      <c r="AF796" s="38"/>
      <c r="AG796" s="38"/>
      <c r="AH796" s="38"/>
      <c r="AI796" s="38"/>
    </row>
    <row r="797" spans="1:35" ht="15.75" customHeight="1">
      <c r="A797" s="38"/>
      <c r="B797" s="38"/>
      <c r="C797" s="38"/>
      <c r="D797" s="42"/>
      <c r="E797" s="42"/>
      <c r="F797" s="38"/>
      <c r="G797" s="38"/>
      <c r="H797" s="40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W797" s="38"/>
      <c r="X797" s="38"/>
      <c r="Y797" s="38"/>
      <c r="Z797" s="38"/>
      <c r="AA797" s="38"/>
      <c r="AB797" s="38"/>
      <c r="AC797" s="38"/>
      <c r="AD797" s="38"/>
      <c r="AE797" s="38"/>
      <c r="AF797" s="38"/>
      <c r="AG797" s="38"/>
      <c r="AH797" s="38"/>
      <c r="AI797" s="38"/>
    </row>
    <row r="798" spans="1:35" ht="15.75" customHeight="1">
      <c r="A798" s="38"/>
      <c r="B798" s="38"/>
      <c r="C798" s="38"/>
      <c r="D798" s="42"/>
      <c r="E798" s="42"/>
      <c r="F798" s="38"/>
      <c r="G798" s="38"/>
      <c r="H798" s="40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8"/>
      <c r="Y798" s="38"/>
      <c r="Z798" s="38"/>
      <c r="AA798" s="38"/>
      <c r="AB798" s="38"/>
      <c r="AC798" s="38"/>
      <c r="AD798" s="38"/>
      <c r="AE798" s="38"/>
      <c r="AF798" s="38"/>
      <c r="AG798" s="38"/>
      <c r="AH798" s="38"/>
      <c r="AI798" s="38"/>
    </row>
    <row r="799" spans="1:35" ht="15.75" customHeight="1">
      <c r="A799" s="38"/>
      <c r="B799" s="38"/>
      <c r="C799" s="38"/>
      <c r="D799" s="42"/>
      <c r="E799" s="42"/>
      <c r="F799" s="38"/>
      <c r="G799" s="38"/>
      <c r="H799" s="40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8"/>
      <c r="Y799" s="38"/>
      <c r="Z799" s="38"/>
      <c r="AA799" s="38"/>
      <c r="AB799" s="38"/>
      <c r="AC799" s="38"/>
      <c r="AD799" s="38"/>
      <c r="AE799" s="38"/>
      <c r="AF799" s="38"/>
      <c r="AG799" s="38"/>
      <c r="AH799" s="38"/>
      <c r="AI799" s="38"/>
    </row>
    <row r="800" spans="1:35" ht="15.75" customHeight="1">
      <c r="A800" s="38"/>
      <c r="B800" s="38"/>
      <c r="C800" s="38"/>
      <c r="D800" s="42"/>
      <c r="E800" s="42"/>
      <c r="F800" s="38"/>
      <c r="G800" s="38"/>
      <c r="H800" s="40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8"/>
      <c r="X800" s="38"/>
      <c r="Y800" s="38"/>
      <c r="Z800" s="38"/>
      <c r="AA800" s="38"/>
      <c r="AB800" s="38"/>
      <c r="AC800" s="38"/>
      <c r="AD800" s="38"/>
      <c r="AE800" s="38"/>
      <c r="AF800" s="38"/>
      <c r="AG800" s="38"/>
      <c r="AH800" s="38"/>
      <c r="AI800" s="38"/>
    </row>
    <row r="801" spans="1:35" ht="15.75" customHeight="1">
      <c r="A801" s="38"/>
      <c r="B801" s="38"/>
      <c r="C801" s="38"/>
      <c r="D801" s="42"/>
      <c r="E801" s="42"/>
      <c r="F801" s="38"/>
      <c r="G801" s="38"/>
      <c r="H801" s="40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W801" s="38"/>
      <c r="X801" s="38"/>
      <c r="Y801" s="38"/>
      <c r="Z801" s="38"/>
      <c r="AA801" s="38"/>
      <c r="AB801" s="38"/>
      <c r="AC801" s="38"/>
      <c r="AD801" s="38"/>
      <c r="AE801" s="38"/>
      <c r="AF801" s="38"/>
      <c r="AG801" s="38"/>
      <c r="AH801" s="38"/>
      <c r="AI801" s="38"/>
    </row>
    <row r="802" spans="1:35" ht="15.75" customHeight="1">
      <c r="A802" s="38"/>
      <c r="B802" s="38"/>
      <c r="C802" s="38"/>
      <c r="D802" s="42"/>
      <c r="E802" s="42"/>
      <c r="F802" s="38"/>
      <c r="G802" s="38"/>
      <c r="H802" s="40"/>
      <c r="I802" s="38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8"/>
      <c r="V802" s="38"/>
      <c r="W802" s="38"/>
      <c r="X802" s="38"/>
      <c r="Y802" s="38"/>
      <c r="Z802" s="38"/>
      <c r="AA802" s="38"/>
      <c r="AB802" s="38"/>
      <c r="AC802" s="38"/>
      <c r="AD802" s="38"/>
      <c r="AE802" s="38"/>
      <c r="AF802" s="38"/>
      <c r="AG802" s="38"/>
      <c r="AH802" s="38"/>
      <c r="AI802" s="38"/>
    </row>
    <row r="803" spans="1:35" ht="15.75" customHeight="1">
      <c r="A803" s="38"/>
      <c r="B803" s="38"/>
      <c r="C803" s="38"/>
      <c r="D803" s="42"/>
      <c r="E803" s="42"/>
      <c r="F803" s="38"/>
      <c r="G803" s="38"/>
      <c r="H803" s="40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  <c r="Z803" s="38"/>
      <c r="AA803" s="38"/>
      <c r="AB803" s="38"/>
      <c r="AC803" s="38"/>
      <c r="AD803" s="38"/>
      <c r="AE803" s="38"/>
      <c r="AF803" s="38"/>
      <c r="AG803" s="38"/>
      <c r="AH803" s="38"/>
      <c r="AI803" s="38"/>
    </row>
    <row r="804" spans="1:35" ht="15.75" customHeight="1">
      <c r="A804" s="38"/>
      <c r="B804" s="38"/>
      <c r="C804" s="38"/>
      <c r="D804" s="42"/>
      <c r="E804" s="42"/>
      <c r="F804" s="38"/>
      <c r="G804" s="38"/>
      <c r="H804" s="40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  <c r="Z804" s="38"/>
      <c r="AA804" s="38"/>
      <c r="AB804" s="38"/>
      <c r="AC804" s="38"/>
      <c r="AD804" s="38"/>
      <c r="AE804" s="38"/>
      <c r="AF804" s="38"/>
      <c r="AG804" s="38"/>
      <c r="AH804" s="38"/>
      <c r="AI804" s="38"/>
    </row>
    <row r="805" spans="1:35" ht="15.75" customHeight="1">
      <c r="A805" s="38"/>
      <c r="B805" s="38"/>
      <c r="C805" s="38"/>
      <c r="D805" s="42"/>
      <c r="E805" s="42"/>
      <c r="F805" s="38"/>
      <c r="G805" s="38"/>
      <c r="H805" s="40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8"/>
      <c r="Y805" s="38"/>
      <c r="Z805" s="38"/>
      <c r="AA805" s="38"/>
      <c r="AB805" s="38"/>
      <c r="AC805" s="38"/>
      <c r="AD805" s="38"/>
      <c r="AE805" s="38"/>
      <c r="AF805" s="38"/>
      <c r="AG805" s="38"/>
      <c r="AH805" s="38"/>
      <c r="AI805" s="38"/>
    </row>
    <row r="806" spans="1:35" ht="15.75" customHeight="1">
      <c r="A806" s="38"/>
      <c r="B806" s="38"/>
      <c r="C806" s="38"/>
      <c r="D806" s="42"/>
      <c r="E806" s="42"/>
      <c r="F806" s="38"/>
      <c r="G806" s="38"/>
      <c r="H806" s="40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8"/>
      <c r="Y806" s="38"/>
      <c r="Z806" s="38"/>
      <c r="AA806" s="38"/>
      <c r="AB806" s="38"/>
      <c r="AC806" s="38"/>
      <c r="AD806" s="38"/>
      <c r="AE806" s="38"/>
      <c r="AF806" s="38"/>
      <c r="AG806" s="38"/>
      <c r="AH806" s="38"/>
      <c r="AI806" s="38"/>
    </row>
    <row r="807" spans="1:35" ht="15.75" customHeight="1">
      <c r="A807" s="38"/>
      <c r="B807" s="38"/>
      <c r="C807" s="38"/>
      <c r="D807" s="42"/>
      <c r="E807" s="42"/>
      <c r="F807" s="38"/>
      <c r="G807" s="38"/>
      <c r="H807" s="40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8"/>
      <c r="Y807" s="38"/>
      <c r="Z807" s="38"/>
      <c r="AA807" s="38"/>
      <c r="AB807" s="38"/>
      <c r="AC807" s="38"/>
      <c r="AD807" s="38"/>
      <c r="AE807" s="38"/>
      <c r="AF807" s="38"/>
      <c r="AG807" s="38"/>
      <c r="AH807" s="38"/>
      <c r="AI807" s="38"/>
    </row>
    <row r="808" spans="1:35" ht="15.75" customHeight="1">
      <c r="A808" s="38"/>
      <c r="B808" s="38"/>
      <c r="C808" s="38"/>
      <c r="D808" s="42"/>
      <c r="E808" s="42"/>
      <c r="F808" s="38"/>
      <c r="G808" s="38"/>
      <c r="H808" s="40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8"/>
      <c r="Y808" s="38"/>
      <c r="Z808" s="38"/>
      <c r="AA808" s="38"/>
      <c r="AB808" s="38"/>
      <c r="AC808" s="38"/>
      <c r="AD808" s="38"/>
      <c r="AE808" s="38"/>
      <c r="AF808" s="38"/>
      <c r="AG808" s="38"/>
      <c r="AH808" s="38"/>
      <c r="AI808" s="38"/>
    </row>
    <row r="809" spans="1:35" ht="15.75" customHeight="1">
      <c r="A809" s="38"/>
      <c r="B809" s="38"/>
      <c r="C809" s="38"/>
      <c r="D809" s="42"/>
      <c r="E809" s="42"/>
      <c r="F809" s="38"/>
      <c r="G809" s="38"/>
      <c r="H809" s="40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8"/>
      <c r="Y809" s="38"/>
      <c r="Z809" s="38"/>
      <c r="AA809" s="38"/>
      <c r="AB809" s="38"/>
      <c r="AC809" s="38"/>
      <c r="AD809" s="38"/>
      <c r="AE809" s="38"/>
      <c r="AF809" s="38"/>
      <c r="AG809" s="38"/>
      <c r="AH809" s="38"/>
      <c r="AI809" s="38"/>
    </row>
    <row r="810" spans="1:35" ht="15.75" customHeight="1">
      <c r="A810" s="38"/>
      <c r="B810" s="38"/>
      <c r="C810" s="38"/>
      <c r="D810" s="42"/>
      <c r="E810" s="42"/>
      <c r="F810" s="38"/>
      <c r="G810" s="38"/>
      <c r="H810" s="40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W810" s="38"/>
      <c r="X810" s="38"/>
      <c r="Y810" s="38"/>
      <c r="Z810" s="38"/>
      <c r="AA810" s="38"/>
      <c r="AB810" s="38"/>
      <c r="AC810" s="38"/>
      <c r="AD810" s="38"/>
      <c r="AE810" s="38"/>
      <c r="AF810" s="38"/>
      <c r="AG810" s="38"/>
      <c r="AH810" s="38"/>
      <c r="AI810" s="38"/>
    </row>
    <row r="811" spans="1:35" ht="15.75" customHeight="1">
      <c r="A811" s="38"/>
      <c r="B811" s="38"/>
      <c r="C811" s="38"/>
      <c r="D811" s="42"/>
      <c r="E811" s="42"/>
      <c r="F811" s="38"/>
      <c r="G811" s="38"/>
      <c r="H811" s="40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8"/>
      <c r="Y811" s="38"/>
      <c r="Z811" s="38"/>
      <c r="AA811" s="38"/>
      <c r="AB811" s="38"/>
      <c r="AC811" s="38"/>
      <c r="AD811" s="38"/>
      <c r="AE811" s="38"/>
      <c r="AF811" s="38"/>
      <c r="AG811" s="38"/>
      <c r="AH811" s="38"/>
      <c r="AI811" s="38"/>
    </row>
    <row r="812" spans="1:35" ht="15.75" customHeight="1">
      <c r="A812" s="38"/>
      <c r="B812" s="38"/>
      <c r="C812" s="38"/>
      <c r="D812" s="42"/>
      <c r="E812" s="42"/>
      <c r="F812" s="38"/>
      <c r="G812" s="38"/>
      <c r="H812" s="40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8"/>
      <c r="Y812" s="38"/>
      <c r="Z812" s="38"/>
      <c r="AA812" s="38"/>
      <c r="AB812" s="38"/>
      <c r="AC812" s="38"/>
      <c r="AD812" s="38"/>
      <c r="AE812" s="38"/>
      <c r="AF812" s="38"/>
      <c r="AG812" s="38"/>
      <c r="AH812" s="38"/>
      <c r="AI812" s="38"/>
    </row>
    <row r="813" spans="1:35" ht="15.75" customHeight="1">
      <c r="A813" s="38"/>
      <c r="B813" s="38"/>
      <c r="C813" s="38"/>
      <c r="D813" s="42"/>
      <c r="E813" s="42"/>
      <c r="F813" s="38"/>
      <c r="G813" s="38"/>
      <c r="H813" s="40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8"/>
      <c r="Y813" s="38"/>
      <c r="Z813" s="38"/>
      <c r="AA813" s="38"/>
      <c r="AB813" s="38"/>
      <c r="AC813" s="38"/>
      <c r="AD813" s="38"/>
      <c r="AE813" s="38"/>
      <c r="AF813" s="38"/>
      <c r="AG813" s="38"/>
      <c r="AH813" s="38"/>
      <c r="AI813" s="38"/>
    </row>
    <row r="814" spans="1:35" ht="15.75" customHeight="1">
      <c r="A814" s="38"/>
      <c r="B814" s="38"/>
      <c r="C814" s="38"/>
      <c r="D814" s="42"/>
      <c r="E814" s="42"/>
      <c r="F814" s="38"/>
      <c r="G814" s="38"/>
      <c r="H814" s="40"/>
      <c r="I814" s="38"/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8"/>
      <c r="V814" s="38"/>
      <c r="W814" s="38"/>
      <c r="X814" s="38"/>
      <c r="Y814" s="38"/>
      <c r="Z814" s="38"/>
      <c r="AA814" s="38"/>
      <c r="AB814" s="38"/>
      <c r="AC814" s="38"/>
      <c r="AD814" s="38"/>
      <c r="AE814" s="38"/>
      <c r="AF814" s="38"/>
      <c r="AG814" s="38"/>
      <c r="AH814" s="38"/>
      <c r="AI814" s="38"/>
    </row>
    <row r="815" spans="1:35" ht="15.75" customHeight="1">
      <c r="A815" s="38"/>
      <c r="B815" s="38"/>
      <c r="C815" s="38"/>
      <c r="D815" s="42"/>
      <c r="E815" s="42"/>
      <c r="F815" s="38"/>
      <c r="G815" s="38"/>
      <c r="H815" s="40"/>
      <c r="I815" s="38"/>
      <c r="J815" s="38"/>
      <c r="K815" s="38"/>
      <c r="L815" s="38"/>
      <c r="M815" s="38"/>
      <c r="N815" s="38"/>
      <c r="O815" s="38"/>
      <c r="P815" s="38"/>
      <c r="Q815" s="38"/>
      <c r="R815" s="38"/>
      <c r="S815" s="38"/>
      <c r="T815" s="38"/>
      <c r="U815" s="38"/>
      <c r="V815" s="38"/>
      <c r="W815" s="38"/>
      <c r="X815" s="38"/>
      <c r="Y815" s="38"/>
      <c r="Z815" s="38"/>
      <c r="AA815" s="38"/>
      <c r="AB815" s="38"/>
      <c r="AC815" s="38"/>
      <c r="AD815" s="38"/>
      <c r="AE815" s="38"/>
      <c r="AF815" s="38"/>
      <c r="AG815" s="38"/>
      <c r="AH815" s="38"/>
      <c r="AI815" s="38"/>
    </row>
    <row r="816" spans="1:35" ht="15.75" customHeight="1">
      <c r="A816" s="38"/>
      <c r="B816" s="38"/>
      <c r="C816" s="38"/>
      <c r="D816" s="42"/>
      <c r="E816" s="42"/>
      <c r="F816" s="38"/>
      <c r="G816" s="38"/>
      <c r="H816" s="40"/>
      <c r="I816" s="38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8"/>
      <c r="Y816" s="38"/>
      <c r="Z816" s="38"/>
      <c r="AA816" s="38"/>
      <c r="AB816" s="38"/>
      <c r="AC816" s="38"/>
      <c r="AD816" s="38"/>
      <c r="AE816" s="38"/>
      <c r="AF816" s="38"/>
      <c r="AG816" s="38"/>
      <c r="AH816" s="38"/>
      <c r="AI816" s="38"/>
    </row>
    <row r="817" spans="1:35" ht="15.75" customHeight="1">
      <c r="A817" s="38"/>
      <c r="B817" s="38"/>
      <c r="C817" s="38"/>
      <c r="D817" s="42"/>
      <c r="E817" s="42"/>
      <c r="F817" s="38"/>
      <c r="G817" s="38"/>
      <c r="H817" s="40"/>
      <c r="I817" s="38"/>
      <c r="J817" s="38"/>
      <c r="K817" s="38"/>
      <c r="L817" s="38"/>
      <c r="M817" s="38"/>
      <c r="N817" s="38"/>
      <c r="O817" s="38"/>
      <c r="P817" s="38"/>
      <c r="Q817" s="38"/>
      <c r="R817" s="38"/>
      <c r="S817" s="38"/>
      <c r="T817" s="38"/>
      <c r="U817" s="38"/>
      <c r="V817" s="38"/>
      <c r="W817" s="38"/>
      <c r="X817" s="38"/>
      <c r="Y817" s="38"/>
      <c r="Z817" s="38"/>
      <c r="AA817" s="38"/>
      <c r="AB817" s="38"/>
      <c r="AC817" s="38"/>
      <c r="AD817" s="38"/>
      <c r="AE817" s="38"/>
      <c r="AF817" s="38"/>
      <c r="AG817" s="38"/>
      <c r="AH817" s="38"/>
      <c r="AI817" s="38"/>
    </row>
    <row r="818" spans="1:35" ht="15.75" customHeight="1">
      <c r="A818" s="38"/>
      <c r="B818" s="38"/>
      <c r="C818" s="38"/>
      <c r="D818" s="42"/>
      <c r="E818" s="42"/>
      <c r="F818" s="38"/>
      <c r="G818" s="38"/>
      <c r="H818" s="40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8"/>
      <c r="Y818" s="38"/>
      <c r="Z818" s="38"/>
      <c r="AA818" s="38"/>
      <c r="AB818" s="38"/>
      <c r="AC818" s="38"/>
      <c r="AD818" s="38"/>
      <c r="AE818" s="38"/>
      <c r="AF818" s="38"/>
      <c r="AG818" s="38"/>
      <c r="AH818" s="38"/>
      <c r="AI818" s="38"/>
    </row>
    <row r="819" spans="1:35" ht="15.75" customHeight="1">
      <c r="A819" s="38"/>
      <c r="B819" s="38"/>
      <c r="C819" s="38"/>
      <c r="D819" s="42"/>
      <c r="E819" s="42"/>
      <c r="F819" s="38"/>
      <c r="G819" s="38"/>
      <c r="H819" s="40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8"/>
      <c r="Y819" s="38"/>
      <c r="Z819" s="38"/>
      <c r="AA819" s="38"/>
      <c r="AB819" s="38"/>
      <c r="AC819" s="38"/>
      <c r="AD819" s="38"/>
      <c r="AE819" s="38"/>
      <c r="AF819" s="38"/>
      <c r="AG819" s="38"/>
      <c r="AH819" s="38"/>
      <c r="AI819" s="38"/>
    </row>
    <row r="820" spans="1:35" ht="15.75" customHeight="1">
      <c r="A820" s="38"/>
      <c r="B820" s="38"/>
      <c r="C820" s="38"/>
      <c r="D820" s="42"/>
      <c r="E820" s="42"/>
      <c r="F820" s="38"/>
      <c r="G820" s="38"/>
      <c r="H820" s="40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/>
      <c r="X820" s="38"/>
      <c r="Y820" s="38"/>
      <c r="Z820" s="38"/>
      <c r="AA820" s="38"/>
      <c r="AB820" s="38"/>
      <c r="AC820" s="38"/>
      <c r="AD820" s="38"/>
      <c r="AE820" s="38"/>
      <c r="AF820" s="38"/>
      <c r="AG820" s="38"/>
      <c r="AH820" s="38"/>
      <c r="AI820" s="38"/>
    </row>
    <row r="821" spans="1:35" ht="15.75" customHeight="1">
      <c r="A821" s="38"/>
      <c r="B821" s="38"/>
      <c r="C821" s="38"/>
      <c r="D821" s="42"/>
      <c r="E821" s="42"/>
      <c r="F821" s="38"/>
      <c r="G821" s="38"/>
      <c r="H821" s="40"/>
      <c r="I821" s="38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8"/>
      <c r="X821" s="38"/>
      <c r="Y821" s="38"/>
      <c r="Z821" s="38"/>
      <c r="AA821" s="38"/>
      <c r="AB821" s="38"/>
      <c r="AC821" s="38"/>
      <c r="AD821" s="38"/>
      <c r="AE821" s="38"/>
      <c r="AF821" s="38"/>
      <c r="AG821" s="38"/>
      <c r="AH821" s="38"/>
      <c r="AI821" s="38"/>
    </row>
    <row r="822" spans="1:35" ht="15.75" customHeight="1">
      <c r="A822" s="38"/>
      <c r="B822" s="38"/>
      <c r="C822" s="38"/>
      <c r="D822" s="42"/>
      <c r="E822" s="42"/>
      <c r="F822" s="38"/>
      <c r="G822" s="38"/>
      <c r="H822" s="40"/>
      <c r="I822" s="38"/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8"/>
      <c r="Y822" s="38"/>
      <c r="Z822" s="38"/>
      <c r="AA822" s="38"/>
      <c r="AB822" s="38"/>
      <c r="AC822" s="38"/>
      <c r="AD822" s="38"/>
      <c r="AE822" s="38"/>
      <c r="AF822" s="38"/>
      <c r="AG822" s="38"/>
      <c r="AH822" s="38"/>
      <c r="AI822" s="38"/>
    </row>
    <row r="823" spans="1:35" ht="15.75" customHeight="1">
      <c r="A823" s="38"/>
      <c r="B823" s="38"/>
      <c r="C823" s="38"/>
      <c r="D823" s="42"/>
      <c r="E823" s="42"/>
      <c r="F823" s="38"/>
      <c r="G823" s="38"/>
      <c r="H823" s="40"/>
      <c r="I823" s="38"/>
      <c r="J823" s="38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W823" s="38"/>
      <c r="X823" s="38"/>
      <c r="Y823" s="38"/>
      <c r="Z823" s="38"/>
      <c r="AA823" s="38"/>
      <c r="AB823" s="38"/>
      <c r="AC823" s="38"/>
      <c r="AD823" s="38"/>
      <c r="AE823" s="38"/>
      <c r="AF823" s="38"/>
      <c r="AG823" s="38"/>
      <c r="AH823" s="38"/>
      <c r="AI823" s="38"/>
    </row>
    <row r="824" spans="1:35" ht="15.75" customHeight="1">
      <c r="A824" s="38"/>
      <c r="B824" s="38"/>
      <c r="C824" s="38"/>
      <c r="D824" s="42"/>
      <c r="E824" s="42"/>
      <c r="F824" s="38"/>
      <c r="G824" s="38"/>
      <c r="H824" s="40"/>
      <c r="I824" s="38"/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  <c r="Z824" s="38"/>
      <c r="AA824" s="38"/>
      <c r="AB824" s="38"/>
      <c r="AC824" s="38"/>
      <c r="AD824" s="38"/>
      <c r="AE824" s="38"/>
      <c r="AF824" s="38"/>
      <c r="AG824" s="38"/>
      <c r="AH824" s="38"/>
      <c r="AI824" s="38"/>
    </row>
    <row r="825" spans="1:35" ht="15.75" customHeight="1">
      <c r="A825" s="38"/>
      <c r="B825" s="38"/>
      <c r="C825" s="38"/>
      <c r="D825" s="42"/>
      <c r="E825" s="42"/>
      <c r="F825" s="38"/>
      <c r="G825" s="38"/>
      <c r="H825" s="40"/>
      <c r="I825" s="38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  <c r="Z825" s="38"/>
      <c r="AA825" s="38"/>
      <c r="AB825" s="38"/>
      <c r="AC825" s="38"/>
      <c r="AD825" s="38"/>
      <c r="AE825" s="38"/>
      <c r="AF825" s="38"/>
      <c r="AG825" s="38"/>
      <c r="AH825" s="38"/>
      <c r="AI825" s="38"/>
    </row>
    <row r="826" spans="1:35" ht="15.75" customHeight="1">
      <c r="A826" s="38"/>
      <c r="B826" s="38"/>
      <c r="C826" s="38"/>
      <c r="D826" s="42"/>
      <c r="E826" s="42"/>
      <c r="F826" s="38"/>
      <c r="G826" s="38"/>
      <c r="H826" s="40"/>
      <c r="I826" s="38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  <c r="Z826" s="38"/>
      <c r="AA826" s="38"/>
      <c r="AB826" s="38"/>
      <c r="AC826" s="38"/>
      <c r="AD826" s="38"/>
      <c r="AE826" s="38"/>
      <c r="AF826" s="38"/>
      <c r="AG826" s="38"/>
      <c r="AH826" s="38"/>
      <c r="AI826" s="38"/>
    </row>
    <row r="827" spans="1:35" ht="15.75" customHeight="1">
      <c r="A827" s="38"/>
      <c r="B827" s="38"/>
      <c r="C827" s="38"/>
      <c r="D827" s="42"/>
      <c r="E827" s="42"/>
      <c r="F827" s="38"/>
      <c r="G827" s="38"/>
      <c r="H827" s="40"/>
      <c r="I827" s="38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  <c r="Z827" s="38"/>
      <c r="AA827" s="38"/>
      <c r="AB827" s="38"/>
      <c r="AC827" s="38"/>
      <c r="AD827" s="38"/>
      <c r="AE827" s="38"/>
      <c r="AF827" s="38"/>
      <c r="AG827" s="38"/>
      <c r="AH827" s="38"/>
      <c r="AI827" s="38"/>
    </row>
    <row r="828" spans="1:35" ht="15.75" customHeight="1">
      <c r="A828" s="38"/>
      <c r="B828" s="38"/>
      <c r="C828" s="38"/>
      <c r="D828" s="42"/>
      <c r="E828" s="42"/>
      <c r="F828" s="38"/>
      <c r="G828" s="38"/>
      <c r="H828" s="40"/>
      <c r="I828" s="38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  <c r="Z828" s="38"/>
      <c r="AA828" s="38"/>
      <c r="AB828" s="38"/>
      <c r="AC828" s="38"/>
      <c r="AD828" s="38"/>
      <c r="AE828" s="38"/>
      <c r="AF828" s="38"/>
      <c r="AG828" s="38"/>
      <c r="AH828" s="38"/>
      <c r="AI828" s="38"/>
    </row>
    <row r="829" spans="1:35" ht="15.75" customHeight="1">
      <c r="A829" s="38"/>
      <c r="B829" s="38"/>
      <c r="C829" s="38"/>
      <c r="D829" s="42"/>
      <c r="E829" s="42"/>
      <c r="F829" s="38"/>
      <c r="G829" s="38"/>
      <c r="H829" s="40"/>
      <c r="I829" s="38"/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  <c r="Z829" s="38"/>
      <c r="AA829" s="38"/>
      <c r="AB829" s="38"/>
      <c r="AC829" s="38"/>
      <c r="AD829" s="38"/>
      <c r="AE829" s="38"/>
      <c r="AF829" s="38"/>
      <c r="AG829" s="38"/>
      <c r="AH829" s="38"/>
      <c r="AI829" s="38"/>
    </row>
    <row r="830" spans="1:35" ht="15.75" customHeight="1">
      <c r="A830" s="38"/>
      <c r="B830" s="38"/>
      <c r="C830" s="38"/>
      <c r="D830" s="42"/>
      <c r="E830" s="42"/>
      <c r="F830" s="38"/>
      <c r="G830" s="38"/>
      <c r="H830" s="40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  <c r="Z830" s="38"/>
      <c r="AA830" s="38"/>
      <c r="AB830" s="38"/>
      <c r="AC830" s="38"/>
      <c r="AD830" s="38"/>
      <c r="AE830" s="38"/>
      <c r="AF830" s="38"/>
      <c r="AG830" s="38"/>
      <c r="AH830" s="38"/>
      <c r="AI830" s="38"/>
    </row>
    <row r="831" spans="1:35" ht="15.75" customHeight="1">
      <c r="A831" s="38"/>
      <c r="B831" s="38"/>
      <c r="C831" s="38"/>
      <c r="D831" s="42"/>
      <c r="E831" s="42"/>
      <c r="F831" s="38"/>
      <c r="G831" s="38"/>
      <c r="H831" s="40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  <c r="Z831" s="38"/>
      <c r="AA831" s="38"/>
      <c r="AB831" s="38"/>
      <c r="AC831" s="38"/>
      <c r="AD831" s="38"/>
      <c r="AE831" s="38"/>
      <c r="AF831" s="38"/>
      <c r="AG831" s="38"/>
      <c r="AH831" s="38"/>
      <c r="AI831" s="38"/>
    </row>
    <row r="832" spans="1:35" ht="15.75" customHeight="1">
      <c r="A832" s="38"/>
      <c r="B832" s="38"/>
      <c r="C832" s="38"/>
      <c r="D832" s="42"/>
      <c r="E832" s="42"/>
      <c r="F832" s="38"/>
      <c r="G832" s="38"/>
      <c r="H832" s="40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  <c r="Z832" s="38"/>
      <c r="AA832" s="38"/>
      <c r="AB832" s="38"/>
      <c r="AC832" s="38"/>
      <c r="AD832" s="38"/>
      <c r="AE832" s="38"/>
      <c r="AF832" s="38"/>
      <c r="AG832" s="38"/>
      <c r="AH832" s="38"/>
      <c r="AI832" s="38"/>
    </row>
    <row r="833" spans="1:35" ht="15.75" customHeight="1">
      <c r="A833" s="38"/>
      <c r="B833" s="38"/>
      <c r="C833" s="38"/>
      <c r="D833" s="42"/>
      <c r="E833" s="42"/>
      <c r="F833" s="38"/>
      <c r="G833" s="38"/>
      <c r="H833" s="40"/>
      <c r="I833" s="38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  <c r="Z833" s="38"/>
      <c r="AA833" s="38"/>
      <c r="AB833" s="38"/>
      <c r="AC833" s="38"/>
      <c r="AD833" s="38"/>
      <c r="AE833" s="38"/>
      <c r="AF833" s="38"/>
      <c r="AG833" s="38"/>
      <c r="AH833" s="38"/>
      <c r="AI833" s="38"/>
    </row>
    <row r="834" spans="1:35" ht="15.75" customHeight="1">
      <c r="A834" s="38"/>
      <c r="B834" s="38"/>
      <c r="C834" s="38"/>
      <c r="D834" s="42"/>
      <c r="E834" s="42"/>
      <c r="F834" s="38"/>
      <c r="G834" s="38"/>
      <c r="H834" s="40"/>
      <c r="I834" s="38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  <c r="Z834" s="38"/>
      <c r="AA834" s="38"/>
      <c r="AB834" s="38"/>
      <c r="AC834" s="38"/>
      <c r="AD834" s="38"/>
      <c r="AE834" s="38"/>
      <c r="AF834" s="38"/>
      <c r="AG834" s="38"/>
      <c r="AH834" s="38"/>
      <c r="AI834" s="38"/>
    </row>
    <row r="835" spans="1:35" ht="15.75" customHeight="1">
      <c r="A835" s="38"/>
      <c r="B835" s="38"/>
      <c r="C835" s="38"/>
      <c r="D835" s="42"/>
      <c r="E835" s="42"/>
      <c r="F835" s="38"/>
      <c r="G835" s="38"/>
      <c r="H835" s="40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  <c r="Z835" s="38"/>
      <c r="AA835" s="38"/>
      <c r="AB835" s="38"/>
      <c r="AC835" s="38"/>
      <c r="AD835" s="38"/>
      <c r="AE835" s="38"/>
      <c r="AF835" s="38"/>
      <c r="AG835" s="38"/>
      <c r="AH835" s="38"/>
      <c r="AI835" s="38"/>
    </row>
    <row r="836" spans="1:35" ht="15.75" customHeight="1">
      <c r="A836" s="38"/>
      <c r="B836" s="38"/>
      <c r="C836" s="38"/>
      <c r="D836" s="42"/>
      <c r="E836" s="42"/>
      <c r="F836" s="38"/>
      <c r="G836" s="38"/>
      <c r="H836" s="40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  <c r="Z836" s="38"/>
      <c r="AA836" s="38"/>
      <c r="AB836" s="38"/>
      <c r="AC836" s="38"/>
      <c r="AD836" s="38"/>
      <c r="AE836" s="38"/>
      <c r="AF836" s="38"/>
      <c r="AG836" s="38"/>
      <c r="AH836" s="38"/>
      <c r="AI836" s="38"/>
    </row>
    <row r="837" spans="1:35" ht="15.75" customHeight="1">
      <c r="A837" s="38"/>
      <c r="B837" s="38"/>
      <c r="C837" s="38"/>
      <c r="D837" s="42"/>
      <c r="E837" s="42"/>
      <c r="F837" s="38"/>
      <c r="G837" s="38"/>
      <c r="H837" s="40"/>
      <c r="I837" s="38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  <c r="Z837" s="38"/>
      <c r="AA837" s="38"/>
      <c r="AB837" s="38"/>
      <c r="AC837" s="38"/>
      <c r="AD837" s="38"/>
      <c r="AE837" s="38"/>
      <c r="AF837" s="38"/>
      <c r="AG837" s="38"/>
      <c r="AH837" s="38"/>
      <c r="AI837" s="38"/>
    </row>
    <row r="838" spans="1:35" ht="15.75" customHeight="1">
      <c r="A838" s="38"/>
      <c r="B838" s="38"/>
      <c r="C838" s="38"/>
      <c r="D838" s="42"/>
      <c r="E838" s="42"/>
      <c r="F838" s="38"/>
      <c r="G838" s="38"/>
      <c r="H838" s="40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  <c r="Z838" s="38"/>
      <c r="AA838" s="38"/>
      <c r="AB838" s="38"/>
      <c r="AC838" s="38"/>
      <c r="AD838" s="38"/>
      <c r="AE838" s="38"/>
      <c r="AF838" s="38"/>
      <c r="AG838" s="38"/>
      <c r="AH838" s="38"/>
      <c r="AI838" s="38"/>
    </row>
    <row r="839" spans="1:35" ht="15.75" customHeight="1">
      <c r="A839" s="38"/>
      <c r="B839" s="38"/>
      <c r="C839" s="38"/>
      <c r="D839" s="42"/>
      <c r="E839" s="42"/>
      <c r="F839" s="38"/>
      <c r="G839" s="38"/>
      <c r="H839" s="40"/>
      <c r="I839" s="38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  <c r="Z839" s="38"/>
      <c r="AA839" s="38"/>
      <c r="AB839" s="38"/>
      <c r="AC839" s="38"/>
      <c r="AD839" s="38"/>
      <c r="AE839" s="38"/>
      <c r="AF839" s="38"/>
      <c r="AG839" s="38"/>
      <c r="AH839" s="38"/>
      <c r="AI839" s="38"/>
    </row>
    <row r="840" spans="1:35" ht="15.75" customHeight="1">
      <c r="A840" s="38"/>
      <c r="B840" s="38"/>
      <c r="C840" s="38"/>
      <c r="D840" s="42"/>
      <c r="E840" s="42"/>
      <c r="F840" s="38"/>
      <c r="G840" s="38"/>
      <c r="H840" s="40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  <c r="Z840" s="38"/>
      <c r="AA840" s="38"/>
      <c r="AB840" s="38"/>
      <c r="AC840" s="38"/>
      <c r="AD840" s="38"/>
      <c r="AE840" s="38"/>
      <c r="AF840" s="38"/>
      <c r="AG840" s="38"/>
      <c r="AH840" s="38"/>
      <c r="AI840" s="38"/>
    </row>
    <row r="841" spans="1:35" ht="15.75" customHeight="1">
      <c r="A841" s="38"/>
      <c r="B841" s="38"/>
      <c r="C841" s="38"/>
      <c r="D841" s="42"/>
      <c r="E841" s="42"/>
      <c r="F841" s="38"/>
      <c r="G841" s="38"/>
      <c r="H841" s="40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  <c r="Z841" s="38"/>
      <c r="AA841" s="38"/>
      <c r="AB841" s="38"/>
      <c r="AC841" s="38"/>
      <c r="AD841" s="38"/>
      <c r="AE841" s="38"/>
      <c r="AF841" s="38"/>
      <c r="AG841" s="38"/>
      <c r="AH841" s="38"/>
      <c r="AI841" s="38"/>
    </row>
    <row r="842" spans="1:35" ht="15.75" customHeight="1">
      <c r="A842" s="38"/>
      <c r="B842" s="38"/>
      <c r="C842" s="38"/>
      <c r="D842" s="42"/>
      <c r="E842" s="42"/>
      <c r="F842" s="38"/>
      <c r="G842" s="38"/>
      <c r="H842" s="40"/>
      <c r="I842" s="38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  <c r="Z842" s="38"/>
      <c r="AA842" s="38"/>
      <c r="AB842" s="38"/>
      <c r="AC842" s="38"/>
      <c r="AD842" s="38"/>
      <c r="AE842" s="38"/>
      <c r="AF842" s="38"/>
      <c r="AG842" s="38"/>
      <c r="AH842" s="38"/>
      <c r="AI842" s="38"/>
    </row>
    <row r="843" spans="1:35" ht="15.75" customHeight="1">
      <c r="A843" s="38"/>
      <c r="B843" s="38"/>
      <c r="C843" s="38"/>
      <c r="D843" s="42"/>
      <c r="E843" s="42"/>
      <c r="F843" s="38"/>
      <c r="G843" s="38"/>
      <c r="H843" s="40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  <c r="Z843" s="38"/>
      <c r="AA843" s="38"/>
      <c r="AB843" s="38"/>
      <c r="AC843" s="38"/>
      <c r="AD843" s="38"/>
      <c r="AE843" s="38"/>
      <c r="AF843" s="38"/>
      <c r="AG843" s="38"/>
      <c r="AH843" s="38"/>
      <c r="AI843" s="38"/>
    </row>
    <row r="844" spans="1:35" ht="15.75" customHeight="1">
      <c r="A844" s="38"/>
      <c r="B844" s="38"/>
      <c r="C844" s="38"/>
      <c r="D844" s="42"/>
      <c r="E844" s="42"/>
      <c r="F844" s="38"/>
      <c r="G844" s="38"/>
      <c r="H844" s="40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  <c r="Z844" s="38"/>
      <c r="AA844" s="38"/>
      <c r="AB844" s="38"/>
      <c r="AC844" s="38"/>
      <c r="AD844" s="38"/>
      <c r="AE844" s="38"/>
      <c r="AF844" s="38"/>
      <c r="AG844" s="38"/>
      <c r="AH844" s="38"/>
      <c r="AI844" s="38"/>
    </row>
    <row r="845" spans="1:35" ht="15.75" customHeight="1">
      <c r="A845" s="38"/>
      <c r="B845" s="38"/>
      <c r="C845" s="38"/>
      <c r="D845" s="42"/>
      <c r="E845" s="42"/>
      <c r="F845" s="38"/>
      <c r="G845" s="38"/>
      <c r="H845" s="40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  <c r="Z845" s="38"/>
      <c r="AA845" s="38"/>
      <c r="AB845" s="38"/>
      <c r="AC845" s="38"/>
      <c r="AD845" s="38"/>
      <c r="AE845" s="38"/>
      <c r="AF845" s="38"/>
      <c r="AG845" s="38"/>
      <c r="AH845" s="38"/>
      <c r="AI845" s="38"/>
    </row>
    <row r="846" spans="1:35" ht="15.75" customHeight="1">
      <c r="A846" s="38"/>
      <c r="B846" s="38"/>
      <c r="C846" s="38"/>
      <c r="D846" s="42"/>
      <c r="E846" s="42"/>
      <c r="F846" s="38"/>
      <c r="G846" s="38"/>
      <c r="H846" s="40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  <c r="Z846" s="38"/>
      <c r="AA846" s="38"/>
      <c r="AB846" s="38"/>
      <c r="AC846" s="38"/>
      <c r="AD846" s="38"/>
      <c r="AE846" s="38"/>
      <c r="AF846" s="38"/>
      <c r="AG846" s="38"/>
      <c r="AH846" s="38"/>
      <c r="AI846" s="38"/>
    </row>
    <row r="847" spans="1:35" ht="15.75" customHeight="1">
      <c r="A847" s="38"/>
      <c r="B847" s="38"/>
      <c r="C847" s="38"/>
      <c r="D847" s="42"/>
      <c r="E847" s="42"/>
      <c r="F847" s="38"/>
      <c r="G847" s="38"/>
      <c r="H847" s="40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  <c r="Z847" s="38"/>
      <c r="AA847" s="38"/>
      <c r="AB847" s="38"/>
      <c r="AC847" s="38"/>
      <c r="AD847" s="38"/>
      <c r="AE847" s="38"/>
      <c r="AF847" s="38"/>
      <c r="AG847" s="38"/>
      <c r="AH847" s="38"/>
      <c r="AI847" s="38"/>
    </row>
    <row r="848" spans="1:35" ht="15.75" customHeight="1">
      <c r="A848" s="38"/>
      <c r="B848" s="38"/>
      <c r="C848" s="38"/>
      <c r="D848" s="42"/>
      <c r="E848" s="42"/>
      <c r="F848" s="38"/>
      <c r="G848" s="38"/>
      <c r="H848" s="40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  <c r="Z848" s="38"/>
      <c r="AA848" s="38"/>
      <c r="AB848" s="38"/>
      <c r="AC848" s="38"/>
      <c r="AD848" s="38"/>
      <c r="AE848" s="38"/>
      <c r="AF848" s="38"/>
      <c r="AG848" s="38"/>
      <c r="AH848" s="38"/>
      <c r="AI848" s="38"/>
    </row>
    <row r="849" spans="1:35" ht="15.75" customHeight="1">
      <c r="A849" s="38"/>
      <c r="B849" s="38"/>
      <c r="C849" s="38"/>
      <c r="D849" s="42"/>
      <c r="E849" s="42"/>
      <c r="F849" s="38"/>
      <c r="G849" s="38"/>
      <c r="H849" s="40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  <c r="Z849" s="38"/>
      <c r="AA849" s="38"/>
      <c r="AB849" s="38"/>
      <c r="AC849" s="38"/>
      <c r="AD849" s="38"/>
      <c r="AE849" s="38"/>
      <c r="AF849" s="38"/>
      <c r="AG849" s="38"/>
      <c r="AH849" s="38"/>
      <c r="AI849" s="38"/>
    </row>
    <row r="850" spans="1:35" ht="15.75" customHeight="1">
      <c r="A850" s="38"/>
      <c r="B850" s="38"/>
      <c r="C850" s="38"/>
      <c r="D850" s="42"/>
      <c r="E850" s="42"/>
      <c r="F850" s="38"/>
      <c r="G850" s="38"/>
      <c r="H850" s="40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  <c r="Z850" s="38"/>
      <c r="AA850" s="38"/>
      <c r="AB850" s="38"/>
      <c r="AC850" s="38"/>
      <c r="AD850" s="38"/>
      <c r="AE850" s="38"/>
      <c r="AF850" s="38"/>
      <c r="AG850" s="38"/>
      <c r="AH850" s="38"/>
      <c r="AI850" s="38"/>
    </row>
    <row r="851" spans="1:35" ht="15.75" customHeight="1">
      <c r="A851" s="38"/>
      <c r="B851" s="38"/>
      <c r="C851" s="38"/>
      <c r="D851" s="42"/>
      <c r="E851" s="42"/>
      <c r="F851" s="38"/>
      <c r="G851" s="38"/>
      <c r="H851" s="40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  <c r="Z851" s="38"/>
      <c r="AA851" s="38"/>
      <c r="AB851" s="38"/>
      <c r="AC851" s="38"/>
      <c r="AD851" s="38"/>
      <c r="AE851" s="38"/>
      <c r="AF851" s="38"/>
      <c r="AG851" s="38"/>
      <c r="AH851" s="38"/>
      <c r="AI851" s="38"/>
    </row>
    <row r="852" spans="1:35" ht="15.75" customHeight="1">
      <c r="A852" s="38"/>
      <c r="B852" s="38"/>
      <c r="C852" s="38"/>
      <c r="D852" s="42"/>
      <c r="E852" s="42"/>
      <c r="F852" s="38"/>
      <c r="G852" s="38"/>
      <c r="H852" s="40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  <c r="AA852" s="38"/>
      <c r="AB852" s="38"/>
      <c r="AC852" s="38"/>
      <c r="AD852" s="38"/>
      <c r="AE852" s="38"/>
      <c r="AF852" s="38"/>
      <c r="AG852" s="38"/>
      <c r="AH852" s="38"/>
      <c r="AI852" s="38"/>
    </row>
    <row r="853" spans="1:35" ht="15.75" customHeight="1">
      <c r="A853" s="38"/>
      <c r="B853" s="38"/>
      <c r="C853" s="38"/>
      <c r="D853" s="42"/>
      <c r="E853" s="42"/>
      <c r="F853" s="38"/>
      <c r="G853" s="38"/>
      <c r="H853" s="40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  <c r="Z853" s="38"/>
      <c r="AA853" s="38"/>
      <c r="AB853" s="38"/>
      <c r="AC853" s="38"/>
      <c r="AD853" s="38"/>
      <c r="AE853" s="38"/>
      <c r="AF853" s="38"/>
      <c r="AG853" s="38"/>
      <c r="AH853" s="38"/>
      <c r="AI853" s="38"/>
    </row>
    <row r="854" spans="1:35" ht="15.75" customHeight="1">
      <c r="A854" s="38"/>
      <c r="B854" s="38"/>
      <c r="C854" s="38"/>
      <c r="D854" s="42"/>
      <c r="E854" s="42"/>
      <c r="F854" s="38"/>
      <c r="G854" s="38"/>
      <c r="H854" s="40"/>
      <c r="I854" s="38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  <c r="Z854" s="38"/>
      <c r="AA854" s="38"/>
      <c r="AB854" s="38"/>
      <c r="AC854" s="38"/>
      <c r="AD854" s="38"/>
      <c r="AE854" s="38"/>
      <c r="AF854" s="38"/>
      <c r="AG854" s="38"/>
      <c r="AH854" s="38"/>
      <c r="AI854" s="38"/>
    </row>
    <row r="855" spans="1:35" ht="15.75" customHeight="1">
      <c r="A855" s="38"/>
      <c r="B855" s="38"/>
      <c r="C855" s="38"/>
      <c r="D855" s="42"/>
      <c r="E855" s="42"/>
      <c r="F855" s="38"/>
      <c r="G855" s="38"/>
      <c r="H855" s="40"/>
      <c r="I855" s="38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  <c r="Z855" s="38"/>
      <c r="AA855" s="38"/>
      <c r="AB855" s="38"/>
      <c r="AC855" s="38"/>
      <c r="AD855" s="38"/>
      <c r="AE855" s="38"/>
      <c r="AF855" s="38"/>
      <c r="AG855" s="38"/>
      <c r="AH855" s="38"/>
      <c r="AI855" s="38"/>
    </row>
    <row r="856" spans="1:35" ht="15.75" customHeight="1">
      <c r="A856" s="38"/>
      <c r="B856" s="38"/>
      <c r="C856" s="38"/>
      <c r="D856" s="42"/>
      <c r="E856" s="42"/>
      <c r="F856" s="38"/>
      <c r="G856" s="38"/>
      <c r="H856" s="40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  <c r="Z856" s="38"/>
      <c r="AA856" s="38"/>
      <c r="AB856" s="38"/>
      <c r="AC856" s="38"/>
      <c r="AD856" s="38"/>
      <c r="AE856" s="38"/>
      <c r="AF856" s="38"/>
      <c r="AG856" s="38"/>
      <c r="AH856" s="38"/>
      <c r="AI856" s="38"/>
    </row>
    <row r="857" spans="1:35" ht="15.75" customHeight="1">
      <c r="A857" s="38"/>
      <c r="B857" s="38"/>
      <c r="C857" s="38"/>
      <c r="D857" s="42"/>
      <c r="E857" s="42"/>
      <c r="F857" s="38"/>
      <c r="G857" s="38"/>
      <c r="H857" s="40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  <c r="Z857" s="38"/>
      <c r="AA857" s="38"/>
      <c r="AB857" s="38"/>
      <c r="AC857" s="38"/>
      <c r="AD857" s="38"/>
      <c r="AE857" s="38"/>
      <c r="AF857" s="38"/>
      <c r="AG857" s="38"/>
      <c r="AH857" s="38"/>
      <c r="AI857" s="38"/>
    </row>
    <row r="858" spans="1:35" ht="15.75" customHeight="1">
      <c r="A858" s="38"/>
      <c r="B858" s="38"/>
      <c r="C858" s="38"/>
      <c r="D858" s="42"/>
      <c r="E858" s="42"/>
      <c r="F858" s="38"/>
      <c r="G858" s="38"/>
      <c r="H858" s="40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  <c r="Z858" s="38"/>
      <c r="AA858" s="38"/>
      <c r="AB858" s="38"/>
      <c r="AC858" s="38"/>
      <c r="AD858" s="38"/>
      <c r="AE858" s="38"/>
      <c r="AF858" s="38"/>
      <c r="AG858" s="38"/>
      <c r="AH858" s="38"/>
      <c r="AI858" s="38"/>
    </row>
    <row r="859" spans="1:35" ht="15.75" customHeight="1">
      <c r="A859" s="38"/>
      <c r="B859" s="38"/>
      <c r="C859" s="38"/>
      <c r="D859" s="42"/>
      <c r="E859" s="42"/>
      <c r="F859" s="38"/>
      <c r="G859" s="38"/>
      <c r="H859" s="40"/>
      <c r="I859" s="38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38"/>
      <c r="Y859" s="38"/>
      <c r="Z859" s="38"/>
      <c r="AA859" s="38"/>
      <c r="AB859" s="38"/>
      <c r="AC859" s="38"/>
      <c r="AD859" s="38"/>
      <c r="AE859" s="38"/>
      <c r="AF859" s="38"/>
      <c r="AG859" s="38"/>
      <c r="AH859" s="38"/>
      <c r="AI859" s="38"/>
    </row>
    <row r="860" spans="1:35" ht="15.75" customHeight="1">
      <c r="A860" s="38"/>
      <c r="B860" s="38"/>
      <c r="C860" s="38"/>
      <c r="D860" s="42"/>
      <c r="E860" s="42"/>
      <c r="F860" s="38"/>
      <c r="G860" s="38"/>
      <c r="H860" s="40"/>
      <c r="I860" s="38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  <c r="Z860" s="38"/>
      <c r="AA860" s="38"/>
      <c r="AB860" s="38"/>
      <c r="AC860" s="38"/>
      <c r="AD860" s="38"/>
      <c r="AE860" s="38"/>
      <c r="AF860" s="38"/>
      <c r="AG860" s="38"/>
      <c r="AH860" s="38"/>
      <c r="AI860" s="38"/>
    </row>
    <row r="861" spans="1:35" ht="15.75" customHeight="1">
      <c r="A861" s="38"/>
      <c r="B861" s="38"/>
      <c r="C861" s="38"/>
      <c r="D861" s="42"/>
      <c r="E861" s="42"/>
      <c r="F861" s="38"/>
      <c r="G861" s="38"/>
      <c r="H861" s="40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  <c r="Z861" s="38"/>
      <c r="AA861" s="38"/>
      <c r="AB861" s="38"/>
      <c r="AC861" s="38"/>
      <c r="AD861" s="38"/>
      <c r="AE861" s="38"/>
      <c r="AF861" s="38"/>
      <c r="AG861" s="38"/>
      <c r="AH861" s="38"/>
      <c r="AI861" s="38"/>
    </row>
    <row r="862" spans="1:35" ht="15.75" customHeight="1">
      <c r="A862" s="38"/>
      <c r="B862" s="38"/>
      <c r="C862" s="38"/>
      <c r="D862" s="42"/>
      <c r="E862" s="42"/>
      <c r="F862" s="38"/>
      <c r="G862" s="38"/>
      <c r="H862" s="40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8"/>
      <c r="X862" s="38"/>
      <c r="Y862" s="38"/>
      <c r="Z862" s="38"/>
      <c r="AA862" s="38"/>
      <c r="AB862" s="38"/>
      <c r="AC862" s="38"/>
      <c r="AD862" s="38"/>
      <c r="AE862" s="38"/>
      <c r="AF862" s="38"/>
      <c r="AG862" s="38"/>
      <c r="AH862" s="38"/>
      <c r="AI862" s="38"/>
    </row>
    <row r="863" spans="1:35" ht="15.75" customHeight="1">
      <c r="A863" s="38"/>
      <c r="B863" s="38"/>
      <c r="C863" s="38"/>
      <c r="D863" s="42"/>
      <c r="E863" s="42"/>
      <c r="F863" s="38"/>
      <c r="G863" s="38"/>
      <c r="H863" s="40"/>
      <c r="I863" s="38"/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W863" s="38"/>
      <c r="X863" s="38"/>
      <c r="Y863" s="38"/>
      <c r="Z863" s="38"/>
      <c r="AA863" s="38"/>
      <c r="AB863" s="38"/>
      <c r="AC863" s="38"/>
      <c r="AD863" s="38"/>
      <c r="AE863" s="38"/>
      <c r="AF863" s="38"/>
      <c r="AG863" s="38"/>
      <c r="AH863" s="38"/>
      <c r="AI863" s="38"/>
    </row>
    <row r="864" spans="1:35" ht="15.75" customHeight="1">
      <c r="A864" s="38"/>
      <c r="B864" s="38"/>
      <c r="C864" s="38"/>
      <c r="D864" s="42"/>
      <c r="E864" s="42"/>
      <c r="F864" s="38"/>
      <c r="G864" s="38"/>
      <c r="H864" s="40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/>
      <c r="X864" s="38"/>
      <c r="Y864" s="38"/>
      <c r="Z864" s="38"/>
      <c r="AA864" s="38"/>
      <c r="AB864" s="38"/>
      <c r="AC864" s="38"/>
      <c r="AD864" s="38"/>
      <c r="AE864" s="38"/>
      <c r="AF864" s="38"/>
      <c r="AG864" s="38"/>
      <c r="AH864" s="38"/>
      <c r="AI864" s="38"/>
    </row>
    <row r="865" spans="1:35" ht="15.75" customHeight="1">
      <c r="A865" s="38"/>
      <c r="B865" s="38"/>
      <c r="C865" s="38"/>
      <c r="D865" s="42"/>
      <c r="E865" s="42"/>
      <c r="F865" s="38"/>
      <c r="G865" s="38"/>
      <c r="H865" s="40"/>
      <c r="I865" s="38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W865" s="38"/>
      <c r="X865" s="38"/>
      <c r="Y865" s="38"/>
      <c r="Z865" s="38"/>
      <c r="AA865" s="38"/>
      <c r="AB865" s="38"/>
      <c r="AC865" s="38"/>
      <c r="AD865" s="38"/>
      <c r="AE865" s="38"/>
      <c r="AF865" s="38"/>
      <c r="AG865" s="38"/>
      <c r="AH865" s="38"/>
      <c r="AI865" s="38"/>
    </row>
    <row r="866" spans="1:35" ht="15.75" customHeight="1">
      <c r="A866" s="38"/>
      <c r="B866" s="38"/>
      <c r="C866" s="38"/>
      <c r="D866" s="42"/>
      <c r="E866" s="42"/>
      <c r="F866" s="38"/>
      <c r="G866" s="38"/>
      <c r="H866" s="40"/>
      <c r="I866" s="38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W866" s="38"/>
      <c r="X866" s="38"/>
      <c r="Y866" s="38"/>
      <c r="Z866" s="38"/>
      <c r="AA866" s="38"/>
      <c r="AB866" s="38"/>
      <c r="AC866" s="38"/>
      <c r="AD866" s="38"/>
      <c r="AE866" s="38"/>
      <c r="AF866" s="38"/>
      <c r="AG866" s="38"/>
      <c r="AH866" s="38"/>
      <c r="AI866" s="38"/>
    </row>
    <row r="867" spans="1:35" ht="15.75" customHeight="1">
      <c r="A867" s="38"/>
      <c r="B867" s="38"/>
      <c r="C867" s="38"/>
      <c r="D867" s="42"/>
      <c r="E867" s="42"/>
      <c r="F867" s="38"/>
      <c r="G867" s="38"/>
      <c r="H867" s="40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  <c r="Z867" s="38"/>
      <c r="AA867" s="38"/>
      <c r="AB867" s="38"/>
      <c r="AC867" s="38"/>
      <c r="AD867" s="38"/>
      <c r="AE867" s="38"/>
      <c r="AF867" s="38"/>
      <c r="AG867" s="38"/>
      <c r="AH867" s="38"/>
      <c r="AI867" s="38"/>
    </row>
    <row r="868" spans="1:35" ht="15.75" customHeight="1">
      <c r="A868" s="38"/>
      <c r="B868" s="38"/>
      <c r="C868" s="38"/>
      <c r="D868" s="42"/>
      <c r="E868" s="42"/>
      <c r="F868" s="38"/>
      <c r="G868" s="38"/>
      <c r="H868" s="40"/>
      <c r="I868" s="38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W868" s="38"/>
      <c r="X868" s="38"/>
      <c r="Y868" s="38"/>
      <c r="Z868" s="38"/>
      <c r="AA868" s="38"/>
      <c r="AB868" s="38"/>
      <c r="AC868" s="38"/>
      <c r="AD868" s="38"/>
      <c r="AE868" s="38"/>
      <c r="AF868" s="38"/>
      <c r="AG868" s="38"/>
      <c r="AH868" s="38"/>
      <c r="AI868" s="38"/>
    </row>
    <row r="869" spans="1:35" ht="15.75" customHeight="1">
      <c r="A869" s="38"/>
      <c r="B869" s="38"/>
      <c r="C869" s="38"/>
      <c r="D869" s="42"/>
      <c r="E869" s="42"/>
      <c r="F869" s="38"/>
      <c r="G869" s="38"/>
      <c r="H869" s="40"/>
      <c r="I869" s="38"/>
      <c r="J869" s="38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W869" s="38"/>
      <c r="X869" s="38"/>
      <c r="Y869" s="38"/>
      <c r="Z869" s="38"/>
      <c r="AA869" s="38"/>
      <c r="AB869" s="38"/>
      <c r="AC869" s="38"/>
      <c r="AD869" s="38"/>
      <c r="AE869" s="38"/>
      <c r="AF869" s="38"/>
      <c r="AG869" s="38"/>
      <c r="AH869" s="38"/>
      <c r="AI869" s="38"/>
    </row>
    <row r="870" spans="1:35" ht="15.75" customHeight="1">
      <c r="A870" s="38"/>
      <c r="B870" s="38"/>
      <c r="C870" s="38"/>
      <c r="D870" s="42"/>
      <c r="E870" s="42"/>
      <c r="F870" s="38"/>
      <c r="G870" s="38"/>
      <c r="H870" s="40"/>
      <c r="I870" s="38"/>
      <c r="J870" s="38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W870" s="38"/>
      <c r="X870" s="38"/>
      <c r="Y870" s="38"/>
      <c r="Z870" s="38"/>
      <c r="AA870" s="38"/>
      <c r="AB870" s="38"/>
      <c r="AC870" s="38"/>
      <c r="AD870" s="38"/>
      <c r="AE870" s="38"/>
      <c r="AF870" s="38"/>
      <c r="AG870" s="38"/>
      <c r="AH870" s="38"/>
      <c r="AI870" s="38"/>
    </row>
    <row r="871" spans="1:35" ht="15.75" customHeight="1">
      <c r="A871" s="38"/>
      <c r="B871" s="38"/>
      <c r="C871" s="38"/>
      <c r="D871" s="42"/>
      <c r="E871" s="42"/>
      <c r="F871" s="38"/>
      <c r="G871" s="38"/>
      <c r="H871" s="40"/>
      <c r="I871" s="38"/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W871" s="38"/>
      <c r="X871" s="38"/>
      <c r="Y871" s="38"/>
      <c r="Z871" s="38"/>
      <c r="AA871" s="38"/>
      <c r="AB871" s="38"/>
      <c r="AC871" s="38"/>
      <c r="AD871" s="38"/>
      <c r="AE871" s="38"/>
      <c r="AF871" s="38"/>
      <c r="AG871" s="38"/>
      <c r="AH871" s="38"/>
      <c r="AI871" s="38"/>
    </row>
    <row r="872" spans="1:35" ht="15.75" customHeight="1">
      <c r="A872" s="38"/>
      <c r="B872" s="38"/>
      <c r="C872" s="38"/>
      <c r="D872" s="42"/>
      <c r="E872" s="42"/>
      <c r="F872" s="38"/>
      <c r="G872" s="38"/>
      <c r="H872" s="40"/>
      <c r="I872" s="38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  <c r="Z872" s="38"/>
      <c r="AA872" s="38"/>
      <c r="AB872" s="38"/>
      <c r="AC872" s="38"/>
      <c r="AD872" s="38"/>
      <c r="AE872" s="38"/>
      <c r="AF872" s="38"/>
      <c r="AG872" s="38"/>
      <c r="AH872" s="38"/>
      <c r="AI872" s="38"/>
    </row>
    <row r="873" spans="1:35" ht="15.75" customHeight="1">
      <c r="A873" s="38"/>
      <c r="B873" s="38"/>
      <c r="C873" s="38"/>
      <c r="D873" s="42"/>
      <c r="E873" s="42"/>
      <c r="F873" s="38"/>
      <c r="G873" s="38"/>
      <c r="H873" s="40"/>
      <c r="I873" s="38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8"/>
      <c r="X873" s="38"/>
      <c r="Y873" s="38"/>
      <c r="Z873" s="38"/>
      <c r="AA873" s="38"/>
      <c r="AB873" s="38"/>
      <c r="AC873" s="38"/>
      <c r="AD873" s="38"/>
      <c r="AE873" s="38"/>
      <c r="AF873" s="38"/>
      <c r="AG873" s="38"/>
      <c r="AH873" s="38"/>
      <c r="AI873" s="38"/>
    </row>
    <row r="874" spans="1:35" ht="15.75" customHeight="1">
      <c r="A874" s="38"/>
      <c r="B874" s="38"/>
      <c r="C874" s="38"/>
      <c r="D874" s="42"/>
      <c r="E874" s="42"/>
      <c r="F874" s="38"/>
      <c r="G874" s="38"/>
      <c r="H874" s="40"/>
      <c r="I874" s="38"/>
      <c r="J874" s="38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W874" s="38"/>
      <c r="X874" s="38"/>
      <c r="Y874" s="38"/>
      <c r="Z874" s="38"/>
      <c r="AA874" s="38"/>
      <c r="AB874" s="38"/>
      <c r="AC874" s="38"/>
      <c r="AD874" s="38"/>
      <c r="AE874" s="38"/>
      <c r="AF874" s="38"/>
      <c r="AG874" s="38"/>
      <c r="AH874" s="38"/>
      <c r="AI874" s="38"/>
    </row>
    <row r="875" spans="1:35" ht="15.75" customHeight="1">
      <c r="A875" s="38"/>
      <c r="B875" s="38"/>
      <c r="C875" s="38"/>
      <c r="D875" s="42"/>
      <c r="E875" s="42"/>
      <c r="F875" s="38"/>
      <c r="G875" s="38"/>
      <c r="H875" s="40"/>
      <c r="I875" s="38"/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8"/>
      <c r="X875" s="38"/>
      <c r="Y875" s="38"/>
      <c r="Z875" s="38"/>
      <c r="AA875" s="38"/>
      <c r="AB875" s="38"/>
      <c r="AC875" s="38"/>
      <c r="AD875" s="38"/>
      <c r="AE875" s="38"/>
      <c r="AF875" s="38"/>
      <c r="AG875" s="38"/>
      <c r="AH875" s="38"/>
      <c r="AI875" s="38"/>
    </row>
    <row r="876" spans="1:35" ht="15.75" customHeight="1">
      <c r="A876" s="38"/>
      <c r="B876" s="38"/>
      <c r="C876" s="38"/>
      <c r="D876" s="42"/>
      <c r="E876" s="42"/>
      <c r="F876" s="38"/>
      <c r="G876" s="38"/>
      <c r="H876" s="40"/>
      <c r="I876" s="38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  <c r="Z876" s="38"/>
      <c r="AA876" s="38"/>
      <c r="AB876" s="38"/>
      <c r="AC876" s="38"/>
      <c r="AD876" s="38"/>
      <c r="AE876" s="38"/>
      <c r="AF876" s="38"/>
      <c r="AG876" s="38"/>
      <c r="AH876" s="38"/>
      <c r="AI876" s="38"/>
    </row>
    <row r="877" spans="1:35" ht="15.75" customHeight="1">
      <c r="A877" s="38"/>
      <c r="B877" s="38"/>
      <c r="C877" s="38"/>
      <c r="D877" s="42"/>
      <c r="E877" s="42"/>
      <c r="F877" s="38"/>
      <c r="G877" s="38"/>
      <c r="H877" s="40"/>
      <c r="I877" s="38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  <c r="Z877" s="38"/>
      <c r="AA877" s="38"/>
      <c r="AB877" s="38"/>
      <c r="AC877" s="38"/>
      <c r="AD877" s="38"/>
      <c r="AE877" s="38"/>
      <c r="AF877" s="38"/>
      <c r="AG877" s="38"/>
      <c r="AH877" s="38"/>
      <c r="AI877" s="38"/>
    </row>
    <row r="878" spans="1:35" ht="15.75" customHeight="1">
      <c r="A878" s="38"/>
      <c r="B878" s="38"/>
      <c r="C878" s="38"/>
      <c r="D878" s="42"/>
      <c r="E878" s="42"/>
      <c r="F878" s="38"/>
      <c r="G878" s="38"/>
      <c r="H878" s="40"/>
      <c r="I878" s="38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8"/>
      <c r="X878" s="38"/>
      <c r="Y878" s="38"/>
      <c r="Z878" s="38"/>
      <c r="AA878" s="38"/>
      <c r="AB878" s="38"/>
      <c r="AC878" s="38"/>
      <c r="AD878" s="38"/>
      <c r="AE878" s="38"/>
      <c r="AF878" s="38"/>
      <c r="AG878" s="38"/>
      <c r="AH878" s="38"/>
      <c r="AI878" s="38"/>
    </row>
    <row r="879" spans="1:35" ht="15.75" customHeight="1">
      <c r="A879" s="38"/>
      <c r="B879" s="38"/>
      <c r="C879" s="38"/>
      <c r="D879" s="42"/>
      <c r="E879" s="42"/>
      <c r="F879" s="38"/>
      <c r="G879" s="38"/>
      <c r="H879" s="40"/>
      <c r="I879" s="38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8"/>
      <c r="X879" s="38"/>
      <c r="Y879" s="38"/>
      <c r="Z879" s="38"/>
      <c r="AA879" s="38"/>
      <c r="AB879" s="38"/>
      <c r="AC879" s="38"/>
      <c r="AD879" s="38"/>
      <c r="AE879" s="38"/>
      <c r="AF879" s="38"/>
      <c r="AG879" s="38"/>
      <c r="AH879" s="38"/>
      <c r="AI879" s="38"/>
    </row>
    <row r="880" spans="1:35" ht="15.75" customHeight="1">
      <c r="A880" s="38"/>
      <c r="B880" s="38"/>
      <c r="C880" s="38"/>
      <c r="D880" s="42"/>
      <c r="E880" s="42"/>
      <c r="F880" s="38"/>
      <c r="G880" s="38"/>
      <c r="H880" s="40"/>
      <c r="I880" s="38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8"/>
      <c r="X880" s="38"/>
      <c r="Y880" s="38"/>
      <c r="Z880" s="38"/>
      <c r="AA880" s="38"/>
      <c r="AB880" s="38"/>
      <c r="AC880" s="38"/>
      <c r="AD880" s="38"/>
      <c r="AE880" s="38"/>
      <c r="AF880" s="38"/>
      <c r="AG880" s="38"/>
      <c r="AH880" s="38"/>
      <c r="AI880" s="38"/>
    </row>
    <row r="881" spans="1:35" ht="15.75" customHeight="1">
      <c r="A881" s="38"/>
      <c r="B881" s="38"/>
      <c r="C881" s="38"/>
      <c r="D881" s="42"/>
      <c r="E881" s="42"/>
      <c r="F881" s="38"/>
      <c r="G881" s="38"/>
      <c r="H881" s="40"/>
      <c r="I881" s="38"/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W881" s="38"/>
      <c r="X881" s="38"/>
      <c r="Y881" s="38"/>
      <c r="Z881" s="38"/>
      <c r="AA881" s="38"/>
      <c r="AB881" s="38"/>
      <c r="AC881" s="38"/>
      <c r="AD881" s="38"/>
      <c r="AE881" s="38"/>
      <c r="AF881" s="38"/>
      <c r="AG881" s="38"/>
      <c r="AH881" s="38"/>
      <c r="AI881" s="38"/>
    </row>
    <row r="882" spans="1:35" ht="15.75" customHeight="1">
      <c r="A882" s="38"/>
      <c r="B882" s="38"/>
      <c r="C882" s="38"/>
      <c r="D882" s="42"/>
      <c r="E882" s="42"/>
      <c r="F882" s="38"/>
      <c r="G882" s="38"/>
      <c r="H882" s="40"/>
      <c r="I882" s="38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  <c r="Z882" s="38"/>
      <c r="AA882" s="38"/>
      <c r="AB882" s="38"/>
      <c r="AC882" s="38"/>
      <c r="AD882" s="38"/>
      <c r="AE882" s="38"/>
      <c r="AF882" s="38"/>
      <c r="AG882" s="38"/>
      <c r="AH882" s="38"/>
      <c r="AI882" s="38"/>
    </row>
    <row r="883" spans="1:35" ht="15.75" customHeight="1">
      <c r="A883" s="38"/>
      <c r="B883" s="38"/>
      <c r="C883" s="38"/>
      <c r="D883" s="42"/>
      <c r="E883" s="42"/>
      <c r="F883" s="38"/>
      <c r="G883" s="38"/>
      <c r="H883" s="40"/>
      <c r="I883" s="38"/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W883" s="38"/>
      <c r="X883" s="38"/>
      <c r="Y883" s="38"/>
      <c r="Z883" s="38"/>
      <c r="AA883" s="38"/>
      <c r="AB883" s="38"/>
      <c r="AC883" s="38"/>
      <c r="AD883" s="38"/>
      <c r="AE883" s="38"/>
      <c r="AF883" s="38"/>
      <c r="AG883" s="38"/>
      <c r="AH883" s="38"/>
      <c r="AI883" s="38"/>
    </row>
    <row r="884" spans="1:35" ht="15.75" customHeight="1">
      <c r="A884" s="38"/>
      <c r="B884" s="38"/>
      <c r="C884" s="38"/>
      <c r="D884" s="42"/>
      <c r="E884" s="42"/>
      <c r="F884" s="38"/>
      <c r="G884" s="38"/>
      <c r="H884" s="40"/>
      <c r="I884" s="38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8"/>
      <c r="X884" s="38"/>
      <c r="Y884" s="38"/>
      <c r="Z884" s="38"/>
      <c r="AA884" s="38"/>
      <c r="AB884" s="38"/>
      <c r="AC884" s="38"/>
      <c r="AD884" s="38"/>
      <c r="AE884" s="38"/>
      <c r="AF884" s="38"/>
      <c r="AG884" s="38"/>
      <c r="AH884" s="38"/>
      <c r="AI884" s="38"/>
    </row>
    <row r="885" spans="1:35" ht="15.75" customHeight="1">
      <c r="A885" s="38"/>
      <c r="B885" s="38"/>
      <c r="C885" s="38"/>
      <c r="D885" s="42"/>
      <c r="E885" s="42"/>
      <c r="F885" s="38"/>
      <c r="G885" s="38"/>
      <c r="H885" s="40"/>
      <c r="I885" s="38"/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W885" s="38"/>
      <c r="X885" s="38"/>
      <c r="Y885" s="38"/>
      <c r="Z885" s="38"/>
      <c r="AA885" s="38"/>
      <c r="AB885" s="38"/>
      <c r="AC885" s="38"/>
      <c r="AD885" s="38"/>
      <c r="AE885" s="38"/>
      <c r="AF885" s="38"/>
      <c r="AG885" s="38"/>
      <c r="AH885" s="38"/>
      <c r="AI885" s="38"/>
    </row>
    <row r="886" spans="1:35" ht="15.75" customHeight="1">
      <c r="A886" s="38"/>
      <c r="B886" s="38"/>
      <c r="C886" s="38"/>
      <c r="D886" s="42"/>
      <c r="E886" s="42"/>
      <c r="F886" s="38"/>
      <c r="G886" s="38"/>
      <c r="H886" s="40"/>
      <c r="I886" s="38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  <c r="Z886" s="38"/>
      <c r="AA886" s="38"/>
      <c r="AB886" s="38"/>
      <c r="AC886" s="38"/>
      <c r="AD886" s="38"/>
      <c r="AE886" s="38"/>
      <c r="AF886" s="38"/>
      <c r="AG886" s="38"/>
      <c r="AH886" s="38"/>
      <c r="AI886" s="38"/>
    </row>
    <row r="887" spans="1:35" ht="15.75" customHeight="1">
      <c r="A887" s="38"/>
      <c r="B887" s="38"/>
      <c r="C887" s="38"/>
      <c r="D887" s="42"/>
      <c r="E887" s="42"/>
      <c r="F887" s="38"/>
      <c r="G887" s="38"/>
      <c r="H887" s="40"/>
      <c r="I887" s="38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W887" s="38"/>
      <c r="X887" s="38"/>
      <c r="Y887" s="38"/>
      <c r="Z887" s="38"/>
      <c r="AA887" s="38"/>
      <c r="AB887" s="38"/>
      <c r="AC887" s="38"/>
      <c r="AD887" s="38"/>
      <c r="AE887" s="38"/>
      <c r="AF887" s="38"/>
      <c r="AG887" s="38"/>
      <c r="AH887" s="38"/>
      <c r="AI887" s="38"/>
    </row>
    <row r="888" spans="1:35" ht="15.75" customHeight="1">
      <c r="A888" s="38"/>
      <c r="B888" s="38"/>
      <c r="C888" s="38"/>
      <c r="D888" s="42"/>
      <c r="E888" s="42"/>
      <c r="F888" s="38"/>
      <c r="G888" s="38"/>
      <c r="H888" s="40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8"/>
      <c r="X888" s="38"/>
      <c r="Y888" s="38"/>
      <c r="Z888" s="38"/>
      <c r="AA888" s="38"/>
      <c r="AB888" s="38"/>
      <c r="AC888" s="38"/>
      <c r="AD888" s="38"/>
      <c r="AE888" s="38"/>
      <c r="AF888" s="38"/>
      <c r="AG888" s="38"/>
      <c r="AH888" s="38"/>
      <c r="AI888" s="38"/>
    </row>
    <row r="889" spans="1:35" ht="15.75" customHeight="1">
      <c r="A889" s="38"/>
      <c r="B889" s="38"/>
      <c r="C889" s="38"/>
      <c r="D889" s="42"/>
      <c r="E889" s="42"/>
      <c r="F889" s="38"/>
      <c r="G889" s="38"/>
      <c r="H889" s="40"/>
      <c r="I889" s="38"/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W889" s="38"/>
      <c r="X889" s="38"/>
      <c r="Y889" s="38"/>
      <c r="Z889" s="38"/>
      <c r="AA889" s="38"/>
      <c r="AB889" s="38"/>
      <c r="AC889" s="38"/>
      <c r="AD889" s="38"/>
      <c r="AE889" s="38"/>
      <c r="AF889" s="38"/>
      <c r="AG889" s="38"/>
      <c r="AH889" s="38"/>
      <c r="AI889" s="38"/>
    </row>
    <row r="890" spans="1:35" ht="15.75" customHeight="1">
      <c r="A890" s="38"/>
      <c r="B890" s="38"/>
      <c r="C890" s="38"/>
      <c r="D890" s="42"/>
      <c r="E890" s="42"/>
      <c r="F890" s="38"/>
      <c r="G890" s="38"/>
      <c r="H890" s="40"/>
      <c r="I890" s="38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  <c r="Z890" s="38"/>
      <c r="AA890" s="38"/>
      <c r="AB890" s="38"/>
      <c r="AC890" s="38"/>
      <c r="AD890" s="38"/>
      <c r="AE890" s="38"/>
      <c r="AF890" s="38"/>
      <c r="AG890" s="38"/>
      <c r="AH890" s="38"/>
      <c r="AI890" s="38"/>
    </row>
    <row r="891" spans="1:35" ht="15.75" customHeight="1">
      <c r="A891" s="38"/>
      <c r="B891" s="38"/>
      <c r="C891" s="38"/>
      <c r="D891" s="42"/>
      <c r="E891" s="42"/>
      <c r="F891" s="38"/>
      <c r="G891" s="38"/>
      <c r="H891" s="40"/>
      <c r="I891" s="38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  <c r="Z891" s="38"/>
      <c r="AA891" s="38"/>
      <c r="AB891" s="38"/>
      <c r="AC891" s="38"/>
      <c r="AD891" s="38"/>
      <c r="AE891" s="38"/>
      <c r="AF891" s="38"/>
      <c r="AG891" s="38"/>
      <c r="AH891" s="38"/>
      <c r="AI891" s="38"/>
    </row>
    <row r="892" spans="1:35" ht="15.75" customHeight="1">
      <c r="A892" s="38"/>
      <c r="B892" s="38"/>
      <c r="C892" s="38"/>
      <c r="D892" s="42"/>
      <c r="E892" s="42"/>
      <c r="F892" s="38"/>
      <c r="G892" s="38"/>
      <c r="H892" s="40"/>
      <c r="I892" s="38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  <c r="Z892" s="38"/>
      <c r="AA892" s="38"/>
      <c r="AB892" s="38"/>
      <c r="AC892" s="38"/>
      <c r="AD892" s="38"/>
      <c r="AE892" s="38"/>
      <c r="AF892" s="38"/>
      <c r="AG892" s="38"/>
      <c r="AH892" s="38"/>
      <c r="AI892" s="38"/>
    </row>
    <row r="893" spans="1:35" ht="15.75" customHeight="1">
      <c r="A893" s="38"/>
      <c r="B893" s="38"/>
      <c r="C893" s="38"/>
      <c r="D893" s="42"/>
      <c r="E893" s="42"/>
      <c r="F893" s="38"/>
      <c r="G893" s="38"/>
      <c r="H893" s="40"/>
      <c r="I893" s="38"/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W893" s="38"/>
      <c r="X893" s="38"/>
      <c r="Y893" s="38"/>
      <c r="Z893" s="38"/>
      <c r="AA893" s="38"/>
      <c r="AB893" s="38"/>
      <c r="AC893" s="38"/>
      <c r="AD893" s="38"/>
      <c r="AE893" s="38"/>
      <c r="AF893" s="38"/>
      <c r="AG893" s="38"/>
      <c r="AH893" s="38"/>
      <c r="AI893" s="38"/>
    </row>
    <row r="894" spans="1:35" ht="15.75" customHeight="1">
      <c r="A894" s="38"/>
      <c r="B894" s="38"/>
      <c r="C894" s="38"/>
      <c r="D894" s="42"/>
      <c r="E894" s="42"/>
      <c r="F894" s="38"/>
      <c r="G894" s="38"/>
      <c r="H894" s="40"/>
      <c r="I894" s="38"/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W894" s="38"/>
      <c r="X894" s="38"/>
      <c r="Y894" s="38"/>
      <c r="Z894" s="38"/>
      <c r="AA894" s="38"/>
      <c r="AB894" s="38"/>
      <c r="AC894" s="38"/>
      <c r="AD894" s="38"/>
      <c r="AE894" s="38"/>
      <c r="AF894" s="38"/>
      <c r="AG894" s="38"/>
      <c r="AH894" s="38"/>
      <c r="AI894" s="38"/>
    </row>
    <row r="895" spans="1:35" ht="15.75" customHeight="1">
      <c r="A895" s="38"/>
      <c r="B895" s="38"/>
      <c r="C895" s="38"/>
      <c r="D895" s="42"/>
      <c r="E895" s="42"/>
      <c r="F895" s="38"/>
      <c r="G895" s="38"/>
      <c r="H895" s="40"/>
      <c r="I895" s="38"/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W895" s="38"/>
      <c r="X895" s="38"/>
      <c r="Y895" s="38"/>
      <c r="Z895" s="38"/>
      <c r="AA895" s="38"/>
      <c r="AB895" s="38"/>
      <c r="AC895" s="38"/>
      <c r="AD895" s="38"/>
      <c r="AE895" s="38"/>
      <c r="AF895" s="38"/>
      <c r="AG895" s="38"/>
      <c r="AH895" s="38"/>
      <c r="AI895" s="38"/>
    </row>
    <row r="896" spans="1:35" ht="15.75" customHeight="1">
      <c r="A896" s="38"/>
      <c r="B896" s="38"/>
      <c r="C896" s="38"/>
      <c r="D896" s="42"/>
      <c r="E896" s="42"/>
      <c r="F896" s="38"/>
      <c r="G896" s="38"/>
      <c r="H896" s="40"/>
      <c r="I896" s="38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8"/>
      <c r="X896" s="38"/>
      <c r="Y896" s="38"/>
      <c r="Z896" s="38"/>
      <c r="AA896" s="38"/>
      <c r="AB896" s="38"/>
      <c r="AC896" s="38"/>
      <c r="AD896" s="38"/>
      <c r="AE896" s="38"/>
      <c r="AF896" s="38"/>
      <c r="AG896" s="38"/>
      <c r="AH896" s="38"/>
      <c r="AI896" s="38"/>
    </row>
    <row r="897" spans="1:35" ht="15.75" customHeight="1">
      <c r="A897" s="38"/>
      <c r="B897" s="38"/>
      <c r="C897" s="38"/>
      <c r="D897" s="42"/>
      <c r="E897" s="42"/>
      <c r="F897" s="38"/>
      <c r="G897" s="38"/>
      <c r="H897" s="40"/>
      <c r="I897" s="38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8"/>
      <c r="X897" s="38"/>
      <c r="Y897" s="38"/>
      <c r="Z897" s="38"/>
      <c r="AA897" s="38"/>
      <c r="AB897" s="38"/>
      <c r="AC897" s="38"/>
      <c r="AD897" s="38"/>
      <c r="AE897" s="38"/>
      <c r="AF897" s="38"/>
      <c r="AG897" s="38"/>
      <c r="AH897" s="38"/>
      <c r="AI897" s="38"/>
    </row>
    <row r="898" spans="1:35" ht="15.75" customHeight="1">
      <c r="A898" s="38"/>
      <c r="B898" s="38"/>
      <c r="C898" s="38"/>
      <c r="D898" s="42"/>
      <c r="E898" s="42"/>
      <c r="F898" s="38"/>
      <c r="G898" s="38"/>
      <c r="H898" s="40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  <c r="Z898" s="38"/>
      <c r="AA898" s="38"/>
      <c r="AB898" s="38"/>
      <c r="AC898" s="38"/>
      <c r="AD898" s="38"/>
      <c r="AE898" s="38"/>
      <c r="AF898" s="38"/>
      <c r="AG898" s="38"/>
      <c r="AH898" s="38"/>
      <c r="AI898" s="38"/>
    </row>
    <row r="899" spans="1:35" ht="15.75" customHeight="1">
      <c r="A899" s="38"/>
      <c r="B899" s="38"/>
      <c r="C899" s="38"/>
      <c r="D899" s="42"/>
      <c r="E899" s="42"/>
      <c r="F899" s="38"/>
      <c r="G899" s="38"/>
      <c r="H899" s="40"/>
      <c r="I899" s="38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8"/>
      <c r="X899" s="38"/>
      <c r="Y899" s="38"/>
      <c r="Z899" s="38"/>
      <c r="AA899" s="38"/>
      <c r="AB899" s="38"/>
      <c r="AC899" s="38"/>
      <c r="AD899" s="38"/>
      <c r="AE899" s="38"/>
      <c r="AF899" s="38"/>
      <c r="AG899" s="38"/>
      <c r="AH899" s="38"/>
      <c r="AI899" s="38"/>
    </row>
    <row r="900" spans="1:35" ht="15.75" customHeight="1">
      <c r="A900" s="38"/>
      <c r="B900" s="38"/>
      <c r="C900" s="38"/>
      <c r="D900" s="42"/>
      <c r="E900" s="42"/>
      <c r="F900" s="38"/>
      <c r="G900" s="38"/>
      <c r="H900" s="40"/>
      <c r="I900" s="38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8"/>
      <c r="X900" s="38"/>
      <c r="Y900" s="38"/>
      <c r="Z900" s="38"/>
      <c r="AA900" s="38"/>
      <c r="AB900" s="38"/>
      <c r="AC900" s="38"/>
      <c r="AD900" s="38"/>
      <c r="AE900" s="38"/>
      <c r="AF900" s="38"/>
      <c r="AG900" s="38"/>
      <c r="AH900" s="38"/>
      <c r="AI900" s="38"/>
    </row>
    <row r="901" spans="1:35" ht="15.75" customHeight="1">
      <c r="A901" s="38"/>
      <c r="B901" s="38"/>
      <c r="C901" s="38"/>
      <c r="D901" s="42"/>
      <c r="E901" s="42"/>
      <c r="F901" s="38"/>
      <c r="G901" s="38"/>
      <c r="H901" s="40"/>
      <c r="I901" s="38"/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W901" s="38"/>
      <c r="X901" s="38"/>
      <c r="Y901" s="38"/>
      <c r="Z901" s="38"/>
      <c r="AA901" s="38"/>
      <c r="AB901" s="38"/>
      <c r="AC901" s="38"/>
      <c r="AD901" s="38"/>
      <c r="AE901" s="38"/>
      <c r="AF901" s="38"/>
      <c r="AG901" s="38"/>
      <c r="AH901" s="38"/>
      <c r="AI901" s="38"/>
    </row>
    <row r="902" spans="1:35" ht="15.75" customHeight="1">
      <c r="A902" s="38"/>
      <c r="B902" s="38"/>
      <c r="C902" s="38"/>
      <c r="D902" s="42"/>
      <c r="E902" s="42"/>
      <c r="F902" s="38"/>
      <c r="G902" s="38"/>
      <c r="H902" s="40"/>
      <c r="I902" s="38"/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W902" s="38"/>
      <c r="X902" s="38"/>
      <c r="Y902" s="38"/>
      <c r="Z902" s="38"/>
      <c r="AA902" s="38"/>
      <c r="AB902" s="38"/>
      <c r="AC902" s="38"/>
      <c r="AD902" s="38"/>
      <c r="AE902" s="38"/>
      <c r="AF902" s="38"/>
      <c r="AG902" s="38"/>
      <c r="AH902" s="38"/>
      <c r="AI902" s="38"/>
    </row>
    <row r="903" spans="1:35" ht="15.75" customHeight="1">
      <c r="A903" s="38"/>
      <c r="B903" s="38"/>
      <c r="C903" s="38"/>
      <c r="D903" s="42"/>
      <c r="E903" s="42"/>
      <c r="F903" s="38"/>
      <c r="G903" s="38"/>
      <c r="H903" s="40"/>
      <c r="I903" s="38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8"/>
      <c r="X903" s="38"/>
      <c r="Y903" s="38"/>
      <c r="Z903" s="38"/>
      <c r="AA903" s="38"/>
      <c r="AB903" s="38"/>
      <c r="AC903" s="38"/>
      <c r="AD903" s="38"/>
      <c r="AE903" s="38"/>
      <c r="AF903" s="38"/>
      <c r="AG903" s="38"/>
      <c r="AH903" s="38"/>
      <c r="AI903" s="38"/>
    </row>
    <row r="904" spans="1:35" ht="15.75" customHeight="1">
      <c r="A904" s="38"/>
      <c r="B904" s="38"/>
      <c r="C904" s="38"/>
      <c r="D904" s="42"/>
      <c r="E904" s="42"/>
      <c r="F904" s="38"/>
      <c r="G904" s="38"/>
      <c r="H904" s="40"/>
      <c r="I904" s="38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8"/>
      <c r="X904" s="38"/>
      <c r="Y904" s="38"/>
      <c r="Z904" s="38"/>
      <c r="AA904" s="38"/>
      <c r="AB904" s="38"/>
      <c r="AC904" s="38"/>
      <c r="AD904" s="38"/>
      <c r="AE904" s="38"/>
      <c r="AF904" s="38"/>
      <c r="AG904" s="38"/>
      <c r="AH904" s="38"/>
      <c r="AI904" s="38"/>
    </row>
    <row r="905" spans="1:35" ht="15.75" customHeight="1">
      <c r="A905" s="38"/>
      <c r="B905" s="38"/>
      <c r="C905" s="38"/>
      <c r="D905" s="42"/>
      <c r="E905" s="42"/>
      <c r="F905" s="38"/>
      <c r="G905" s="38"/>
      <c r="H905" s="40"/>
      <c r="I905" s="38"/>
      <c r="J905" s="38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8"/>
      <c r="V905" s="38"/>
      <c r="W905" s="38"/>
      <c r="X905" s="38"/>
      <c r="Y905" s="38"/>
      <c r="Z905" s="38"/>
      <c r="AA905" s="38"/>
      <c r="AB905" s="38"/>
      <c r="AC905" s="38"/>
      <c r="AD905" s="38"/>
      <c r="AE905" s="38"/>
      <c r="AF905" s="38"/>
      <c r="AG905" s="38"/>
      <c r="AH905" s="38"/>
      <c r="AI905" s="38"/>
    </row>
    <row r="906" spans="1:35" ht="15.75" customHeight="1">
      <c r="A906" s="38"/>
      <c r="B906" s="38"/>
      <c r="C906" s="38"/>
      <c r="D906" s="42"/>
      <c r="E906" s="42"/>
      <c r="F906" s="38"/>
      <c r="G906" s="38"/>
      <c r="H906" s="40"/>
      <c r="I906" s="38"/>
      <c r="J906" s="38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8"/>
      <c r="V906" s="38"/>
      <c r="W906" s="38"/>
      <c r="X906" s="38"/>
      <c r="Y906" s="38"/>
      <c r="Z906" s="38"/>
      <c r="AA906" s="38"/>
      <c r="AB906" s="38"/>
      <c r="AC906" s="38"/>
      <c r="AD906" s="38"/>
      <c r="AE906" s="38"/>
      <c r="AF906" s="38"/>
      <c r="AG906" s="38"/>
      <c r="AH906" s="38"/>
      <c r="AI906" s="38"/>
    </row>
    <row r="907" spans="1:35" ht="15.75" customHeight="1">
      <c r="A907" s="38"/>
      <c r="B907" s="38"/>
      <c r="C907" s="38"/>
      <c r="D907" s="42"/>
      <c r="E907" s="42"/>
      <c r="F907" s="38"/>
      <c r="G907" s="38"/>
      <c r="H907" s="40"/>
      <c r="I907" s="38"/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W907" s="38"/>
      <c r="X907" s="38"/>
      <c r="Y907" s="38"/>
      <c r="Z907" s="38"/>
      <c r="AA907" s="38"/>
      <c r="AB907" s="38"/>
      <c r="AC907" s="38"/>
      <c r="AD907" s="38"/>
      <c r="AE907" s="38"/>
      <c r="AF907" s="38"/>
      <c r="AG907" s="38"/>
      <c r="AH907" s="38"/>
      <c r="AI907" s="38"/>
    </row>
    <row r="908" spans="1:35" ht="15.75" customHeight="1">
      <c r="A908" s="38"/>
      <c r="B908" s="38"/>
      <c r="C908" s="38"/>
      <c r="D908" s="42"/>
      <c r="E908" s="42"/>
      <c r="F908" s="38"/>
      <c r="G908" s="38"/>
      <c r="H908" s="40"/>
      <c r="I908" s="38"/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W908" s="38"/>
      <c r="X908" s="38"/>
      <c r="Y908" s="38"/>
      <c r="Z908" s="38"/>
      <c r="AA908" s="38"/>
      <c r="AB908" s="38"/>
      <c r="AC908" s="38"/>
      <c r="AD908" s="38"/>
      <c r="AE908" s="38"/>
      <c r="AF908" s="38"/>
      <c r="AG908" s="38"/>
      <c r="AH908" s="38"/>
      <c r="AI908" s="38"/>
    </row>
    <row r="909" spans="1:35" ht="15.75" customHeight="1">
      <c r="A909" s="38"/>
      <c r="B909" s="38"/>
      <c r="C909" s="38"/>
      <c r="D909" s="42"/>
      <c r="E909" s="42"/>
      <c r="F909" s="38"/>
      <c r="G909" s="38"/>
      <c r="H909" s="40"/>
      <c r="I909" s="38"/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/>
      <c r="V909" s="38"/>
      <c r="W909" s="38"/>
      <c r="X909" s="38"/>
      <c r="Y909" s="38"/>
      <c r="Z909" s="38"/>
      <c r="AA909" s="38"/>
      <c r="AB909" s="38"/>
      <c r="AC909" s="38"/>
      <c r="AD909" s="38"/>
      <c r="AE909" s="38"/>
      <c r="AF909" s="38"/>
      <c r="AG909" s="38"/>
      <c r="AH909" s="38"/>
      <c r="AI909" s="38"/>
    </row>
    <row r="910" spans="1:35" ht="15.75" customHeight="1">
      <c r="A910" s="38"/>
      <c r="B910" s="38"/>
      <c r="C910" s="38"/>
      <c r="D910" s="42"/>
      <c r="E910" s="42"/>
      <c r="F910" s="38"/>
      <c r="G910" s="38"/>
      <c r="H910" s="40"/>
      <c r="I910" s="38"/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W910" s="38"/>
      <c r="X910" s="38"/>
      <c r="Y910" s="38"/>
      <c r="Z910" s="38"/>
      <c r="AA910" s="38"/>
      <c r="AB910" s="38"/>
      <c r="AC910" s="38"/>
      <c r="AD910" s="38"/>
      <c r="AE910" s="38"/>
      <c r="AF910" s="38"/>
      <c r="AG910" s="38"/>
      <c r="AH910" s="38"/>
      <c r="AI910" s="38"/>
    </row>
    <row r="911" spans="1:35" ht="15.75" customHeight="1">
      <c r="A911" s="38"/>
      <c r="B911" s="38"/>
      <c r="C911" s="38"/>
      <c r="D911" s="42"/>
      <c r="E911" s="42"/>
      <c r="F911" s="38"/>
      <c r="G911" s="38"/>
      <c r="H911" s="40"/>
      <c r="I911" s="38"/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  <c r="V911" s="38"/>
      <c r="W911" s="38"/>
      <c r="X911" s="38"/>
      <c r="Y911" s="38"/>
      <c r="Z911" s="38"/>
      <c r="AA911" s="38"/>
      <c r="AB911" s="38"/>
      <c r="AC911" s="38"/>
      <c r="AD911" s="38"/>
      <c r="AE911" s="38"/>
      <c r="AF911" s="38"/>
      <c r="AG911" s="38"/>
      <c r="AH911" s="38"/>
      <c r="AI911" s="38"/>
    </row>
    <row r="912" spans="1:35" ht="15.75" customHeight="1">
      <c r="A912" s="38"/>
      <c r="B912" s="38"/>
      <c r="C912" s="38"/>
      <c r="D912" s="42"/>
      <c r="E912" s="42"/>
      <c r="F912" s="38"/>
      <c r="G912" s="38"/>
      <c r="H912" s="40"/>
      <c r="I912" s="38"/>
      <c r="J912" s="38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8"/>
      <c r="V912" s="38"/>
      <c r="W912" s="38"/>
      <c r="X912" s="38"/>
      <c r="Y912" s="38"/>
      <c r="Z912" s="38"/>
      <c r="AA912" s="38"/>
      <c r="AB912" s="38"/>
      <c r="AC912" s="38"/>
      <c r="AD912" s="38"/>
      <c r="AE912" s="38"/>
      <c r="AF912" s="38"/>
      <c r="AG912" s="38"/>
      <c r="AH912" s="38"/>
      <c r="AI912" s="38"/>
    </row>
    <row r="913" spans="1:35" ht="15.75" customHeight="1">
      <c r="A913" s="38"/>
      <c r="B913" s="38"/>
      <c r="C913" s="38"/>
      <c r="D913" s="42"/>
      <c r="E913" s="42"/>
      <c r="F913" s="38"/>
      <c r="G913" s="38"/>
      <c r="H913" s="40"/>
      <c r="I913" s="38"/>
      <c r="J913" s="38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8"/>
      <c r="V913" s="38"/>
      <c r="W913" s="38"/>
      <c r="X913" s="38"/>
      <c r="Y913" s="38"/>
      <c r="Z913" s="38"/>
      <c r="AA913" s="38"/>
      <c r="AB913" s="38"/>
      <c r="AC913" s="38"/>
      <c r="AD913" s="38"/>
      <c r="AE913" s="38"/>
      <c r="AF913" s="38"/>
      <c r="AG913" s="38"/>
      <c r="AH913" s="38"/>
      <c r="AI913" s="38"/>
    </row>
    <row r="914" spans="1:35" ht="15.75" customHeight="1">
      <c r="A914" s="38"/>
      <c r="B914" s="38"/>
      <c r="C914" s="38"/>
      <c r="D914" s="42"/>
      <c r="E914" s="42"/>
      <c r="F914" s="38"/>
      <c r="G914" s="38"/>
      <c r="H914" s="40"/>
      <c r="I914" s="38"/>
      <c r="J914" s="38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8"/>
      <c r="V914" s="38"/>
      <c r="W914" s="38"/>
      <c r="X914" s="38"/>
      <c r="Y914" s="38"/>
      <c r="Z914" s="38"/>
      <c r="AA914" s="38"/>
      <c r="AB914" s="38"/>
      <c r="AC914" s="38"/>
      <c r="AD914" s="38"/>
      <c r="AE914" s="38"/>
      <c r="AF914" s="38"/>
      <c r="AG914" s="38"/>
      <c r="AH914" s="38"/>
      <c r="AI914" s="38"/>
    </row>
    <row r="915" spans="1:35" ht="15.75" customHeight="1">
      <c r="A915" s="38"/>
      <c r="B915" s="38"/>
      <c r="C915" s="38"/>
      <c r="D915" s="42"/>
      <c r="E915" s="42"/>
      <c r="F915" s="38"/>
      <c r="G915" s="38"/>
      <c r="H915" s="40"/>
      <c r="I915" s="38"/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/>
      <c r="V915" s="38"/>
      <c r="W915" s="38"/>
      <c r="X915" s="38"/>
      <c r="Y915" s="38"/>
      <c r="Z915" s="38"/>
      <c r="AA915" s="38"/>
      <c r="AB915" s="38"/>
      <c r="AC915" s="38"/>
      <c r="AD915" s="38"/>
      <c r="AE915" s="38"/>
      <c r="AF915" s="38"/>
      <c r="AG915" s="38"/>
      <c r="AH915" s="38"/>
      <c r="AI915" s="38"/>
    </row>
    <row r="916" spans="1:35" ht="15.75" customHeight="1">
      <c r="A916" s="38"/>
      <c r="B916" s="38"/>
      <c r="C916" s="38"/>
      <c r="D916" s="42"/>
      <c r="E916" s="42"/>
      <c r="F916" s="38"/>
      <c r="G916" s="38"/>
      <c r="H916" s="40"/>
      <c r="I916" s="38"/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8"/>
      <c r="V916" s="38"/>
      <c r="W916" s="38"/>
      <c r="X916" s="38"/>
      <c r="Y916" s="38"/>
      <c r="Z916" s="38"/>
      <c r="AA916" s="38"/>
      <c r="AB916" s="38"/>
      <c r="AC916" s="38"/>
      <c r="AD916" s="38"/>
      <c r="AE916" s="38"/>
      <c r="AF916" s="38"/>
      <c r="AG916" s="38"/>
      <c r="AH916" s="38"/>
      <c r="AI916" s="38"/>
    </row>
    <row r="917" spans="1:35" ht="15.75" customHeight="1">
      <c r="A917" s="38"/>
      <c r="B917" s="38"/>
      <c r="C917" s="38"/>
      <c r="D917" s="42"/>
      <c r="E917" s="42"/>
      <c r="F917" s="38"/>
      <c r="G917" s="38"/>
      <c r="H917" s="40"/>
      <c r="I917" s="38"/>
      <c r="J917" s="38"/>
      <c r="K917" s="38"/>
      <c r="L917" s="38"/>
      <c r="M917" s="38"/>
      <c r="N917" s="38"/>
      <c r="O917" s="38"/>
      <c r="P917" s="38"/>
      <c r="Q917" s="38"/>
      <c r="R917" s="38"/>
      <c r="S917" s="38"/>
      <c r="T917" s="38"/>
      <c r="U917" s="38"/>
      <c r="V917" s="38"/>
      <c r="W917" s="38"/>
      <c r="X917" s="38"/>
      <c r="Y917" s="38"/>
      <c r="Z917" s="38"/>
      <c r="AA917" s="38"/>
      <c r="AB917" s="38"/>
      <c r="AC917" s="38"/>
      <c r="AD917" s="38"/>
      <c r="AE917" s="38"/>
      <c r="AF917" s="38"/>
      <c r="AG917" s="38"/>
      <c r="AH917" s="38"/>
      <c r="AI917" s="38"/>
    </row>
    <row r="918" spans="1:35" ht="15.75" customHeight="1">
      <c r="A918" s="38"/>
      <c r="B918" s="38"/>
      <c r="C918" s="38"/>
      <c r="D918" s="42"/>
      <c r="E918" s="42"/>
      <c r="F918" s="38"/>
      <c r="G918" s="38"/>
      <c r="H918" s="40"/>
      <c r="I918" s="38"/>
      <c r="J918" s="38"/>
      <c r="K918" s="38"/>
      <c r="L918" s="38"/>
      <c r="M918" s="38"/>
      <c r="N918" s="38"/>
      <c r="O918" s="38"/>
      <c r="P918" s="38"/>
      <c r="Q918" s="38"/>
      <c r="R918" s="38"/>
      <c r="S918" s="38"/>
      <c r="T918" s="38"/>
      <c r="U918" s="38"/>
      <c r="V918" s="38"/>
      <c r="W918" s="38"/>
      <c r="X918" s="38"/>
      <c r="Y918" s="38"/>
      <c r="Z918" s="38"/>
      <c r="AA918" s="38"/>
      <c r="AB918" s="38"/>
      <c r="AC918" s="38"/>
      <c r="AD918" s="38"/>
      <c r="AE918" s="38"/>
      <c r="AF918" s="38"/>
      <c r="AG918" s="38"/>
      <c r="AH918" s="38"/>
      <c r="AI918" s="38"/>
    </row>
    <row r="919" spans="1:35" ht="15.75" customHeight="1">
      <c r="A919" s="38"/>
      <c r="B919" s="38"/>
      <c r="C919" s="38"/>
      <c r="D919" s="42"/>
      <c r="E919" s="42"/>
      <c r="F919" s="38"/>
      <c r="G919" s="38"/>
      <c r="H919" s="40"/>
      <c r="I919" s="38"/>
      <c r="J919" s="38"/>
      <c r="K919" s="38"/>
      <c r="L919" s="38"/>
      <c r="M919" s="38"/>
      <c r="N919" s="38"/>
      <c r="O919" s="38"/>
      <c r="P919" s="38"/>
      <c r="Q919" s="38"/>
      <c r="R919" s="38"/>
      <c r="S919" s="38"/>
      <c r="T919" s="38"/>
      <c r="U919" s="38"/>
      <c r="V919" s="38"/>
      <c r="W919" s="38"/>
      <c r="X919" s="38"/>
      <c r="Y919" s="38"/>
      <c r="Z919" s="38"/>
      <c r="AA919" s="38"/>
      <c r="AB919" s="38"/>
      <c r="AC919" s="38"/>
      <c r="AD919" s="38"/>
      <c r="AE919" s="38"/>
      <c r="AF919" s="38"/>
      <c r="AG919" s="38"/>
      <c r="AH919" s="38"/>
      <c r="AI919" s="38"/>
    </row>
    <row r="920" spans="1:35" ht="15.75" customHeight="1">
      <c r="A920" s="38"/>
      <c r="B920" s="38"/>
      <c r="C920" s="38"/>
      <c r="D920" s="42"/>
      <c r="E920" s="42"/>
      <c r="F920" s="38"/>
      <c r="G920" s="38"/>
      <c r="H920" s="40"/>
      <c r="I920" s="38"/>
      <c r="J920" s="38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8"/>
      <c r="V920" s="38"/>
      <c r="W920" s="38"/>
      <c r="X920" s="38"/>
      <c r="Y920" s="38"/>
      <c r="Z920" s="38"/>
      <c r="AA920" s="38"/>
      <c r="AB920" s="38"/>
      <c r="AC920" s="38"/>
      <c r="AD920" s="38"/>
      <c r="AE920" s="38"/>
      <c r="AF920" s="38"/>
      <c r="AG920" s="38"/>
      <c r="AH920" s="38"/>
      <c r="AI920" s="38"/>
    </row>
    <row r="921" spans="1:35" ht="15.75" customHeight="1">
      <c r="A921" s="38"/>
      <c r="B921" s="38"/>
      <c r="C921" s="38"/>
      <c r="D921" s="42"/>
      <c r="E921" s="42"/>
      <c r="F921" s="38"/>
      <c r="G921" s="38"/>
      <c r="H921" s="40"/>
      <c r="I921" s="38"/>
      <c r="J921" s="38"/>
      <c r="K921" s="38"/>
      <c r="L921" s="38"/>
      <c r="M921" s="38"/>
      <c r="N921" s="38"/>
      <c r="O921" s="38"/>
      <c r="P921" s="38"/>
      <c r="Q921" s="38"/>
      <c r="R921" s="38"/>
      <c r="S921" s="38"/>
      <c r="T921" s="38"/>
      <c r="U921" s="38"/>
      <c r="V921" s="38"/>
      <c r="W921" s="38"/>
      <c r="X921" s="38"/>
      <c r="Y921" s="38"/>
      <c r="Z921" s="38"/>
      <c r="AA921" s="38"/>
      <c r="AB921" s="38"/>
      <c r="AC921" s="38"/>
      <c r="AD921" s="38"/>
      <c r="AE921" s="38"/>
      <c r="AF921" s="38"/>
      <c r="AG921" s="38"/>
      <c r="AH921" s="38"/>
      <c r="AI921" s="38"/>
    </row>
    <row r="922" spans="1:35" ht="15.75" customHeight="1">
      <c r="A922" s="38"/>
      <c r="B922" s="38"/>
      <c r="C922" s="38"/>
      <c r="D922" s="42"/>
      <c r="E922" s="42"/>
      <c r="F922" s="38"/>
      <c r="G922" s="38"/>
      <c r="H922" s="40"/>
      <c r="I922" s="38"/>
      <c r="J922" s="38"/>
      <c r="K922" s="38"/>
      <c r="L922" s="38"/>
      <c r="M922" s="38"/>
      <c r="N922" s="38"/>
      <c r="O922" s="38"/>
      <c r="P922" s="38"/>
      <c r="Q922" s="38"/>
      <c r="R922" s="38"/>
      <c r="S922" s="38"/>
      <c r="T922" s="38"/>
      <c r="U922" s="38"/>
      <c r="V922" s="38"/>
      <c r="W922" s="38"/>
      <c r="X922" s="38"/>
      <c r="Y922" s="38"/>
      <c r="Z922" s="38"/>
      <c r="AA922" s="38"/>
      <c r="AB922" s="38"/>
      <c r="AC922" s="38"/>
      <c r="AD922" s="38"/>
      <c r="AE922" s="38"/>
      <c r="AF922" s="38"/>
      <c r="AG922" s="38"/>
      <c r="AH922" s="38"/>
      <c r="AI922" s="38"/>
    </row>
    <row r="923" spans="1:35" ht="15.75" customHeight="1">
      <c r="A923" s="38"/>
      <c r="B923" s="38"/>
      <c r="C923" s="38"/>
      <c r="D923" s="42"/>
      <c r="E923" s="42"/>
      <c r="F923" s="38"/>
      <c r="G923" s="38"/>
      <c r="H923" s="40"/>
      <c r="I923" s="38"/>
      <c r="J923" s="38"/>
      <c r="K923" s="38"/>
      <c r="L923" s="38"/>
      <c r="M923" s="38"/>
      <c r="N923" s="38"/>
      <c r="O923" s="38"/>
      <c r="P923" s="38"/>
      <c r="Q923" s="38"/>
      <c r="R923" s="38"/>
      <c r="S923" s="38"/>
      <c r="T923" s="38"/>
      <c r="U923" s="38"/>
      <c r="V923" s="38"/>
      <c r="W923" s="38"/>
      <c r="X923" s="38"/>
      <c r="Y923" s="38"/>
      <c r="Z923" s="38"/>
      <c r="AA923" s="38"/>
      <c r="AB923" s="38"/>
      <c r="AC923" s="38"/>
      <c r="AD923" s="38"/>
      <c r="AE923" s="38"/>
      <c r="AF923" s="38"/>
      <c r="AG923" s="38"/>
      <c r="AH923" s="38"/>
      <c r="AI923" s="38"/>
    </row>
    <row r="924" spans="1:35" ht="15.75" customHeight="1">
      <c r="A924" s="38"/>
      <c r="B924" s="38"/>
      <c r="C924" s="38"/>
      <c r="D924" s="42"/>
      <c r="E924" s="42"/>
      <c r="F924" s="38"/>
      <c r="G924" s="38"/>
      <c r="H924" s="40"/>
      <c r="I924" s="38"/>
      <c r="J924" s="38"/>
      <c r="K924" s="38"/>
      <c r="L924" s="38"/>
      <c r="M924" s="38"/>
      <c r="N924" s="38"/>
      <c r="O924" s="38"/>
      <c r="P924" s="38"/>
      <c r="Q924" s="38"/>
      <c r="R924" s="38"/>
      <c r="S924" s="38"/>
      <c r="T924" s="38"/>
      <c r="U924" s="38"/>
      <c r="V924" s="38"/>
      <c r="W924" s="38"/>
      <c r="X924" s="38"/>
      <c r="Y924" s="38"/>
      <c r="Z924" s="38"/>
      <c r="AA924" s="38"/>
      <c r="AB924" s="38"/>
      <c r="AC924" s="38"/>
      <c r="AD924" s="38"/>
      <c r="AE924" s="38"/>
      <c r="AF924" s="38"/>
      <c r="AG924" s="38"/>
      <c r="AH924" s="38"/>
      <c r="AI924" s="38"/>
    </row>
    <row r="925" spans="1:35" ht="15.75" customHeight="1">
      <c r="A925" s="38"/>
      <c r="B925" s="38"/>
      <c r="C925" s="38"/>
      <c r="D925" s="42"/>
      <c r="E925" s="42"/>
      <c r="F925" s="38"/>
      <c r="G925" s="38"/>
      <c r="H925" s="40"/>
      <c r="I925" s="38"/>
      <c r="J925" s="38"/>
      <c r="K925" s="38"/>
      <c r="L925" s="38"/>
      <c r="M925" s="38"/>
      <c r="N925" s="38"/>
      <c r="O925" s="38"/>
      <c r="P925" s="38"/>
      <c r="Q925" s="38"/>
      <c r="R925" s="38"/>
      <c r="S925" s="38"/>
      <c r="T925" s="38"/>
      <c r="U925" s="38"/>
      <c r="V925" s="38"/>
      <c r="W925" s="38"/>
      <c r="X925" s="38"/>
      <c r="Y925" s="38"/>
      <c r="Z925" s="38"/>
      <c r="AA925" s="38"/>
      <c r="AB925" s="38"/>
      <c r="AC925" s="38"/>
      <c r="AD925" s="38"/>
      <c r="AE925" s="38"/>
      <c r="AF925" s="38"/>
      <c r="AG925" s="38"/>
      <c r="AH925" s="38"/>
      <c r="AI925" s="38"/>
    </row>
    <row r="926" spans="1:35" ht="15.75" customHeight="1">
      <c r="A926" s="38"/>
      <c r="B926" s="38"/>
      <c r="C926" s="38"/>
      <c r="D926" s="42"/>
      <c r="E926" s="42"/>
      <c r="F926" s="38"/>
      <c r="G926" s="38"/>
      <c r="H926" s="40"/>
      <c r="I926" s="38"/>
      <c r="J926" s="38"/>
      <c r="K926" s="38"/>
      <c r="L926" s="38"/>
      <c r="M926" s="38"/>
      <c r="N926" s="38"/>
      <c r="O926" s="38"/>
      <c r="P926" s="38"/>
      <c r="Q926" s="38"/>
      <c r="R926" s="38"/>
      <c r="S926" s="38"/>
      <c r="T926" s="38"/>
      <c r="U926" s="38"/>
      <c r="V926" s="38"/>
      <c r="W926" s="38"/>
      <c r="X926" s="38"/>
      <c r="Y926" s="38"/>
      <c r="Z926" s="38"/>
      <c r="AA926" s="38"/>
      <c r="AB926" s="38"/>
      <c r="AC926" s="38"/>
      <c r="AD926" s="38"/>
      <c r="AE926" s="38"/>
      <c r="AF926" s="38"/>
      <c r="AG926" s="38"/>
      <c r="AH926" s="38"/>
      <c r="AI926" s="38"/>
    </row>
    <row r="927" spans="1:35" ht="15.75" customHeight="1">
      <c r="A927" s="38"/>
      <c r="B927" s="38"/>
      <c r="C927" s="38"/>
      <c r="D927" s="42"/>
      <c r="E927" s="42"/>
      <c r="F927" s="38"/>
      <c r="G927" s="38"/>
      <c r="H927" s="40"/>
      <c r="I927" s="38"/>
      <c r="J927" s="38"/>
      <c r="K927" s="38"/>
      <c r="L927" s="38"/>
      <c r="M927" s="38"/>
      <c r="N927" s="38"/>
      <c r="O927" s="38"/>
      <c r="P927" s="38"/>
      <c r="Q927" s="38"/>
      <c r="R927" s="38"/>
      <c r="S927" s="38"/>
      <c r="T927" s="38"/>
      <c r="U927" s="38"/>
      <c r="V927" s="38"/>
      <c r="W927" s="38"/>
      <c r="X927" s="38"/>
      <c r="Y927" s="38"/>
      <c r="Z927" s="38"/>
      <c r="AA927" s="38"/>
      <c r="AB927" s="38"/>
      <c r="AC927" s="38"/>
      <c r="AD927" s="38"/>
      <c r="AE927" s="38"/>
      <c r="AF927" s="38"/>
      <c r="AG927" s="38"/>
      <c r="AH927" s="38"/>
      <c r="AI927" s="38"/>
    </row>
    <row r="928" spans="1:35" ht="15.75" customHeight="1">
      <c r="A928" s="38"/>
      <c r="B928" s="38"/>
      <c r="C928" s="38"/>
      <c r="D928" s="42"/>
      <c r="E928" s="42"/>
      <c r="F928" s="38"/>
      <c r="G928" s="38"/>
      <c r="H928" s="40"/>
      <c r="I928" s="38"/>
      <c r="J928" s="38"/>
      <c r="K928" s="38"/>
      <c r="L928" s="38"/>
      <c r="M928" s="38"/>
      <c r="N928" s="38"/>
      <c r="O928" s="38"/>
      <c r="P928" s="38"/>
      <c r="Q928" s="38"/>
      <c r="R928" s="38"/>
      <c r="S928" s="38"/>
      <c r="T928" s="38"/>
      <c r="U928" s="38"/>
      <c r="V928" s="38"/>
      <c r="W928" s="38"/>
      <c r="X928" s="38"/>
      <c r="Y928" s="38"/>
      <c r="Z928" s="38"/>
      <c r="AA928" s="38"/>
      <c r="AB928" s="38"/>
      <c r="AC928" s="38"/>
      <c r="AD928" s="38"/>
      <c r="AE928" s="38"/>
      <c r="AF928" s="38"/>
      <c r="AG928" s="38"/>
      <c r="AH928" s="38"/>
      <c r="AI928" s="38"/>
    </row>
    <row r="929" spans="1:35" ht="15.75" customHeight="1">
      <c r="A929" s="38"/>
      <c r="B929" s="38"/>
      <c r="C929" s="38"/>
      <c r="D929" s="42"/>
      <c r="E929" s="42"/>
      <c r="F929" s="38"/>
      <c r="G929" s="38"/>
      <c r="H929" s="40"/>
      <c r="I929" s="38"/>
      <c r="J929" s="38"/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  <c r="Z929" s="38"/>
      <c r="AA929" s="38"/>
      <c r="AB929" s="38"/>
      <c r="AC929" s="38"/>
      <c r="AD929" s="38"/>
      <c r="AE929" s="38"/>
      <c r="AF929" s="38"/>
      <c r="AG929" s="38"/>
      <c r="AH929" s="38"/>
      <c r="AI929" s="38"/>
    </row>
    <row r="930" spans="1:35" ht="15.75" customHeight="1">
      <c r="A930" s="38"/>
      <c r="B930" s="38"/>
      <c r="C930" s="38"/>
      <c r="D930" s="42"/>
      <c r="E930" s="42"/>
      <c r="F930" s="38"/>
      <c r="G930" s="38"/>
      <c r="H930" s="40"/>
      <c r="I930" s="38"/>
      <c r="J930" s="38"/>
      <c r="K930" s="38"/>
      <c r="L930" s="38"/>
      <c r="M930" s="38"/>
      <c r="N930" s="38"/>
      <c r="O930" s="38"/>
      <c r="P930" s="38"/>
      <c r="Q930" s="38"/>
      <c r="R930" s="38"/>
      <c r="S930" s="38"/>
      <c r="T930" s="38"/>
      <c r="U930" s="38"/>
      <c r="V930" s="38"/>
      <c r="W930" s="38"/>
      <c r="X930" s="38"/>
      <c r="Y930" s="38"/>
      <c r="Z930" s="38"/>
      <c r="AA930" s="38"/>
      <c r="AB930" s="38"/>
      <c r="AC930" s="38"/>
      <c r="AD930" s="38"/>
      <c r="AE930" s="38"/>
      <c r="AF930" s="38"/>
      <c r="AG930" s="38"/>
      <c r="AH930" s="38"/>
      <c r="AI930" s="38"/>
    </row>
    <row r="931" spans="1:35" ht="15.75" customHeight="1">
      <c r="A931" s="38"/>
      <c r="B931" s="38"/>
      <c r="C931" s="38"/>
      <c r="D931" s="42"/>
      <c r="E931" s="42"/>
      <c r="F931" s="38"/>
      <c r="G931" s="38"/>
      <c r="H931" s="40"/>
      <c r="I931" s="38"/>
      <c r="J931" s="38"/>
      <c r="K931" s="38"/>
      <c r="L931" s="38"/>
      <c r="M931" s="38"/>
      <c r="N931" s="38"/>
      <c r="O931" s="38"/>
      <c r="P931" s="38"/>
      <c r="Q931" s="38"/>
      <c r="R931" s="38"/>
      <c r="S931" s="38"/>
      <c r="T931" s="38"/>
      <c r="U931" s="38"/>
      <c r="V931" s="38"/>
      <c r="W931" s="38"/>
      <c r="X931" s="38"/>
      <c r="Y931" s="38"/>
      <c r="Z931" s="38"/>
      <c r="AA931" s="38"/>
      <c r="AB931" s="38"/>
      <c r="AC931" s="38"/>
      <c r="AD931" s="38"/>
      <c r="AE931" s="38"/>
      <c r="AF931" s="38"/>
      <c r="AG931" s="38"/>
      <c r="AH931" s="38"/>
      <c r="AI931" s="38"/>
    </row>
    <row r="932" spans="1:35" ht="15.75" customHeight="1">
      <c r="A932" s="38"/>
      <c r="B932" s="38"/>
      <c r="C932" s="38"/>
      <c r="D932" s="42"/>
      <c r="E932" s="42"/>
      <c r="F932" s="38"/>
      <c r="G932" s="38"/>
      <c r="H932" s="40"/>
      <c r="I932" s="38"/>
      <c r="J932" s="38"/>
      <c r="K932" s="38"/>
      <c r="L932" s="38"/>
      <c r="M932" s="38"/>
      <c r="N932" s="38"/>
      <c r="O932" s="38"/>
      <c r="P932" s="38"/>
      <c r="Q932" s="38"/>
      <c r="R932" s="38"/>
      <c r="S932" s="38"/>
      <c r="T932" s="38"/>
      <c r="U932" s="38"/>
      <c r="V932" s="38"/>
      <c r="W932" s="38"/>
      <c r="X932" s="38"/>
      <c r="Y932" s="38"/>
      <c r="Z932" s="38"/>
      <c r="AA932" s="38"/>
      <c r="AB932" s="38"/>
      <c r="AC932" s="38"/>
      <c r="AD932" s="38"/>
      <c r="AE932" s="38"/>
      <c r="AF932" s="38"/>
      <c r="AG932" s="38"/>
      <c r="AH932" s="38"/>
      <c r="AI932" s="38"/>
    </row>
    <row r="933" spans="1:35" ht="15.75" customHeight="1">
      <c r="A933" s="38"/>
      <c r="B933" s="38"/>
      <c r="C933" s="38"/>
      <c r="D933" s="42"/>
      <c r="E933" s="42"/>
      <c r="F933" s="38"/>
      <c r="G933" s="38"/>
      <c r="H933" s="40"/>
      <c r="I933" s="38"/>
      <c r="J933" s="38"/>
      <c r="K933" s="38"/>
      <c r="L933" s="38"/>
      <c r="M933" s="38"/>
      <c r="N933" s="38"/>
      <c r="O933" s="38"/>
      <c r="P933" s="38"/>
      <c r="Q933" s="38"/>
      <c r="R933" s="38"/>
      <c r="S933" s="38"/>
      <c r="T933" s="38"/>
      <c r="U933" s="38"/>
      <c r="V933" s="38"/>
      <c r="W933" s="38"/>
      <c r="X933" s="38"/>
      <c r="Y933" s="38"/>
      <c r="Z933" s="38"/>
      <c r="AA933" s="38"/>
      <c r="AB933" s="38"/>
      <c r="AC933" s="38"/>
      <c r="AD933" s="38"/>
      <c r="AE933" s="38"/>
      <c r="AF933" s="38"/>
      <c r="AG933" s="38"/>
      <c r="AH933" s="38"/>
      <c r="AI933" s="38"/>
    </row>
    <row r="934" spans="1:35" ht="15.75" customHeight="1">
      <c r="A934" s="38"/>
      <c r="B934" s="38"/>
      <c r="C934" s="38"/>
      <c r="D934" s="42"/>
      <c r="E934" s="42"/>
      <c r="F934" s="38"/>
      <c r="G934" s="38"/>
      <c r="H934" s="40"/>
      <c r="I934" s="38"/>
      <c r="J934" s="38"/>
      <c r="K934" s="38"/>
      <c r="L934" s="38"/>
      <c r="M934" s="38"/>
      <c r="N934" s="38"/>
      <c r="O934" s="38"/>
      <c r="P934" s="38"/>
      <c r="Q934" s="38"/>
      <c r="R934" s="38"/>
      <c r="S934" s="38"/>
      <c r="T934" s="38"/>
      <c r="U934" s="38"/>
      <c r="V934" s="38"/>
      <c r="W934" s="38"/>
      <c r="X934" s="38"/>
      <c r="Y934" s="38"/>
      <c r="Z934" s="38"/>
      <c r="AA934" s="38"/>
      <c r="AB934" s="38"/>
      <c r="AC934" s="38"/>
      <c r="AD934" s="38"/>
      <c r="AE934" s="38"/>
      <c r="AF934" s="38"/>
      <c r="AG934" s="38"/>
      <c r="AH934" s="38"/>
      <c r="AI934" s="38"/>
    </row>
    <row r="935" spans="1:35" ht="15.75" customHeight="1">
      <c r="A935" s="38"/>
      <c r="B935" s="38"/>
      <c r="C935" s="38"/>
      <c r="D935" s="42"/>
      <c r="E935" s="42"/>
      <c r="F935" s="38"/>
      <c r="G935" s="38"/>
      <c r="H935" s="40"/>
      <c r="I935" s="38"/>
      <c r="J935" s="38"/>
      <c r="K935" s="38"/>
      <c r="L935" s="38"/>
      <c r="M935" s="38"/>
      <c r="N935" s="38"/>
      <c r="O935" s="38"/>
      <c r="P935" s="38"/>
      <c r="Q935" s="38"/>
      <c r="R935" s="38"/>
      <c r="S935" s="38"/>
      <c r="T935" s="38"/>
      <c r="U935" s="38"/>
      <c r="V935" s="38"/>
      <c r="W935" s="38"/>
      <c r="X935" s="38"/>
      <c r="Y935" s="38"/>
      <c r="Z935" s="38"/>
      <c r="AA935" s="38"/>
      <c r="AB935" s="38"/>
      <c r="AC935" s="38"/>
      <c r="AD935" s="38"/>
      <c r="AE935" s="38"/>
      <c r="AF935" s="38"/>
      <c r="AG935" s="38"/>
      <c r="AH935" s="38"/>
      <c r="AI935" s="38"/>
    </row>
    <row r="936" spans="1:35" ht="15.75" customHeight="1">
      <c r="A936" s="38"/>
      <c r="B936" s="38"/>
      <c r="C936" s="38"/>
      <c r="D936" s="42"/>
      <c r="E936" s="42"/>
      <c r="F936" s="38"/>
      <c r="G936" s="38"/>
      <c r="H936" s="40"/>
      <c r="I936" s="38"/>
      <c r="J936" s="38"/>
      <c r="K936" s="38"/>
      <c r="L936" s="38"/>
      <c r="M936" s="38"/>
      <c r="N936" s="38"/>
      <c r="O936" s="38"/>
      <c r="P936" s="38"/>
      <c r="Q936" s="38"/>
      <c r="R936" s="38"/>
      <c r="S936" s="38"/>
      <c r="T936" s="38"/>
      <c r="U936" s="38"/>
      <c r="V936" s="38"/>
      <c r="W936" s="38"/>
      <c r="X936" s="38"/>
      <c r="Y936" s="38"/>
      <c r="Z936" s="38"/>
      <c r="AA936" s="38"/>
      <c r="AB936" s="38"/>
      <c r="AC936" s="38"/>
      <c r="AD936" s="38"/>
      <c r="AE936" s="38"/>
      <c r="AF936" s="38"/>
      <c r="AG936" s="38"/>
      <c r="AH936" s="38"/>
      <c r="AI936" s="38"/>
    </row>
    <row r="937" spans="1:35" ht="15.75" customHeight="1">
      <c r="A937" s="38"/>
      <c r="B937" s="38"/>
      <c r="C937" s="38"/>
      <c r="D937" s="42"/>
      <c r="E937" s="42"/>
      <c r="F937" s="38"/>
      <c r="G937" s="38"/>
      <c r="H937" s="40"/>
      <c r="I937" s="38"/>
      <c r="J937" s="38"/>
      <c r="K937" s="38"/>
      <c r="L937" s="38"/>
      <c r="M937" s="38"/>
      <c r="N937" s="38"/>
      <c r="O937" s="38"/>
      <c r="P937" s="38"/>
      <c r="Q937" s="38"/>
      <c r="R937" s="38"/>
      <c r="S937" s="38"/>
      <c r="T937" s="38"/>
      <c r="U937" s="38"/>
      <c r="V937" s="38"/>
      <c r="W937" s="38"/>
      <c r="X937" s="38"/>
      <c r="Y937" s="38"/>
      <c r="Z937" s="38"/>
      <c r="AA937" s="38"/>
      <c r="AB937" s="38"/>
      <c r="AC937" s="38"/>
      <c r="AD937" s="38"/>
      <c r="AE937" s="38"/>
      <c r="AF937" s="38"/>
      <c r="AG937" s="38"/>
      <c r="AH937" s="38"/>
      <c r="AI937" s="38"/>
    </row>
    <row r="938" spans="1:35" ht="15.75" customHeight="1">
      <c r="A938" s="38"/>
      <c r="B938" s="38"/>
      <c r="C938" s="38"/>
      <c r="D938" s="42"/>
      <c r="E938" s="42"/>
      <c r="F938" s="38"/>
      <c r="G938" s="38"/>
      <c r="H938" s="40"/>
      <c r="I938" s="38"/>
      <c r="J938" s="38"/>
      <c r="K938" s="38"/>
      <c r="L938" s="38"/>
      <c r="M938" s="38"/>
      <c r="N938" s="38"/>
      <c r="O938" s="38"/>
      <c r="P938" s="38"/>
      <c r="Q938" s="38"/>
      <c r="R938" s="38"/>
      <c r="S938" s="38"/>
      <c r="T938" s="38"/>
      <c r="U938" s="38"/>
      <c r="V938" s="38"/>
      <c r="W938" s="38"/>
      <c r="X938" s="38"/>
      <c r="Y938" s="38"/>
      <c r="Z938" s="38"/>
      <c r="AA938" s="38"/>
      <c r="AB938" s="38"/>
      <c r="AC938" s="38"/>
      <c r="AD938" s="38"/>
      <c r="AE938" s="38"/>
      <c r="AF938" s="38"/>
      <c r="AG938" s="38"/>
      <c r="AH938" s="38"/>
      <c r="AI938" s="38"/>
    </row>
    <row r="939" spans="1:35" ht="15.75" customHeight="1">
      <c r="A939" s="38"/>
      <c r="B939" s="38"/>
      <c r="C939" s="38"/>
      <c r="D939" s="42"/>
      <c r="E939" s="42"/>
      <c r="F939" s="38"/>
      <c r="G939" s="38"/>
      <c r="H939" s="40"/>
      <c r="I939" s="38"/>
      <c r="J939" s="38"/>
      <c r="K939" s="38"/>
      <c r="L939" s="38"/>
      <c r="M939" s="38"/>
      <c r="N939" s="38"/>
      <c r="O939" s="38"/>
      <c r="P939" s="38"/>
      <c r="Q939" s="38"/>
      <c r="R939" s="38"/>
      <c r="S939" s="38"/>
      <c r="T939" s="38"/>
      <c r="U939" s="38"/>
      <c r="V939" s="38"/>
      <c r="W939" s="38"/>
      <c r="X939" s="38"/>
      <c r="Y939" s="38"/>
      <c r="Z939" s="38"/>
      <c r="AA939" s="38"/>
      <c r="AB939" s="38"/>
      <c r="AC939" s="38"/>
      <c r="AD939" s="38"/>
      <c r="AE939" s="38"/>
      <c r="AF939" s="38"/>
      <c r="AG939" s="38"/>
      <c r="AH939" s="38"/>
      <c r="AI939" s="38"/>
    </row>
    <row r="940" spans="1:35" ht="15.75" customHeight="1">
      <c r="A940" s="38"/>
      <c r="B940" s="38"/>
      <c r="C940" s="38"/>
      <c r="D940" s="42"/>
      <c r="E940" s="42"/>
      <c r="F940" s="38"/>
      <c r="G940" s="38"/>
      <c r="H940" s="40"/>
      <c r="I940" s="38"/>
      <c r="J940" s="38"/>
      <c r="K940" s="38"/>
      <c r="L940" s="38"/>
      <c r="M940" s="38"/>
      <c r="N940" s="38"/>
      <c r="O940" s="38"/>
      <c r="P940" s="38"/>
      <c r="Q940" s="38"/>
      <c r="R940" s="38"/>
      <c r="S940" s="38"/>
      <c r="T940" s="38"/>
      <c r="U940" s="38"/>
      <c r="V940" s="38"/>
      <c r="W940" s="38"/>
      <c r="X940" s="38"/>
      <c r="Y940" s="38"/>
      <c r="Z940" s="38"/>
      <c r="AA940" s="38"/>
      <c r="AB940" s="38"/>
      <c r="AC940" s="38"/>
      <c r="AD940" s="38"/>
      <c r="AE940" s="38"/>
      <c r="AF940" s="38"/>
      <c r="AG940" s="38"/>
      <c r="AH940" s="38"/>
      <c r="AI940" s="38"/>
    </row>
    <row r="941" spans="1:35" ht="15.75" customHeight="1">
      <c r="A941" s="38"/>
      <c r="B941" s="38"/>
      <c r="C941" s="38"/>
      <c r="D941" s="42"/>
      <c r="E941" s="42"/>
      <c r="F941" s="38"/>
      <c r="G941" s="38"/>
      <c r="H941" s="40"/>
      <c r="I941" s="38"/>
      <c r="J941" s="38"/>
      <c r="K941" s="38"/>
      <c r="L941" s="38"/>
      <c r="M941" s="38"/>
      <c r="N941" s="38"/>
      <c r="O941" s="38"/>
      <c r="P941" s="38"/>
      <c r="Q941" s="38"/>
      <c r="R941" s="38"/>
      <c r="S941" s="38"/>
      <c r="T941" s="38"/>
      <c r="U941" s="38"/>
      <c r="V941" s="38"/>
      <c r="W941" s="38"/>
      <c r="X941" s="38"/>
      <c r="Y941" s="38"/>
      <c r="Z941" s="38"/>
      <c r="AA941" s="38"/>
      <c r="AB941" s="38"/>
      <c r="AC941" s="38"/>
      <c r="AD941" s="38"/>
      <c r="AE941" s="38"/>
      <c r="AF941" s="38"/>
      <c r="AG941" s="38"/>
      <c r="AH941" s="38"/>
      <c r="AI941" s="38"/>
    </row>
    <row r="942" spans="1:35" ht="15.75" customHeight="1">
      <c r="A942" s="38"/>
      <c r="B942" s="38"/>
      <c r="C942" s="38"/>
      <c r="D942" s="42"/>
      <c r="E942" s="42"/>
      <c r="F942" s="38"/>
      <c r="G942" s="38"/>
      <c r="H942" s="40"/>
      <c r="I942" s="38"/>
      <c r="J942" s="38"/>
      <c r="K942" s="38"/>
      <c r="L942" s="38"/>
      <c r="M942" s="38"/>
      <c r="N942" s="38"/>
      <c r="O942" s="38"/>
      <c r="P942" s="38"/>
      <c r="Q942" s="38"/>
      <c r="R942" s="38"/>
      <c r="S942" s="38"/>
      <c r="T942" s="38"/>
      <c r="U942" s="38"/>
      <c r="V942" s="38"/>
      <c r="W942" s="38"/>
      <c r="X942" s="38"/>
      <c r="Y942" s="38"/>
      <c r="Z942" s="38"/>
      <c r="AA942" s="38"/>
      <c r="AB942" s="38"/>
      <c r="AC942" s="38"/>
      <c r="AD942" s="38"/>
      <c r="AE942" s="38"/>
      <c r="AF942" s="38"/>
      <c r="AG942" s="38"/>
      <c r="AH942" s="38"/>
      <c r="AI942" s="38"/>
    </row>
    <row r="943" spans="1:35" ht="15.75" customHeight="1">
      <c r="A943" s="38"/>
      <c r="B943" s="38"/>
      <c r="C943" s="38"/>
      <c r="D943" s="42"/>
      <c r="E943" s="42"/>
      <c r="F943" s="38"/>
      <c r="G943" s="38"/>
      <c r="H943" s="40"/>
      <c r="I943" s="38"/>
      <c r="J943" s="38"/>
      <c r="K943" s="38"/>
      <c r="L943" s="38"/>
      <c r="M943" s="38"/>
      <c r="N943" s="38"/>
      <c r="O943" s="38"/>
      <c r="P943" s="38"/>
      <c r="Q943" s="38"/>
      <c r="R943" s="38"/>
      <c r="S943" s="38"/>
      <c r="T943" s="38"/>
      <c r="U943" s="38"/>
      <c r="V943" s="38"/>
      <c r="W943" s="38"/>
      <c r="X943" s="38"/>
      <c r="Y943" s="38"/>
      <c r="Z943" s="38"/>
      <c r="AA943" s="38"/>
      <c r="AB943" s="38"/>
      <c r="AC943" s="38"/>
      <c r="AD943" s="38"/>
      <c r="AE943" s="38"/>
      <c r="AF943" s="38"/>
      <c r="AG943" s="38"/>
      <c r="AH943" s="38"/>
      <c r="AI943" s="38"/>
    </row>
    <row r="944" spans="1:35" ht="15.75" customHeight="1">
      <c r="A944" s="38"/>
      <c r="B944" s="38"/>
      <c r="C944" s="38"/>
      <c r="D944" s="42"/>
      <c r="E944" s="42"/>
      <c r="F944" s="38"/>
      <c r="G944" s="38"/>
      <c r="H944" s="40"/>
      <c r="I944" s="38"/>
      <c r="J944" s="38"/>
      <c r="K944" s="38"/>
      <c r="L944" s="38"/>
      <c r="M944" s="38"/>
      <c r="N944" s="38"/>
      <c r="O944" s="38"/>
      <c r="P944" s="38"/>
      <c r="Q944" s="38"/>
      <c r="R944" s="38"/>
      <c r="S944" s="38"/>
      <c r="T944" s="38"/>
      <c r="U944" s="38"/>
      <c r="V944" s="38"/>
      <c r="W944" s="38"/>
      <c r="X944" s="38"/>
      <c r="Y944" s="38"/>
      <c r="Z944" s="38"/>
      <c r="AA944" s="38"/>
      <c r="AB944" s="38"/>
      <c r="AC944" s="38"/>
      <c r="AD944" s="38"/>
      <c r="AE944" s="38"/>
      <c r="AF944" s="38"/>
      <c r="AG944" s="38"/>
      <c r="AH944" s="38"/>
      <c r="AI944" s="38"/>
    </row>
    <row r="945" spans="1:35" ht="15.75" customHeight="1">
      <c r="A945" s="38"/>
      <c r="B945" s="38"/>
      <c r="C945" s="38"/>
      <c r="D945" s="42"/>
      <c r="E945" s="42"/>
      <c r="F945" s="38"/>
      <c r="G945" s="38"/>
      <c r="H945" s="40"/>
      <c r="I945" s="38"/>
      <c r="J945" s="38"/>
      <c r="K945" s="38"/>
      <c r="L945" s="38"/>
      <c r="M945" s="38"/>
      <c r="N945" s="38"/>
      <c r="O945" s="38"/>
      <c r="P945" s="38"/>
      <c r="Q945" s="38"/>
      <c r="R945" s="38"/>
      <c r="S945" s="38"/>
      <c r="T945" s="38"/>
      <c r="U945" s="38"/>
      <c r="V945" s="38"/>
      <c r="W945" s="38"/>
      <c r="X945" s="38"/>
      <c r="Y945" s="38"/>
      <c r="Z945" s="38"/>
      <c r="AA945" s="38"/>
      <c r="AB945" s="38"/>
      <c r="AC945" s="38"/>
      <c r="AD945" s="38"/>
      <c r="AE945" s="38"/>
      <c r="AF945" s="38"/>
      <c r="AG945" s="38"/>
      <c r="AH945" s="38"/>
      <c r="AI945" s="38"/>
    </row>
    <row r="946" spans="1:35" ht="15.75" customHeight="1">
      <c r="A946" s="38"/>
      <c r="B946" s="38"/>
      <c r="C946" s="38"/>
      <c r="D946" s="42"/>
      <c r="E946" s="42"/>
      <c r="F946" s="38"/>
      <c r="G946" s="38"/>
      <c r="H946" s="40"/>
      <c r="I946" s="38"/>
      <c r="J946" s="38"/>
      <c r="K946" s="38"/>
      <c r="L946" s="38"/>
      <c r="M946" s="38"/>
      <c r="N946" s="38"/>
      <c r="O946" s="38"/>
      <c r="P946" s="38"/>
      <c r="Q946" s="38"/>
      <c r="R946" s="38"/>
      <c r="S946" s="38"/>
      <c r="T946" s="38"/>
      <c r="U946" s="38"/>
      <c r="V946" s="38"/>
      <c r="W946" s="38"/>
      <c r="X946" s="38"/>
      <c r="Y946" s="38"/>
      <c r="Z946" s="38"/>
      <c r="AA946" s="38"/>
      <c r="AB946" s="38"/>
      <c r="AC946" s="38"/>
      <c r="AD946" s="38"/>
      <c r="AE946" s="38"/>
      <c r="AF946" s="38"/>
      <c r="AG946" s="38"/>
      <c r="AH946" s="38"/>
      <c r="AI946" s="38"/>
    </row>
    <row r="947" spans="1:35" ht="15.75" customHeight="1">
      <c r="A947" s="38"/>
      <c r="B947" s="38"/>
      <c r="C947" s="38"/>
      <c r="D947" s="42"/>
      <c r="E947" s="42"/>
      <c r="F947" s="38"/>
      <c r="G947" s="38"/>
      <c r="H947" s="40"/>
      <c r="I947" s="38"/>
      <c r="J947" s="38"/>
      <c r="K947" s="38"/>
      <c r="L947" s="38"/>
      <c r="M947" s="38"/>
      <c r="N947" s="38"/>
      <c r="O947" s="38"/>
      <c r="P947" s="38"/>
      <c r="Q947" s="38"/>
      <c r="R947" s="38"/>
      <c r="S947" s="38"/>
      <c r="T947" s="38"/>
      <c r="U947" s="38"/>
      <c r="V947" s="38"/>
      <c r="W947" s="38"/>
      <c r="X947" s="38"/>
      <c r="Y947" s="38"/>
      <c r="Z947" s="38"/>
      <c r="AA947" s="38"/>
      <c r="AB947" s="38"/>
      <c r="AC947" s="38"/>
      <c r="AD947" s="38"/>
      <c r="AE947" s="38"/>
      <c r="AF947" s="38"/>
      <c r="AG947" s="38"/>
      <c r="AH947" s="38"/>
      <c r="AI947" s="38"/>
    </row>
    <row r="948" spans="1:35" ht="15.75" customHeight="1">
      <c r="A948" s="38"/>
      <c r="B948" s="38"/>
      <c r="C948" s="38"/>
      <c r="D948" s="42"/>
      <c r="E948" s="42"/>
      <c r="F948" s="38"/>
      <c r="G948" s="38"/>
      <c r="H948" s="40"/>
      <c r="I948" s="38"/>
      <c r="J948" s="38"/>
      <c r="K948" s="38"/>
      <c r="L948" s="38"/>
      <c r="M948" s="38"/>
      <c r="N948" s="38"/>
      <c r="O948" s="38"/>
      <c r="P948" s="38"/>
      <c r="Q948" s="38"/>
      <c r="R948" s="38"/>
      <c r="S948" s="38"/>
      <c r="T948" s="38"/>
      <c r="U948" s="38"/>
      <c r="V948" s="38"/>
      <c r="W948" s="38"/>
      <c r="X948" s="38"/>
      <c r="Y948" s="38"/>
      <c r="Z948" s="38"/>
      <c r="AA948" s="38"/>
      <c r="AB948" s="38"/>
      <c r="AC948" s="38"/>
      <c r="AD948" s="38"/>
      <c r="AE948" s="38"/>
      <c r="AF948" s="38"/>
      <c r="AG948" s="38"/>
      <c r="AH948" s="38"/>
      <c r="AI948" s="38"/>
    </row>
    <row r="949" spans="1:35" ht="15.75" customHeight="1">
      <c r="A949" s="38"/>
      <c r="B949" s="38"/>
      <c r="C949" s="38"/>
      <c r="D949" s="42"/>
      <c r="E949" s="42"/>
      <c r="F949" s="38"/>
      <c r="G949" s="38"/>
      <c r="H949" s="40"/>
      <c r="I949" s="38"/>
      <c r="J949" s="38"/>
      <c r="K949" s="38"/>
      <c r="L949" s="38"/>
      <c r="M949" s="38"/>
      <c r="N949" s="38"/>
      <c r="O949" s="38"/>
      <c r="P949" s="38"/>
      <c r="Q949" s="38"/>
      <c r="R949" s="38"/>
      <c r="S949" s="38"/>
      <c r="T949" s="38"/>
      <c r="U949" s="38"/>
      <c r="V949" s="38"/>
      <c r="W949" s="38"/>
      <c r="X949" s="38"/>
      <c r="Y949" s="38"/>
      <c r="Z949" s="38"/>
      <c r="AA949" s="38"/>
      <c r="AB949" s="38"/>
      <c r="AC949" s="38"/>
      <c r="AD949" s="38"/>
      <c r="AE949" s="38"/>
      <c r="AF949" s="38"/>
      <c r="AG949" s="38"/>
      <c r="AH949" s="38"/>
      <c r="AI949" s="38"/>
    </row>
  </sheetData>
  <sortState xmlns:xlrd2="http://schemas.microsoft.com/office/spreadsheetml/2017/richdata2" ref="C54:M54">
    <sortCondition ref="C54"/>
  </sortState>
  <mergeCells count="29">
    <mergeCell ref="R18:S18"/>
    <mergeCell ref="V18:W18"/>
    <mergeCell ref="AB18:AC18"/>
    <mergeCell ref="AF18:AG18"/>
    <mergeCell ref="A57:B57"/>
    <mergeCell ref="E57:F57"/>
    <mergeCell ref="A52:B52"/>
    <mergeCell ref="A55:B55"/>
    <mergeCell ref="E55:F55"/>
    <mergeCell ref="A47:B47"/>
    <mergeCell ref="A50:B50"/>
    <mergeCell ref="E50:F50"/>
    <mergeCell ref="A16:B16"/>
    <mergeCell ref="E16:F16"/>
    <mergeCell ref="A18:B18"/>
    <mergeCell ref="A45:B45"/>
    <mergeCell ref="E45:F45"/>
    <mergeCell ref="A3:M3"/>
    <mergeCell ref="A4:M4"/>
    <mergeCell ref="A5:M5"/>
    <mergeCell ref="A6:M6"/>
    <mergeCell ref="A8:B8"/>
    <mergeCell ref="AF11:AG11"/>
    <mergeCell ref="A13:B13"/>
    <mergeCell ref="A11:B11"/>
    <mergeCell ref="E11:F11"/>
    <mergeCell ref="R11:S11"/>
    <mergeCell ref="V11:W11"/>
    <mergeCell ref="AB11:AC11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topLeftCell="B1" workbookViewId="0">
      <selection activeCell="Q10" sqref="Q10"/>
    </sheetView>
  </sheetViews>
  <sheetFormatPr baseColWidth="10" defaultColWidth="11.26953125" defaultRowHeight="15" customHeight="1"/>
  <cols>
    <col min="1" max="26" width="10.54296875" customWidth="1"/>
  </cols>
  <sheetData>
    <row r="1" spans="1:26" ht="60" customHeight="1">
      <c r="A1" s="230"/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7"/>
      <c r="U1" s="7"/>
      <c r="V1" s="7"/>
      <c r="W1" s="7"/>
      <c r="X1" s="7"/>
      <c r="Y1" s="7"/>
      <c r="Z1" s="7"/>
    </row>
    <row r="2" spans="1:26" ht="15.75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3.5" customHeight="1">
      <c r="A3" s="232" t="s">
        <v>69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7"/>
      <c r="V3" s="7"/>
      <c r="W3" s="7"/>
      <c r="X3" s="7"/>
      <c r="Y3" s="7"/>
      <c r="Z3" s="7"/>
    </row>
    <row r="4" spans="1:26" ht="16.5" customHeight="1">
      <c r="A4" s="232"/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7"/>
      <c r="V4" s="7"/>
      <c r="W4" s="7"/>
      <c r="X4" s="7"/>
      <c r="Y4" s="7"/>
      <c r="Z4" s="7"/>
    </row>
    <row r="5" spans="1:26" ht="36" customHeight="1">
      <c r="A5" s="233" t="s">
        <v>86</v>
      </c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7"/>
      <c r="V5" s="7"/>
      <c r="W5" s="7"/>
      <c r="X5" s="7"/>
      <c r="Y5" s="7"/>
      <c r="Z5" s="7"/>
    </row>
    <row r="6" spans="1:26" ht="12.75" customHeight="1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10"/>
      <c r="U6" s="7"/>
      <c r="V6" s="7"/>
      <c r="W6" s="7"/>
      <c r="X6" s="7"/>
      <c r="Y6" s="7"/>
      <c r="Z6" s="7"/>
    </row>
    <row r="7" spans="1:26" ht="12.75" customHeight="1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3"/>
      <c r="T7" s="12"/>
      <c r="U7" s="7"/>
      <c r="V7" s="7"/>
      <c r="W7" s="7"/>
      <c r="X7" s="7"/>
      <c r="Y7" s="7"/>
      <c r="Z7" s="7"/>
    </row>
    <row r="8" spans="1:26" ht="15.75" customHeight="1">
      <c r="A8" s="14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0"/>
      <c r="T8" s="16" t="s">
        <v>70</v>
      </c>
      <c r="U8" s="7"/>
      <c r="V8" s="7"/>
      <c r="W8" s="7"/>
      <c r="X8" s="7"/>
      <c r="Y8" s="7"/>
      <c r="Z8" s="7"/>
    </row>
    <row r="9" spans="1:26" ht="15.75" customHeight="1">
      <c r="A9" s="17" t="s">
        <v>71</v>
      </c>
      <c r="B9" s="17">
        <v>2003</v>
      </c>
      <c r="C9" s="18">
        <v>2004</v>
      </c>
      <c r="D9" s="18">
        <v>2005</v>
      </c>
      <c r="E9" s="18">
        <v>2006</v>
      </c>
      <c r="F9" s="18">
        <v>2007</v>
      </c>
      <c r="G9" s="18">
        <v>2008</v>
      </c>
      <c r="H9" s="18">
        <v>2009</v>
      </c>
      <c r="I9" s="18">
        <v>2010</v>
      </c>
      <c r="J9" s="18">
        <v>2011</v>
      </c>
      <c r="K9" s="18">
        <v>2012</v>
      </c>
      <c r="L9" s="18">
        <v>2013</v>
      </c>
      <c r="M9" s="18">
        <v>2014</v>
      </c>
      <c r="N9" s="18">
        <v>2015</v>
      </c>
      <c r="O9" s="18">
        <v>2016</v>
      </c>
      <c r="P9" s="18">
        <v>2017</v>
      </c>
      <c r="Q9" s="18">
        <v>2018</v>
      </c>
      <c r="R9" s="18">
        <v>2019</v>
      </c>
      <c r="S9" s="19">
        <v>2020</v>
      </c>
      <c r="T9" s="19">
        <v>2021</v>
      </c>
    </row>
    <row r="10" spans="1:26" ht="15.75" customHeight="1">
      <c r="A10" s="20" t="s">
        <v>72</v>
      </c>
      <c r="B10" s="21">
        <v>50.42</v>
      </c>
      <c r="C10" s="21">
        <v>53.54</v>
      </c>
      <c r="D10" s="21">
        <v>56.45</v>
      </c>
      <c r="E10" s="21">
        <v>59.02</v>
      </c>
      <c r="F10" s="21">
        <v>61.8</v>
      </c>
      <c r="G10" s="21">
        <v>65.510000000000005</v>
      </c>
      <c r="H10" s="21">
        <v>70.209999999999994</v>
      </c>
      <c r="I10" s="21">
        <v>71.69</v>
      </c>
      <c r="J10" s="21">
        <v>74.12</v>
      </c>
      <c r="K10" s="21">
        <v>76.75</v>
      </c>
      <c r="L10" s="21">
        <v>78.28</v>
      </c>
      <c r="M10" s="21">
        <v>79.95</v>
      </c>
      <c r="N10" s="21">
        <v>83</v>
      </c>
      <c r="O10" s="21">
        <v>89.19</v>
      </c>
      <c r="P10" s="21">
        <v>94.07</v>
      </c>
      <c r="Q10" s="21">
        <v>97.53</v>
      </c>
      <c r="R10" s="22">
        <v>100.6</v>
      </c>
      <c r="S10" s="22">
        <v>104.24</v>
      </c>
      <c r="T10" s="23">
        <v>105.91</v>
      </c>
    </row>
    <row r="11" spans="1:26" ht="15.75" customHeight="1">
      <c r="A11" s="24" t="s">
        <v>73</v>
      </c>
      <c r="B11" s="25">
        <v>50.98</v>
      </c>
      <c r="C11" s="25">
        <v>54.18</v>
      </c>
      <c r="D11" s="25">
        <v>57.02</v>
      </c>
      <c r="E11" s="25">
        <v>59.41</v>
      </c>
      <c r="F11" s="25">
        <v>62.53</v>
      </c>
      <c r="G11" s="25">
        <v>66.5</v>
      </c>
      <c r="H11" s="25">
        <v>70.8</v>
      </c>
      <c r="I11" s="25">
        <v>72.28</v>
      </c>
      <c r="J11" s="25">
        <v>74.569999999999993</v>
      </c>
      <c r="K11" s="25">
        <v>77.22</v>
      </c>
      <c r="L11" s="25">
        <v>78.63</v>
      </c>
      <c r="M11" s="25">
        <v>80.45</v>
      </c>
      <c r="N11" s="25">
        <v>83.96</v>
      </c>
      <c r="O11" s="25">
        <v>90.33</v>
      </c>
      <c r="P11" s="25">
        <v>95.01</v>
      </c>
      <c r="Q11" s="25">
        <v>98.22</v>
      </c>
      <c r="R11" s="25">
        <v>101.18</v>
      </c>
      <c r="S11" s="25">
        <v>104.94</v>
      </c>
      <c r="T11" s="26">
        <v>106.58</v>
      </c>
    </row>
    <row r="12" spans="1:26" ht="15.75" customHeight="1">
      <c r="A12" s="20" t="s">
        <v>74</v>
      </c>
      <c r="B12" s="21">
        <v>51.51</v>
      </c>
      <c r="C12" s="21">
        <v>54.71</v>
      </c>
      <c r="D12" s="21">
        <v>57.46</v>
      </c>
      <c r="E12" s="21">
        <v>59.83</v>
      </c>
      <c r="F12" s="21">
        <v>63.29</v>
      </c>
      <c r="G12" s="21">
        <v>67.040000000000006</v>
      </c>
      <c r="H12" s="21">
        <v>71.150000000000006</v>
      </c>
      <c r="I12" s="21">
        <v>72.459999999999994</v>
      </c>
      <c r="J12" s="21">
        <v>74.77</v>
      </c>
      <c r="K12" s="21">
        <v>77.31</v>
      </c>
      <c r="L12" s="21">
        <v>78.790000000000006</v>
      </c>
      <c r="M12" s="21">
        <v>80.77</v>
      </c>
      <c r="N12" s="21">
        <v>84.45</v>
      </c>
      <c r="O12" s="21">
        <v>91.18</v>
      </c>
      <c r="P12" s="21">
        <v>95.46</v>
      </c>
      <c r="Q12" s="21">
        <v>98.45</v>
      </c>
      <c r="R12" s="21">
        <v>101.62</v>
      </c>
      <c r="S12" s="21">
        <v>105.53</v>
      </c>
      <c r="T12" s="27">
        <v>107.12</v>
      </c>
    </row>
    <row r="13" spans="1:26" ht="15.75" customHeight="1">
      <c r="A13" s="24" t="s">
        <v>75</v>
      </c>
      <c r="B13" s="25">
        <v>52.1</v>
      </c>
      <c r="C13" s="25">
        <v>54.96</v>
      </c>
      <c r="D13" s="25">
        <v>57.72</v>
      </c>
      <c r="E13" s="25">
        <v>60.09</v>
      </c>
      <c r="F13" s="25">
        <v>63.85</v>
      </c>
      <c r="G13" s="25">
        <v>67.510000000000005</v>
      </c>
      <c r="H13" s="25">
        <v>71.38</v>
      </c>
      <c r="I13" s="25">
        <v>72.790000000000006</v>
      </c>
      <c r="J13" s="25">
        <v>74.86</v>
      </c>
      <c r="K13" s="25">
        <v>77.42</v>
      </c>
      <c r="L13" s="25">
        <v>78.989999999999995</v>
      </c>
      <c r="M13" s="25">
        <v>81.14</v>
      </c>
      <c r="N13" s="25">
        <v>84.9</v>
      </c>
      <c r="O13" s="25">
        <v>91.63</v>
      </c>
      <c r="P13" s="25">
        <v>95.91</v>
      </c>
      <c r="Q13" s="25">
        <v>98.91</v>
      </c>
      <c r="R13" s="25">
        <v>102.12</v>
      </c>
      <c r="S13" s="25">
        <v>105.7</v>
      </c>
      <c r="T13" s="26">
        <v>107.76</v>
      </c>
    </row>
    <row r="14" spans="1:26" ht="15.75" customHeight="1">
      <c r="A14" s="20" t="s">
        <v>76</v>
      </c>
      <c r="B14" s="21">
        <v>52.36</v>
      </c>
      <c r="C14" s="21">
        <v>55.17</v>
      </c>
      <c r="D14" s="21">
        <v>57.95</v>
      </c>
      <c r="E14" s="21">
        <v>60.29</v>
      </c>
      <c r="F14" s="21">
        <v>64.05</v>
      </c>
      <c r="G14" s="21">
        <v>68.14</v>
      </c>
      <c r="H14" s="21">
        <v>71.39</v>
      </c>
      <c r="I14" s="21">
        <v>72.87</v>
      </c>
      <c r="J14" s="21">
        <v>75.069999999999993</v>
      </c>
      <c r="K14" s="21">
        <v>77.66</v>
      </c>
      <c r="L14" s="21">
        <v>79.209999999999994</v>
      </c>
      <c r="M14" s="21">
        <v>81.53</v>
      </c>
      <c r="N14" s="21">
        <v>85.12</v>
      </c>
      <c r="O14" s="21">
        <v>92.1</v>
      </c>
      <c r="P14" s="21">
        <v>96.12</v>
      </c>
      <c r="Q14" s="21">
        <v>99.16</v>
      </c>
      <c r="R14" s="21">
        <v>102.44</v>
      </c>
      <c r="S14" s="21">
        <v>105.36</v>
      </c>
      <c r="T14" s="27">
        <v>108.84</v>
      </c>
    </row>
    <row r="15" spans="1:26" ht="15.75" customHeight="1">
      <c r="A15" s="24" t="s">
        <v>77</v>
      </c>
      <c r="B15" s="25">
        <v>52.33</v>
      </c>
      <c r="C15" s="25">
        <v>55.51</v>
      </c>
      <c r="D15" s="25">
        <v>58.18</v>
      </c>
      <c r="E15" s="25">
        <v>60.48</v>
      </c>
      <c r="F15" s="25">
        <v>64.12</v>
      </c>
      <c r="G15" s="25">
        <v>68.73</v>
      </c>
      <c r="H15" s="25">
        <v>71.349999999999994</v>
      </c>
      <c r="I15" s="25">
        <v>72.95</v>
      </c>
      <c r="J15" s="25">
        <v>75.31</v>
      </c>
      <c r="K15" s="25">
        <v>77.72</v>
      </c>
      <c r="L15" s="25">
        <v>79.39</v>
      </c>
      <c r="M15" s="25">
        <v>81.61</v>
      </c>
      <c r="N15" s="25">
        <v>85.21</v>
      </c>
      <c r="O15" s="25">
        <v>92.54</v>
      </c>
      <c r="P15" s="25">
        <v>96.23</v>
      </c>
      <c r="Q15" s="25">
        <v>99.31</v>
      </c>
      <c r="R15" s="25">
        <v>102.71</v>
      </c>
      <c r="S15" s="25">
        <v>104.97</v>
      </c>
      <c r="T15" s="26"/>
    </row>
    <row r="16" spans="1:26" ht="15.75" customHeight="1">
      <c r="A16" s="20" t="s">
        <v>78</v>
      </c>
      <c r="B16" s="21">
        <v>52.26</v>
      </c>
      <c r="C16" s="21">
        <v>55.49</v>
      </c>
      <c r="D16" s="21">
        <v>58.21</v>
      </c>
      <c r="E16" s="21">
        <v>60.73</v>
      </c>
      <c r="F16" s="21">
        <v>64.23</v>
      </c>
      <c r="G16" s="21">
        <v>69.06</v>
      </c>
      <c r="H16" s="21">
        <v>71.319999999999993</v>
      </c>
      <c r="I16" s="21">
        <v>72.92</v>
      </c>
      <c r="J16" s="21">
        <v>75.42</v>
      </c>
      <c r="K16" s="21">
        <v>77.7</v>
      </c>
      <c r="L16" s="21">
        <v>79.430000000000007</v>
      </c>
      <c r="M16" s="21">
        <v>81.73</v>
      </c>
      <c r="N16" s="21">
        <v>85.37</v>
      </c>
      <c r="O16" s="21">
        <v>93.02</v>
      </c>
      <c r="P16" s="21">
        <v>96.18</v>
      </c>
      <c r="Q16" s="21">
        <v>99.18</v>
      </c>
      <c r="R16" s="21">
        <v>102.94</v>
      </c>
      <c r="S16" s="21">
        <v>104.97</v>
      </c>
      <c r="T16" s="27"/>
    </row>
    <row r="17" spans="1:20" ht="15.75" customHeight="1">
      <c r="A17" s="24" t="s">
        <v>79</v>
      </c>
      <c r="B17" s="25">
        <v>52.42</v>
      </c>
      <c r="C17" s="25">
        <v>55.51</v>
      </c>
      <c r="D17" s="25">
        <v>58.21</v>
      </c>
      <c r="E17" s="25">
        <v>60.96</v>
      </c>
      <c r="F17" s="25">
        <v>64.14</v>
      </c>
      <c r="G17" s="25">
        <v>69.19</v>
      </c>
      <c r="H17" s="25">
        <v>71.349999999999994</v>
      </c>
      <c r="I17" s="25">
        <v>73</v>
      </c>
      <c r="J17" s="25">
        <v>75.39</v>
      </c>
      <c r="K17" s="25">
        <v>77.73</v>
      </c>
      <c r="L17" s="25">
        <v>79.5</v>
      </c>
      <c r="M17" s="25">
        <v>81.900000000000006</v>
      </c>
      <c r="N17" s="25">
        <v>85.78</v>
      </c>
      <c r="O17" s="25">
        <v>92.73</v>
      </c>
      <c r="P17" s="25">
        <v>96.32</v>
      </c>
      <c r="Q17" s="25">
        <v>99.3</v>
      </c>
      <c r="R17" s="25">
        <v>103.03</v>
      </c>
      <c r="S17" s="25">
        <v>104.96</v>
      </c>
      <c r="T17" s="26"/>
    </row>
    <row r="18" spans="1:20" ht="15.75" customHeight="1">
      <c r="A18" s="20" t="s">
        <v>80</v>
      </c>
      <c r="B18" s="21">
        <v>52.53</v>
      </c>
      <c r="C18" s="21">
        <v>55.67</v>
      </c>
      <c r="D18" s="21">
        <v>58.46</v>
      </c>
      <c r="E18" s="21">
        <v>61.14</v>
      </c>
      <c r="F18" s="21">
        <v>64.2</v>
      </c>
      <c r="G18" s="21">
        <v>69.06</v>
      </c>
      <c r="H18" s="21">
        <v>71.28</v>
      </c>
      <c r="I18" s="21">
        <v>72.900000000000006</v>
      </c>
      <c r="J18" s="21">
        <v>75.62</v>
      </c>
      <c r="K18" s="21">
        <v>77.959999999999994</v>
      </c>
      <c r="L18" s="21">
        <v>79.73</v>
      </c>
      <c r="M18" s="21">
        <v>82.01</v>
      </c>
      <c r="N18" s="21">
        <v>86.39</v>
      </c>
      <c r="O18" s="21">
        <v>92.68</v>
      </c>
      <c r="P18" s="21">
        <v>96.36</v>
      </c>
      <c r="Q18" s="21">
        <v>99.47</v>
      </c>
      <c r="R18" s="21">
        <v>103.26</v>
      </c>
      <c r="S18" s="21">
        <v>105.29</v>
      </c>
      <c r="T18" s="27"/>
    </row>
    <row r="19" spans="1:20" ht="15.75" customHeight="1">
      <c r="A19" s="24" t="s">
        <v>81</v>
      </c>
      <c r="B19" s="25">
        <v>52.56</v>
      </c>
      <c r="C19" s="25">
        <v>55.66</v>
      </c>
      <c r="D19" s="25">
        <v>58.6</v>
      </c>
      <c r="E19" s="25">
        <v>61.05</v>
      </c>
      <c r="F19" s="25">
        <v>64.2</v>
      </c>
      <c r="G19" s="25">
        <v>69.3</v>
      </c>
      <c r="H19" s="25">
        <v>71.19</v>
      </c>
      <c r="I19" s="25">
        <v>72.84</v>
      </c>
      <c r="J19" s="25">
        <v>75.77</v>
      </c>
      <c r="K19" s="25">
        <v>78.08</v>
      </c>
      <c r="L19" s="25">
        <v>79.52</v>
      </c>
      <c r="M19" s="25">
        <v>82.14</v>
      </c>
      <c r="N19" s="25">
        <v>86.98</v>
      </c>
      <c r="O19" s="25">
        <v>92.62</v>
      </c>
      <c r="P19" s="25">
        <v>96.37</v>
      </c>
      <c r="Q19" s="25">
        <v>99.59</v>
      </c>
      <c r="R19" s="25">
        <v>103.43</v>
      </c>
      <c r="S19" s="25">
        <v>105.23</v>
      </c>
      <c r="T19" s="26"/>
    </row>
    <row r="20" spans="1:20" ht="15.75" customHeight="1">
      <c r="A20" s="20" t="s">
        <v>82</v>
      </c>
      <c r="B20" s="21">
        <v>52.75</v>
      </c>
      <c r="C20" s="21">
        <v>55.82</v>
      </c>
      <c r="D20" s="21">
        <v>58.66</v>
      </c>
      <c r="E20" s="21">
        <v>61.19</v>
      </c>
      <c r="F20" s="21">
        <v>64.510000000000005</v>
      </c>
      <c r="G20" s="21">
        <v>69.489999999999995</v>
      </c>
      <c r="H20" s="21">
        <v>71.14</v>
      </c>
      <c r="I20" s="21">
        <v>72.98</v>
      </c>
      <c r="J20" s="21">
        <v>75.87</v>
      </c>
      <c r="K20" s="21">
        <v>77.98</v>
      </c>
      <c r="L20" s="21">
        <v>79.349999999999994</v>
      </c>
      <c r="M20" s="21">
        <v>82.25</v>
      </c>
      <c r="N20" s="21">
        <v>87.51</v>
      </c>
      <c r="O20" s="21">
        <v>92.73</v>
      </c>
      <c r="P20" s="21">
        <v>96.55</v>
      </c>
      <c r="Q20" s="21">
        <v>99.7</v>
      </c>
      <c r="R20" s="21">
        <v>103.54</v>
      </c>
      <c r="S20" s="21">
        <v>105.08</v>
      </c>
      <c r="T20" s="27"/>
    </row>
    <row r="21" spans="1:20" ht="15.75" customHeight="1">
      <c r="A21" s="28" t="s">
        <v>83</v>
      </c>
      <c r="B21" s="29">
        <v>53.07</v>
      </c>
      <c r="C21" s="29">
        <v>55.99</v>
      </c>
      <c r="D21" s="29">
        <v>58.7</v>
      </c>
      <c r="E21" s="29">
        <v>61.33</v>
      </c>
      <c r="F21" s="29">
        <v>64.819999999999993</v>
      </c>
      <c r="G21" s="29">
        <v>69.8</v>
      </c>
      <c r="H21" s="29">
        <v>71.2</v>
      </c>
      <c r="I21" s="29">
        <v>73.45</v>
      </c>
      <c r="J21" s="29">
        <v>76.19</v>
      </c>
      <c r="K21" s="29">
        <v>78.05</v>
      </c>
      <c r="L21" s="29">
        <v>79.56</v>
      </c>
      <c r="M21" s="29">
        <v>82.47</v>
      </c>
      <c r="N21" s="29">
        <v>88.05</v>
      </c>
      <c r="O21" s="29">
        <v>93.11</v>
      </c>
      <c r="P21" s="29">
        <v>96.92</v>
      </c>
      <c r="Q21" s="29">
        <v>100</v>
      </c>
      <c r="R21" s="29">
        <v>103.8</v>
      </c>
      <c r="S21" s="29">
        <v>105.48</v>
      </c>
      <c r="T21" s="30"/>
    </row>
    <row r="22" spans="1:20" ht="15.75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10"/>
    </row>
    <row r="23" spans="1:20" ht="15.75" customHeigh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</row>
    <row r="24" spans="1:20" ht="15.75" customHeight="1">
      <c r="A24" s="224" t="s">
        <v>87</v>
      </c>
      <c r="B24" s="225"/>
      <c r="C24" s="225"/>
      <c r="D24" s="225"/>
      <c r="E24" s="225"/>
      <c r="F24" s="225"/>
      <c r="G24" s="225"/>
      <c r="H24" s="225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2"/>
    </row>
    <row r="25" spans="1:20" ht="15.75" customHeight="1">
      <c r="A25" s="226" t="s">
        <v>88</v>
      </c>
      <c r="B25" s="227"/>
      <c r="C25" s="227"/>
      <c r="D25" s="227"/>
      <c r="E25" s="227"/>
      <c r="F25" s="227"/>
      <c r="G25" s="227"/>
      <c r="H25" s="227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4"/>
    </row>
    <row r="26" spans="1:20" ht="15.75" customHeight="1">
      <c r="A26" s="228" t="s">
        <v>89</v>
      </c>
      <c r="B26" s="229"/>
      <c r="C26" s="229"/>
      <c r="D26" s="229"/>
      <c r="E26" s="229"/>
      <c r="F26" s="229"/>
      <c r="G26" s="229"/>
      <c r="H26" s="35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7"/>
    </row>
    <row r="27" spans="1:20" ht="15.75" customHeight="1"/>
    <row r="28" spans="1:20" ht="15.75" customHeight="1"/>
    <row r="29" spans="1:20" ht="15.75" customHeight="1"/>
    <row r="30" spans="1:20" ht="15.75" customHeight="1"/>
    <row r="31" spans="1:20" ht="15.75" customHeight="1"/>
    <row r="32" spans="1:2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24:H24"/>
    <mergeCell ref="A25:H25"/>
    <mergeCell ref="A26:G26"/>
    <mergeCell ref="A1:S1"/>
    <mergeCell ref="A3:T4"/>
    <mergeCell ref="A5:T5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Resumen</vt:lpstr>
      <vt:lpstr>Graduación de Creditos</vt:lpstr>
      <vt:lpstr>Derechos de voto</vt:lpstr>
      <vt:lpstr>Tabla IPC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Patricia Navas Paez</dc:creator>
  <cp:lastModifiedBy>COMITE</cp:lastModifiedBy>
  <cp:lastPrinted>2021-05-20T00:55:57Z</cp:lastPrinted>
  <dcterms:created xsi:type="dcterms:W3CDTF">2021-01-08T13:52:41Z</dcterms:created>
  <dcterms:modified xsi:type="dcterms:W3CDTF">2021-08-09T20:10:34Z</dcterms:modified>
</cp:coreProperties>
</file>