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A847AB3-0830-4CF9-BDD1-5B8F820ED415}" xr6:coauthVersionLast="45" xr6:coauthVersionMax="45" xr10:uidLastSave="{00000000-0000-0000-0000-000000000000}"/>
  <bookViews>
    <workbookView xWindow="-120" yWindow="-120" windowWidth="29040" windowHeight="15840" xr2:uid="{D5B943C4-5483-4DC8-8751-E333644C1F4F}"/>
  </bookViews>
  <sheets>
    <sheet name="Hoja1" sheetId="1" r:id="rId1"/>
  </sheets>
  <externalReferences>
    <externalReference r:id="rId2"/>
  </externalReferences>
  <definedNames>
    <definedName name="Días_FSL">'[1]CT PORC SML'!$I$14:$I$166</definedName>
    <definedName name="Días_FSV">'[1]Sal Conv'!$H$14:$H$166</definedName>
    <definedName name="Fam_Desde">'[1]CT PORC SML'!$A$13</definedName>
    <definedName name="Fam_Hasta" localSheetId="0">Hoja1!$B$13</definedName>
    <definedName name="Fila_Fin_FSL">IF(Fam_Desde,Fila_Pri_FSL+No_Períodos_FSL,Fila_Pri_FSL)</definedName>
    <definedName name="Fila_Fin_FSV">IF('[1]Sal Conv'!Fam_Desde,Fila_Pri_FSV+No_Períodos_FSV,Fila_Pri_FSV)</definedName>
    <definedName name="Fila_Pri_FSL">ROW('[1]CT PORC SML'!$13:$13)</definedName>
    <definedName name="Fila_Pri_FSV">ROW('[1]Sal Conv'!$13:$13)</definedName>
    <definedName name="Int_Has" localSheetId="0">Hoja1!$D$7</definedName>
    <definedName name="No_Períodos_FSL">MATCH(0.01,Días_FSL,-1)</definedName>
    <definedName name="No_Períodos_FSV">MATCH(0.01,Días_FSV,-1)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7" i="1" l="1"/>
  <c r="I13" i="1"/>
  <c r="L13" i="1" s="1"/>
  <c r="G13" i="1"/>
  <c r="B14" i="1"/>
  <c r="D7" i="1"/>
  <c r="A15" i="1" l="1"/>
  <c r="B15" i="1" s="1"/>
  <c r="H14" i="1"/>
  <c r="M13" i="1"/>
  <c r="A16" i="1" l="1"/>
  <c r="B16" i="1" s="1"/>
  <c r="H15" i="1"/>
  <c r="G14" i="1"/>
  <c r="I14" i="1" l="1"/>
  <c r="A17" i="1"/>
  <c r="B17" i="1" s="1"/>
  <c r="H16" i="1"/>
  <c r="A18" i="1" l="1"/>
  <c r="B18" i="1" s="1"/>
  <c r="H17" i="1"/>
  <c r="L14" i="1"/>
  <c r="M14" i="1"/>
  <c r="A19" i="1" l="1"/>
  <c r="B19" i="1" s="1"/>
  <c r="H18" i="1"/>
  <c r="G15" i="1"/>
  <c r="A20" i="1" l="1"/>
  <c r="B20" i="1" s="1"/>
  <c r="H19" i="1"/>
  <c r="I15" i="1"/>
  <c r="L15" i="1" l="1"/>
  <c r="M15" i="1"/>
  <c r="A21" i="1"/>
  <c r="B21" i="1" s="1"/>
  <c r="H20" i="1"/>
  <c r="A22" i="1" l="1"/>
  <c r="B22" i="1" s="1"/>
  <c r="H21" i="1"/>
  <c r="G16" i="1"/>
  <c r="A23" i="1" l="1"/>
  <c r="B23" i="1" s="1"/>
  <c r="H22" i="1"/>
  <c r="I16" i="1"/>
  <c r="A24" i="1" l="1"/>
  <c r="B24" i="1" s="1"/>
  <c r="H23" i="1"/>
  <c r="L16" i="1"/>
  <c r="M16" i="1"/>
  <c r="G17" i="1" l="1"/>
  <c r="A25" i="1"/>
  <c r="B25" i="1" s="1"/>
  <c r="H24" i="1"/>
  <c r="I17" i="1" l="1"/>
  <c r="A26" i="1"/>
  <c r="B26" i="1" s="1"/>
  <c r="H25" i="1"/>
  <c r="A27" i="1" l="1"/>
  <c r="B27" i="1" s="1"/>
  <c r="H26" i="1"/>
  <c r="M17" i="1"/>
  <c r="L17" i="1"/>
  <c r="G18" i="1" l="1"/>
  <c r="A28" i="1"/>
  <c r="B28" i="1" s="1"/>
  <c r="H27" i="1"/>
  <c r="A29" i="1" l="1"/>
  <c r="B29" i="1" s="1"/>
  <c r="H28" i="1"/>
  <c r="I18" i="1"/>
  <c r="A30" i="1" l="1"/>
  <c r="B30" i="1" s="1"/>
  <c r="H29" i="1"/>
  <c r="M18" i="1"/>
  <c r="L18" i="1"/>
  <c r="G19" i="1" l="1"/>
  <c r="A31" i="1"/>
  <c r="B31" i="1" s="1"/>
  <c r="H30" i="1"/>
  <c r="A32" i="1" l="1"/>
  <c r="B32" i="1" s="1"/>
  <c r="H31" i="1"/>
  <c r="I19" i="1"/>
  <c r="M19" i="1" l="1"/>
  <c r="L19" i="1"/>
  <c r="A33" i="1"/>
  <c r="B33" i="1" s="1"/>
  <c r="H32" i="1"/>
  <c r="A34" i="1" l="1"/>
  <c r="B34" i="1" s="1"/>
  <c r="H33" i="1"/>
  <c r="G20" i="1"/>
  <c r="I20" i="1" l="1"/>
  <c r="A35" i="1"/>
  <c r="B35" i="1" s="1"/>
  <c r="H34" i="1"/>
  <c r="A36" i="1" l="1"/>
  <c r="B36" i="1" s="1"/>
  <c r="H35" i="1"/>
  <c r="M20" i="1"/>
  <c r="L20" i="1"/>
  <c r="G21" i="1" l="1"/>
  <c r="A37" i="1"/>
  <c r="B37" i="1" s="1"/>
  <c r="H36" i="1"/>
  <c r="A38" i="1" l="1"/>
  <c r="B38" i="1" s="1"/>
  <c r="H37" i="1"/>
  <c r="I21" i="1"/>
  <c r="A39" i="1" l="1"/>
  <c r="B39" i="1" s="1"/>
  <c r="H38" i="1"/>
  <c r="M21" i="1"/>
  <c r="L21" i="1"/>
  <c r="G22" i="1" l="1"/>
  <c r="A40" i="1"/>
  <c r="B40" i="1" s="1"/>
  <c r="H39" i="1"/>
  <c r="I22" i="1" l="1"/>
  <c r="A41" i="1"/>
  <c r="B41" i="1" s="1"/>
  <c r="H40" i="1"/>
  <c r="A42" i="1" l="1"/>
  <c r="B42" i="1" s="1"/>
  <c r="H41" i="1"/>
  <c r="L22" i="1"/>
  <c r="M22" i="1"/>
  <c r="A43" i="1" l="1"/>
  <c r="B43" i="1" s="1"/>
  <c r="H42" i="1"/>
  <c r="G23" i="1"/>
  <c r="A44" i="1" l="1"/>
  <c r="B44" i="1" s="1"/>
  <c r="H43" i="1"/>
  <c r="I23" i="1"/>
  <c r="A45" i="1" l="1"/>
  <c r="B45" i="1" s="1"/>
  <c r="H44" i="1"/>
  <c r="L23" i="1"/>
  <c r="M23" i="1"/>
  <c r="G24" i="1" l="1"/>
  <c r="A46" i="1"/>
  <c r="B46" i="1" s="1"/>
  <c r="H45" i="1"/>
  <c r="I24" i="1" l="1"/>
  <c r="A47" i="1"/>
  <c r="B47" i="1" s="1"/>
  <c r="H46" i="1"/>
  <c r="A48" i="1" l="1"/>
  <c r="B48" i="1" s="1"/>
  <c r="H47" i="1"/>
  <c r="L24" i="1"/>
  <c r="M24" i="1"/>
  <c r="A49" i="1" l="1"/>
  <c r="B49" i="1" s="1"/>
  <c r="H48" i="1"/>
  <c r="G25" i="1"/>
  <c r="I25" i="1" l="1"/>
  <c r="A50" i="1"/>
  <c r="B50" i="1" s="1"/>
  <c r="H49" i="1"/>
  <c r="A51" i="1" l="1"/>
  <c r="B51" i="1" s="1"/>
  <c r="H50" i="1"/>
  <c r="L25" i="1"/>
  <c r="M25" i="1"/>
  <c r="A52" i="1" l="1"/>
  <c r="B52" i="1" s="1"/>
  <c r="H51" i="1"/>
  <c r="G26" i="1"/>
  <c r="A53" i="1" l="1"/>
  <c r="B53" i="1" s="1"/>
  <c r="H52" i="1"/>
  <c r="I26" i="1"/>
  <c r="L26" i="1" l="1"/>
  <c r="M26" i="1"/>
  <c r="A54" i="1"/>
  <c r="B54" i="1" s="1"/>
  <c r="H53" i="1"/>
  <c r="A55" i="1" l="1"/>
  <c r="B55" i="1" s="1"/>
  <c r="H54" i="1"/>
  <c r="G27" i="1"/>
  <c r="A56" i="1" l="1"/>
  <c r="B56" i="1" s="1"/>
  <c r="H55" i="1"/>
  <c r="I27" i="1"/>
  <c r="A57" i="1" l="1"/>
  <c r="B57" i="1" s="1"/>
  <c r="H56" i="1"/>
  <c r="L27" i="1"/>
  <c r="M27" i="1"/>
  <c r="G28" i="1" l="1"/>
  <c r="A58" i="1"/>
  <c r="B58" i="1" s="1"/>
  <c r="H57" i="1"/>
  <c r="I28" i="1" l="1"/>
  <c r="A59" i="1"/>
  <c r="B59" i="1" s="1"/>
  <c r="H58" i="1"/>
  <c r="A60" i="1" l="1"/>
  <c r="B60" i="1" s="1"/>
  <c r="H59" i="1"/>
  <c r="M28" i="1"/>
  <c r="L28" i="1"/>
  <c r="G29" i="1" l="1"/>
  <c r="A61" i="1"/>
  <c r="B61" i="1" s="1"/>
  <c r="H60" i="1"/>
  <c r="A62" i="1" l="1"/>
  <c r="B62" i="1" s="1"/>
  <c r="H61" i="1"/>
  <c r="I29" i="1"/>
  <c r="A63" i="1" l="1"/>
  <c r="B63" i="1" s="1"/>
  <c r="H62" i="1"/>
  <c r="M29" i="1"/>
  <c r="L29" i="1"/>
  <c r="G30" i="1" l="1"/>
  <c r="A64" i="1"/>
  <c r="B64" i="1" s="1"/>
  <c r="H63" i="1"/>
  <c r="A65" i="1" l="1"/>
  <c r="B65" i="1" s="1"/>
  <c r="H64" i="1"/>
  <c r="I30" i="1"/>
  <c r="M30" i="1" l="1"/>
  <c r="L30" i="1"/>
  <c r="A66" i="1"/>
  <c r="B66" i="1" s="1"/>
  <c r="H65" i="1"/>
  <c r="A67" i="1" l="1"/>
  <c r="B67" i="1" s="1"/>
  <c r="H66" i="1"/>
  <c r="G31" i="1"/>
  <c r="A68" i="1" l="1"/>
  <c r="B68" i="1" s="1"/>
  <c r="H67" i="1"/>
  <c r="I31" i="1"/>
  <c r="A69" i="1" l="1"/>
  <c r="B69" i="1" s="1"/>
  <c r="H68" i="1"/>
  <c r="M31" i="1"/>
  <c r="L31" i="1"/>
  <c r="G32" i="1" l="1"/>
  <c r="A70" i="1"/>
  <c r="B70" i="1" s="1"/>
  <c r="H69" i="1"/>
  <c r="I32" i="1" l="1"/>
  <c r="A71" i="1"/>
  <c r="B71" i="1" s="1"/>
  <c r="H70" i="1"/>
  <c r="A72" i="1" l="1"/>
  <c r="B72" i="1" s="1"/>
  <c r="H71" i="1"/>
  <c r="M32" i="1"/>
  <c r="L32" i="1"/>
  <c r="G33" i="1" l="1"/>
  <c r="A73" i="1"/>
  <c r="B73" i="1" s="1"/>
  <c r="H72" i="1"/>
  <c r="A74" i="1" l="1"/>
  <c r="B74" i="1" s="1"/>
  <c r="H73" i="1"/>
  <c r="I33" i="1"/>
  <c r="A75" i="1" l="1"/>
  <c r="B75" i="1" s="1"/>
  <c r="H74" i="1"/>
  <c r="M33" i="1"/>
  <c r="L33" i="1"/>
  <c r="G34" i="1" l="1"/>
  <c r="A76" i="1"/>
  <c r="B76" i="1" s="1"/>
  <c r="H75" i="1"/>
  <c r="A77" i="1" l="1"/>
  <c r="B77" i="1" s="1"/>
  <c r="H76" i="1"/>
  <c r="I34" i="1"/>
  <c r="M34" i="1" l="1"/>
  <c r="L34" i="1"/>
  <c r="A78" i="1"/>
  <c r="B78" i="1" s="1"/>
  <c r="H77" i="1"/>
  <c r="A79" i="1" l="1"/>
  <c r="B79" i="1" s="1"/>
  <c r="H78" i="1"/>
  <c r="G35" i="1"/>
  <c r="A80" i="1" l="1"/>
  <c r="B80" i="1" s="1"/>
  <c r="H79" i="1"/>
  <c r="I35" i="1"/>
  <c r="M35" i="1" l="1"/>
  <c r="L35" i="1"/>
  <c r="A81" i="1"/>
  <c r="B81" i="1" s="1"/>
  <c r="H80" i="1"/>
  <c r="A82" i="1" l="1"/>
  <c r="B82" i="1" s="1"/>
  <c r="H81" i="1"/>
  <c r="G36" i="1"/>
  <c r="I36" i="1" l="1"/>
  <c r="A83" i="1"/>
  <c r="B83" i="1" s="1"/>
  <c r="H82" i="1"/>
  <c r="A84" i="1" l="1"/>
  <c r="B84" i="1" s="1"/>
  <c r="H83" i="1"/>
  <c r="M36" i="1"/>
  <c r="L36" i="1"/>
  <c r="G37" i="1" l="1"/>
  <c r="A85" i="1"/>
  <c r="B85" i="1" s="1"/>
  <c r="H84" i="1"/>
  <c r="A86" i="1" l="1"/>
  <c r="B86" i="1" s="1"/>
  <c r="H85" i="1"/>
  <c r="I37" i="1"/>
  <c r="M37" i="1" l="1"/>
  <c r="L37" i="1"/>
  <c r="A87" i="1"/>
  <c r="B87" i="1" s="1"/>
  <c r="H86" i="1"/>
  <c r="A88" i="1" l="1"/>
  <c r="B88" i="1" s="1"/>
  <c r="H87" i="1"/>
  <c r="G38" i="1"/>
  <c r="A89" i="1" l="1"/>
  <c r="B89" i="1" s="1"/>
  <c r="H88" i="1"/>
  <c r="I38" i="1"/>
  <c r="A90" i="1" l="1"/>
  <c r="B90" i="1" s="1"/>
  <c r="H89" i="1"/>
  <c r="M38" i="1"/>
  <c r="L38" i="1"/>
  <c r="G39" i="1" l="1"/>
  <c r="A91" i="1"/>
  <c r="B91" i="1" s="1"/>
  <c r="H90" i="1"/>
  <c r="I39" i="1" l="1"/>
  <c r="A92" i="1"/>
  <c r="B92" i="1" s="1"/>
  <c r="H91" i="1"/>
  <c r="A93" i="1" l="1"/>
  <c r="B93" i="1" s="1"/>
  <c r="H92" i="1"/>
  <c r="L39" i="1"/>
  <c r="M39" i="1"/>
  <c r="A94" i="1" l="1"/>
  <c r="B94" i="1" s="1"/>
  <c r="H93" i="1"/>
  <c r="G40" i="1"/>
  <c r="A95" i="1" l="1"/>
  <c r="B95" i="1" s="1"/>
  <c r="H94" i="1"/>
  <c r="I40" i="1"/>
  <c r="A96" i="1" l="1"/>
  <c r="B96" i="1" s="1"/>
  <c r="H95" i="1"/>
  <c r="L40" i="1"/>
  <c r="M40" i="1"/>
  <c r="A97" i="1" l="1"/>
  <c r="B97" i="1" s="1"/>
  <c r="H96" i="1"/>
  <c r="G41" i="1"/>
  <c r="A98" i="1" l="1"/>
  <c r="B98" i="1" s="1"/>
  <c r="H97" i="1"/>
  <c r="I41" i="1"/>
  <c r="L41" i="1" l="1"/>
  <c r="M41" i="1"/>
  <c r="A99" i="1"/>
  <c r="B99" i="1" s="1"/>
  <c r="H98" i="1"/>
  <c r="A100" i="1" l="1"/>
  <c r="B100" i="1" s="1"/>
  <c r="H99" i="1"/>
  <c r="G42" i="1"/>
  <c r="A101" i="1" l="1"/>
  <c r="B101" i="1" s="1"/>
  <c r="H100" i="1"/>
  <c r="I42" i="1"/>
  <c r="A102" i="1" l="1"/>
  <c r="B102" i="1" s="1"/>
  <c r="H101" i="1"/>
  <c r="L42" i="1"/>
  <c r="M42" i="1"/>
  <c r="G43" i="1" l="1"/>
  <c r="A103" i="1"/>
  <c r="B103" i="1" s="1"/>
  <c r="H102" i="1"/>
  <c r="I43" i="1" l="1"/>
  <c r="A104" i="1"/>
  <c r="B104" i="1" s="1"/>
  <c r="H103" i="1"/>
  <c r="A105" i="1" l="1"/>
  <c r="B105" i="1" s="1"/>
  <c r="H104" i="1"/>
  <c r="M43" i="1"/>
  <c r="L43" i="1"/>
  <c r="G44" i="1" l="1"/>
  <c r="A106" i="1"/>
  <c r="B106" i="1" s="1"/>
  <c r="H105" i="1"/>
  <c r="A107" i="1" l="1"/>
  <c r="B107" i="1" s="1"/>
  <c r="H106" i="1"/>
  <c r="I44" i="1"/>
  <c r="A108" i="1" l="1"/>
  <c r="B108" i="1" s="1"/>
  <c r="H107" i="1"/>
  <c r="M44" i="1"/>
  <c r="L44" i="1"/>
  <c r="G45" i="1" l="1"/>
  <c r="A109" i="1"/>
  <c r="B109" i="1" s="1"/>
  <c r="H108" i="1"/>
  <c r="A110" i="1" l="1"/>
  <c r="B110" i="1" s="1"/>
  <c r="H109" i="1"/>
  <c r="I45" i="1"/>
  <c r="M45" i="1" l="1"/>
  <c r="L45" i="1"/>
  <c r="A111" i="1"/>
  <c r="B111" i="1" s="1"/>
  <c r="H110" i="1"/>
  <c r="A112" i="1" l="1"/>
  <c r="B112" i="1" s="1"/>
  <c r="H111" i="1"/>
  <c r="G46" i="1"/>
  <c r="A113" i="1" l="1"/>
  <c r="B113" i="1" s="1"/>
  <c r="H112" i="1"/>
  <c r="I46" i="1"/>
  <c r="H113" i="1" l="1"/>
  <c r="A114" i="1"/>
  <c r="B114" i="1" s="1"/>
  <c r="M46" i="1"/>
  <c r="L46" i="1"/>
  <c r="G47" i="1" l="1"/>
  <c r="A115" i="1"/>
  <c r="B115" i="1" s="1"/>
  <c r="H114" i="1"/>
  <c r="H115" i="1" l="1"/>
  <c r="A116" i="1"/>
  <c r="B116" i="1" s="1"/>
  <c r="I47" i="1"/>
  <c r="H116" i="1" l="1"/>
  <c r="A117" i="1"/>
  <c r="B117" i="1" s="1"/>
  <c r="M47" i="1"/>
  <c r="L47" i="1"/>
  <c r="G48" i="1" l="1"/>
  <c r="H117" i="1"/>
  <c r="A118" i="1"/>
  <c r="B118" i="1" s="1"/>
  <c r="A119" i="1" l="1"/>
  <c r="B119" i="1" s="1"/>
  <c r="H118" i="1"/>
  <c r="I48" i="1"/>
  <c r="M48" i="1" l="1"/>
  <c r="L48" i="1"/>
  <c r="H119" i="1"/>
  <c r="A120" i="1"/>
  <c r="B120" i="1" s="1"/>
  <c r="H120" i="1" l="1"/>
  <c r="A121" i="1"/>
  <c r="B121" i="1" s="1"/>
  <c r="G49" i="1"/>
  <c r="A122" i="1" l="1"/>
  <c r="B122" i="1" s="1"/>
  <c r="H121" i="1"/>
  <c r="I49" i="1"/>
  <c r="A123" i="1" l="1"/>
  <c r="B123" i="1" s="1"/>
  <c r="H122" i="1"/>
  <c r="L49" i="1"/>
  <c r="M49" i="1"/>
  <c r="G50" i="1" l="1"/>
  <c r="A124" i="1"/>
  <c r="B124" i="1" s="1"/>
  <c r="H123" i="1"/>
  <c r="A125" i="1" l="1"/>
  <c r="B125" i="1" s="1"/>
  <c r="H124" i="1"/>
  <c r="I50" i="1"/>
  <c r="L50" i="1" l="1"/>
  <c r="M50" i="1"/>
  <c r="A126" i="1"/>
  <c r="B126" i="1" s="1"/>
  <c r="H125" i="1"/>
  <c r="A127" i="1" l="1"/>
  <c r="B127" i="1" s="1"/>
  <c r="H126" i="1"/>
  <c r="G51" i="1"/>
  <c r="I51" i="1" l="1"/>
  <c r="A128" i="1"/>
  <c r="B128" i="1" s="1"/>
  <c r="H127" i="1"/>
  <c r="A129" i="1" l="1"/>
  <c r="B129" i="1" s="1"/>
  <c r="H128" i="1"/>
  <c r="L51" i="1"/>
  <c r="M51" i="1"/>
  <c r="G52" i="1" l="1"/>
  <c r="A130" i="1"/>
  <c r="B130" i="1" s="1"/>
  <c r="H129" i="1"/>
  <c r="A131" i="1" l="1"/>
  <c r="B131" i="1" s="1"/>
  <c r="H130" i="1"/>
  <c r="I52" i="1"/>
  <c r="L52" i="1" l="1"/>
  <c r="M52" i="1"/>
  <c r="A132" i="1"/>
  <c r="B132" i="1" s="1"/>
  <c r="H131" i="1"/>
  <c r="A133" i="1" l="1"/>
  <c r="B133" i="1" s="1"/>
  <c r="H132" i="1"/>
  <c r="G53" i="1"/>
  <c r="I53" i="1" l="1"/>
  <c r="A134" i="1"/>
  <c r="B134" i="1" s="1"/>
  <c r="H133" i="1"/>
  <c r="A135" i="1" l="1"/>
  <c r="B135" i="1" s="1"/>
  <c r="H134" i="1"/>
  <c r="L53" i="1"/>
  <c r="M53" i="1"/>
  <c r="G54" i="1" l="1"/>
  <c r="A136" i="1"/>
  <c r="B136" i="1" s="1"/>
  <c r="H135" i="1"/>
  <c r="A137" i="1" l="1"/>
  <c r="B137" i="1" s="1"/>
  <c r="H136" i="1"/>
  <c r="I54" i="1"/>
  <c r="M54" i="1" l="1"/>
  <c r="L54" i="1"/>
  <c r="A138" i="1"/>
  <c r="B138" i="1" s="1"/>
  <c r="H137" i="1"/>
  <c r="A139" i="1" l="1"/>
  <c r="B139" i="1" s="1"/>
  <c r="H138" i="1"/>
  <c r="G55" i="1"/>
  <c r="I55" i="1" l="1"/>
  <c r="A140" i="1"/>
  <c r="B140" i="1" s="1"/>
  <c r="H139" i="1"/>
  <c r="A141" i="1" l="1"/>
  <c r="B141" i="1" s="1"/>
  <c r="H140" i="1"/>
  <c r="M55" i="1"/>
  <c r="L55" i="1"/>
  <c r="G56" i="1" l="1"/>
  <c r="A142" i="1"/>
  <c r="B142" i="1" s="1"/>
  <c r="H141" i="1"/>
  <c r="I56" i="1" l="1"/>
  <c r="A143" i="1"/>
  <c r="B143" i="1" s="1"/>
  <c r="H142" i="1"/>
  <c r="A144" i="1" l="1"/>
  <c r="B144" i="1" s="1"/>
  <c r="H143" i="1"/>
  <c r="L56" i="1"/>
  <c r="M56" i="1"/>
  <c r="G57" i="1" l="1"/>
  <c r="A145" i="1"/>
  <c r="B145" i="1" s="1"/>
  <c r="H144" i="1"/>
  <c r="A146" i="1" l="1"/>
  <c r="B146" i="1" s="1"/>
  <c r="H145" i="1"/>
  <c r="I57" i="1"/>
  <c r="L57" i="1" l="1"/>
  <c r="M57" i="1"/>
  <c r="A147" i="1"/>
  <c r="B147" i="1" s="1"/>
  <c r="H146" i="1"/>
  <c r="A148" i="1" l="1"/>
  <c r="B148" i="1" s="1"/>
  <c r="H147" i="1"/>
  <c r="G58" i="1"/>
  <c r="I58" i="1" l="1"/>
  <c r="A149" i="1"/>
  <c r="B149" i="1" s="1"/>
  <c r="H148" i="1"/>
  <c r="A150" i="1" l="1"/>
  <c r="B150" i="1" s="1"/>
  <c r="H149" i="1"/>
  <c r="L58" i="1"/>
  <c r="M58" i="1"/>
  <c r="G59" i="1" l="1"/>
  <c r="A151" i="1"/>
  <c r="B151" i="1" s="1"/>
  <c r="H150" i="1"/>
  <c r="A152" i="1" l="1"/>
  <c r="B152" i="1" s="1"/>
  <c r="H151" i="1"/>
  <c r="I59" i="1"/>
  <c r="M59" i="1" l="1"/>
  <c r="L59" i="1"/>
  <c r="A153" i="1"/>
  <c r="B153" i="1" s="1"/>
  <c r="H152" i="1"/>
  <c r="A154" i="1" l="1"/>
  <c r="B154" i="1" s="1"/>
  <c r="H153" i="1"/>
  <c r="G60" i="1"/>
  <c r="I60" i="1" l="1"/>
  <c r="A155" i="1"/>
  <c r="B155" i="1" s="1"/>
  <c r="H154" i="1"/>
  <c r="A156" i="1" l="1"/>
  <c r="B156" i="1" s="1"/>
  <c r="H155" i="1"/>
  <c r="M60" i="1"/>
  <c r="L60" i="1"/>
  <c r="G61" i="1" l="1"/>
  <c r="A157" i="1"/>
  <c r="B157" i="1" s="1"/>
  <c r="H156" i="1"/>
  <c r="A158" i="1" l="1"/>
  <c r="B158" i="1" s="1"/>
  <c r="H157" i="1"/>
  <c r="I61" i="1"/>
  <c r="L61" i="1" l="1"/>
  <c r="M61" i="1"/>
  <c r="A159" i="1"/>
  <c r="B159" i="1" s="1"/>
  <c r="H158" i="1"/>
  <c r="A160" i="1" l="1"/>
  <c r="B160" i="1" s="1"/>
  <c r="H159" i="1"/>
  <c r="G62" i="1"/>
  <c r="I62" i="1" l="1"/>
  <c r="A161" i="1"/>
  <c r="B161" i="1" s="1"/>
  <c r="H160" i="1"/>
  <c r="A162" i="1" l="1"/>
  <c r="B162" i="1" s="1"/>
  <c r="H161" i="1"/>
  <c r="L62" i="1"/>
  <c r="M62" i="1"/>
  <c r="G63" i="1" l="1"/>
  <c r="A163" i="1"/>
  <c r="B163" i="1" s="1"/>
  <c r="H162" i="1"/>
  <c r="A164" i="1" l="1"/>
  <c r="B164" i="1" s="1"/>
  <c r="H163" i="1"/>
  <c r="I63" i="1"/>
  <c r="M63" i="1" l="1"/>
  <c r="L63" i="1"/>
  <c r="A165" i="1"/>
  <c r="B165" i="1" s="1"/>
  <c r="H164" i="1"/>
  <c r="A166" i="1" l="1"/>
  <c r="B166" i="1" s="1"/>
  <c r="H165" i="1"/>
  <c r="G64" i="1"/>
  <c r="I64" i="1" l="1"/>
  <c r="H166" i="1"/>
  <c r="M64" i="1" l="1"/>
  <c r="L64" i="1"/>
  <c r="G65" i="1" l="1"/>
  <c r="I65" i="1" l="1"/>
  <c r="L65" i="1" l="1"/>
  <c r="M65" i="1"/>
  <c r="G66" i="1" l="1"/>
  <c r="I66" i="1" l="1"/>
  <c r="M66" i="1" l="1"/>
  <c r="L66" i="1"/>
  <c r="G67" i="1" l="1"/>
  <c r="I67" i="1" l="1"/>
  <c r="L67" i="1" l="1"/>
  <c r="M67" i="1"/>
  <c r="G68" i="1" l="1"/>
  <c r="I68" i="1" l="1"/>
  <c r="M68" i="1" l="1"/>
  <c r="L68" i="1"/>
  <c r="G69" i="1" l="1"/>
  <c r="I69" i="1" l="1"/>
  <c r="M69" i="1" l="1"/>
  <c r="L69" i="1"/>
  <c r="G70" i="1" l="1"/>
  <c r="I70" i="1" l="1"/>
  <c r="L70" i="1" l="1"/>
  <c r="M70" i="1"/>
  <c r="G71" i="1" l="1"/>
  <c r="I71" i="1" l="1"/>
  <c r="M71" i="1" l="1"/>
  <c r="L71" i="1"/>
  <c r="G72" i="1" l="1"/>
  <c r="I72" i="1" l="1"/>
  <c r="M72" i="1" l="1"/>
  <c r="L72" i="1"/>
  <c r="G73" i="1" l="1"/>
  <c r="I73" i="1" l="1"/>
  <c r="L73" i="1" l="1"/>
  <c r="M73" i="1"/>
  <c r="G74" i="1" l="1"/>
  <c r="I74" i="1" l="1"/>
  <c r="M74" i="1" l="1"/>
  <c r="L74" i="1"/>
  <c r="G75" i="1" l="1"/>
  <c r="I75" i="1" l="1"/>
  <c r="M75" i="1" l="1"/>
  <c r="L75" i="1"/>
  <c r="G76" i="1" l="1"/>
  <c r="I76" i="1" l="1"/>
  <c r="L76" i="1" l="1"/>
  <c r="M76" i="1"/>
  <c r="G77" i="1" l="1"/>
  <c r="I77" i="1" l="1"/>
  <c r="M77" i="1" l="1"/>
  <c r="L77" i="1"/>
  <c r="G78" i="1" l="1"/>
  <c r="I78" i="1" l="1"/>
  <c r="L78" i="1" l="1"/>
  <c r="M78" i="1"/>
  <c r="G79" i="1" l="1"/>
  <c r="I79" i="1" l="1"/>
  <c r="M79" i="1" l="1"/>
  <c r="L79" i="1"/>
  <c r="G80" i="1" l="1"/>
  <c r="I80" i="1" l="1"/>
  <c r="L80" i="1" l="1"/>
  <c r="M80" i="1"/>
  <c r="G81" i="1" l="1"/>
  <c r="I81" i="1" l="1"/>
  <c r="M81" i="1" l="1"/>
  <c r="L81" i="1"/>
  <c r="G82" i="1" l="1"/>
  <c r="I82" i="1" l="1"/>
  <c r="L82" i="1" l="1"/>
  <c r="M82" i="1"/>
  <c r="G83" i="1" l="1"/>
  <c r="I83" i="1" l="1"/>
  <c r="M83" i="1" l="1"/>
  <c r="L83" i="1"/>
  <c r="G84" i="1" l="1"/>
  <c r="I84" i="1" l="1"/>
  <c r="L84" i="1" l="1"/>
  <c r="M84" i="1"/>
  <c r="G85" i="1" l="1"/>
  <c r="I85" i="1" l="1"/>
  <c r="M85" i="1" l="1"/>
  <c r="M167" i="1" s="1"/>
  <c r="L85" i="1"/>
  <c r="L167" i="1" s="1"/>
  <c r="M170" i="1" l="1"/>
  <c r="G86" i="1"/>
  <c r="I86" i="1" l="1"/>
  <c r="L86" i="1" l="1"/>
  <c r="M86" i="1"/>
  <c r="G87" i="1" l="1"/>
  <c r="I87" i="1" l="1"/>
  <c r="M87" i="1" l="1"/>
  <c r="L87" i="1"/>
  <c r="G88" i="1" l="1"/>
  <c r="I88" i="1" l="1"/>
  <c r="L88" i="1" l="1"/>
  <c r="M88" i="1"/>
  <c r="G89" i="1" l="1"/>
  <c r="I89" i="1" l="1"/>
  <c r="M89" i="1" l="1"/>
  <c r="L89" i="1"/>
  <c r="G90" i="1" l="1"/>
  <c r="I90" i="1" l="1"/>
  <c r="L90" i="1" l="1"/>
  <c r="M90" i="1"/>
  <c r="G91" i="1" l="1"/>
  <c r="I91" i="1" l="1"/>
  <c r="M91" i="1" l="1"/>
  <c r="L91" i="1"/>
  <c r="G92" i="1" l="1"/>
  <c r="I92" i="1" l="1"/>
  <c r="L92" i="1" l="1"/>
  <c r="M92" i="1"/>
  <c r="G93" i="1" l="1"/>
  <c r="I93" i="1" l="1"/>
  <c r="M93" i="1" l="1"/>
  <c r="L93" i="1"/>
  <c r="G94" i="1" l="1"/>
  <c r="I94" i="1" l="1"/>
  <c r="L94" i="1" l="1"/>
  <c r="M94" i="1"/>
  <c r="G95" i="1" l="1"/>
  <c r="I95" i="1" l="1"/>
  <c r="M95" i="1" l="1"/>
  <c r="L95" i="1"/>
  <c r="G96" i="1" l="1"/>
  <c r="I96" i="1" l="1"/>
  <c r="L96" i="1" l="1"/>
  <c r="M96" i="1"/>
  <c r="G97" i="1" l="1"/>
  <c r="I97" i="1" l="1"/>
  <c r="M97" i="1" l="1"/>
  <c r="L97" i="1"/>
  <c r="G98" i="1" l="1"/>
  <c r="I98" i="1" l="1"/>
  <c r="L98" i="1" l="1"/>
  <c r="M98" i="1"/>
  <c r="G99" i="1" l="1"/>
  <c r="I99" i="1" l="1"/>
  <c r="M99" i="1" l="1"/>
  <c r="L99" i="1"/>
  <c r="G100" i="1" l="1"/>
  <c r="I100" i="1" l="1"/>
  <c r="L100" i="1" l="1"/>
  <c r="M100" i="1"/>
  <c r="G101" i="1" l="1"/>
  <c r="I101" i="1" l="1"/>
  <c r="M101" i="1" l="1"/>
  <c r="L101" i="1"/>
  <c r="G102" i="1" l="1"/>
  <c r="I102" i="1" l="1"/>
  <c r="L102" i="1" l="1"/>
  <c r="M102" i="1"/>
  <c r="G103" i="1" l="1"/>
  <c r="I103" i="1" l="1"/>
  <c r="M103" i="1" l="1"/>
  <c r="L103" i="1"/>
  <c r="G104" i="1" l="1"/>
  <c r="I104" i="1" l="1"/>
  <c r="L104" i="1" l="1"/>
  <c r="M104" i="1"/>
  <c r="G105" i="1" l="1"/>
  <c r="I105" i="1" l="1"/>
  <c r="M105" i="1" l="1"/>
  <c r="L105" i="1"/>
  <c r="G106" i="1" l="1"/>
  <c r="I106" i="1" l="1"/>
  <c r="L106" i="1" l="1"/>
  <c r="M106" i="1"/>
  <c r="G107" i="1" l="1"/>
  <c r="I107" i="1" l="1"/>
  <c r="M107" i="1" l="1"/>
  <c r="L107" i="1"/>
  <c r="G108" i="1" l="1"/>
  <c r="I108" i="1" l="1"/>
  <c r="M108" i="1" l="1"/>
  <c r="L108" i="1"/>
  <c r="G109" i="1" l="1"/>
  <c r="I109" i="1" l="1"/>
  <c r="L109" i="1" l="1"/>
  <c r="M109" i="1"/>
  <c r="G110" i="1" l="1"/>
  <c r="I110" i="1" l="1"/>
  <c r="M110" i="1" l="1"/>
  <c r="L110" i="1"/>
  <c r="G111" i="1" l="1"/>
  <c r="I111" i="1" l="1"/>
  <c r="L111" i="1" l="1"/>
  <c r="M111" i="1"/>
  <c r="G112" i="1" l="1"/>
  <c r="I112" i="1" l="1"/>
  <c r="M112" i="1" l="1"/>
  <c r="L112" i="1"/>
  <c r="G113" i="1" l="1"/>
  <c r="I113" i="1" l="1"/>
  <c r="L113" i="1" l="1"/>
  <c r="M113" i="1"/>
  <c r="G114" i="1" l="1"/>
  <c r="I114" i="1" l="1"/>
  <c r="M114" i="1" l="1"/>
  <c r="L114" i="1"/>
  <c r="G115" i="1" l="1"/>
  <c r="I115" i="1" l="1"/>
  <c r="L115" i="1" l="1"/>
  <c r="M115" i="1"/>
  <c r="G116" i="1" l="1"/>
  <c r="I116" i="1" l="1"/>
  <c r="M116" i="1" l="1"/>
  <c r="L116" i="1"/>
  <c r="G117" i="1" l="1"/>
  <c r="I117" i="1" l="1"/>
  <c r="L117" i="1" l="1"/>
  <c r="M117" i="1"/>
  <c r="G118" i="1" l="1"/>
  <c r="I118" i="1" l="1"/>
  <c r="M118" i="1" l="1"/>
  <c r="L118" i="1"/>
  <c r="G119" i="1" l="1"/>
  <c r="I119" i="1" l="1"/>
  <c r="L119" i="1" l="1"/>
  <c r="M119" i="1"/>
  <c r="G120" i="1" l="1"/>
  <c r="I120" i="1" l="1"/>
  <c r="M120" i="1" l="1"/>
  <c r="L120" i="1"/>
  <c r="G121" i="1" l="1"/>
  <c r="I121" i="1" l="1"/>
  <c r="L121" i="1" l="1"/>
  <c r="M121" i="1"/>
  <c r="G122" i="1" l="1"/>
  <c r="I122" i="1" l="1"/>
  <c r="M122" i="1" l="1"/>
  <c r="L122" i="1"/>
  <c r="G123" i="1" l="1"/>
  <c r="I123" i="1" l="1"/>
  <c r="L123" i="1" l="1"/>
  <c r="M123" i="1"/>
  <c r="G124" i="1" l="1"/>
  <c r="I124" i="1" l="1"/>
  <c r="M124" i="1" l="1"/>
  <c r="L124" i="1"/>
  <c r="G125" i="1" l="1"/>
  <c r="I125" i="1" l="1"/>
  <c r="L125" i="1" l="1"/>
  <c r="M125" i="1"/>
  <c r="G126" i="1" l="1"/>
  <c r="I126" i="1" l="1"/>
  <c r="M126" i="1" l="1"/>
  <c r="L126" i="1"/>
  <c r="G127" i="1" l="1"/>
  <c r="I127" i="1" l="1"/>
  <c r="L127" i="1" l="1"/>
  <c r="M127" i="1"/>
  <c r="G128" i="1" l="1"/>
  <c r="I128" i="1" l="1"/>
  <c r="M128" i="1" l="1"/>
  <c r="L128" i="1"/>
  <c r="G129" i="1" l="1"/>
  <c r="I129" i="1" l="1"/>
  <c r="L129" i="1" l="1"/>
  <c r="M129" i="1"/>
  <c r="G130" i="1" l="1"/>
  <c r="I130" i="1" l="1"/>
  <c r="M130" i="1" l="1"/>
  <c r="L130" i="1"/>
  <c r="G131" i="1" l="1"/>
  <c r="I131" i="1" l="1"/>
  <c r="L131" i="1" l="1"/>
  <c r="M131" i="1"/>
  <c r="G132" i="1" l="1"/>
  <c r="I132" i="1" l="1"/>
  <c r="M132" i="1" l="1"/>
  <c r="L132" i="1"/>
  <c r="G133" i="1" l="1"/>
  <c r="I133" i="1" l="1"/>
  <c r="L133" i="1" l="1"/>
  <c r="M133" i="1"/>
  <c r="G134" i="1" l="1"/>
  <c r="I134" i="1" l="1"/>
  <c r="M134" i="1" l="1"/>
  <c r="L134" i="1"/>
  <c r="G135" i="1" l="1"/>
  <c r="I135" i="1" l="1"/>
  <c r="L135" i="1" l="1"/>
  <c r="M135" i="1"/>
  <c r="G136" i="1" l="1"/>
  <c r="I136" i="1" l="1"/>
  <c r="M136" i="1" l="1"/>
  <c r="L136" i="1"/>
  <c r="G137" i="1" l="1"/>
  <c r="I137" i="1" l="1"/>
  <c r="L137" i="1" l="1"/>
  <c r="M137" i="1"/>
  <c r="G138" i="1" l="1"/>
  <c r="I138" i="1" l="1"/>
  <c r="M138" i="1" l="1"/>
  <c r="L138" i="1"/>
  <c r="G139" i="1" l="1"/>
  <c r="I139" i="1" l="1"/>
  <c r="L139" i="1" l="1"/>
  <c r="M139" i="1"/>
  <c r="G140" i="1" l="1"/>
  <c r="I140" i="1" l="1"/>
  <c r="M140" i="1" l="1"/>
  <c r="L140" i="1"/>
  <c r="G141" i="1" l="1"/>
  <c r="I141" i="1" l="1"/>
  <c r="L141" i="1" l="1"/>
  <c r="M141" i="1"/>
  <c r="G142" i="1" l="1"/>
  <c r="I142" i="1" l="1"/>
  <c r="M142" i="1" l="1"/>
  <c r="L142" i="1"/>
  <c r="G143" i="1" l="1"/>
  <c r="I143" i="1" l="1"/>
  <c r="L143" i="1" l="1"/>
  <c r="M143" i="1"/>
  <c r="G144" i="1" l="1"/>
  <c r="I144" i="1" l="1"/>
  <c r="M144" i="1" l="1"/>
  <c r="L144" i="1"/>
  <c r="G145" i="1" l="1"/>
  <c r="I145" i="1" l="1"/>
  <c r="L145" i="1" l="1"/>
  <c r="M145" i="1"/>
  <c r="G146" i="1" l="1"/>
  <c r="I146" i="1" l="1"/>
  <c r="M146" i="1" l="1"/>
  <c r="L146" i="1"/>
  <c r="G147" i="1" l="1"/>
  <c r="I147" i="1" l="1"/>
  <c r="L147" i="1" l="1"/>
  <c r="M147" i="1"/>
  <c r="G148" i="1" l="1"/>
  <c r="I148" i="1" l="1"/>
  <c r="M148" i="1" l="1"/>
  <c r="L148" i="1"/>
  <c r="G149" i="1" l="1"/>
  <c r="I149" i="1" l="1"/>
  <c r="L149" i="1" l="1"/>
  <c r="M149" i="1"/>
  <c r="G150" i="1" l="1"/>
  <c r="I150" i="1" l="1"/>
  <c r="M150" i="1" l="1"/>
  <c r="L150" i="1"/>
  <c r="G151" i="1" l="1"/>
  <c r="I151" i="1" l="1"/>
  <c r="L151" i="1" l="1"/>
  <c r="M151" i="1"/>
  <c r="G152" i="1" l="1"/>
  <c r="I152" i="1" l="1"/>
  <c r="M152" i="1" l="1"/>
  <c r="L152" i="1"/>
  <c r="G153" i="1" l="1"/>
  <c r="I153" i="1" l="1"/>
  <c r="L153" i="1" l="1"/>
  <c r="M153" i="1"/>
  <c r="G154" i="1" l="1"/>
  <c r="I154" i="1" l="1"/>
  <c r="M154" i="1" l="1"/>
  <c r="L154" i="1"/>
  <c r="G155" i="1" l="1"/>
  <c r="I155" i="1" l="1"/>
  <c r="L155" i="1" l="1"/>
  <c r="M155" i="1"/>
  <c r="G156" i="1" l="1"/>
  <c r="I156" i="1" l="1"/>
  <c r="M156" i="1" l="1"/>
  <c r="L156" i="1"/>
  <c r="G157" i="1" l="1"/>
  <c r="I157" i="1" l="1"/>
  <c r="L157" i="1" l="1"/>
  <c r="M157" i="1"/>
  <c r="G158" i="1" l="1"/>
  <c r="I158" i="1" l="1"/>
  <c r="M158" i="1" l="1"/>
  <c r="L158" i="1"/>
  <c r="G159" i="1" l="1"/>
  <c r="I159" i="1" l="1"/>
  <c r="L159" i="1" l="1"/>
  <c r="M159" i="1"/>
  <c r="G160" i="1" l="1"/>
  <c r="I160" i="1" l="1"/>
  <c r="M160" i="1" l="1"/>
  <c r="L160" i="1"/>
  <c r="G161" i="1" l="1"/>
  <c r="I161" i="1" l="1"/>
  <c r="L161" i="1" l="1"/>
  <c r="M161" i="1"/>
  <c r="G162" i="1" l="1"/>
  <c r="I162" i="1" l="1"/>
  <c r="M162" i="1" l="1"/>
  <c r="L162" i="1"/>
  <c r="G163" i="1" l="1"/>
  <c r="I163" i="1" l="1"/>
  <c r="L163" i="1" l="1"/>
  <c r="M163" i="1"/>
  <c r="G164" i="1" l="1"/>
  <c r="I164" i="1" l="1"/>
  <c r="M164" i="1" l="1"/>
  <c r="L164" i="1"/>
  <c r="G165" i="1" l="1"/>
  <c r="I165" i="1" l="1"/>
  <c r="L165" i="1" l="1"/>
  <c r="M165" i="1"/>
  <c r="G166" i="1" l="1"/>
  <c r="I166" i="1" s="1"/>
  <c r="M166" i="1" s="1"/>
  <c r="L166" i="1" l="1"/>
  <c r="M172" i="1" s="1"/>
  <c r="M175" i="1" s="1"/>
  <c r="I1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  <author>EQUIPO 5</author>
  </authors>
  <commentList>
    <comment ref="D7" authorId="0" shapeId="0" xr:uid="{E3994051-BFA4-4699-AB2C-AABC25333E4C}">
      <text>
        <r>
          <rPr>
            <sz val="9"/>
            <color indexed="81"/>
            <rFont val="Tahoma"/>
            <family val="2"/>
          </rPr>
          <t>Esta fecha puede cambiarse por otra, antarior o posterior, según se requiera.</t>
        </r>
      </text>
    </comment>
    <comment ref="A11" authorId="1" shapeId="0" xr:uid="{75B0264E-D34D-4055-BDFA-B2E3FDFCEBBF}">
      <text>
        <r>
          <rPr>
            <b/>
            <sz val="8"/>
            <color indexed="81"/>
            <rFont val="Tahoma"/>
            <family val="2"/>
          </rPr>
          <t>IMPORTANTE: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Si  por algún motivo, en la columna "Hasta", se digita una fecha diferente a la existente, el mes correspondiente se dividirá en dos porciones y la cuota alimentaria se repetirá. Proceda así: seleccione la cuota repetida junto con la siguiente hacia abajo; ordene copiar y luego, sin salirse de la selección, ordene pegar valores (Menú Edición - Pegado Especial - Pegar - Valores). Ahora puede surpimir la cuota repetida. Cuando sierre, hágalo sin cambios para que la tabla no se altere.</t>
        </r>
      </text>
    </comment>
    <comment ref="C11" authorId="0" shapeId="0" xr:uid="{EF6F737F-9F8F-4CFB-A603-F5B1110F23AE}">
      <text>
        <r>
          <rPr>
            <sz val="9"/>
            <color indexed="81"/>
            <rFont val="Tahoma"/>
            <family val="2"/>
          </rPr>
          <t>Digite en esta columna el valor del salario del Ddo. Si el mismo se compone de varias partidas, digite =partida+partida… y enter.</t>
        </r>
      </text>
    </comment>
    <comment ref="A13" authorId="0" shapeId="0" xr:uid="{6B31C722-83A7-40B0-B0D8-73BB3C712F3A}">
      <text>
        <r>
          <rPr>
            <sz val="9"/>
            <color indexed="81"/>
            <rFont val="Tahoma"/>
            <family val="2"/>
          </rPr>
          <t>Digite aquí la fecha inicial de liquidación.</t>
        </r>
      </text>
    </comment>
    <comment ref="D13" authorId="0" shapeId="0" xr:uid="{5524C6E3-DD63-49DA-BA7A-0DE01CB34D53}">
      <text>
        <r>
          <rPr>
            <sz val="9"/>
            <color indexed="81"/>
            <rFont val="Tahoma"/>
            <family val="2"/>
          </rPr>
          <t>Digite aquí el % que, sobre el salario del Ddo., fue pactado como cuota alimentaria.</t>
        </r>
      </text>
    </comment>
  </commentList>
</comments>
</file>

<file path=xl/sharedStrings.xml><?xml version="1.0" encoding="utf-8"?>
<sst xmlns="http://schemas.openxmlformats.org/spreadsheetml/2006/main" count="33" uniqueCount="32">
  <si>
    <t>LIQUIDACIÓN DE CRÉDITO</t>
  </si>
  <si>
    <t>MEDELLIN</t>
  </si>
  <si>
    <t>Tasa Ints.</t>
  </si>
  <si>
    <t>Hasta</t>
  </si>
  <si>
    <t>&lt; Se recomienda liquidar el último mes completo para facilitar la liquidación adicional</t>
  </si>
  <si>
    <t>Saldo de Capital, Fl.  &gt;&gt;</t>
  </si>
  <si>
    <t>Ingrese los abonos de un mes antes de ingresar la cuota del siguiente</t>
  </si>
  <si>
    <t>Saldo de Intereses, Fl.   &gt;&gt;</t>
  </si>
  <si>
    <t>Vigencia</t>
  </si>
  <si>
    <t>Salario Convencional Mensual Vig.</t>
  </si>
  <si>
    <t>Cuotas</t>
  </si>
  <si>
    <t>Primas</t>
  </si>
  <si>
    <t>Subsidios</t>
  </si>
  <si>
    <t>LIQUIDACIÓN DEL CRÉDITO</t>
  </si>
  <si>
    <t>Desde</t>
  </si>
  <si>
    <t>Alimentarias</t>
  </si>
  <si>
    <t>Capital Liquidable</t>
  </si>
  <si>
    <t>días</t>
  </si>
  <si>
    <t>Liq Intereses</t>
  </si>
  <si>
    <t>Abonos</t>
  </si>
  <si>
    <t>Saldo Intereses</t>
  </si>
  <si>
    <t>Saldo de Capital más Intereses</t>
  </si>
  <si>
    <t>Valor</t>
  </si>
  <si>
    <t>Folio</t>
  </si>
  <si>
    <t>Resultados &gt;&gt;</t>
  </si>
  <si>
    <t>SALDO DE CAPITAL</t>
  </si>
  <si>
    <t xml:space="preserve">MÁS AGENCIAS EN DERECHO, FL.  </t>
  </si>
  <si>
    <t>SALDO DE INTERESES</t>
  </si>
  <si>
    <t>VESTUARIO</t>
  </si>
  <si>
    <t xml:space="preserve">EDUCACION </t>
  </si>
  <si>
    <t>RADICADO:  2020 - 00325</t>
  </si>
  <si>
    <t>JUZGADO DÉCIMO DE FAMILIA DE ORALIDAD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</si>
</sst>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0.000%"/>
    <numFmt numFmtId="166" formatCode="#,##0.00_);[Red]&quot;Devol&quot;\ \(#,##0.00\)"/>
    <numFmt numFmtId="167" formatCode="#,##0.00_);[Red]&quot;D&quot;\ \(#,##0.00\)"/>
    <numFmt numFmtId="168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"/>
      <name val="Arial"/>
      <family val="2"/>
    </font>
    <font>
      <sz val="13"/>
      <name val="Arial"/>
      <family val="2"/>
    </font>
    <font>
      <sz val="13"/>
      <name val="Times New Roman"/>
      <family val="1"/>
    </font>
    <font>
      <b/>
      <sz val="10"/>
      <name val="Arial"/>
      <family val="2"/>
    </font>
    <font>
      <sz val="10"/>
      <color theme="4" tint="0.3999755851924192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Times New Roman"/>
      <family val="1"/>
    </font>
    <font>
      <b/>
      <sz val="13"/>
      <name val="Arial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43" fontId="3" fillId="0" borderId="0" xfId="1" applyFont="1" applyBorder="1" applyAlignment="1">
      <alignment horizontal="right"/>
    </xf>
    <xf numFmtId="43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43" fontId="1" fillId="0" borderId="0" xfId="1" applyFill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49" fontId="0" fillId="0" borderId="0" xfId="0" applyNumberFormat="1"/>
    <xf numFmtId="43" fontId="1" fillId="0" borderId="0" xfId="1"/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15" fontId="0" fillId="3" borderId="1" xfId="0" applyNumberFormat="1" applyFill="1" applyBorder="1"/>
    <xf numFmtId="43" fontId="6" fillId="0" borderId="3" xfId="1" applyFont="1" applyFill="1" applyBorder="1"/>
    <xf numFmtId="43" fontId="6" fillId="0" borderId="0" xfId="1" applyFont="1" applyFill="1"/>
    <xf numFmtId="0" fontId="5" fillId="4" borderId="4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3" fontId="7" fillId="4" borderId="1" xfId="1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43" fontId="7" fillId="5" borderId="1" xfId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3" fontId="9" fillId="6" borderId="9" xfId="1" applyFont="1" applyFill="1" applyBorder="1" applyAlignment="1">
      <alignment horizontal="center" vertical="center" wrapText="1"/>
    </xf>
    <xf numFmtId="43" fontId="9" fillId="6" borderId="8" xfId="1" applyFont="1" applyFill="1" applyBorder="1" applyAlignment="1">
      <alignment horizontal="center" vertical="center" wrapText="1"/>
    </xf>
    <xf numFmtId="166" fontId="9" fillId="4" borderId="10" xfId="0" applyNumberFormat="1" applyFont="1" applyFill="1" applyBorder="1" applyAlignment="1">
      <alignment horizontal="center" vertical="center" wrapText="1"/>
    </xf>
    <xf numFmtId="43" fontId="9" fillId="6" borderId="10" xfId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43" fontId="9" fillId="6" borderId="12" xfId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40" fontId="10" fillId="0" borderId="10" xfId="0" applyNumberFormat="1" applyFont="1" applyBorder="1" applyAlignment="1">
      <alignment horizontal="center" vertical="center" wrapText="1"/>
    </xf>
    <xf numFmtId="15" fontId="11" fillId="4" borderId="13" xfId="0" applyNumberFormat="1" applyFont="1" applyFill="1" applyBorder="1" applyAlignment="1">
      <alignment horizontal="center" vertical="center"/>
    </xf>
    <xf numFmtId="15" fontId="11" fillId="2" borderId="13" xfId="0" applyNumberFormat="1" applyFont="1" applyFill="1" applyBorder="1" applyAlignment="1">
      <alignment horizontal="center" vertical="center"/>
    </xf>
    <xf numFmtId="15" fontId="11" fillId="0" borderId="14" xfId="0" applyNumberFormat="1" applyFont="1" applyBorder="1" applyAlignment="1">
      <alignment horizontal="center" vertical="center"/>
    </xf>
    <xf numFmtId="10" fontId="5" fillId="7" borderId="1" xfId="2" applyNumberFormat="1" applyFont="1" applyFill="1" applyBorder="1" applyAlignment="1">
      <alignment horizontal="center"/>
    </xf>
    <xf numFmtId="166" fontId="12" fillId="0" borderId="14" xfId="0" applyNumberFormat="1" applyFont="1" applyBorder="1"/>
    <xf numFmtId="43" fontId="13" fillId="0" borderId="14" xfId="1" applyFont="1" applyFill="1" applyBorder="1" applyAlignment="1">
      <alignment horizontal="right"/>
    </xf>
    <xf numFmtId="166" fontId="12" fillId="0" borderId="0" xfId="0" applyNumberFormat="1" applyFont="1"/>
    <xf numFmtId="0" fontId="13" fillId="0" borderId="15" xfId="0" applyFont="1" applyBorder="1"/>
    <xf numFmtId="40" fontId="12" fillId="0" borderId="0" xfId="0" applyNumberFormat="1" applyFont="1" applyAlignment="1">
      <alignment horizontal="right"/>
    </xf>
    <xf numFmtId="0" fontId="12" fillId="0" borderId="10" xfId="1" applyNumberFormat="1" applyFont="1" applyFill="1" applyBorder="1" applyAlignment="1">
      <alignment horizontal="center"/>
    </xf>
    <xf numFmtId="49" fontId="12" fillId="0" borderId="10" xfId="1" applyNumberFormat="1" applyFont="1" applyFill="1" applyBorder="1" applyAlignment="1">
      <alignment horizontal="center"/>
    </xf>
    <xf numFmtId="40" fontId="12" fillId="0" borderId="0" xfId="0" applyNumberFormat="1" applyFont="1" applyProtection="1">
      <protection locked="0" hidden="1"/>
    </xf>
    <xf numFmtId="15" fontId="14" fillId="0" borderId="0" xfId="0" applyNumberFormat="1" applyFont="1" applyAlignment="1">
      <alignment horizontal="left"/>
    </xf>
    <xf numFmtId="43" fontId="13" fillId="0" borderId="0" xfId="1" applyFont="1" applyFill="1" applyBorder="1" applyAlignment="1">
      <alignment horizontal="right"/>
    </xf>
    <xf numFmtId="167" fontId="13" fillId="0" borderId="0" xfId="0" applyNumberFormat="1" applyFont="1" applyProtection="1">
      <protection locked="0" hidden="1"/>
    </xf>
    <xf numFmtId="43" fontId="13" fillId="0" borderId="0" xfId="1" applyFont="1" applyBorder="1" applyAlignment="1">
      <alignment horizontal="right"/>
    </xf>
    <xf numFmtId="49" fontId="13" fillId="0" borderId="0" xfId="1" applyNumberFormat="1" applyFont="1" applyFill="1" applyBorder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3" fillId="0" borderId="0" xfId="0" applyNumberFormat="1" applyFont="1" applyProtection="1">
      <protection locked="0" hidden="1"/>
    </xf>
    <xf numFmtId="15" fontId="14" fillId="0" borderId="16" xfId="0" applyNumberFormat="1" applyFont="1" applyBorder="1" applyAlignment="1">
      <alignment horizontal="left"/>
    </xf>
    <xf numFmtId="43" fontId="1" fillId="0" borderId="16" xfId="1" applyFill="1" applyBorder="1"/>
    <xf numFmtId="43" fontId="13" fillId="0" borderId="16" xfId="1" applyFont="1" applyFill="1" applyBorder="1" applyAlignment="1">
      <alignment horizontal="right"/>
    </xf>
    <xf numFmtId="166" fontId="9" fillId="0" borderId="16" xfId="0" applyNumberFormat="1" applyFont="1" applyBorder="1" applyProtection="1">
      <protection locked="0" hidden="1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40" fontId="9" fillId="8" borderId="1" xfId="0" applyNumberFormat="1" applyFont="1" applyFill="1" applyBorder="1"/>
    <xf numFmtId="49" fontId="13" fillId="0" borderId="1" xfId="1" applyNumberFormat="1" applyFont="1" applyFill="1" applyBorder="1"/>
    <xf numFmtId="40" fontId="9" fillId="0" borderId="1" xfId="1" applyNumberFormat="1" applyFont="1" applyFill="1" applyBorder="1" applyAlignment="1" applyProtection="1">
      <protection locked="0" hidden="1"/>
    </xf>
    <xf numFmtId="43" fontId="13" fillId="0" borderId="0" xfId="1" applyFont="1" applyFill="1"/>
    <xf numFmtId="0" fontId="13" fillId="0" borderId="0" xfId="0" applyFont="1"/>
    <xf numFmtId="43" fontId="13" fillId="0" borderId="0" xfId="1" applyFont="1"/>
    <xf numFmtId="43" fontId="13" fillId="0" borderId="0" xfId="1" applyFont="1" applyAlignment="1">
      <alignment horizontal="right"/>
    </xf>
    <xf numFmtId="49" fontId="13" fillId="0" borderId="0" xfId="1" applyNumberFormat="1" applyFont="1" applyAlignment="1">
      <alignment horizontal="right"/>
    </xf>
    <xf numFmtId="43" fontId="11" fillId="0" borderId="0" xfId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8" fontId="13" fillId="0" borderId="0" xfId="0" applyNumberFormat="1" applyFont="1"/>
    <xf numFmtId="49" fontId="13" fillId="0" borderId="0" xfId="0" applyNumberFormat="1" applyFont="1"/>
    <xf numFmtId="43" fontId="7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0" fontId="13" fillId="0" borderId="0" xfId="0" applyNumberFormat="1" applyFont="1"/>
    <xf numFmtId="40" fontId="9" fillId="0" borderId="0" xfId="0" applyNumberFormat="1" applyFont="1" applyAlignment="1">
      <alignment horizontal="right"/>
    </xf>
    <xf numFmtId="40" fontId="9" fillId="0" borderId="0" xfId="1" applyNumberFormat="1" applyFont="1" applyBorder="1"/>
    <xf numFmtId="40" fontId="13" fillId="0" borderId="0" xfId="1" applyNumberFormat="1" applyFont="1"/>
    <xf numFmtId="40" fontId="15" fillId="0" borderId="0" xfId="0" applyNumberFormat="1" applyFont="1" applyAlignment="1">
      <alignment horizontal="right"/>
    </xf>
    <xf numFmtId="40" fontId="9" fillId="0" borderId="18" xfId="0" applyNumberFormat="1" applyFont="1" applyBorder="1" applyAlignment="1">
      <alignment horizontal="right"/>
    </xf>
    <xf numFmtId="40" fontId="9" fillId="0" borderId="1" xfId="1" applyNumberFormat="1" applyFont="1" applyBorder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4" fillId="0" borderId="0" xfId="1" applyFont="1"/>
    <xf numFmtId="49" fontId="7" fillId="0" borderId="0" xfId="1" applyNumberFormat="1" applyFont="1" applyAlignment="1">
      <alignment horizontal="right"/>
    </xf>
    <xf numFmtId="43" fontId="3" fillId="0" borderId="0" xfId="1" applyFont="1" applyFill="1"/>
    <xf numFmtId="43" fontId="4" fillId="0" borderId="0" xfId="1" applyFont="1" applyFill="1"/>
    <xf numFmtId="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6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018-00386%20FAMIL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$ I%SML"/>
      <sheetName val="CT PORC SML"/>
      <sheetName val="Sal Conv"/>
      <sheetName val="Base IPC"/>
      <sheetName val="Ct Mto"/>
      <sheetName val="VR. IPC"/>
    </sheetNames>
    <definedNames>
      <definedName name="Fam_Desde" refersTo="='Sal Conv'!$A$13" sheetId="2"/>
    </definedNames>
    <sheetDataSet>
      <sheetData sheetId="0" refreshError="1">
        <row r="13">
          <cell r="A13">
            <v>40123</v>
          </cell>
        </row>
      </sheetData>
      <sheetData sheetId="1" refreshError="1">
        <row r="13">
          <cell r="A13">
            <v>40123</v>
          </cell>
          <cell r="B13">
            <v>40147</v>
          </cell>
          <cell r="E13">
            <v>1</v>
          </cell>
          <cell r="H13">
            <v>0</v>
          </cell>
          <cell r="J13">
            <v>0</v>
          </cell>
          <cell r="K13" t="str">
            <v>Valor</v>
          </cell>
          <cell r="L13" t="str">
            <v>Folio</v>
          </cell>
          <cell r="M13">
            <v>0</v>
          </cell>
          <cell r="N13">
            <v>0</v>
          </cell>
        </row>
        <row r="14">
          <cell r="I14">
            <v>25</v>
          </cell>
        </row>
        <row r="15">
          <cell r="I15">
            <v>30</v>
          </cell>
        </row>
        <row r="16">
          <cell r="I16">
            <v>30</v>
          </cell>
        </row>
        <row r="17">
          <cell r="I17">
            <v>30</v>
          </cell>
        </row>
        <row r="18">
          <cell r="I18">
            <v>30</v>
          </cell>
        </row>
        <row r="19">
          <cell r="I19">
            <v>30</v>
          </cell>
        </row>
        <row r="20">
          <cell r="I20">
            <v>30</v>
          </cell>
        </row>
        <row r="21">
          <cell r="I21">
            <v>30</v>
          </cell>
        </row>
        <row r="22">
          <cell r="I22">
            <v>30</v>
          </cell>
        </row>
        <row r="23">
          <cell r="I23">
            <v>30</v>
          </cell>
        </row>
        <row r="24">
          <cell r="I24">
            <v>30</v>
          </cell>
        </row>
        <row r="25">
          <cell r="I25">
            <v>30</v>
          </cell>
        </row>
        <row r="26">
          <cell r="I26">
            <v>30</v>
          </cell>
        </row>
        <row r="27">
          <cell r="I27">
            <v>30</v>
          </cell>
        </row>
        <row r="28">
          <cell r="I28">
            <v>30</v>
          </cell>
        </row>
        <row r="29">
          <cell r="I29">
            <v>30</v>
          </cell>
        </row>
        <row r="30">
          <cell r="I30">
            <v>30</v>
          </cell>
        </row>
        <row r="31">
          <cell r="I31">
            <v>30</v>
          </cell>
        </row>
        <row r="32">
          <cell r="I32">
            <v>30</v>
          </cell>
        </row>
        <row r="33">
          <cell r="I33">
            <v>30</v>
          </cell>
        </row>
        <row r="34">
          <cell r="I34">
            <v>30</v>
          </cell>
        </row>
        <row r="35">
          <cell r="I35">
            <v>30</v>
          </cell>
        </row>
        <row r="36">
          <cell r="I36">
            <v>30</v>
          </cell>
        </row>
        <row r="37">
          <cell r="I37">
            <v>30</v>
          </cell>
        </row>
        <row r="38">
          <cell r="I38">
            <v>30</v>
          </cell>
        </row>
        <row r="39">
          <cell r="I39">
            <v>30</v>
          </cell>
        </row>
        <row r="40">
          <cell r="I40">
            <v>30</v>
          </cell>
        </row>
        <row r="41">
          <cell r="I41">
            <v>30</v>
          </cell>
        </row>
        <row r="42">
          <cell r="I42">
            <v>30</v>
          </cell>
        </row>
        <row r="43">
          <cell r="I43">
            <v>30</v>
          </cell>
        </row>
        <row r="44">
          <cell r="I44">
            <v>30</v>
          </cell>
        </row>
        <row r="45">
          <cell r="I45">
            <v>30</v>
          </cell>
        </row>
        <row r="46">
          <cell r="I46">
            <v>30</v>
          </cell>
        </row>
        <row r="47">
          <cell r="I47">
            <v>30</v>
          </cell>
        </row>
        <row r="48">
          <cell r="I48">
            <v>30</v>
          </cell>
        </row>
        <row r="49">
          <cell r="I49">
            <v>30</v>
          </cell>
        </row>
        <row r="50">
          <cell r="I50">
            <v>30</v>
          </cell>
        </row>
        <row r="51">
          <cell r="I51">
            <v>30</v>
          </cell>
        </row>
        <row r="52">
          <cell r="I52">
            <v>30</v>
          </cell>
        </row>
        <row r="53">
          <cell r="I53">
            <v>30</v>
          </cell>
        </row>
        <row r="54">
          <cell r="I54">
            <v>30</v>
          </cell>
        </row>
        <row r="55">
          <cell r="I55">
            <v>30</v>
          </cell>
        </row>
        <row r="56">
          <cell r="I56">
            <v>30</v>
          </cell>
        </row>
        <row r="57">
          <cell r="I57">
            <v>30</v>
          </cell>
        </row>
        <row r="58">
          <cell r="I58">
            <v>30</v>
          </cell>
        </row>
        <row r="59">
          <cell r="I59">
            <v>30</v>
          </cell>
        </row>
        <row r="60">
          <cell r="I60">
            <v>30</v>
          </cell>
        </row>
        <row r="61">
          <cell r="I61">
            <v>30</v>
          </cell>
        </row>
        <row r="62">
          <cell r="I62">
            <v>30</v>
          </cell>
        </row>
        <row r="63">
          <cell r="I63">
            <v>30</v>
          </cell>
        </row>
        <row r="64">
          <cell r="I64">
            <v>30</v>
          </cell>
        </row>
        <row r="65">
          <cell r="I65">
            <v>30</v>
          </cell>
        </row>
        <row r="66">
          <cell r="I66">
            <v>30</v>
          </cell>
        </row>
        <row r="67">
          <cell r="I67">
            <v>30</v>
          </cell>
        </row>
        <row r="68">
          <cell r="I68">
            <v>30</v>
          </cell>
        </row>
        <row r="69">
          <cell r="I69">
            <v>30</v>
          </cell>
        </row>
        <row r="70">
          <cell r="I70">
            <v>30</v>
          </cell>
        </row>
        <row r="71">
          <cell r="I71">
            <v>30</v>
          </cell>
        </row>
        <row r="72">
          <cell r="I72">
            <v>30</v>
          </cell>
        </row>
        <row r="73">
          <cell r="I73">
            <v>30</v>
          </cell>
        </row>
        <row r="74">
          <cell r="I74">
            <v>30</v>
          </cell>
        </row>
        <row r="75">
          <cell r="I75">
            <v>30</v>
          </cell>
        </row>
        <row r="76">
          <cell r="I76">
            <v>30</v>
          </cell>
        </row>
        <row r="77">
          <cell r="I77">
            <v>30</v>
          </cell>
        </row>
        <row r="78">
          <cell r="I78">
            <v>30</v>
          </cell>
        </row>
        <row r="79">
          <cell r="I79">
            <v>30</v>
          </cell>
        </row>
        <row r="80">
          <cell r="I80">
            <v>30</v>
          </cell>
        </row>
        <row r="81">
          <cell r="I81">
            <v>30</v>
          </cell>
        </row>
        <row r="82">
          <cell r="I82">
            <v>30</v>
          </cell>
        </row>
        <row r="83">
          <cell r="I83">
            <v>30</v>
          </cell>
        </row>
        <row r="84">
          <cell r="I84">
            <v>30</v>
          </cell>
        </row>
        <row r="85">
          <cell r="I85">
            <v>30</v>
          </cell>
        </row>
        <row r="86">
          <cell r="I86">
            <v>30</v>
          </cell>
        </row>
        <row r="87">
          <cell r="I87">
            <v>30</v>
          </cell>
        </row>
        <row r="88">
          <cell r="I88">
            <v>30</v>
          </cell>
        </row>
        <row r="89">
          <cell r="I89">
            <v>30</v>
          </cell>
        </row>
        <row r="90">
          <cell r="I90">
            <v>30</v>
          </cell>
        </row>
        <row r="91">
          <cell r="I91">
            <v>30</v>
          </cell>
        </row>
        <row r="92">
          <cell r="I92">
            <v>30</v>
          </cell>
        </row>
        <row r="93">
          <cell r="I93">
            <v>30</v>
          </cell>
        </row>
        <row r="94">
          <cell r="I94">
            <v>30</v>
          </cell>
        </row>
        <row r="95">
          <cell r="I95">
            <v>30</v>
          </cell>
        </row>
        <row r="96">
          <cell r="I96">
            <v>30</v>
          </cell>
        </row>
        <row r="97">
          <cell r="I97">
            <v>30</v>
          </cell>
        </row>
        <row r="98">
          <cell r="I98">
            <v>30</v>
          </cell>
        </row>
        <row r="99">
          <cell r="I99">
            <v>30</v>
          </cell>
        </row>
        <row r="100">
          <cell r="I100">
            <v>30</v>
          </cell>
        </row>
        <row r="101">
          <cell r="I101">
            <v>30</v>
          </cell>
        </row>
        <row r="102">
          <cell r="I102">
            <v>30</v>
          </cell>
        </row>
        <row r="103">
          <cell r="I103">
            <v>30</v>
          </cell>
        </row>
        <row r="104">
          <cell r="I104">
            <v>30</v>
          </cell>
        </row>
        <row r="105">
          <cell r="I105">
            <v>30</v>
          </cell>
        </row>
        <row r="106">
          <cell r="I106">
            <v>30</v>
          </cell>
        </row>
        <row r="107">
          <cell r="I107">
            <v>30</v>
          </cell>
        </row>
        <row r="108">
          <cell r="I108">
            <v>30</v>
          </cell>
        </row>
        <row r="109">
          <cell r="I109">
            <v>30</v>
          </cell>
        </row>
        <row r="110">
          <cell r="I110">
            <v>30</v>
          </cell>
        </row>
        <row r="111">
          <cell r="I111">
            <v>30</v>
          </cell>
        </row>
        <row r="112">
          <cell r="I112">
            <v>30</v>
          </cell>
        </row>
        <row r="113">
          <cell r="I113">
            <v>30</v>
          </cell>
        </row>
        <row r="114">
          <cell r="I114">
            <v>30</v>
          </cell>
        </row>
        <row r="115">
          <cell r="I115">
            <v>30</v>
          </cell>
        </row>
        <row r="116">
          <cell r="I116">
            <v>30</v>
          </cell>
        </row>
        <row r="117">
          <cell r="I117">
            <v>30</v>
          </cell>
        </row>
        <row r="118">
          <cell r="I118">
            <v>30</v>
          </cell>
        </row>
        <row r="119">
          <cell r="I119">
            <v>30</v>
          </cell>
        </row>
        <row r="120">
          <cell r="I120">
            <v>30</v>
          </cell>
        </row>
        <row r="121">
          <cell r="I121">
            <v>30</v>
          </cell>
        </row>
        <row r="122">
          <cell r="I122">
            <v>13</v>
          </cell>
        </row>
        <row r="123">
          <cell r="I123" t="str">
            <v>0</v>
          </cell>
        </row>
        <row r="124">
          <cell r="I124" t="str">
            <v>0</v>
          </cell>
        </row>
        <row r="125">
          <cell r="I125" t="str">
            <v>0</v>
          </cell>
        </row>
        <row r="126">
          <cell r="I126" t="str">
            <v>0</v>
          </cell>
        </row>
        <row r="127">
          <cell r="I127" t="str">
            <v>0</v>
          </cell>
        </row>
        <row r="128">
          <cell r="I128" t="str">
            <v>0</v>
          </cell>
        </row>
        <row r="129">
          <cell r="I129" t="str">
            <v>0</v>
          </cell>
        </row>
        <row r="130">
          <cell r="I130" t="str">
            <v>0</v>
          </cell>
        </row>
        <row r="131">
          <cell r="I131" t="str">
            <v>0</v>
          </cell>
        </row>
        <row r="132">
          <cell r="I132" t="str">
            <v>0</v>
          </cell>
        </row>
        <row r="133">
          <cell r="I133" t="str">
            <v>0</v>
          </cell>
        </row>
        <row r="134">
          <cell r="I134" t="str">
            <v>0</v>
          </cell>
        </row>
        <row r="135">
          <cell r="I135" t="str">
            <v>0</v>
          </cell>
        </row>
        <row r="136">
          <cell r="I136" t="str">
            <v>0</v>
          </cell>
        </row>
        <row r="137">
          <cell r="I137" t="str">
            <v>0</v>
          </cell>
        </row>
        <row r="138">
          <cell r="I138" t="str">
            <v>0</v>
          </cell>
        </row>
        <row r="139">
          <cell r="I139" t="str">
            <v>0</v>
          </cell>
        </row>
        <row r="140">
          <cell r="I140" t="str">
            <v>0</v>
          </cell>
        </row>
        <row r="141">
          <cell r="I141" t="str">
            <v>0</v>
          </cell>
        </row>
        <row r="142">
          <cell r="I142" t="str">
            <v>0</v>
          </cell>
        </row>
        <row r="143">
          <cell r="I143" t="str">
            <v>0</v>
          </cell>
        </row>
        <row r="144">
          <cell r="I144" t="str">
            <v>0</v>
          </cell>
        </row>
        <row r="145">
          <cell r="I145" t="str">
            <v>0</v>
          </cell>
        </row>
        <row r="146">
          <cell r="I146" t="str">
            <v>0</v>
          </cell>
        </row>
        <row r="147">
          <cell r="I147" t="str">
            <v>0</v>
          </cell>
        </row>
        <row r="148">
          <cell r="I148" t="str">
            <v>0</v>
          </cell>
        </row>
        <row r="149">
          <cell r="I149" t="str">
            <v>0</v>
          </cell>
        </row>
        <row r="150">
          <cell r="I150" t="str">
            <v>0</v>
          </cell>
        </row>
        <row r="151">
          <cell r="I151" t="str">
            <v>0</v>
          </cell>
        </row>
        <row r="152">
          <cell r="I152" t="str">
            <v>0</v>
          </cell>
        </row>
        <row r="153">
          <cell r="I153" t="str">
            <v>0</v>
          </cell>
        </row>
        <row r="154">
          <cell r="I154" t="str">
            <v>0</v>
          </cell>
        </row>
        <row r="155">
          <cell r="I155" t="str">
            <v>0</v>
          </cell>
        </row>
        <row r="156">
          <cell r="I156" t="str">
            <v>0</v>
          </cell>
        </row>
        <row r="157">
          <cell r="I157" t="str">
            <v>0</v>
          </cell>
        </row>
        <row r="158">
          <cell r="I158" t="str">
            <v>0</v>
          </cell>
        </row>
        <row r="159">
          <cell r="I159" t="str">
            <v>0</v>
          </cell>
        </row>
        <row r="160">
          <cell r="I160" t="str">
            <v>0</v>
          </cell>
        </row>
        <row r="161">
          <cell r="I161" t="str">
            <v>0</v>
          </cell>
        </row>
        <row r="162">
          <cell r="I162" t="str">
            <v>0</v>
          </cell>
        </row>
        <row r="163">
          <cell r="I163" t="str">
            <v>0</v>
          </cell>
        </row>
        <row r="164">
          <cell r="I164" t="str">
            <v>0</v>
          </cell>
        </row>
        <row r="165">
          <cell r="I165" t="str">
            <v>0</v>
          </cell>
        </row>
        <row r="166">
          <cell r="I166" t="str">
            <v>0</v>
          </cell>
        </row>
      </sheetData>
      <sheetData sheetId="2" refreshError="1">
        <row r="13">
          <cell r="A13">
            <v>40126</v>
          </cell>
          <cell r="B13">
            <v>40147</v>
          </cell>
          <cell r="D13">
            <v>0.5</v>
          </cell>
          <cell r="G13">
            <v>0</v>
          </cell>
          <cell r="I13">
            <v>0</v>
          </cell>
          <cell r="J13" t="str">
            <v>Valor</v>
          </cell>
          <cell r="K13" t="str">
            <v>Folio</v>
          </cell>
          <cell r="L13">
            <v>0</v>
          </cell>
          <cell r="M13">
            <v>0</v>
          </cell>
        </row>
        <row r="14">
          <cell r="H14">
            <v>22</v>
          </cell>
        </row>
        <row r="15">
          <cell r="H15">
            <v>30</v>
          </cell>
        </row>
        <row r="16">
          <cell r="H16">
            <v>30</v>
          </cell>
        </row>
        <row r="17">
          <cell r="H17">
            <v>30</v>
          </cell>
        </row>
        <row r="18">
          <cell r="H18">
            <v>30</v>
          </cell>
        </row>
        <row r="19">
          <cell r="H19">
            <v>30</v>
          </cell>
        </row>
        <row r="20">
          <cell r="H20">
            <v>30</v>
          </cell>
        </row>
        <row r="21">
          <cell r="H21">
            <v>30</v>
          </cell>
        </row>
        <row r="22">
          <cell r="H22">
            <v>30</v>
          </cell>
        </row>
        <row r="23">
          <cell r="H23">
            <v>30</v>
          </cell>
        </row>
        <row r="24">
          <cell r="H24">
            <v>30</v>
          </cell>
        </row>
        <row r="25">
          <cell r="H25">
            <v>30</v>
          </cell>
        </row>
        <row r="26">
          <cell r="H26">
            <v>30</v>
          </cell>
        </row>
        <row r="27">
          <cell r="H27">
            <v>30</v>
          </cell>
        </row>
        <row r="28">
          <cell r="H28">
            <v>30</v>
          </cell>
        </row>
        <row r="29">
          <cell r="H29">
            <v>30</v>
          </cell>
        </row>
        <row r="30">
          <cell r="H30">
            <v>30</v>
          </cell>
        </row>
        <row r="31">
          <cell r="H31">
            <v>30</v>
          </cell>
        </row>
        <row r="32">
          <cell r="H32">
            <v>30</v>
          </cell>
        </row>
        <row r="33">
          <cell r="H33">
            <v>30</v>
          </cell>
        </row>
        <row r="34">
          <cell r="H34">
            <v>30</v>
          </cell>
        </row>
        <row r="35">
          <cell r="H35">
            <v>30</v>
          </cell>
        </row>
        <row r="36">
          <cell r="H36">
            <v>30</v>
          </cell>
        </row>
        <row r="37">
          <cell r="H37">
            <v>30</v>
          </cell>
        </row>
        <row r="38">
          <cell r="H38">
            <v>30</v>
          </cell>
        </row>
        <row r="39">
          <cell r="H39">
            <v>30</v>
          </cell>
        </row>
        <row r="40">
          <cell r="H40">
            <v>30</v>
          </cell>
        </row>
        <row r="41">
          <cell r="H41">
            <v>30</v>
          </cell>
        </row>
        <row r="42">
          <cell r="H42">
            <v>30</v>
          </cell>
        </row>
        <row r="43">
          <cell r="H43">
            <v>30</v>
          </cell>
        </row>
        <row r="44">
          <cell r="H44">
            <v>30</v>
          </cell>
        </row>
        <row r="45">
          <cell r="H45">
            <v>30</v>
          </cell>
        </row>
        <row r="46">
          <cell r="H46">
            <v>30</v>
          </cell>
        </row>
        <row r="47">
          <cell r="H47">
            <v>30</v>
          </cell>
        </row>
        <row r="48">
          <cell r="H48">
            <v>30</v>
          </cell>
        </row>
        <row r="49">
          <cell r="H49">
            <v>30</v>
          </cell>
        </row>
        <row r="50">
          <cell r="H50">
            <v>30</v>
          </cell>
        </row>
        <row r="51">
          <cell r="H51">
            <v>30</v>
          </cell>
        </row>
        <row r="52">
          <cell r="H52">
            <v>30</v>
          </cell>
        </row>
        <row r="53">
          <cell r="H53">
            <v>30</v>
          </cell>
        </row>
        <row r="54">
          <cell r="H54">
            <v>30</v>
          </cell>
        </row>
        <row r="55">
          <cell r="H55">
            <v>30</v>
          </cell>
        </row>
        <row r="56">
          <cell r="H56">
            <v>30</v>
          </cell>
        </row>
        <row r="57">
          <cell r="H57">
            <v>30</v>
          </cell>
        </row>
        <row r="58">
          <cell r="H58">
            <v>30</v>
          </cell>
        </row>
        <row r="59">
          <cell r="H59">
            <v>30</v>
          </cell>
        </row>
        <row r="60">
          <cell r="H60">
            <v>30</v>
          </cell>
        </row>
        <row r="61">
          <cell r="H61">
            <v>30</v>
          </cell>
        </row>
        <row r="62">
          <cell r="H62">
            <v>30</v>
          </cell>
        </row>
        <row r="63">
          <cell r="H63">
            <v>30</v>
          </cell>
        </row>
        <row r="64">
          <cell r="H64">
            <v>30</v>
          </cell>
        </row>
        <row r="65">
          <cell r="H65">
            <v>30</v>
          </cell>
        </row>
        <row r="66">
          <cell r="H66">
            <v>30</v>
          </cell>
        </row>
        <row r="67">
          <cell r="H67">
            <v>30</v>
          </cell>
        </row>
        <row r="68">
          <cell r="H68">
            <v>30</v>
          </cell>
        </row>
        <row r="69">
          <cell r="H69">
            <v>30</v>
          </cell>
        </row>
        <row r="70">
          <cell r="H70">
            <v>30</v>
          </cell>
        </row>
        <row r="71">
          <cell r="H71">
            <v>30</v>
          </cell>
        </row>
        <row r="72">
          <cell r="H72">
            <v>30</v>
          </cell>
        </row>
        <row r="73">
          <cell r="H73">
            <v>30</v>
          </cell>
        </row>
        <row r="74">
          <cell r="H74">
            <v>30</v>
          </cell>
        </row>
        <row r="75">
          <cell r="H75">
            <v>30</v>
          </cell>
        </row>
        <row r="76">
          <cell r="H76">
            <v>30</v>
          </cell>
        </row>
        <row r="77">
          <cell r="H77">
            <v>30</v>
          </cell>
        </row>
        <row r="78">
          <cell r="H78">
            <v>30</v>
          </cell>
        </row>
        <row r="79">
          <cell r="H79">
            <v>30</v>
          </cell>
        </row>
        <row r="80">
          <cell r="H80">
            <v>30</v>
          </cell>
        </row>
        <row r="81">
          <cell r="H81">
            <v>30</v>
          </cell>
        </row>
        <row r="82">
          <cell r="H82">
            <v>30</v>
          </cell>
        </row>
        <row r="83">
          <cell r="H83">
            <v>30</v>
          </cell>
        </row>
        <row r="84">
          <cell r="H84">
            <v>30</v>
          </cell>
        </row>
        <row r="85">
          <cell r="H85">
            <v>30</v>
          </cell>
        </row>
        <row r="86">
          <cell r="H86">
            <v>30</v>
          </cell>
        </row>
        <row r="87">
          <cell r="H87">
            <v>30</v>
          </cell>
        </row>
        <row r="88">
          <cell r="H88">
            <v>30</v>
          </cell>
        </row>
        <row r="89">
          <cell r="H89">
            <v>30</v>
          </cell>
        </row>
        <row r="90">
          <cell r="H90">
            <v>30</v>
          </cell>
        </row>
        <row r="91">
          <cell r="H91">
            <v>30</v>
          </cell>
        </row>
        <row r="92">
          <cell r="H92">
            <v>30</v>
          </cell>
        </row>
        <row r="93">
          <cell r="H93">
            <v>30</v>
          </cell>
        </row>
        <row r="94">
          <cell r="H94">
            <v>30</v>
          </cell>
        </row>
        <row r="95">
          <cell r="H95">
            <v>30</v>
          </cell>
        </row>
        <row r="96">
          <cell r="H96">
            <v>30</v>
          </cell>
        </row>
        <row r="97">
          <cell r="H97">
            <v>30</v>
          </cell>
        </row>
        <row r="98">
          <cell r="H98">
            <v>30</v>
          </cell>
        </row>
        <row r="99">
          <cell r="H99">
            <v>30</v>
          </cell>
        </row>
        <row r="100">
          <cell r="H100">
            <v>30</v>
          </cell>
        </row>
        <row r="101">
          <cell r="H101">
            <v>30</v>
          </cell>
        </row>
        <row r="102">
          <cell r="H102">
            <v>30</v>
          </cell>
        </row>
        <row r="103">
          <cell r="H103">
            <v>30</v>
          </cell>
        </row>
        <row r="104">
          <cell r="H104">
            <v>30</v>
          </cell>
        </row>
        <row r="105">
          <cell r="H105">
            <v>30</v>
          </cell>
        </row>
        <row r="106">
          <cell r="H106">
            <v>30</v>
          </cell>
        </row>
        <row r="107">
          <cell r="H107">
            <v>30</v>
          </cell>
        </row>
        <row r="108">
          <cell r="H108">
            <v>30</v>
          </cell>
        </row>
        <row r="109">
          <cell r="H109">
            <v>30</v>
          </cell>
        </row>
        <row r="110">
          <cell r="H110">
            <v>30</v>
          </cell>
        </row>
        <row r="111">
          <cell r="H111">
            <v>30</v>
          </cell>
        </row>
        <row r="112">
          <cell r="H112">
            <v>30</v>
          </cell>
        </row>
        <row r="113">
          <cell r="H113">
            <v>30</v>
          </cell>
        </row>
        <row r="114">
          <cell r="H114">
            <v>30</v>
          </cell>
        </row>
        <row r="115">
          <cell r="H115">
            <v>30</v>
          </cell>
        </row>
        <row r="116">
          <cell r="H116">
            <v>30</v>
          </cell>
        </row>
        <row r="117">
          <cell r="H117">
            <v>30</v>
          </cell>
        </row>
        <row r="118">
          <cell r="H118">
            <v>30</v>
          </cell>
        </row>
        <row r="119">
          <cell r="H119">
            <v>30</v>
          </cell>
        </row>
        <row r="120">
          <cell r="H120">
            <v>30</v>
          </cell>
        </row>
        <row r="121">
          <cell r="H121">
            <v>30</v>
          </cell>
        </row>
        <row r="122">
          <cell r="H122">
            <v>13</v>
          </cell>
        </row>
        <row r="123">
          <cell r="H123" t="str">
            <v>0</v>
          </cell>
        </row>
        <row r="124">
          <cell r="H124" t="str">
            <v>0</v>
          </cell>
        </row>
        <row r="125">
          <cell r="H125" t="str">
            <v>0</v>
          </cell>
        </row>
        <row r="126">
          <cell r="H126" t="str">
            <v>0</v>
          </cell>
        </row>
        <row r="127">
          <cell r="H127" t="str">
            <v>0</v>
          </cell>
        </row>
        <row r="128">
          <cell r="H128" t="str">
            <v>0</v>
          </cell>
        </row>
        <row r="129">
          <cell r="H129" t="str">
            <v>0</v>
          </cell>
        </row>
        <row r="130">
          <cell r="H130" t="str">
            <v>0</v>
          </cell>
        </row>
        <row r="131">
          <cell r="H131" t="str">
            <v>0</v>
          </cell>
        </row>
        <row r="132">
          <cell r="H132" t="str">
            <v>0</v>
          </cell>
        </row>
        <row r="133">
          <cell r="H133" t="str">
            <v>0</v>
          </cell>
        </row>
        <row r="134">
          <cell r="H134" t="str">
            <v>0</v>
          </cell>
        </row>
        <row r="135">
          <cell r="H135" t="str">
            <v>0</v>
          </cell>
        </row>
        <row r="136">
          <cell r="H136" t="str">
            <v>0</v>
          </cell>
        </row>
        <row r="137">
          <cell r="H137" t="str">
            <v>0</v>
          </cell>
        </row>
        <row r="138">
          <cell r="H138" t="str">
            <v>0</v>
          </cell>
        </row>
        <row r="139">
          <cell r="H139" t="str">
            <v>0</v>
          </cell>
        </row>
        <row r="140">
          <cell r="H140" t="str">
            <v>0</v>
          </cell>
        </row>
        <row r="141">
          <cell r="H141" t="str">
            <v>0</v>
          </cell>
        </row>
        <row r="142">
          <cell r="H142" t="str">
            <v>0</v>
          </cell>
        </row>
        <row r="143">
          <cell r="H143" t="str">
            <v>0</v>
          </cell>
        </row>
        <row r="144">
          <cell r="H144" t="str">
            <v>0</v>
          </cell>
        </row>
        <row r="145">
          <cell r="H145" t="str">
            <v>0</v>
          </cell>
        </row>
        <row r="146">
          <cell r="H146" t="str">
            <v>0</v>
          </cell>
        </row>
        <row r="147">
          <cell r="H147" t="str">
            <v>0</v>
          </cell>
        </row>
        <row r="148">
          <cell r="H148" t="str">
            <v>0</v>
          </cell>
        </row>
        <row r="149">
          <cell r="H149" t="str">
            <v>0</v>
          </cell>
        </row>
        <row r="150">
          <cell r="H150" t="str">
            <v>0</v>
          </cell>
        </row>
        <row r="151">
          <cell r="H151" t="str">
            <v>0</v>
          </cell>
        </row>
        <row r="152">
          <cell r="H152" t="str">
            <v>0</v>
          </cell>
        </row>
        <row r="153">
          <cell r="H153" t="str">
            <v>0</v>
          </cell>
        </row>
        <row r="154">
          <cell r="H154" t="str">
            <v>0</v>
          </cell>
        </row>
        <row r="155">
          <cell r="H155" t="str">
            <v>0</v>
          </cell>
        </row>
        <row r="156">
          <cell r="H156" t="str">
            <v>0</v>
          </cell>
        </row>
        <row r="157">
          <cell r="H157" t="str">
            <v>0</v>
          </cell>
        </row>
        <row r="158">
          <cell r="H158" t="str">
            <v>0</v>
          </cell>
        </row>
        <row r="159">
          <cell r="H159" t="str">
            <v>0</v>
          </cell>
        </row>
        <row r="160">
          <cell r="H160" t="str">
            <v>0</v>
          </cell>
        </row>
        <row r="161">
          <cell r="H161" t="str">
            <v>0</v>
          </cell>
        </row>
        <row r="162">
          <cell r="H162" t="str">
            <v>0</v>
          </cell>
        </row>
        <row r="163">
          <cell r="H163" t="str">
            <v>0</v>
          </cell>
        </row>
        <row r="164">
          <cell r="H164" t="str">
            <v>0</v>
          </cell>
        </row>
        <row r="165">
          <cell r="H165" t="str">
            <v>0</v>
          </cell>
        </row>
        <row r="166">
          <cell r="H166" t="str">
            <v>0</v>
          </cell>
        </row>
      </sheetData>
      <sheetData sheetId="3" refreshError="1">
        <row r="13">
          <cell r="A13">
            <v>40123</v>
          </cell>
        </row>
      </sheetData>
      <sheetData sheetId="4" refreshError="1">
        <row r="13">
          <cell r="A13">
            <v>40072</v>
          </cell>
        </row>
      </sheetData>
      <sheetData sheetId="5" refreshError="1">
        <row r="13">
          <cell r="A13">
            <v>32874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2B03-07A1-4812-A713-8BC4D12E87CE}">
  <dimension ref="A1:M177"/>
  <sheetViews>
    <sheetView tabSelected="1" topLeftCell="A67" workbookViewId="0">
      <selection activeCell="P84" sqref="P84"/>
    </sheetView>
  </sheetViews>
  <sheetFormatPr baseColWidth="10" defaultRowHeight="15" x14ac:dyDescent="0.25"/>
  <cols>
    <col min="7" max="7" width="12.85546875" bestFit="1" customWidth="1"/>
    <col min="10" max="10" width="11.85546875" bestFit="1" customWidth="1"/>
    <col min="12" max="12" width="14.85546875" bestFit="1" customWidth="1"/>
    <col min="13" max="13" width="12.85546875" bestFit="1" customWidth="1"/>
  </cols>
  <sheetData>
    <row r="1" spans="1:13" ht="16.5" x14ac:dyDescent="0.2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6.5" x14ac:dyDescent="0.25">
      <c r="A4" s="3"/>
      <c r="B4" s="4"/>
      <c r="C4" s="4"/>
      <c r="D4" s="4"/>
      <c r="E4" s="4"/>
      <c r="F4" s="5"/>
      <c r="G4" s="6"/>
      <c r="H4" s="7"/>
      <c r="I4" s="8"/>
      <c r="J4" s="9"/>
      <c r="K4" s="8"/>
      <c r="L4" s="6"/>
      <c r="M4" s="6"/>
    </row>
    <row r="5" spans="1:13" ht="16.5" x14ac:dyDescent="0.25">
      <c r="A5" s="10" t="s">
        <v>30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6.5" x14ac:dyDescent="0.25">
      <c r="B6" s="11"/>
      <c r="C6" s="11"/>
      <c r="D6" s="12"/>
      <c r="E6" s="13"/>
      <c r="F6" s="12"/>
      <c r="G6" s="12"/>
      <c r="H6" s="12"/>
      <c r="I6" s="14"/>
      <c r="J6" s="15"/>
    </row>
    <row r="7" spans="1:13" x14ac:dyDescent="0.25">
      <c r="A7" s="16" t="s">
        <v>2</v>
      </c>
      <c r="B7" s="17">
        <v>5.0000000000000001E-3</v>
      </c>
      <c r="C7" s="18" t="s">
        <v>3</v>
      </c>
      <c r="D7" s="19">
        <f ca="1">TODAY()</f>
        <v>44756</v>
      </c>
      <c r="E7" s="20" t="s">
        <v>4</v>
      </c>
      <c r="F7" s="21"/>
      <c r="G7" s="21"/>
      <c r="H7" s="21"/>
      <c r="I7" s="21"/>
      <c r="J7" s="21"/>
    </row>
    <row r="8" spans="1:13" x14ac:dyDescent="0.25">
      <c r="A8" s="22" t="s">
        <v>5</v>
      </c>
      <c r="B8" s="23"/>
      <c r="C8" s="24"/>
      <c r="D8" s="25"/>
      <c r="E8" s="20" t="s">
        <v>6</v>
      </c>
      <c r="F8" s="21"/>
      <c r="G8" s="21"/>
      <c r="H8" s="21"/>
      <c r="I8" s="21"/>
      <c r="J8" s="21"/>
    </row>
    <row r="9" spans="1:13" x14ac:dyDescent="0.25">
      <c r="A9" s="26" t="s">
        <v>7</v>
      </c>
      <c r="B9" s="27"/>
      <c r="C9" s="28"/>
      <c r="D9" s="29"/>
      <c r="F9" s="30"/>
      <c r="G9" s="30"/>
      <c r="H9" s="30"/>
      <c r="I9" s="31"/>
      <c r="J9" s="32"/>
      <c r="K9" s="30"/>
    </row>
    <row r="10" spans="1:13" x14ac:dyDescent="0.25">
      <c r="A10" s="33"/>
      <c r="B10" s="32"/>
      <c r="C10" s="32"/>
      <c r="D10" s="32"/>
      <c r="E10" s="32"/>
      <c r="F10" s="30"/>
      <c r="G10" s="30"/>
      <c r="H10" s="30"/>
      <c r="I10" s="30"/>
      <c r="J10" s="31"/>
      <c r="K10" s="32"/>
      <c r="L10" s="30"/>
    </row>
    <row r="11" spans="1:13" x14ac:dyDescent="0.25">
      <c r="A11" s="34" t="s">
        <v>8</v>
      </c>
      <c r="B11" s="35"/>
      <c r="C11" s="36" t="s">
        <v>9</v>
      </c>
      <c r="D11" s="37" t="s">
        <v>10</v>
      </c>
      <c r="E11" s="38" t="s">
        <v>11</v>
      </c>
      <c r="F11" s="38" t="s">
        <v>12</v>
      </c>
      <c r="G11" s="39" t="s">
        <v>13</v>
      </c>
      <c r="H11" s="39"/>
      <c r="I11" s="39"/>
      <c r="J11" s="39"/>
      <c r="K11" s="39"/>
      <c r="L11" s="39"/>
      <c r="M11" s="39"/>
    </row>
    <row r="12" spans="1:13" ht="33.75" x14ac:dyDescent="0.25">
      <c r="A12" s="40" t="s">
        <v>14</v>
      </c>
      <c r="B12" s="40" t="s">
        <v>3</v>
      </c>
      <c r="C12" s="41"/>
      <c r="D12" s="42" t="s">
        <v>15</v>
      </c>
      <c r="E12" s="43"/>
      <c r="F12" s="43"/>
      <c r="G12" s="44" t="s">
        <v>16</v>
      </c>
      <c r="H12" s="45" t="s">
        <v>17</v>
      </c>
      <c r="I12" s="46" t="s">
        <v>18</v>
      </c>
      <c r="J12" s="47" t="s">
        <v>19</v>
      </c>
      <c r="K12" s="48"/>
      <c r="L12" s="49" t="s">
        <v>20</v>
      </c>
      <c r="M12" s="50" t="s">
        <v>21</v>
      </c>
    </row>
    <row r="13" spans="1:13" x14ac:dyDescent="0.25">
      <c r="A13" s="51">
        <v>42583</v>
      </c>
      <c r="B13" s="52">
        <v>42613</v>
      </c>
      <c r="C13" s="53"/>
      <c r="D13" s="54">
        <v>0.5</v>
      </c>
      <c r="E13" s="55"/>
      <c r="F13" s="56"/>
      <c r="G13" s="57">
        <f>D8</f>
        <v>0</v>
      </c>
      <c r="H13" s="58"/>
      <c r="I13" s="59">
        <f>D9</f>
        <v>0</v>
      </c>
      <c r="J13" s="60" t="s">
        <v>22</v>
      </c>
      <c r="K13" s="61" t="s">
        <v>23</v>
      </c>
      <c r="L13" s="59">
        <f>I13</f>
        <v>0</v>
      </c>
      <c r="M13" s="62">
        <f>SUM(G13,I13)</f>
        <v>0</v>
      </c>
    </row>
    <row r="14" spans="1:13" x14ac:dyDescent="0.25">
      <c r="A14" s="63">
        <v>42583</v>
      </c>
      <c r="B14" s="63">
        <f>Fam_Hasta</f>
        <v>42613</v>
      </c>
      <c r="C14" s="105">
        <v>205355</v>
      </c>
      <c r="D14" s="64">
        <v>205355</v>
      </c>
      <c r="E14" s="64"/>
      <c r="F14" s="64"/>
      <c r="G14" s="65">
        <f>MIN(G13,M13)+SUM(D14:F14)</f>
        <v>205355</v>
      </c>
      <c r="H14" s="58">
        <f t="shared" ref="H14:H45" ca="1" si="0">IF(B14&gt;Int_Has,"0",IF(A14="","",DAYS360(A14,B14+(1))))</f>
        <v>30</v>
      </c>
      <c r="I14" s="66">
        <f t="shared" ref="I14:I45" ca="1" si="1">IF(B14&gt;Int_Has,"0",IF(B14="","",IF(G14&lt;0,"0",((G14*B$7)/30)*H14)))</f>
        <v>1026.7750000000001</v>
      </c>
      <c r="J14" s="64"/>
      <c r="K14" s="67"/>
      <c r="L14" s="68">
        <f ca="1">IF(L13&lt;0,I14-J14,L13+I14-J14)</f>
        <v>1026.7750000000001</v>
      </c>
      <c r="M14" s="69">
        <f ca="1">SUM(M13,(D14:F14),I14)-J14</f>
        <v>206381.77499999999</v>
      </c>
    </row>
    <row r="15" spans="1:13" x14ac:dyDescent="0.25">
      <c r="A15" s="63">
        <f>DATE(YEAR(B14),MONTH(B14),DAY(B14)+1)</f>
        <v>42614</v>
      </c>
      <c r="B15" s="63">
        <f t="shared" ref="B15:B79" ca="1" si="2">IF(A15=DATE(YEAR(Int_Has),MONTH(Int_Has),DAY(1)),DATE(YEAR(Int_Has),MONTH(Int_Has),DAY(Int_Has)),DATE(YEAR(A15),MONTH(A15)+1,))</f>
        <v>42643</v>
      </c>
      <c r="C15" s="64">
        <v>0</v>
      </c>
      <c r="D15" s="64">
        <v>205355</v>
      </c>
      <c r="E15" s="64">
        <v>0</v>
      </c>
      <c r="F15" s="64">
        <v>0</v>
      </c>
      <c r="G15" s="65">
        <f t="shared" ref="G15:G78" ca="1" si="3">MIN(G14,M14)+SUM(D15:F15)</f>
        <v>410710</v>
      </c>
      <c r="H15" s="58">
        <f t="shared" ca="1" si="0"/>
        <v>30</v>
      </c>
      <c r="I15" s="66">
        <f t="shared" ca="1" si="1"/>
        <v>2053.5500000000002</v>
      </c>
      <c r="J15" s="64"/>
      <c r="K15" s="67"/>
      <c r="L15" s="68">
        <f t="shared" ref="L15:L78" ca="1" si="4">IF(L14&lt;0,I15-J15,L14+I15-J15)</f>
        <v>3080.3250000000003</v>
      </c>
      <c r="M15" s="69">
        <f t="shared" ref="M15:M78" ca="1" si="5">SUM(M14,(D15:F15),I15)-J15</f>
        <v>413790.32500000001</v>
      </c>
    </row>
    <row r="16" spans="1:13" x14ac:dyDescent="0.25">
      <c r="A16" s="63">
        <f t="shared" ref="A16:A79" ca="1" si="6">DATE(YEAR(B15),MONTH(B15),DAY(B15)+1)</f>
        <v>42644</v>
      </c>
      <c r="B16" s="63">
        <f t="shared" ca="1" si="2"/>
        <v>42674</v>
      </c>
      <c r="C16" s="64"/>
      <c r="D16" s="64">
        <v>205355</v>
      </c>
      <c r="E16" s="64"/>
      <c r="F16" s="64"/>
      <c r="G16" s="65">
        <f t="shared" ca="1" si="3"/>
        <v>616065</v>
      </c>
      <c r="H16" s="58">
        <f t="shared" ca="1" si="0"/>
        <v>30</v>
      </c>
      <c r="I16" s="66">
        <f t="shared" ca="1" si="1"/>
        <v>3080.3250000000003</v>
      </c>
      <c r="J16" s="64"/>
      <c r="K16" s="67"/>
      <c r="L16" s="68">
        <f t="shared" ca="1" si="4"/>
        <v>6160.6500000000005</v>
      </c>
      <c r="M16" s="69">
        <f t="shared" ca="1" si="5"/>
        <v>622225.64999999991</v>
      </c>
    </row>
    <row r="17" spans="1:13" x14ac:dyDescent="0.25">
      <c r="A17" s="63">
        <f t="shared" ca="1" si="6"/>
        <v>42675</v>
      </c>
      <c r="B17" s="63">
        <f t="shared" ca="1" si="2"/>
        <v>42704</v>
      </c>
      <c r="C17" s="64"/>
      <c r="D17" s="64">
        <v>205355</v>
      </c>
      <c r="E17" s="64"/>
      <c r="F17" s="64"/>
      <c r="G17" s="65">
        <f t="shared" ca="1" si="3"/>
        <v>821420</v>
      </c>
      <c r="H17" s="58">
        <f t="shared" ca="1" si="0"/>
        <v>30</v>
      </c>
      <c r="I17" s="66">
        <f t="shared" ca="1" si="1"/>
        <v>4107.1000000000004</v>
      </c>
      <c r="J17" s="64"/>
      <c r="K17" s="67"/>
      <c r="L17" s="68">
        <f t="shared" ca="1" si="4"/>
        <v>10267.75</v>
      </c>
      <c r="M17" s="69">
        <f t="shared" ca="1" si="5"/>
        <v>831687.74999999988</v>
      </c>
    </row>
    <row r="18" spans="1:13" x14ac:dyDescent="0.25">
      <c r="A18" s="63">
        <f t="shared" ca="1" si="6"/>
        <v>42705</v>
      </c>
      <c r="B18" s="63">
        <f t="shared" ca="1" si="2"/>
        <v>42735</v>
      </c>
      <c r="C18" s="64"/>
      <c r="D18" s="64">
        <v>205355</v>
      </c>
      <c r="E18" s="64"/>
      <c r="F18" s="64"/>
      <c r="G18" s="65">
        <f t="shared" ca="1" si="3"/>
        <v>1026775</v>
      </c>
      <c r="H18" s="58">
        <f t="shared" ca="1" si="0"/>
        <v>30</v>
      </c>
      <c r="I18" s="66">
        <f t="shared" ca="1" si="1"/>
        <v>5133.875</v>
      </c>
      <c r="J18" s="64"/>
      <c r="K18" s="67"/>
      <c r="L18" s="68">
        <f t="shared" ca="1" si="4"/>
        <v>15401.625</v>
      </c>
      <c r="M18" s="69">
        <f t="shared" ca="1" si="5"/>
        <v>1042176.6249999999</v>
      </c>
    </row>
    <row r="19" spans="1:13" x14ac:dyDescent="0.25">
      <c r="A19" s="63">
        <f t="shared" ca="1" si="6"/>
        <v>42736</v>
      </c>
      <c r="B19" s="63">
        <f t="shared" ca="1" si="2"/>
        <v>42766</v>
      </c>
      <c r="C19" s="64"/>
      <c r="D19" s="64">
        <v>205355</v>
      </c>
      <c r="E19" s="64">
        <v>0</v>
      </c>
      <c r="F19" s="64"/>
      <c r="G19" s="65">
        <f t="shared" ca="1" si="3"/>
        <v>1232130</v>
      </c>
      <c r="H19" s="58">
        <f t="shared" ca="1" si="0"/>
        <v>30</v>
      </c>
      <c r="I19" s="66">
        <f t="shared" ca="1" si="1"/>
        <v>6160.6500000000005</v>
      </c>
      <c r="J19" s="64"/>
      <c r="K19" s="67"/>
      <c r="L19" s="68">
        <f t="shared" ca="1" si="4"/>
        <v>21562.275000000001</v>
      </c>
      <c r="M19" s="69">
        <f t="shared" ca="1" si="5"/>
        <v>1253692.2749999999</v>
      </c>
    </row>
    <row r="20" spans="1:13" x14ac:dyDescent="0.25">
      <c r="A20" s="63">
        <f t="shared" ca="1" si="6"/>
        <v>42767</v>
      </c>
      <c r="B20" s="63">
        <f t="shared" ca="1" si="2"/>
        <v>42794</v>
      </c>
      <c r="C20" s="64"/>
      <c r="D20" s="64">
        <v>205355</v>
      </c>
      <c r="E20" s="64"/>
      <c r="F20" s="64"/>
      <c r="G20" s="65">
        <f t="shared" ca="1" si="3"/>
        <v>1437485</v>
      </c>
      <c r="H20" s="58">
        <f t="shared" ca="1" si="0"/>
        <v>30</v>
      </c>
      <c r="I20" s="66">
        <f t="shared" ca="1" si="1"/>
        <v>7187.4250000000002</v>
      </c>
      <c r="J20" s="64"/>
      <c r="K20" s="67"/>
      <c r="L20" s="68">
        <f t="shared" ca="1" si="4"/>
        <v>28749.7</v>
      </c>
      <c r="M20" s="69">
        <f t="shared" ca="1" si="5"/>
        <v>1466234.7</v>
      </c>
    </row>
    <row r="21" spans="1:13" x14ac:dyDescent="0.25">
      <c r="A21" s="63">
        <f t="shared" ca="1" si="6"/>
        <v>42795</v>
      </c>
      <c r="B21" s="63">
        <f t="shared" ca="1" si="2"/>
        <v>42825</v>
      </c>
      <c r="C21" s="64"/>
      <c r="D21" s="64">
        <v>205355</v>
      </c>
      <c r="E21" s="64"/>
      <c r="F21" s="64"/>
      <c r="G21" s="65">
        <f t="shared" ca="1" si="3"/>
        <v>1642840</v>
      </c>
      <c r="H21" s="58">
        <f t="shared" ca="1" si="0"/>
        <v>30</v>
      </c>
      <c r="I21" s="66">
        <f t="shared" ca="1" si="1"/>
        <v>8214.2000000000007</v>
      </c>
      <c r="J21" s="64"/>
      <c r="K21" s="67"/>
      <c r="L21" s="68">
        <f t="shared" ca="1" si="4"/>
        <v>36963.9</v>
      </c>
      <c r="M21" s="69">
        <f t="shared" ca="1" si="5"/>
        <v>1679803.9</v>
      </c>
    </row>
    <row r="22" spans="1:13" x14ac:dyDescent="0.25">
      <c r="A22" s="63">
        <f t="shared" ca="1" si="6"/>
        <v>42826</v>
      </c>
      <c r="B22" s="63">
        <f t="shared" ca="1" si="2"/>
        <v>42855</v>
      </c>
      <c r="C22" s="64"/>
      <c r="D22" s="64">
        <v>205355</v>
      </c>
      <c r="E22" s="64"/>
      <c r="F22" s="64"/>
      <c r="G22" s="65">
        <f t="shared" ca="1" si="3"/>
        <v>1848195</v>
      </c>
      <c r="H22" s="58">
        <f t="shared" ca="1" si="0"/>
        <v>30</v>
      </c>
      <c r="I22" s="66">
        <f t="shared" ca="1" si="1"/>
        <v>9240.9750000000004</v>
      </c>
      <c r="J22" s="64"/>
      <c r="K22" s="67"/>
      <c r="L22" s="68">
        <f t="shared" ca="1" si="4"/>
        <v>46204.875</v>
      </c>
      <c r="M22" s="69">
        <f t="shared" ca="1" si="5"/>
        <v>1894399.875</v>
      </c>
    </row>
    <row r="23" spans="1:13" x14ac:dyDescent="0.25">
      <c r="A23" s="63">
        <f t="shared" ca="1" si="6"/>
        <v>42856</v>
      </c>
      <c r="B23" s="63">
        <f t="shared" ca="1" si="2"/>
        <v>42886</v>
      </c>
      <c r="C23" s="64"/>
      <c r="D23" s="64">
        <v>205355</v>
      </c>
      <c r="E23" s="64"/>
      <c r="F23" s="64"/>
      <c r="G23" s="65">
        <f t="shared" ca="1" si="3"/>
        <v>2053550</v>
      </c>
      <c r="H23" s="58">
        <f t="shared" ca="1" si="0"/>
        <v>30</v>
      </c>
      <c r="I23" s="66">
        <f t="shared" ca="1" si="1"/>
        <v>10267.75</v>
      </c>
      <c r="J23" s="64"/>
      <c r="K23" s="67"/>
      <c r="L23" s="68">
        <f t="shared" ca="1" si="4"/>
        <v>56472.625</v>
      </c>
      <c r="M23" s="69">
        <f t="shared" ca="1" si="5"/>
        <v>2110022.625</v>
      </c>
    </row>
    <row r="24" spans="1:13" x14ac:dyDescent="0.25">
      <c r="A24" s="63">
        <f t="shared" ca="1" si="6"/>
        <v>42887</v>
      </c>
      <c r="B24" s="63">
        <f t="shared" ca="1" si="2"/>
        <v>42916</v>
      </c>
      <c r="C24" s="64"/>
      <c r="D24" s="64">
        <v>205355</v>
      </c>
      <c r="E24" s="64"/>
      <c r="F24" s="64"/>
      <c r="G24" s="65">
        <f t="shared" ca="1" si="3"/>
        <v>2258905</v>
      </c>
      <c r="H24" s="58">
        <f t="shared" ca="1" si="0"/>
        <v>30</v>
      </c>
      <c r="I24" s="66">
        <f t="shared" ca="1" si="1"/>
        <v>11294.525</v>
      </c>
      <c r="J24" s="64"/>
      <c r="K24" s="67"/>
      <c r="L24" s="68">
        <f t="shared" ca="1" si="4"/>
        <v>67767.149999999994</v>
      </c>
      <c r="M24" s="69">
        <f t="shared" ca="1" si="5"/>
        <v>2326672.15</v>
      </c>
    </row>
    <row r="25" spans="1:13" x14ac:dyDescent="0.25">
      <c r="A25" s="63">
        <f t="shared" ca="1" si="6"/>
        <v>42917</v>
      </c>
      <c r="B25" s="63">
        <f t="shared" ca="1" si="2"/>
        <v>42947</v>
      </c>
      <c r="C25" s="64"/>
      <c r="D25" s="64">
        <v>205355</v>
      </c>
      <c r="E25" s="64"/>
      <c r="F25" s="64"/>
      <c r="G25" s="65">
        <f t="shared" ca="1" si="3"/>
        <v>2464260</v>
      </c>
      <c r="H25" s="58">
        <f t="shared" ca="1" si="0"/>
        <v>30</v>
      </c>
      <c r="I25" s="66">
        <f t="shared" ca="1" si="1"/>
        <v>12321.300000000001</v>
      </c>
      <c r="J25" s="64"/>
      <c r="K25" s="67"/>
      <c r="L25" s="68">
        <f t="shared" ca="1" si="4"/>
        <v>80088.45</v>
      </c>
      <c r="M25" s="69">
        <f t="shared" ca="1" si="5"/>
        <v>2544348.4499999997</v>
      </c>
    </row>
    <row r="26" spans="1:13" x14ac:dyDescent="0.25">
      <c r="A26" s="63">
        <f t="shared" ca="1" si="6"/>
        <v>42948</v>
      </c>
      <c r="B26" s="63">
        <f t="shared" ca="1" si="2"/>
        <v>42978</v>
      </c>
      <c r="C26" s="64"/>
      <c r="D26" s="64">
        <v>205355</v>
      </c>
      <c r="E26" s="64"/>
      <c r="F26" s="64"/>
      <c r="G26" s="65">
        <f t="shared" ca="1" si="3"/>
        <v>2669615</v>
      </c>
      <c r="H26" s="58">
        <f t="shared" ca="1" si="0"/>
        <v>30</v>
      </c>
      <c r="I26" s="66">
        <f t="shared" ca="1" si="1"/>
        <v>13348.075000000001</v>
      </c>
      <c r="J26" s="64"/>
      <c r="K26" s="67"/>
      <c r="L26" s="68">
        <f t="shared" ca="1" si="4"/>
        <v>93436.524999999994</v>
      </c>
      <c r="M26" s="69">
        <f t="shared" ca="1" si="5"/>
        <v>2763051.5249999999</v>
      </c>
    </row>
    <row r="27" spans="1:13" x14ac:dyDescent="0.25">
      <c r="A27" s="63">
        <f t="shared" ca="1" si="6"/>
        <v>42979</v>
      </c>
      <c r="B27" s="63">
        <f t="shared" ca="1" si="2"/>
        <v>43008</v>
      </c>
      <c r="C27" s="64"/>
      <c r="D27" s="64">
        <v>205355</v>
      </c>
      <c r="E27" s="64"/>
      <c r="F27" s="64"/>
      <c r="G27" s="65">
        <f t="shared" ca="1" si="3"/>
        <v>2874970</v>
      </c>
      <c r="H27" s="58">
        <f t="shared" ca="1" si="0"/>
        <v>30</v>
      </c>
      <c r="I27" s="66">
        <f t="shared" ca="1" si="1"/>
        <v>14374.85</v>
      </c>
      <c r="J27" s="64"/>
      <c r="K27" s="67"/>
      <c r="L27" s="68">
        <f t="shared" ca="1" si="4"/>
        <v>107811.375</v>
      </c>
      <c r="M27" s="69">
        <f t="shared" ca="1" si="5"/>
        <v>2982781.375</v>
      </c>
    </row>
    <row r="28" spans="1:13" x14ac:dyDescent="0.25">
      <c r="A28" s="63">
        <f t="shared" ca="1" si="6"/>
        <v>43009</v>
      </c>
      <c r="B28" s="63">
        <f t="shared" ca="1" si="2"/>
        <v>43039</v>
      </c>
      <c r="C28" s="64"/>
      <c r="D28" s="64">
        <v>205355</v>
      </c>
      <c r="E28" s="64"/>
      <c r="F28" s="64"/>
      <c r="G28" s="65">
        <f t="shared" ca="1" si="3"/>
        <v>3080325</v>
      </c>
      <c r="H28" s="58">
        <f t="shared" ca="1" si="0"/>
        <v>30</v>
      </c>
      <c r="I28" s="66">
        <f t="shared" ca="1" si="1"/>
        <v>15401.625000000002</v>
      </c>
      <c r="J28" s="64"/>
      <c r="K28" s="67"/>
      <c r="L28" s="68">
        <f t="shared" ca="1" si="4"/>
        <v>123213</v>
      </c>
      <c r="M28" s="69">
        <f t="shared" ca="1" si="5"/>
        <v>3203538</v>
      </c>
    </row>
    <row r="29" spans="1:13" x14ac:dyDescent="0.25">
      <c r="A29" s="63">
        <f t="shared" ca="1" si="6"/>
        <v>43040</v>
      </c>
      <c r="B29" s="63">
        <f t="shared" ca="1" si="2"/>
        <v>43069</v>
      </c>
      <c r="C29" s="64"/>
      <c r="D29" s="64">
        <v>205355</v>
      </c>
      <c r="E29" s="64"/>
      <c r="F29" s="64"/>
      <c r="G29" s="65">
        <f t="shared" ca="1" si="3"/>
        <v>3285680</v>
      </c>
      <c r="H29" s="58">
        <f t="shared" ca="1" si="0"/>
        <v>30</v>
      </c>
      <c r="I29" s="66">
        <f t="shared" ca="1" si="1"/>
        <v>16428.400000000001</v>
      </c>
      <c r="J29" s="64"/>
      <c r="K29" s="67"/>
      <c r="L29" s="68">
        <f t="shared" ca="1" si="4"/>
        <v>139641.4</v>
      </c>
      <c r="M29" s="69">
        <f t="shared" ca="1" si="5"/>
        <v>3425321.4</v>
      </c>
    </row>
    <row r="30" spans="1:13" x14ac:dyDescent="0.25">
      <c r="A30" s="63">
        <f t="shared" ca="1" si="6"/>
        <v>43070</v>
      </c>
      <c r="B30" s="63">
        <f t="shared" ca="1" si="2"/>
        <v>43100</v>
      </c>
      <c r="C30" s="64"/>
      <c r="D30" s="64">
        <v>205355</v>
      </c>
      <c r="E30" s="64"/>
      <c r="F30" s="64"/>
      <c r="G30" s="65">
        <f t="shared" ca="1" si="3"/>
        <v>3491035</v>
      </c>
      <c r="H30" s="58">
        <f t="shared" ca="1" si="0"/>
        <v>30</v>
      </c>
      <c r="I30" s="66">
        <f t="shared" ca="1" si="1"/>
        <v>17455.174999999999</v>
      </c>
      <c r="J30" s="64"/>
      <c r="K30" s="67"/>
      <c r="L30" s="68">
        <f t="shared" ca="1" si="4"/>
        <v>157096.57499999998</v>
      </c>
      <c r="M30" s="69">
        <f t="shared" ca="1" si="5"/>
        <v>3648131.5749999997</v>
      </c>
    </row>
    <row r="31" spans="1:13" x14ac:dyDescent="0.25">
      <c r="A31" s="63">
        <f t="shared" ca="1" si="6"/>
        <v>43101</v>
      </c>
      <c r="B31" s="63">
        <f t="shared" ca="1" si="2"/>
        <v>43131</v>
      </c>
      <c r="C31" s="64"/>
      <c r="D31" s="64">
        <v>205355</v>
      </c>
      <c r="E31" s="64"/>
      <c r="F31" s="64"/>
      <c r="G31" s="65">
        <f t="shared" ca="1" si="3"/>
        <v>3696390</v>
      </c>
      <c r="H31" s="58">
        <f t="shared" ca="1" si="0"/>
        <v>30</v>
      </c>
      <c r="I31" s="66">
        <f t="shared" ca="1" si="1"/>
        <v>18481.95</v>
      </c>
      <c r="J31" s="64"/>
      <c r="K31" s="67"/>
      <c r="L31" s="68">
        <f t="shared" ca="1" si="4"/>
        <v>175578.52499999999</v>
      </c>
      <c r="M31" s="69">
        <f t="shared" ca="1" si="5"/>
        <v>3871968.5249999999</v>
      </c>
    </row>
    <row r="32" spans="1:13" x14ac:dyDescent="0.25">
      <c r="A32" s="63">
        <f t="shared" ca="1" si="6"/>
        <v>43132</v>
      </c>
      <c r="B32" s="63">
        <f t="shared" ca="1" si="2"/>
        <v>43159</v>
      </c>
      <c r="C32" s="64"/>
      <c r="D32" s="64">
        <v>205355</v>
      </c>
      <c r="E32" s="64"/>
      <c r="F32" s="64"/>
      <c r="G32" s="65">
        <f t="shared" ca="1" si="3"/>
        <v>3901745</v>
      </c>
      <c r="H32" s="58">
        <f t="shared" ca="1" si="0"/>
        <v>30</v>
      </c>
      <c r="I32" s="66">
        <f t="shared" ca="1" si="1"/>
        <v>19508.725000000002</v>
      </c>
      <c r="J32" s="64"/>
      <c r="K32" s="67"/>
      <c r="L32" s="68">
        <f t="shared" ca="1" si="4"/>
        <v>195087.25</v>
      </c>
      <c r="M32" s="69">
        <f t="shared" ca="1" si="5"/>
        <v>4096832.25</v>
      </c>
    </row>
    <row r="33" spans="1:13" x14ac:dyDescent="0.25">
      <c r="A33" s="63">
        <f t="shared" ca="1" si="6"/>
        <v>43160</v>
      </c>
      <c r="B33" s="63">
        <f t="shared" ca="1" si="2"/>
        <v>43190</v>
      </c>
      <c r="C33" s="64"/>
      <c r="D33" s="64">
        <v>205355</v>
      </c>
      <c r="E33" s="64"/>
      <c r="F33" s="64"/>
      <c r="G33" s="65">
        <f t="shared" ca="1" si="3"/>
        <v>4107100</v>
      </c>
      <c r="H33" s="58">
        <f t="shared" ca="1" si="0"/>
        <v>30</v>
      </c>
      <c r="I33" s="66">
        <f t="shared" ca="1" si="1"/>
        <v>20535.5</v>
      </c>
      <c r="J33" s="64"/>
      <c r="K33" s="67"/>
      <c r="L33" s="68">
        <f t="shared" ca="1" si="4"/>
        <v>215622.75</v>
      </c>
      <c r="M33" s="69">
        <f t="shared" ca="1" si="5"/>
        <v>4322722.75</v>
      </c>
    </row>
    <row r="34" spans="1:13" x14ac:dyDescent="0.25">
      <c r="A34" s="63">
        <f t="shared" ca="1" si="6"/>
        <v>43191</v>
      </c>
      <c r="B34" s="63">
        <f t="shared" ca="1" si="2"/>
        <v>43220</v>
      </c>
      <c r="C34" s="64"/>
      <c r="D34" s="64">
        <v>205355</v>
      </c>
      <c r="E34" s="64"/>
      <c r="F34" s="64"/>
      <c r="G34" s="65">
        <f t="shared" ca="1" si="3"/>
        <v>4312455</v>
      </c>
      <c r="H34" s="58">
        <f t="shared" ca="1" si="0"/>
        <v>30</v>
      </c>
      <c r="I34" s="66">
        <f t="shared" ca="1" si="1"/>
        <v>21562.275000000001</v>
      </c>
      <c r="J34" s="64"/>
      <c r="K34" s="67"/>
      <c r="L34" s="68">
        <f t="shared" ca="1" si="4"/>
        <v>237185.02499999999</v>
      </c>
      <c r="M34" s="69">
        <f t="shared" ca="1" si="5"/>
        <v>4549640.0250000004</v>
      </c>
    </row>
    <row r="35" spans="1:13" x14ac:dyDescent="0.25">
      <c r="A35" s="63">
        <f t="shared" ca="1" si="6"/>
        <v>43221</v>
      </c>
      <c r="B35" s="63">
        <f t="shared" ca="1" si="2"/>
        <v>43251</v>
      </c>
      <c r="C35" s="64"/>
      <c r="D35" s="64">
        <v>205355</v>
      </c>
      <c r="E35" s="64"/>
      <c r="F35" s="64"/>
      <c r="G35" s="65">
        <f t="shared" ca="1" si="3"/>
        <v>4517810</v>
      </c>
      <c r="H35" s="58">
        <f t="shared" ca="1" si="0"/>
        <v>30</v>
      </c>
      <c r="I35" s="66">
        <f t="shared" ca="1" si="1"/>
        <v>22589.05</v>
      </c>
      <c r="J35" s="64"/>
      <c r="K35" s="67"/>
      <c r="L35" s="68">
        <f t="shared" ca="1" si="4"/>
        <v>259774.07499999998</v>
      </c>
      <c r="M35" s="69">
        <f t="shared" ca="1" si="5"/>
        <v>4777584.0750000002</v>
      </c>
    </row>
    <row r="36" spans="1:13" x14ac:dyDescent="0.25">
      <c r="A36" s="63">
        <f t="shared" ca="1" si="6"/>
        <v>43252</v>
      </c>
      <c r="B36" s="63">
        <f t="shared" ca="1" si="2"/>
        <v>43281</v>
      </c>
      <c r="C36" s="64"/>
      <c r="D36" s="64">
        <v>205355</v>
      </c>
      <c r="E36" s="64"/>
      <c r="F36" s="64"/>
      <c r="G36" s="65">
        <f t="shared" ca="1" si="3"/>
        <v>4723165</v>
      </c>
      <c r="H36" s="58">
        <f t="shared" ca="1" si="0"/>
        <v>30</v>
      </c>
      <c r="I36" s="66">
        <f t="shared" ca="1" si="1"/>
        <v>23615.825000000001</v>
      </c>
      <c r="J36" s="64"/>
      <c r="K36" s="67"/>
      <c r="L36" s="68">
        <f t="shared" ca="1" si="4"/>
        <v>283389.89999999997</v>
      </c>
      <c r="M36" s="69">
        <f t="shared" ca="1" si="5"/>
        <v>5006554.9000000004</v>
      </c>
    </row>
    <row r="37" spans="1:13" x14ac:dyDescent="0.25">
      <c r="A37" s="63">
        <f t="shared" ca="1" si="6"/>
        <v>43282</v>
      </c>
      <c r="B37" s="63">
        <f t="shared" ca="1" si="2"/>
        <v>43312</v>
      </c>
      <c r="C37" s="64"/>
      <c r="D37" s="64">
        <v>205355</v>
      </c>
      <c r="E37" s="64"/>
      <c r="F37" s="64"/>
      <c r="G37" s="65">
        <f t="shared" ca="1" si="3"/>
        <v>4928520</v>
      </c>
      <c r="H37" s="58">
        <f t="shared" ca="1" si="0"/>
        <v>30</v>
      </c>
      <c r="I37" s="66">
        <f t="shared" ca="1" si="1"/>
        <v>24642.600000000002</v>
      </c>
      <c r="J37" s="64"/>
      <c r="K37" s="67"/>
      <c r="L37" s="68">
        <f t="shared" ca="1" si="4"/>
        <v>308032.49999999994</v>
      </c>
      <c r="M37" s="69">
        <f t="shared" ca="1" si="5"/>
        <v>5236552.5</v>
      </c>
    </row>
    <row r="38" spans="1:13" x14ac:dyDescent="0.25">
      <c r="A38" s="63">
        <f t="shared" ca="1" si="6"/>
        <v>43313</v>
      </c>
      <c r="B38" s="63">
        <f t="shared" ca="1" si="2"/>
        <v>43343</v>
      </c>
      <c r="C38" s="64"/>
      <c r="D38" s="64">
        <v>205355</v>
      </c>
      <c r="E38" s="64"/>
      <c r="F38" s="64"/>
      <c r="G38" s="65">
        <f t="shared" ca="1" si="3"/>
        <v>5133875</v>
      </c>
      <c r="H38" s="58">
        <f t="shared" ca="1" si="0"/>
        <v>30</v>
      </c>
      <c r="I38" s="66">
        <f t="shared" ca="1" si="1"/>
        <v>25669.375</v>
      </c>
      <c r="J38" s="64"/>
      <c r="K38" s="67"/>
      <c r="L38" s="68">
        <f t="shared" ca="1" si="4"/>
        <v>333701.87499999994</v>
      </c>
      <c r="M38" s="69">
        <f t="shared" ca="1" si="5"/>
        <v>5467576.875</v>
      </c>
    </row>
    <row r="39" spans="1:13" x14ac:dyDescent="0.25">
      <c r="A39" s="63">
        <f t="shared" ca="1" si="6"/>
        <v>43344</v>
      </c>
      <c r="B39" s="63">
        <f t="shared" ca="1" si="2"/>
        <v>43373</v>
      </c>
      <c r="C39" s="64"/>
      <c r="D39" s="64">
        <v>205355</v>
      </c>
      <c r="E39" s="64"/>
      <c r="F39" s="64"/>
      <c r="G39" s="65">
        <f t="shared" ca="1" si="3"/>
        <v>5339230</v>
      </c>
      <c r="H39" s="58">
        <f t="shared" ca="1" si="0"/>
        <v>30</v>
      </c>
      <c r="I39" s="66">
        <f t="shared" ca="1" si="1"/>
        <v>26696.15</v>
      </c>
      <c r="J39" s="64"/>
      <c r="K39" s="67"/>
      <c r="L39" s="68">
        <f t="shared" ca="1" si="4"/>
        <v>360398.02499999997</v>
      </c>
      <c r="M39" s="69">
        <f t="shared" ca="1" si="5"/>
        <v>5699628.0250000004</v>
      </c>
    </row>
    <row r="40" spans="1:13" x14ac:dyDescent="0.25">
      <c r="A40" s="63">
        <f t="shared" ca="1" si="6"/>
        <v>43374</v>
      </c>
      <c r="B40" s="63">
        <f t="shared" ca="1" si="2"/>
        <v>43404</v>
      </c>
      <c r="C40" s="64"/>
      <c r="D40" s="64">
        <v>205355</v>
      </c>
      <c r="E40" s="64"/>
      <c r="F40" s="64"/>
      <c r="G40" s="65">
        <f t="shared" ca="1" si="3"/>
        <v>5544585</v>
      </c>
      <c r="H40" s="58">
        <f t="shared" ca="1" si="0"/>
        <v>30</v>
      </c>
      <c r="I40" s="66">
        <f t="shared" ca="1" si="1"/>
        <v>27722.924999999999</v>
      </c>
      <c r="J40" s="64"/>
      <c r="K40" s="67"/>
      <c r="L40" s="68">
        <f t="shared" ca="1" si="4"/>
        <v>388120.94999999995</v>
      </c>
      <c r="M40" s="69">
        <f t="shared" ca="1" si="5"/>
        <v>5932705.9500000002</v>
      </c>
    </row>
    <row r="41" spans="1:13" x14ac:dyDescent="0.25">
      <c r="A41" s="63">
        <f t="shared" ca="1" si="6"/>
        <v>43405</v>
      </c>
      <c r="B41" s="63">
        <f t="shared" ca="1" si="2"/>
        <v>43434</v>
      </c>
      <c r="C41" s="64"/>
      <c r="D41" s="64">
        <v>205355</v>
      </c>
      <c r="E41" s="64"/>
      <c r="F41" s="64"/>
      <c r="G41" s="65">
        <f t="shared" ca="1" si="3"/>
        <v>5749940</v>
      </c>
      <c r="H41" s="58">
        <f t="shared" ca="1" si="0"/>
        <v>30</v>
      </c>
      <c r="I41" s="66">
        <f t="shared" ca="1" si="1"/>
        <v>28749.7</v>
      </c>
      <c r="J41" s="64"/>
      <c r="K41" s="67"/>
      <c r="L41" s="68">
        <f t="shared" ca="1" si="4"/>
        <v>416870.64999999997</v>
      </c>
      <c r="M41" s="69">
        <f t="shared" ca="1" si="5"/>
        <v>6166810.6500000004</v>
      </c>
    </row>
    <row r="42" spans="1:13" x14ac:dyDescent="0.25">
      <c r="A42" s="63">
        <f t="shared" ca="1" si="6"/>
        <v>43435</v>
      </c>
      <c r="B42" s="63">
        <f t="shared" ca="1" si="2"/>
        <v>43465</v>
      </c>
      <c r="C42" s="64"/>
      <c r="D42" s="64">
        <v>205355</v>
      </c>
      <c r="E42" s="64"/>
      <c r="F42" s="64"/>
      <c r="G42" s="65">
        <f t="shared" ca="1" si="3"/>
        <v>5955295</v>
      </c>
      <c r="H42" s="58">
        <f t="shared" ca="1" si="0"/>
        <v>30</v>
      </c>
      <c r="I42" s="66">
        <f t="shared" ca="1" si="1"/>
        <v>29776.475000000002</v>
      </c>
      <c r="J42" s="64"/>
      <c r="K42" s="67"/>
      <c r="L42" s="68">
        <f t="shared" ca="1" si="4"/>
        <v>446647.12499999994</v>
      </c>
      <c r="M42" s="69">
        <f t="shared" ca="1" si="5"/>
        <v>6401942.125</v>
      </c>
    </row>
    <row r="43" spans="1:13" x14ac:dyDescent="0.25">
      <c r="A43" s="63">
        <f t="shared" ca="1" si="6"/>
        <v>43466</v>
      </c>
      <c r="B43" s="63">
        <f t="shared" ca="1" si="2"/>
        <v>43496</v>
      </c>
      <c r="C43" s="64"/>
      <c r="D43" s="64">
        <v>205355</v>
      </c>
      <c r="E43" s="64"/>
      <c r="F43" s="64"/>
      <c r="G43" s="65">
        <f t="shared" ca="1" si="3"/>
        <v>6160650</v>
      </c>
      <c r="H43" s="58">
        <f t="shared" ca="1" si="0"/>
        <v>30</v>
      </c>
      <c r="I43" s="66">
        <f t="shared" ca="1" si="1"/>
        <v>30803.250000000004</v>
      </c>
      <c r="J43" s="64"/>
      <c r="K43" s="67"/>
      <c r="L43" s="68">
        <f t="shared" ca="1" si="4"/>
        <v>477450.37499999994</v>
      </c>
      <c r="M43" s="69">
        <f t="shared" ca="1" si="5"/>
        <v>6638100.375</v>
      </c>
    </row>
    <row r="44" spans="1:13" x14ac:dyDescent="0.25">
      <c r="A44" s="63">
        <f t="shared" ca="1" si="6"/>
        <v>43497</v>
      </c>
      <c r="B44" s="63">
        <f t="shared" ca="1" si="2"/>
        <v>43524</v>
      </c>
      <c r="C44" s="64"/>
      <c r="D44" s="64">
        <v>205355</v>
      </c>
      <c r="E44" s="64"/>
      <c r="F44" s="64"/>
      <c r="G44" s="65">
        <f t="shared" ca="1" si="3"/>
        <v>6366005</v>
      </c>
      <c r="H44" s="58">
        <f t="shared" ca="1" si="0"/>
        <v>30</v>
      </c>
      <c r="I44" s="66">
        <f t="shared" ca="1" si="1"/>
        <v>31830.024999999998</v>
      </c>
      <c r="J44" s="64"/>
      <c r="K44" s="67"/>
      <c r="L44" s="68">
        <f t="shared" ca="1" si="4"/>
        <v>509280.39999999997</v>
      </c>
      <c r="M44" s="69">
        <f t="shared" ca="1" si="5"/>
        <v>6875285.4000000004</v>
      </c>
    </row>
    <row r="45" spans="1:13" x14ac:dyDescent="0.25">
      <c r="A45" s="63">
        <f t="shared" ca="1" si="6"/>
        <v>43525</v>
      </c>
      <c r="B45" s="63">
        <f t="shared" ca="1" si="2"/>
        <v>43555</v>
      </c>
      <c r="C45" s="64"/>
      <c r="D45" s="64">
        <v>205355</v>
      </c>
      <c r="E45" s="64"/>
      <c r="F45" s="64"/>
      <c r="G45" s="65">
        <f t="shared" ca="1" si="3"/>
        <v>6571360</v>
      </c>
      <c r="H45" s="58">
        <f t="shared" ca="1" si="0"/>
        <v>30</v>
      </c>
      <c r="I45" s="66">
        <f t="shared" ca="1" si="1"/>
        <v>32856.800000000003</v>
      </c>
      <c r="J45" s="64"/>
      <c r="K45" s="67"/>
      <c r="L45" s="68">
        <f t="shared" ca="1" si="4"/>
        <v>542137.19999999995</v>
      </c>
      <c r="M45" s="69">
        <f t="shared" ca="1" si="5"/>
        <v>7113497.2000000002</v>
      </c>
    </row>
    <row r="46" spans="1:13" x14ac:dyDescent="0.25">
      <c r="A46" s="63">
        <f t="shared" ca="1" si="6"/>
        <v>43556</v>
      </c>
      <c r="B46" s="63">
        <f t="shared" ca="1" si="2"/>
        <v>43585</v>
      </c>
      <c r="C46" s="64"/>
      <c r="D46" s="64">
        <v>205355</v>
      </c>
      <c r="E46" s="64"/>
      <c r="F46" s="64"/>
      <c r="G46" s="65">
        <f t="shared" ca="1" si="3"/>
        <v>6776715</v>
      </c>
      <c r="H46" s="58">
        <f t="shared" ref="H46:H77" ca="1" si="7">IF(B46&gt;Int_Has,"0",IF(A46="","",DAYS360(A46,B46+(1))))</f>
        <v>30</v>
      </c>
      <c r="I46" s="66">
        <f t="shared" ref="I46:I77" ca="1" si="8">IF(B46&gt;Int_Has,"0",IF(B46="","",IF(G46&lt;0,"0",((G46*B$7)/30)*H46)))</f>
        <v>33883.574999999997</v>
      </c>
      <c r="J46" s="64"/>
      <c r="K46" s="67"/>
      <c r="L46" s="68">
        <f t="shared" ca="1" si="4"/>
        <v>576020.77499999991</v>
      </c>
      <c r="M46" s="69">
        <f t="shared" ca="1" si="5"/>
        <v>7352735.7750000004</v>
      </c>
    </row>
    <row r="47" spans="1:13" x14ac:dyDescent="0.25">
      <c r="A47" s="63">
        <f t="shared" ca="1" si="6"/>
        <v>43586</v>
      </c>
      <c r="B47" s="63">
        <f t="shared" ca="1" si="2"/>
        <v>43616</v>
      </c>
      <c r="C47" s="64"/>
      <c r="D47" s="64">
        <v>205355</v>
      </c>
      <c r="E47" s="64"/>
      <c r="F47" s="64"/>
      <c r="G47" s="65">
        <f t="shared" ca="1" si="3"/>
        <v>6982070</v>
      </c>
      <c r="H47" s="58">
        <f t="shared" ca="1" si="7"/>
        <v>30</v>
      </c>
      <c r="I47" s="66">
        <f t="shared" ca="1" si="8"/>
        <v>34910.35</v>
      </c>
      <c r="J47" s="64"/>
      <c r="K47" s="67"/>
      <c r="L47" s="68">
        <f t="shared" ca="1" si="4"/>
        <v>610931.12499999988</v>
      </c>
      <c r="M47" s="69">
        <f t="shared" ca="1" si="5"/>
        <v>7593001.125</v>
      </c>
    </row>
    <row r="48" spans="1:13" x14ac:dyDescent="0.25">
      <c r="A48" s="63">
        <f t="shared" ca="1" si="6"/>
        <v>43617</v>
      </c>
      <c r="B48" s="63">
        <f t="shared" ca="1" si="2"/>
        <v>43646</v>
      </c>
      <c r="C48" s="64"/>
      <c r="D48" s="64">
        <v>205355</v>
      </c>
      <c r="E48" s="64"/>
      <c r="F48" s="64"/>
      <c r="G48" s="65">
        <f t="shared" ca="1" si="3"/>
        <v>7187425</v>
      </c>
      <c r="H48" s="58">
        <f t="shared" ca="1" si="7"/>
        <v>30</v>
      </c>
      <c r="I48" s="66">
        <f t="shared" ca="1" si="8"/>
        <v>35937.125</v>
      </c>
      <c r="J48" s="64"/>
      <c r="K48" s="67"/>
      <c r="L48" s="68">
        <f t="shared" ca="1" si="4"/>
        <v>646868.24999999988</v>
      </c>
      <c r="M48" s="69">
        <f t="shared" ca="1" si="5"/>
        <v>7834293.25</v>
      </c>
    </row>
    <row r="49" spans="1:13" x14ac:dyDescent="0.25">
      <c r="A49" s="63">
        <f t="shared" ca="1" si="6"/>
        <v>43647</v>
      </c>
      <c r="B49" s="63">
        <f t="shared" ca="1" si="2"/>
        <v>43677</v>
      </c>
      <c r="C49" s="64"/>
      <c r="D49" s="64">
        <v>205355</v>
      </c>
      <c r="E49" s="64"/>
      <c r="F49" s="64"/>
      <c r="G49" s="65">
        <f t="shared" ca="1" si="3"/>
        <v>7392780</v>
      </c>
      <c r="H49" s="58">
        <f t="shared" ca="1" si="7"/>
        <v>30</v>
      </c>
      <c r="I49" s="66">
        <f t="shared" ca="1" si="8"/>
        <v>36963.9</v>
      </c>
      <c r="J49" s="64"/>
      <c r="K49" s="67"/>
      <c r="L49" s="68">
        <f t="shared" ca="1" si="4"/>
        <v>683832.14999999991</v>
      </c>
      <c r="M49" s="69">
        <f t="shared" ca="1" si="5"/>
        <v>8076612.1500000004</v>
      </c>
    </row>
    <row r="50" spans="1:13" x14ac:dyDescent="0.25">
      <c r="A50" s="63">
        <f t="shared" ca="1" si="6"/>
        <v>43678</v>
      </c>
      <c r="B50" s="63">
        <f t="shared" ca="1" si="2"/>
        <v>43708</v>
      </c>
      <c r="C50" s="64"/>
      <c r="D50" s="64">
        <v>205355</v>
      </c>
      <c r="E50" s="64"/>
      <c r="F50" s="64"/>
      <c r="G50" s="65">
        <f t="shared" ca="1" si="3"/>
        <v>7598135</v>
      </c>
      <c r="H50" s="58">
        <f t="shared" ca="1" si="7"/>
        <v>30</v>
      </c>
      <c r="I50" s="66">
        <f t="shared" ca="1" si="8"/>
        <v>37990.675000000003</v>
      </c>
      <c r="J50" s="64"/>
      <c r="K50" s="67"/>
      <c r="L50" s="68">
        <f t="shared" ca="1" si="4"/>
        <v>721822.82499999995</v>
      </c>
      <c r="M50" s="69">
        <f t="shared" ca="1" si="5"/>
        <v>8319957.8250000002</v>
      </c>
    </row>
    <row r="51" spans="1:13" x14ac:dyDescent="0.25">
      <c r="A51" s="63">
        <f t="shared" ca="1" si="6"/>
        <v>43709</v>
      </c>
      <c r="B51" s="63">
        <f t="shared" ca="1" si="2"/>
        <v>43738</v>
      </c>
      <c r="C51" s="64"/>
      <c r="D51" s="64">
        <v>205355</v>
      </c>
      <c r="E51" s="64"/>
      <c r="F51" s="64"/>
      <c r="G51" s="65">
        <f t="shared" ca="1" si="3"/>
        <v>7803490</v>
      </c>
      <c r="H51" s="58">
        <f t="shared" ca="1" si="7"/>
        <v>30</v>
      </c>
      <c r="I51" s="66">
        <f t="shared" ca="1" si="8"/>
        <v>39017.450000000004</v>
      </c>
      <c r="J51" s="64"/>
      <c r="K51" s="67"/>
      <c r="L51" s="68">
        <f t="shared" ca="1" si="4"/>
        <v>760840.27499999991</v>
      </c>
      <c r="M51" s="69">
        <f t="shared" ca="1" si="5"/>
        <v>8564330.2749999985</v>
      </c>
    </row>
    <row r="52" spans="1:13" x14ac:dyDescent="0.25">
      <c r="A52" s="63">
        <f t="shared" ca="1" si="6"/>
        <v>43739</v>
      </c>
      <c r="B52" s="63">
        <f t="shared" ca="1" si="2"/>
        <v>43769</v>
      </c>
      <c r="C52" s="64"/>
      <c r="D52" s="64">
        <v>205355</v>
      </c>
      <c r="E52" s="64"/>
      <c r="F52" s="64"/>
      <c r="G52" s="65">
        <f t="shared" ca="1" si="3"/>
        <v>8008845</v>
      </c>
      <c r="H52" s="58">
        <f t="shared" ca="1" si="7"/>
        <v>30</v>
      </c>
      <c r="I52" s="66">
        <f t="shared" ca="1" si="8"/>
        <v>40044.224999999999</v>
      </c>
      <c r="J52" s="64"/>
      <c r="K52" s="67"/>
      <c r="L52" s="68">
        <f t="shared" ca="1" si="4"/>
        <v>800884.49999999988</v>
      </c>
      <c r="M52" s="69">
        <f t="shared" ca="1" si="5"/>
        <v>8809729.4999999981</v>
      </c>
    </row>
    <row r="53" spans="1:13" x14ac:dyDescent="0.25">
      <c r="A53" s="63">
        <f t="shared" ca="1" si="6"/>
        <v>43770</v>
      </c>
      <c r="B53" s="63">
        <f t="shared" ca="1" si="2"/>
        <v>43799</v>
      </c>
      <c r="C53" s="64"/>
      <c r="D53" s="64">
        <v>205355</v>
      </c>
      <c r="E53" s="64"/>
      <c r="F53" s="64"/>
      <c r="G53" s="65">
        <f t="shared" ca="1" si="3"/>
        <v>8214200</v>
      </c>
      <c r="H53" s="58">
        <f t="shared" ca="1" si="7"/>
        <v>30</v>
      </c>
      <c r="I53" s="66">
        <f t="shared" ca="1" si="8"/>
        <v>41071</v>
      </c>
      <c r="J53" s="64"/>
      <c r="K53" s="67"/>
      <c r="L53" s="68">
        <f t="shared" ca="1" si="4"/>
        <v>841955.49999999988</v>
      </c>
      <c r="M53" s="69">
        <f t="shared" ca="1" si="5"/>
        <v>9056155.4999999981</v>
      </c>
    </row>
    <row r="54" spans="1:13" x14ac:dyDescent="0.25">
      <c r="A54" s="63">
        <f t="shared" ca="1" si="6"/>
        <v>43800</v>
      </c>
      <c r="B54" s="63">
        <f t="shared" ca="1" si="2"/>
        <v>43830</v>
      </c>
      <c r="C54" s="64"/>
      <c r="D54" s="64">
        <v>205355</v>
      </c>
      <c r="E54" s="64"/>
      <c r="F54" s="64"/>
      <c r="G54" s="65">
        <f t="shared" ca="1" si="3"/>
        <v>8419555</v>
      </c>
      <c r="H54" s="58">
        <f t="shared" ca="1" si="7"/>
        <v>30</v>
      </c>
      <c r="I54" s="66">
        <f t="shared" ca="1" si="8"/>
        <v>42097.775000000001</v>
      </c>
      <c r="J54" s="64"/>
      <c r="K54" s="67"/>
      <c r="L54" s="68">
        <f t="shared" ca="1" si="4"/>
        <v>884053.27499999991</v>
      </c>
      <c r="M54" s="69">
        <f t="shared" ca="1" si="5"/>
        <v>9303608.2749999985</v>
      </c>
    </row>
    <row r="55" spans="1:13" x14ac:dyDescent="0.25">
      <c r="A55" s="63">
        <f t="shared" ca="1" si="6"/>
        <v>43831</v>
      </c>
      <c r="B55" s="63">
        <f t="shared" ca="1" si="2"/>
        <v>43861</v>
      </c>
      <c r="C55" s="64"/>
      <c r="D55" s="64">
        <v>205355</v>
      </c>
      <c r="E55" s="64"/>
      <c r="F55" s="64"/>
      <c r="G55" s="65">
        <f t="shared" ca="1" si="3"/>
        <v>8624910</v>
      </c>
      <c r="H55" s="58">
        <f t="shared" ca="1" si="7"/>
        <v>30</v>
      </c>
      <c r="I55" s="66">
        <f t="shared" ca="1" si="8"/>
        <v>43124.55</v>
      </c>
      <c r="J55" s="64"/>
      <c r="K55" s="67"/>
      <c r="L55" s="68">
        <f t="shared" ca="1" si="4"/>
        <v>927177.82499999995</v>
      </c>
      <c r="M55" s="69">
        <f t="shared" ca="1" si="5"/>
        <v>9552087.8249999993</v>
      </c>
    </row>
    <row r="56" spans="1:13" x14ac:dyDescent="0.25">
      <c r="A56" s="63">
        <f t="shared" ca="1" si="6"/>
        <v>43862</v>
      </c>
      <c r="B56" s="63">
        <f t="shared" ca="1" si="2"/>
        <v>43890</v>
      </c>
      <c r="C56" s="64"/>
      <c r="D56" s="64">
        <v>205355</v>
      </c>
      <c r="E56" s="64"/>
      <c r="F56" s="64"/>
      <c r="G56" s="65">
        <f t="shared" ca="1" si="3"/>
        <v>8830265</v>
      </c>
      <c r="H56" s="58">
        <f t="shared" ca="1" si="7"/>
        <v>30</v>
      </c>
      <c r="I56" s="66">
        <f t="shared" ca="1" si="8"/>
        <v>44151.325000000004</v>
      </c>
      <c r="J56" s="64"/>
      <c r="K56" s="67"/>
      <c r="L56" s="68">
        <f t="shared" ca="1" si="4"/>
        <v>971329.14999999991</v>
      </c>
      <c r="M56" s="69">
        <f t="shared" ca="1" si="5"/>
        <v>9801594.1499999985</v>
      </c>
    </row>
    <row r="57" spans="1:13" x14ac:dyDescent="0.25">
      <c r="A57" s="63">
        <f t="shared" ca="1" si="6"/>
        <v>43891</v>
      </c>
      <c r="B57" s="63">
        <f t="shared" ca="1" si="2"/>
        <v>43921</v>
      </c>
      <c r="C57" s="64"/>
      <c r="D57" s="64">
        <v>205355</v>
      </c>
      <c r="E57" s="64"/>
      <c r="F57" s="64"/>
      <c r="G57" s="65">
        <f t="shared" ca="1" si="3"/>
        <v>9035620</v>
      </c>
      <c r="H57" s="58">
        <f t="shared" ca="1" si="7"/>
        <v>30</v>
      </c>
      <c r="I57" s="66">
        <f t="shared" ca="1" si="8"/>
        <v>45178.1</v>
      </c>
      <c r="J57" s="64"/>
      <c r="K57" s="67"/>
      <c r="L57" s="68">
        <f t="shared" ca="1" si="4"/>
        <v>1016507.2499999999</v>
      </c>
      <c r="M57" s="69">
        <f t="shared" ca="1" si="5"/>
        <v>10052127.249999998</v>
      </c>
    </row>
    <row r="58" spans="1:13" x14ac:dyDescent="0.25">
      <c r="A58" s="63">
        <f t="shared" ca="1" si="6"/>
        <v>43922</v>
      </c>
      <c r="B58" s="63">
        <f t="shared" ca="1" si="2"/>
        <v>43951</v>
      </c>
      <c r="C58" s="64"/>
      <c r="D58" s="64">
        <v>205355</v>
      </c>
      <c r="E58" s="64"/>
      <c r="F58" s="64"/>
      <c r="G58" s="65">
        <f t="shared" ca="1" si="3"/>
        <v>9240975</v>
      </c>
      <c r="H58" s="58">
        <f t="shared" ca="1" si="7"/>
        <v>30</v>
      </c>
      <c r="I58" s="66">
        <f t="shared" ca="1" si="8"/>
        <v>46204.875</v>
      </c>
      <c r="J58" s="64"/>
      <c r="K58" s="67"/>
      <c r="L58" s="68">
        <f t="shared" ca="1" si="4"/>
        <v>1062712.125</v>
      </c>
      <c r="M58" s="69">
        <f t="shared" ca="1" si="5"/>
        <v>10303687.124999998</v>
      </c>
    </row>
    <row r="59" spans="1:13" x14ac:dyDescent="0.25">
      <c r="A59" s="63">
        <f t="shared" ca="1" si="6"/>
        <v>43952</v>
      </c>
      <c r="B59" s="63">
        <f t="shared" ca="1" si="2"/>
        <v>43982</v>
      </c>
      <c r="C59" s="64"/>
      <c r="D59" s="64">
        <v>205355</v>
      </c>
      <c r="E59" s="64"/>
      <c r="F59" s="64"/>
      <c r="G59" s="65">
        <f t="shared" ca="1" si="3"/>
        <v>9446330</v>
      </c>
      <c r="H59" s="58">
        <f t="shared" ca="1" si="7"/>
        <v>30</v>
      </c>
      <c r="I59" s="66">
        <f t="shared" ca="1" si="8"/>
        <v>47231.65</v>
      </c>
      <c r="J59" s="64"/>
      <c r="K59" s="67"/>
      <c r="L59" s="68">
        <f t="shared" ca="1" si="4"/>
        <v>1109943.7749999999</v>
      </c>
      <c r="M59" s="69">
        <f t="shared" ca="1" si="5"/>
        <v>10556273.774999999</v>
      </c>
    </row>
    <row r="60" spans="1:13" x14ac:dyDescent="0.25">
      <c r="A60" s="63">
        <f t="shared" ca="1" si="6"/>
        <v>43983</v>
      </c>
      <c r="B60" s="63">
        <f t="shared" ca="1" si="2"/>
        <v>44012</v>
      </c>
      <c r="C60" s="64"/>
      <c r="D60" s="64">
        <v>205355</v>
      </c>
      <c r="E60" s="64"/>
      <c r="F60" s="64"/>
      <c r="G60" s="65">
        <f t="shared" ca="1" si="3"/>
        <v>9651685</v>
      </c>
      <c r="H60" s="58">
        <f t="shared" ca="1" si="7"/>
        <v>30</v>
      </c>
      <c r="I60" s="66">
        <f t="shared" ca="1" si="8"/>
        <v>48258.425000000003</v>
      </c>
      <c r="J60" s="64"/>
      <c r="K60" s="67"/>
      <c r="L60" s="68">
        <f t="shared" ca="1" si="4"/>
        <v>1158202.2</v>
      </c>
      <c r="M60" s="69">
        <f t="shared" ca="1" si="5"/>
        <v>10809887.199999999</v>
      </c>
    </row>
    <row r="61" spans="1:13" x14ac:dyDescent="0.25">
      <c r="A61" s="63">
        <f t="shared" ca="1" si="6"/>
        <v>44013</v>
      </c>
      <c r="B61" s="63">
        <f t="shared" ca="1" si="2"/>
        <v>44043</v>
      </c>
      <c r="C61" s="64"/>
      <c r="D61" s="64">
        <v>205355</v>
      </c>
      <c r="E61" s="64"/>
      <c r="F61" s="64"/>
      <c r="G61" s="65">
        <f t="shared" ca="1" si="3"/>
        <v>9857040</v>
      </c>
      <c r="H61" s="58">
        <f t="shared" ca="1" si="7"/>
        <v>30</v>
      </c>
      <c r="I61" s="66">
        <f t="shared" ca="1" si="8"/>
        <v>49285.200000000004</v>
      </c>
      <c r="J61" s="64"/>
      <c r="K61" s="67"/>
      <c r="L61" s="68">
        <f t="shared" ca="1" si="4"/>
        <v>1207487.3999999999</v>
      </c>
      <c r="M61" s="69">
        <f t="shared" ca="1" si="5"/>
        <v>11064527.399999999</v>
      </c>
    </row>
    <row r="62" spans="1:13" x14ac:dyDescent="0.25">
      <c r="A62" s="63">
        <f t="shared" ca="1" si="6"/>
        <v>44044</v>
      </c>
      <c r="B62" s="63">
        <f t="shared" ca="1" si="2"/>
        <v>44074</v>
      </c>
      <c r="C62" s="64"/>
      <c r="D62" s="64">
        <v>205355</v>
      </c>
      <c r="E62" s="64"/>
      <c r="F62" s="64"/>
      <c r="G62" s="65">
        <f t="shared" ca="1" si="3"/>
        <v>10062395</v>
      </c>
      <c r="H62" s="58">
        <f t="shared" ca="1" si="7"/>
        <v>30</v>
      </c>
      <c r="I62" s="66">
        <f t="shared" ca="1" si="8"/>
        <v>50311.974999999999</v>
      </c>
      <c r="J62" s="64"/>
      <c r="K62" s="67"/>
      <c r="L62" s="68">
        <f t="shared" ca="1" si="4"/>
        <v>1257799.375</v>
      </c>
      <c r="M62" s="69">
        <f t="shared" ca="1" si="5"/>
        <v>11320194.374999998</v>
      </c>
    </row>
    <row r="63" spans="1:13" x14ac:dyDescent="0.25">
      <c r="A63" s="63">
        <f t="shared" ca="1" si="6"/>
        <v>44075</v>
      </c>
      <c r="B63" s="63">
        <f t="shared" ca="1" si="2"/>
        <v>44104</v>
      </c>
      <c r="C63" s="64"/>
      <c r="D63" s="64">
        <v>205355</v>
      </c>
      <c r="E63" s="64"/>
      <c r="F63" s="64"/>
      <c r="G63" s="65">
        <f t="shared" ca="1" si="3"/>
        <v>10267750</v>
      </c>
      <c r="H63" s="58">
        <f t="shared" ca="1" si="7"/>
        <v>30</v>
      </c>
      <c r="I63" s="66">
        <f t="shared" ca="1" si="8"/>
        <v>51338.75</v>
      </c>
      <c r="J63" s="64"/>
      <c r="K63" s="67"/>
      <c r="L63" s="68">
        <f t="shared" ca="1" si="4"/>
        <v>1309138.125</v>
      </c>
      <c r="M63" s="69">
        <f t="shared" ca="1" si="5"/>
        <v>11576888.124999998</v>
      </c>
    </row>
    <row r="64" spans="1:13" x14ac:dyDescent="0.25">
      <c r="A64" s="63">
        <f t="shared" ca="1" si="6"/>
        <v>44105</v>
      </c>
      <c r="B64" s="63">
        <f t="shared" ca="1" si="2"/>
        <v>44135</v>
      </c>
      <c r="C64" s="64"/>
      <c r="D64" s="64">
        <v>205355</v>
      </c>
      <c r="E64" s="64"/>
      <c r="F64" s="64"/>
      <c r="G64" s="65">
        <f t="shared" ca="1" si="3"/>
        <v>10473105</v>
      </c>
      <c r="H64" s="58">
        <f t="shared" ca="1" si="7"/>
        <v>30</v>
      </c>
      <c r="I64" s="66">
        <f t="shared" ca="1" si="8"/>
        <v>52365.525000000001</v>
      </c>
      <c r="J64" s="64"/>
      <c r="K64" s="67"/>
      <c r="L64" s="68">
        <f t="shared" ca="1" si="4"/>
        <v>1361503.65</v>
      </c>
      <c r="M64" s="69">
        <f t="shared" ca="1" si="5"/>
        <v>11834608.649999999</v>
      </c>
    </row>
    <row r="65" spans="1:13" x14ac:dyDescent="0.25">
      <c r="A65" s="63">
        <f t="shared" ca="1" si="6"/>
        <v>44136</v>
      </c>
      <c r="B65" s="63">
        <f t="shared" ca="1" si="2"/>
        <v>44165</v>
      </c>
      <c r="C65" s="64"/>
      <c r="D65" s="64">
        <v>205355</v>
      </c>
      <c r="E65" s="64"/>
      <c r="F65" s="64"/>
      <c r="G65" s="65">
        <f t="shared" ca="1" si="3"/>
        <v>10678460</v>
      </c>
      <c r="H65" s="58">
        <f t="shared" ca="1" si="7"/>
        <v>30</v>
      </c>
      <c r="I65" s="66">
        <f t="shared" ca="1" si="8"/>
        <v>53392.3</v>
      </c>
      <c r="J65" s="64"/>
      <c r="K65" s="67"/>
      <c r="L65" s="68">
        <f t="shared" ca="1" si="4"/>
        <v>1414895.95</v>
      </c>
      <c r="M65" s="69">
        <f t="shared" ca="1" si="5"/>
        <v>12093355.949999999</v>
      </c>
    </row>
    <row r="66" spans="1:13" x14ac:dyDescent="0.25">
      <c r="A66" s="63">
        <f t="shared" ca="1" si="6"/>
        <v>44166</v>
      </c>
      <c r="B66" s="63">
        <f t="shared" ca="1" si="2"/>
        <v>44196</v>
      </c>
      <c r="C66" s="64"/>
      <c r="D66" s="64">
        <v>205355</v>
      </c>
      <c r="E66" s="64"/>
      <c r="F66" s="64"/>
      <c r="G66" s="65">
        <f t="shared" ca="1" si="3"/>
        <v>10883815</v>
      </c>
      <c r="H66" s="58">
        <f t="shared" ca="1" si="7"/>
        <v>30</v>
      </c>
      <c r="I66" s="66">
        <f t="shared" ca="1" si="8"/>
        <v>54419.075000000004</v>
      </c>
      <c r="J66" s="64"/>
      <c r="K66" s="67"/>
      <c r="L66" s="68">
        <f t="shared" ca="1" si="4"/>
        <v>1469315.0249999999</v>
      </c>
      <c r="M66" s="69">
        <f t="shared" ca="1" si="5"/>
        <v>12353130.024999999</v>
      </c>
    </row>
    <row r="67" spans="1:13" x14ac:dyDescent="0.25">
      <c r="A67" s="63">
        <f t="shared" ca="1" si="6"/>
        <v>44197</v>
      </c>
      <c r="B67" s="63">
        <f t="shared" ca="1" si="2"/>
        <v>44227</v>
      </c>
      <c r="C67" s="64"/>
      <c r="D67" s="64">
        <v>205355</v>
      </c>
      <c r="E67" s="64"/>
      <c r="F67" s="64"/>
      <c r="G67" s="65">
        <f t="shared" ca="1" si="3"/>
        <v>11089170</v>
      </c>
      <c r="H67" s="58">
        <f t="shared" ca="1" si="7"/>
        <v>30</v>
      </c>
      <c r="I67" s="66">
        <f t="shared" ca="1" si="8"/>
        <v>55445.85</v>
      </c>
      <c r="J67" s="64"/>
      <c r="K67" s="67"/>
      <c r="L67" s="68">
        <f t="shared" ca="1" si="4"/>
        <v>1524760.875</v>
      </c>
      <c r="M67" s="69">
        <f t="shared" ca="1" si="5"/>
        <v>12613930.874999998</v>
      </c>
    </row>
    <row r="68" spans="1:13" x14ac:dyDescent="0.25">
      <c r="A68" s="63">
        <f t="shared" ca="1" si="6"/>
        <v>44228</v>
      </c>
      <c r="B68" s="63">
        <f t="shared" ca="1" si="2"/>
        <v>44255</v>
      </c>
      <c r="C68" s="64"/>
      <c r="D68" s="64">
        <v>205355</v>
      </c>
      <c r="E68" s="64"/>
      <c r="F68" s="64"/>
      <c r="G68" s="65">
        <f t="shared" ca="1" si="3"/>
        <v>11294525</v>
      </c>
      <c r="H68" s="58">
        <f t="shared" ca="1" si="7"/>
        <v>30</v>
      </c>
      <c r="I68" s="66">
        <f t="shared" ca="1" si="8"/>
        <v>56472.625</v>
      </c>
      <c r="J68" s="64"/>
      <c r="K68" s="67"/>
      <c r="L68" s="68">
        <f t="shared" ca="1" si="4"/>
        <v>1581233.5</v>
      </c>
      <c r="M68" s="69">
        <f t="shared" ca="1" si="5"/>
        <v>12875758.499999998</v>
      </c>
    </row>
    <row r="69" spans="1:13" x14ac:dyDescent="0.25">
      <c r="A69" s="63">
        <f t="shared" ca="1" si="6"/>
        <v>44256</v>
      </c>
      <c r="B69" s="63">
        <f t="shared" ca="1" si="2"/>
        <v>44286</v>
      </c>
      <c r="C69" s="64"/>
      <c r="D69" s="64">
        <v>205355</v>
      </c>
      <c r="E69" s="64"/>
      <c r="F69" s="64"/>
      <c r="G69" s="65">
        <f t="shared" ca="1" si="3"/>
        <v>11499880</v>
      </c>
      <c r="H69" s="58">
        <f t="shared" ca="1" si="7"/>
        <v>30</v>
      </c>
      <c r="I69" s="66">
        <f t="shared" ca="1" si="8"/>
        <v>57499.4</v>
      </c>
      <c r="J69" s="64"/>
      <c r="K69" s="67"/>
      <c r="L69" s="68">
        <f t="shared" ca="1" si="4"/>
        <v>1638732.9</v>
      </c>
      <c r="M69" s="69">
        <f t="shared" ca="1" si="5"/>
        <v>13138612.899999999</v>
      </c>
    </row>
    <row r="70" spans="1:13" x14ac:dyDescent="0.25">
      <c r="A70" s="63">
        <f t="shared" ca="1" si="6"/>
        <v>44287</v>
      </c>
      <c r="B70" s="63">
        <f t="shared" ca="1" si="2"/>
        <v>44316</v>
      </c>
      <c r="C70" s="64"/>
      <c r="D70" s="64">
        <v>205355</v>
      </c>
      <c r="E70" s="64"/>
      <c r="F70" s="64"/>
      <c r="G70" s="65">
        <f t="shared" ca="1" si="3"/>
        <v>11705235</v>
      </c>
      <c r="H70" s="58">
        <f t="shared" ca="1" si="7"/>
        <v>30</v>
      </c>
      <c r="I70" s="66">
        <f t="shared" ca="1" si="8"/>
        <v>58526.175000000003</v>
      </c>
      <c r="J70" s="64"/>
      <c r="K70" s="67"/>
      <c r="L70" s="68">
        <f t="shared" ca="1" si="4"/>
        <v>1697259.075</v>
      </c>
      <c r="M70" s="69">
        <f t="shared" ca="1" si="5"/>
        <v>13402494.074999999</v>
      </c>
    </row>
    <row r="71" spans="1:13" x14ac:dyDescent="0.25">
      <c r="A71" s="63">
        <f t="shared" ca="1" si="6"/>
        <v>44317</v>
      </c>
      <c r="B71" s="63">
        <f t="shared" ca="1" si="2"/>
        <v>44347</v>
      </c>
      <c r="C71" s="64"/>
      <c r="D71" s="64">
        <v>205355</v>
      </c>
      <c r="E71" s="64"/>
      <c r="F71" s="64"/>
      <c r="G71" s="65">
        <f t="shared" ca="1" si="3"/>
        <v>11910590</v>
      </c>
      <c r="H71" s="58">
        <f t="shared" ca="1" si="7"/>
        <v>30</v>
      </c>
      <c r="I71" s="66">
        <f t="shared" ca="1" si="8"/>
        <v>59552.950000000004</v>
      </c>
      <c r="J71" s="64"/>
      <c r="K71" s="67"/>
      <c r="L71" s="68">
        <f t="shared" ca="1" si="4"/>
        <v>1756812.0249999999</v>
      </c>
      <c r="M71" s="69">
        <f t="shared" ca="1" si="5"/>
        <v>13667402.024999999</v>
      </c>
    </row>
    <row r="72" spans="1:13" x14ac:dyDescent="0.25">
      <c r="A72" s="63">
        <f t="shared" ca="1" si="6"/>
        <v>44348</v>
      </c>
      <c r="B72" s="63">
        <f t="shared" ca="1" si="2"/>
        <v>44377</v>
      </c>
      <c r="C72" s="64"/>
      <c r="D72" s="64">
        <v>205355</v>
      </c>
      <c r="E72" s="64"/>
      <c r="F72" s="64"/>
      <c r="G72" s="65">
        <f t="shared" ca="1" si="3"/>
        <v>12115945</v>
      </c>
      <c r="H72" s="58">
        <f t="shared" ca="1" si="7"/>
        <v>30</v>
      </c>
      <c r="I72" s="66">
        <f t="shared" ca="1" si="8"/>
        <v>60579.724999999999</v>
      </c>
      <c r="J72" s="64"/>
      <c r="K72" s="67"/>
      <c r="L72" s="68">
        <f t="shared" ca="1" si="4"/>
        <v>1817391.75</v>
      </c>
      <c r="M72" s="69">
        <f t="shared" ca="1" si="5"/>
        <v>13933336.749999998</v>
      </c>
    </row>
    <row r="73" spans="1:13" x14ac:dyDescent="0.25">
      <c r="A73" s="63">
        <f t="shared" ca="1" si="6"/>
        <v>44378</v>
      </c>
      <c r="B73" s="63">
        <f t="shared" ca="1" si="2"/>
        <v>44408</v>
      </c>
      <c r="C73" s="64"/>
      <c r="D73" s="64">
        <v>205355</v>
      </c>
      <c r="E73" s="64"/>
      <c r="F73" s="64"/>
      <c r="G73" s="65">
        <f t="shared" ca="1" si="3"/>
        <v>12321300</v>
      </c>
      <c r="H73" s="58">
        <f t="shared" ca="1" si="7"/>
        <v>30</v>
      </c>
      <c r="I73" s="66">
        <f t="shared" ca="1" si="8"/>
        <v>61606.500000000007</v>
      </c>
      <c r="J73" s="64"/>
      <c r="K73" s="67"/>
      <c r="L73" s="68">
        <f t="shared" ca="1" si="4"/>
        <v>1878998.25</v>
      </c>
      <c r="M73" s="69">
        <f t="shared" ca="1" si="5"/>
        <v>14200298.249999998</v>
      </c>
    </row>
    <row r="74" spans="1:13" x14ac:dyDescent="0.25">
      <c r="A74" s="63">
        <f t="shared" ca="1" si="6"/>
        <v>44409</v>
      </c>
      <c r="B74" s="63">
        <f t="shared" ca="1" si="2"/>
        <v>44439</v>
      </c>
      <c r="C74" s="64"/>
      <c r="D74" s="64">
        <v>205355</v>
      </c>
      <c r="E74" s="64"/>
      <c r="F74" s="64"/>
      <c r="G74" s="65">
        <f t="shared" ca="1" si="3"/>
        <v>12526655</v>
      </c>
      <c r="H74" s="58">
        <f t="shared" ca="1" si="7"/>
        <v>30</v>
      </c>
      <c r="I74" s="66">
        <f t="shared" ca="1" si="8"/>
        <v>62633.275000000009</v>
      </c>
      <c r="J74" s="64"/>
      <c r="K74" s="67"/>
      <c r="L74" s="68">
        <f t="shared" ca="1" si="4"/>
        <v>1941631.5249999999</v>
      </c>
      <c r="M74" s="69">
        <f t="shared" ca="1" si="5"/>
        <v>14468286.524999999</v>
      </c>
    </row>
    <row r="75" spans="1:13" x14ac:dyDescent="0.25">
      <c r="A75" s="63">
        <f t="shared" ca="1" si="6"/>
        <v>44440</v>
      </c>
      <c r="B75" s="63">
        <f t="shared" ca="1" si="2"/>
        <v>44469</v>
      </c>
      <c r="C75" s="64"/>
      <c r="D75" s="64">
        <v>205355</v>
      </c>
      <c r="E75" s="64"/>
      <c r="F75" s="64"/>
      <c r="G75" s="65">
        <f t="shared" ca="1" si="3"/>
        <v>12732010</v>
      </c>
      <c r="H75" s="58">
        <f t="shared" ca="1" si="7"/>
        <v>30</v>
      </c>
      <c r="I75" s="66">
        <f t="shared" ca="1" si="8"/>
        <v>63660.049999999996</v>
      </c>
      <c r="J75" s="64"/>
      <c r="K75" s="67"/>
      <c r="L75" s="68">
        <f t="shared" ca="1" si="4"/>
        <v>2005291.575</v>
      </c>
      <c r="M75" s="69">
        <f t="shared" ca="1" si="5"/>
        <v>14737301.574999999</v>
      </c>
    </row>
    <row r="76" spans="1:13" x14ac:dyDescent="0.25">
      <c r="A76" s="63">
        <f t="shared" ca="1" si="6"/>
        <v>44470</v>
      </c>
      <c r="B76" s="63">
        <f t="shared" ca="1" si="2"/>
        <v>44500</v>
      </c>
      <c r="C76" s="64"/>
      <c r="D76" s="64">
        <v>205355</v>
      </c>
      <c r="E76" s="64"/>
      <c r="F76" s="64"/>
      <c r="G76" s="65">
        <f t="shared" ca="1" si="3"/>
        <v>12937365</v>
      </c>
      <c r="H76" s="58">
        <f t="shared" ca="1" si="7"/>
        <v>30</v>
      </c>
      <c r="I76" s="66">
        <f t="shared" ca="1" si="8"/>
        <v>64686.824999999997</v>
      </c>
      <c r="J76" s="64"/>
      <c r="K76" s="67"/>
      <c r="L76" s="68">
        <f t="shared" ca="1" si="4"/>
        <v>2069978.4</v>
      </c>
      <c r="M76" s="69">
        <f t="shared" ca="1" si="5"/>
        <v>15007343.399999999</v>
      </c>
    </row>
    <row r="77" spans="1:13" x14ac:dyDescent="0.25">
      <c r="A77" s="63">
        <f t="shared" ca="1" si="6"/>
        <v>44501</v>
      </c>
      <c r="B77" s="63">
        <f t="shared" ca="1" si="2"/>
        <v>44530</v>
      </c>
      <c r="C77" s="64"/>
      <c r="D77" s="64">
        <v>205355</v>
      </c>
      <c r="E77" s="64"/>
      <c r="F77" s="64"/>
      <c r="G77" s="65">
        <f t="shared" ca="1" si="3"/>
        <v>13142720</v>
      </c>
      <c r="H77" s="58">
        <f t="shared" ca="1" si="7"/>
        <v>30</v>
      </c>
      <c r="I77" s="66">
        <f t="shared" ca="1" si="8"/>
        <v>65713.600000000006</v>
      </c>
      <c r="J77" s="64"/>
      <c r="K77" s="67"/>
      <c r="L77" s="68">
        <f t="shared" ca="1" si="4"/>
        <v>2135692</v>
      </c>
      <c r="M77" s="69">
        <f t="shared" ca="1" si="5"/>
        <v>15278411.999999998</v>
      </c>
    </row>
    <row r="78" spans="1:13" x14ac:dyDescent="0.25">
      <c r="A78" s="63">
        <f t="shared" ca="1" si="6"/>
        <v>44531</v>
      </c>
      <c r="B78" s="63">
        <f t="shared" ca="1" si="2"/>
        <v>44561</v>
      </c>
      <c r="C78" s="64"/>
      <c r="D78" s="64">
        <v>205355</v>
      </c>
      <c r="E78" s="64"/>
      <c r="F78" s="64"/>
      <c r="G78" s="65">
        <f t="shared" ca="1" si="3"/>
        <v>13348075</v>
      </c>
      <c r="H78" s="58">
        <f t="shared" ref="H78:H109" ca="1" si="9">IF(B78&gt;Int_Has,"0",IF(A78="","",DAYS360(A78,B78+(1))))</f>
        <v>30</v>
      </c>
      <c r="I78" s="66">
        <f t="shared" ref="I78:I109" ca="1" si="10">IF(B78&gt;Int_Has,"0",IF(B78="","",IF(G78&lt;0,"0",((G78*B$7)/30)*H78)))</f>
        <v>66740.375</v>
      </c>
      <c r="J78" s="64"/>
      <c r="K78" s="67"/>
      <c r="L78" s="68">
        <f t="shared" ca="1" si="4"/>
        <v>2202432.375</v>
      </c>
      <c r="M78" s="69">
        <f t="shared" ca="1" si="5"/>
        <v>15550507.374999998</v>
      </c>
    </row>
    <row r="79" spans="1:13" x14ac:dyDescent="0.25">
      <c r="A79" s="63">
        <f t="shared" ca="1" si="6"/>
        <v>44562</v>
      </c>
      <c r="B79" s="63">
        <f t="shared" ca="1" si="2"/>
        <v>44592</v>
      </c>
      <c r="C79" s="64"/>
      <c r="D79" s="64">
        <v>205355</v>
      </c>
      <c r="E79" s="64"/>
      <c r="F79" s="64"/>
      <c r="G79" s="65">
        <f t="shared" ref="G79:G142" ca="1" si="11">MIN(G78,M78)+SUM(D79:F79)</f>
        <v>13553430</v>
      </c>
      <c r="H79" s="58">
        <f t="shared" ca="1" si="9"/>
        <v>30</v>
      </c>
      <c r="I79" s="66">
        <f t="shared" ca="1" si="10"/>
        <v>67767.149999999994</v>
      </c>
      <c r="J79" s="64"/>
      <c r="K79" s="67"/>
      <c r="L79" s="68">
        <f t="shared" ref="L79:L142" ca="1" si="12">IF(L78&lt;0,I79-J79,L78+I79-J79)</f>
        <v>2270199.5249999999</v>
      </c>
      <c r="M79" s="69">
        <f t="shared" ref="M79:M142" ca="1" si="13">SUM(M78,(D79:F79),I79)-J79</f>
        <v>15823629.524999999</v>
      </c>
    </row>
    <row r="80" spans="1:13" x14ac:dyDescent="0.25">
      <c r="A80" s="63">
        <f t="shared" ref="A80:A143" ca="1" si="14">DATE(YEAR(B79),MONTH(B79),DAY(B79)+1)</f>
        <v>44593</v>
      </c>
      <c r="B80" s="63">
        <f t="shared" ref="B80:B143" ca="1" si="15">IF(A80=DATE(YEAR(Int_Has),MONTH(Int_Has),DAY(1)),DATE(YEAR(Int_Has),MONTH(Int_Has),DAY(Int_Has)),DATE(YEAR(A80),MONTH(A80)+1,))</f>
        <v>44620</v>
      </c>
      <c r="C80" s="64"/>
      <c r="D80" s="64">
        <v>205355</v>
      </c>
      <c r="E80" s="64"/>
      <c r="F80" s="64"/>
      <c r="G80" s="65">
        <f t="shared" ca="1" si="11"/>
        <v>13758785</v>
      </c>
      <c r="H80" s="58">
        <f t="shared" ca="1" si="9"/>
        <v>30</v>
      </c>
      <c r="I80" s="66">
        <f t="shared" ca="1" si="10"/>
        <v>68793.925000000003</v>
      </c>
      <c r="J80" s="64"/>
      <c r="K80" s="67"/>
      <c r="L80" s="68">
        <f t="shared" ca="1" si="12"/>
        <v>2338993.4499999997</v>
      </c>
      <c r="M80" s="69">
        <f t="shared" ca="1" si="13"/>
        <v>16097778.449999999</v>
      </c>
    </row>
    <row r="81" spans="1:13" x14ac:dyDescent="0.25">
      <c r="A81" s="63">
        <f t="shared" ca="1" si="14"/>
        <v>44621</v>
      </c>
      <c r="B81" s="63">
        <f t="shared" ca="1" si="15"/>
        <v>44651</v>
      </c>
      <c r="C81" s="64"/>
      <c r="D81" s="64">
        <v>205355</v>
      </c>
      <c r="E81" s="64"/>
      <c r="F81" s="64"/>
      <c r="G81" s="65">
        <f t="shared" ca="1" si="11"/>
        <v>13964140</v>
      </c>
      <c r="H81" s="58">
        <f t="shared" ca="1" si="9"/>
        <v>30</v>
      </c>
      <c r="I81" s="66">
        <f t="shared" ca="1" si="10"/>
        <v>69820.7</v>
      </c>
      <c r="J81" s="64"/>
      <c r="K81" s="67"/>
      <c r="L81" s="68">
        <f t="shared" ca="1" si="12"/>
        <v>2408814.15</v>
      </c>
      <c r="M81" s="69">
        <f t="shared" ca="1" si="13"/>
        <v>16372954.149999999</v>
      </c>
    </row>
    <row r="82" spans="1:13" x14ac:dyDescent="0.25">
      <c r="A82" s="63">
        <f t="shared" ca="1" si="14"/>
        <v>44652</v>
      </c>
      <c r="B82" s="63">
        <f t="shared" ca="1" si="15"/>
        <v>44681</v>
      </c>
      <c r="C82" s="64"/>
      <c r="D82" s="64">
        <v>205355</v>
      </c>
      <c r="E82" s="64"/>
      <c r="F82" s="64"/>
      <c r="G82" s="65">
        <f t="shared" ca="1" si="11"/>
        <v>14169495</v>
      </c>
      <c r="H82" s="58">
        <f t="shared" ca="1" si="9"/>
        <v>30</v>
      </c>
      <c r="I82" s="66">
        <f t="shared" ca="1" si="10"/>
        <v>70847.475000000006</v>
      </c>
      <c r="J82" s="64"/>
      <c r="K82" s="67"/>
      <c r="L82" s="68">
        <f t="shared" ca="1" si="12"/>
        <v>2479661.625</v>
      </c>
      <c r="M82" s="69">
        <f t="shared" ca="1" si="13"/>
        <v>16649156.624999998</v>
      </c>
    </row>
    <row r="83" spans="1:13" x14ac:dyDescent="0.25">
      <c r="A83" s="63">
        <f t="shared" ca="1" si="14"/>
        <v>44682</v>
      </c>
      <c r="B83" s="63">
        <f t="shared" ca="1" si="15"/>
        <v>44712</v>
      </c>
      <c r="C83" s="64"/>
      <c r="D83" s="64">
        <v>205355</v>
      </c>
      <c r="E83" s="64"/>
      <c r="F83" s="64"/>
      <c r="G83" s="65">
        <f t="shared" ca="1" si="11"/>
        <v>14374850</v>
      </c>
      <c r="H83" s="58">
        <f t="shared" ca="1" si="9"/>
        <v>30</v>
      </c>
      <c r="I83" s="66">
        <f t="shared" ca="1" si="10"/>
        <v>71874.25</v>
      </c>
      <c r="J83" s="64"/>
      <c r="K83" s="67"/>
      <c r="L83" s="68">
        <f t="shared" ca="1" si="12"/>
        <v>2551535.875</v>
      </c>
      <c r="M83" s="69">
        <f t="shared" ca="1" si="13"/>
        <v>16926385.875</v>
      </c>
    </row>
    <row r="84" spans="1:13" x14ac:dyDescent="0.25">
      <c r="A84" s="63">
        <f t="shared" ca="1" si="14"/>
        <v>44713</v>
      </c>
      <c r="B84" s="63">
        <f t="shared" ca="1" si="15"/>
        <v>44742</v>
      </c>
      <c r="C84" s="64"/>
      <c r="D84" s="64">
        <v>205355</v>
      </c>
      <c r="E84" s="64"/>
      <c r="F84" s="64"/>
      <c r="G84" s="65">
        <f t="shared" ca="1" si="11"/>
        <v>14580205</v>
      </c>
      <c r="H84" s="58">
        <f t="shared" ca="1" si="9"/>
        <v>30</v>
      </c>
      <c r="I84" s="66">
        <f t="shared" ca="1" si="10"/>
        <v>72901.025000000009</v>
      </c>
      <c r="J84" s="64"/>
      <c r="K84" s="67"/>
      <c r="L84" s="68">
        <f t="shared" ca="1" si="12"/>
        <v>2624436.9</v>
      </c>
      <c r="M84" s="69">
        <f t="shared" ca="1" si="13"/>
        <v>17204641.899999999</v>
      </c>
    </row>
    <row r="85" spans="1:13" x14ac:dyDescent="0.25">
      <c r="A85" s="63">
        <f t="shared" ca="1" si="14"/>
        <v>44743</v>
      </c>
      <c r="B85" s="63">
        <f t="shared" ca="1" si="15"/>
        <v>44756</v>
      </c>
      <c r="C85" s="64"/>
      <c r="D85" s="64">
        <v>205355</v>
      </c>
      <c r="E85" s="64"/>
      <c r="F85" s="64"/>
      <c r="G85" s="65">
        <f t="shared" ca="1" si="11"/>
        <v>14785560</v>
      </c>
      <c r="H85" s="58">
        <f t="shared" ca="1" si="9"/>
        <v>14</v>
      </c>
      <c r="I85" s="66">
        <f t="shared" ca="1" si="10"/>
        <v>34499.64</v>
      </c>
      <c r="J85" s="64"/>
      <c r="K85" s="67"/>
      <c r="L85" s="68">
        <f t="shared" ca="1" si="12"/>
        <v>2658936.54</v>
      </c>
      <c r="M85" s="69">
        <f t="shared" ca="1" si="13"/>
        <v>17444496.539999999</v>
      </c>
    </row>
    <row r="86" spans="1:13" hidden="1" x14ac:dyDescent="0.25">
      <c r="A86" s="63">
        <f t="shared" ca="1" si="14"/>
        <v>44757</v>
      </c>
      <c r="B86" s="63">
        <f t="shared" ca="1" si="15"/>
        <v>44773</v>
      </c>
      <c r="C86" s="64"/>
      <c r="D86" s="64">
        <v>205355</v>
      </c>
      <c r="E86" s="64"/>
      <c r="F86" s="64"/>
      <c r="G86" s="65">
        <f t="shared" ca="1" si="11"/>
        <v>14990915</v>
      </c>
      <c r="H86" s="58" t="str">
        <f t="shared" ca="1" si="9"/>
        <v>0</v>
      </c>
      <c r="I86" s="66" t="str">
        <f t="shared" ca="1" si="10"/>
        <v>0</v>
      </c>
      <c r="J86" s="64"/>
      <c r="K86" s="67"/>
      <c r="L86" s="68">
        <f t="shared" ca="1" si="12"/>
        <v>2658936.54</v>
      </c>
      <c r="M86" s="69">
        <f t="shared" ca="1" si="13"/>
        <v>17649851.539999999</v>
      </c>
    </row>
    <row r="87" spans="1:13" hidden="1" x14ac:dyDescent="0.25">
      <c r="A87" s="63">
        <f t="shared" ca="1" si="14"/>
        <v>44774</v>
      </c>
      <c r="B87" s="63">
        <f t="shared" ca="1" si="15"/>
        <v>44804</v>
      </c>
      <c r="C87" s="64"/>
      <c r="D87" s="64">
        <v>205355</v>
      </c>
      <c r="E87" s="64"/>
      <c r="F87" s="64"/>
      <c r="G87" s="65">
        <f t="shared" ca="1" si="11"/>
        <v>15196270</v>
      </c>
      <c r="H87" s="58" t="str">
        <f t="shared" ca="1" si="9"/>
        <v>0</v>
      </c>
      <c r="I87" s="66" t="str">
        <f t="shared" ca="1" si="10"/>
        <v>0</v>
      </c>
      <c r="J87" s="64"/>
      <c r="K87" s="67"/>
      <c r="L87" s="68">
        <f t="shared" ca="1" si="12"/>
        <v>2658936.54</v>
      </c>
      <c r="M87" s="69">
        <f t="shared" ca="1" si="13"/>
        <v>17855206.539999999</v>
      </c>
    </row>
    <row r="88" spans="1:13" hidden="1" x14ac:dyDescent="0.25">
      <c r="A88" s="63">
        <f t="shared" ca="1" si="14"/>
        <v>44805</v>
      </c>
      <c r="B88" s="63">
        <f t="shared" ca="1" si="15"/>
        <v>44834</v>
      </c>
      <c r="C88" s="64"/>
      <c r="D88" s="64">
        <v>205355</v>
      </c>
      <c r="E88" s="64"/>
      <c r="F88" s="64"/>
      <c r="G88" s="65">
        <f t="shared" ca="1" si="11"/>
        <v>15401625</v>
      </c>
      <c r="H88" s="58" t="str">
        <f t="shared" ca="1" si="9"/>
        <v>0</v>
      </c>
      <c r="I88" s="66" t="str">
        <f t="shared" ca="1" si="10"/>
        <v>0</v>
      </c>
      <c r="J88" s="64"/>
      <c r="K88" s="67"/>
      <c r="L88" s="68">
        <f t="shared" ca="1" si="12"/>
        <v>2658936.54</v>
      </c>
      <c r="M88" s="69">
        <f t="shared" ca="1" si="13"/>
        <v>18060561.539999999</v>
      </c>
    </row>
    <row r="89" spans="1:13" hidden="1" x14ac:dyDescent="0.25">
      <c r="A89" s="63">
        <f t="shared" ca="1" si="14"/>
        <v>44835</v>
      </c>
      <c r="B89" s="63">
        <f t="shared" ca="1" si="15"/>
        <v>44865</v>
      </c>
      <c r="C89" s="64"/>
      <c r="D89" s="64">
        <v>205355</v>
      </c>
      <c r="E89" s="64"/>
      <c r="F89" s="64"/>
      <c r="G89" s="65">
        <f t="shared" ca="1" si="11"/>
        <v>15606980</v>
      </c>
      <c r="H89" s="58" t="str">
        <f t="shared" ca="1" si="9"/>
        <v>0</v>
      </c>
      <c r="I89" s="66" t="str">
        <f t="shared" ca="1" si="10"/>
        <v>0</v>
      </c>
      <c r="J89" s="64"/>
      <c r="K89" s="67"/>
      <c r="L89" s="68">
        <f t="shared" ca="1" si="12"/>
        <v>2658936.54</v>
      </c>
      <c r="M89" s="69">
        <f t="shared" ca="1" si="13"/>
        <v>18265916.539999999</v>
      </c>
    </row>
    <row r="90" spans="1:13" hidden="1" x14ac:dyDescent="0.25">
      <c r="A90" s="63">
        <f t="shared" ca="1" si="14"/>
        <v>44866</v>
      </c>
      <c r="B90" s="63">
        <f t="shared" ca="1" si="15"/>
        <v>44895</v>
      </c>
      <c r="C90" s="64"/>
      <c r="D90" s="64">
        <v>205355</v>
      </c>
      <c r="E90" s="64"/>
      <c r="F90" s="64"/>
      <c r="G90" s="65">
        <f t="shared" ca="1" si="11"/>
        <v>15812335</v>
      </c>
      <c r="H90" s="58" t="str">
        <f t="shared" ca="1" si="9"/>
        <v>0</v>
      </c>
      <c r="I90" s="66" t="str">
        <f t="shared" ca="1" si="10"/>
        <v>0</v>
      </c>
      <c r="J90" s="64"/>
      <c r="K90" s="67"/>
      <c r="L90" s="68">
        <f t="shared" ca="1" si="12"/>
        <v>2658936.54</v>
      </c>
      <c r="M90" s="69">
        <f t="shared" ca="1" si="13"/>
        <v>18471271.539999999</v>
      </c>
    </row>
    <row r="91" spans="1:13" hidden="1" x14ac:dyDescent="0.25">
      <c r="A91" s="63">
        <f t="shared" ca="1" si="14"/>
        <v>44896</v>
      </c>
      <c r="B91" s="63">
        <f t="shared" ca="1" si="15"/>
        <v>44926</v>
      </c>
      <c r="C91" s="64"/>
      <c r="D91" s="64">
        <v>205355</v>
      </c>
      <c r="E91" s="64"/>
      <c r="F91" s="64"/>
      <c r="G91" s="65">
        <f t="shared" ca="1" si="11"/>
        <v>16017690</v>
      </c>
      <c r="H91" s="58" t="str">
        <f t="shared" ca="1" si="9"/>
        <v>0</v>
      </c>
      <c r="I91" s="66" t="str">
        <f t="shared" ca="1" si="10"/>
        <v>0</v>
      </c>
      <c r="J91" s="64"/>
      <c r="K91" s="67"/>
      <c r="L91" s="68">
        <f t="shared" ca="1" si="12"/>
        <v>2658936.54</v>
      </c>
      <c r="M91" s="69">
        <f t="shared" ca="1" si="13"/>
        <v>18676626.539999999</v>
      </c>
    </row>
    <row r="92" spans="1:13" hidden="1" x14ac:dyDescent="0.25">
      <c r="A92" s="63">
        <f t="shared" ca="1" si="14"/>
        <v>44927</v>
      </c>
      <c r="B92" s="63">
        <f t="shared" ca="1" si="15"/>
        <v>44957</v>
      </c>
      <c r="C92" s="64"/>
      <c r="D92" s="64">
        <v>205355</v>
      </c>
      <c r="E92" s="64"/>
      <c r="F92" s="64"/>
      <c r="G92" s="65">
        <f t="shared" ca="1" si="11"/>
        <v>16223045</v>
      </c>
      <c r="H92" s="58" t="str">
        <f t="shared" ca="1" si="9"/>
        <v>0</v>
      </c>
      <c r="I92" s="66" t="str">
        <f t="shared" ca="1" si="10"/>
        <v>0</v>
      </c>
      <c r="J92" s="64"/>
      <c r="K92" s="67"/>
      <c r="L92" s="68">
        <f t="shared" ca="1" si="12"/>
        <v>2658936.54</v>
      </c>
      <c r="M92" s="69">
        <f t="shared" ca="1" si="13"/>
        <v>18881981.539999999</v>
      </c>
    </row>
    <row r="93" spans="1:13" hidden="1" x14ac:dyDescent="0.25">
      <c r="A93" s="63">
        <f t="shared" ca="1" si="14"/>
        <v>44958</v>
      </c>
      <c r="B93" s="63">
        <f t="shared" ca="1" si="15"/>
        <v>44985</v>
      </c>
      <c r="C93" s="64"/>
      <c r="D93" s="64">
        <v>205355</v>
      </c>
      <c r="E93" s="64"/>
      <c r="F93" s="64"/>
      <c r="G93" s="65">
        <f t="shared" ca="1" si="11"/>
        <v>16428400</v>
      </c>
      <c r="H93" s="58" t="str">
        <f t="shared" ca="1" si="9"/>
        <v>0</v>
      </c>
      <c r="I93" s="66" t="str">
        <f t="shared" ca="1" si="10"/>
        <v>0</v>
      </c>
      <c r="J93" s="64"/>
      <c r="K93" s="67"/>
      <c r="L93" s="68">
        <f t="shared" ca="1" si="12"/>
        <v>2658936.54</v>
      </c>
      <c r="M93" s="69">
        <f t="shared" ca="1" si="13"/>
        <v>19087336.539999999</v>
      </c>
    </row>
    <row r="94" spans="1:13" hidden="1" x14ac:dyDescent="0.25">
      <c r="A94" s="63">
        <f t="shared" ca="1" si="14"/>
        <v>44986</v>
      </c>
      <c r="B94" s="63">
        <f t="shared" ca="1" si="15"/>
        <v>45016</v>
      </c>
      <c r="C94" s="64"/>
      <c r="D94" s="64">
        <v>205355</v>
      </c>
      <c r="E94" s="64"/>
      <c r="F94" s="64"/>
      <c r="G94" s="65">
        <f t="shared" ca="1" si="11"/>
        <v>16633755</v>
      </c>
      <c r="H94" s="58" t="str">
        <f t="shared" ca="1" si="9"/>
        <v>0</v>
      </c>
      <c r="I94" s="66" t="str">
        <f t="shared" ca="1" si="10"/>
        <v>0</v>
      </c>
      <c r="J94" s="64"/>
      <c r="K94" s="67"/>
      <c r="L94" s="68">
        <f t="shared" ca="1" si="12"/>
        <v>2658936.54</v>
      </c>
      <c r="M94" s="69">
        <f t="shared" ca="1" si="13"/>
        <v>19292691.539999999</v>
      </c>
    </row>
    <row r="95" spans="1:13" hidden="1" x14ac:dyDescent="0.25">
      <c r="A95" s="63">
        <f t="shared" ca="1" si="14"/>
        <v>45017</v>
      </c>
      <c r="B95" s="63">
        <f t="shared" ca="1" si="15"/>
        <v>45046</v>
      </c>
      <c r="C95" s="64"/>
      <c r="D95" s="64">
        <v>205355</v>
      </c>
      <c r="E95" s="64"/>
      <c r="F95" s="64"/>
      <c r="G95" s="65">
        <f t="shared" ca="1" si="11"/>
        <v>16839110</v>
      </c>
      <c r="H95" s="58" t="str">
        <f t="shared" ca="1" si="9"/>
        <v>0</v>
      </c>
      <c r="I95" s="66" t="str">
        <f t="shared" ca="1" si="10"/>
        <v>0</v>
      </c>
      <c r="J95" s="64"/>
      <c r="K95" s="67"/>
      <c r="L95" s="68">
        <f t="shared" ca="1" si="12"/>
        <v>2658936.54</v>
      </c>
      <c r="M95" s="69">
        <f t="shared" ca="1" si="13"/>
        <v>19498046.539999999</v>
      </c>
    </row>
    <row r="96" spans="1:13" hidden="1" x14ac:dyDescent="0.25">
      <c r="A96" s="63">
        <f t="shared" ca="1" si="14"/>
        <v>45047</v>
      </c>
      <c r="B96" s="63">
        <f t="shared" ca="1" si="15"/>
        <v>45077</v>
      </c>
      <c r="C96" s="64"/>
      <c r="D96" s="64">
        <v>205355</v>
      </c>
      <c r="E96" s="64"/>
      <c r="F96" s="64"/>
      <c r="G96" s="65">
        <f t="shared" ca="1" si="11"/>
        <v>17044465</v>
      </c>
      <c r="H96" s="58" t="str">
        <f t="shared" ca="1" si="9"/>
        <v>0</v>
      </c>
      <c r="I96" s="66" t="str">
        <f t="shared" ca="1" si="10"/>
        <v>0</v>
      </c>
      <c r="J96" s="64"/>
      <c r="K96" s="67"/>
      <c r="L96" s="68">
        <f t="shared" ca="1" si="12"/>
        <v>2658936.54</v>
      </c>
      <c r="M96" s="69">
        <f t="shared" ca="1" si="13"/>
        <v>19703401.539999999</v>
      </c>
    </row>
    <row r="97" spans="1:13" hidden="1" x14ac:dyDescent="0.25">
      <c r="A97" s="63">
        <f t="shared" ca="1" si="14"/>
        <v>45078</v>
      </c>
      <c r="B97" s="63">
        <f t="shared" ca="1" si="15"/>
        <v>45107</v>
      </c>
      <c r="C97" s="64"/>
      <c r="D97" s="64">
        <v>205355</v>
      </c>
      <c r="E97" s="64"/>
      <c r="F97" s="64"/>
      <c r="G97" s="65">
        <f t="shared" ca="1" si="11"/>
        <v>17249820</v>
      </c>
      <c r="H97" s="58" t="str">
        <f t="shared" ca="1" si="9"/>
        <v>0</v>
      </c>
      <c r="I97" s="66" t="str">
        <f t="shared" ca="1" si="10"/>
        <v>0</v>
      </c>
      <c r="J97" s="64"/>
      <c r="K97" s="67"/>
      <c r="L97" s="68">
        <f t="shared" ca="1" si="12"/>
        <v>2658936.54</v>
      </c>
      <c r="M97" s="69">
        <f t="shared" ca="1" si="13"/>
        <v>19908756.539999999</v>
      </c>
    </row>
    <row r="98" spans="1:13" hidden="1" x14ac:dyDescent="0.25">
      <c r="A98" s="63">
        <f t="shared" ca="1" si="14"/>
        <v>45108</v>
      </c>
      <c r="B98" s="63">
        <f t="shared" ca="1" si="15"/>
        <v>45138</v>
      </c>
      <c r="C98" s="64"/>
      <c r="D98" s="64">
        <v>205355</v>
      </c>
      <c r="E98" s="64"/>
      <c r="F98" s="64"/>
      <c r="G98" s="65">
        <f t="shared" ca="1" si="11"/>
        <v>17455175</v>
      </c>
      <c r="H98" s="58" t="str">
        <f t="shared" ca="1" si="9"/>
        <v>0</v>
      </c>
      <c r="I98" s="66" t="str">
        <f t="shared" ca="1" si="10"/>
        <v>0</v>
      </c>
      <c r="J98" s="64"/>
      <c r="K98" s="67"/>
      <c r="L98" s="68">
        <f t="shared" ca="1" si="12"/>
        <v>2658936.54</v>
      </c>
      <c r="M98" s="69">
        <f t="shared" ca="1" si="13"/>
        <v>20114111.539999999</v>
      </c>
    </row>
    <row r="99" spans="1:13" hidden="1" x14ac:dyDescent="0.25">
      <c r="A99" s="63">
        <f t="shared" ca="1" si="14"/>
        <v>45139</v>
      </c>
      <c r="B99" s="63">
        <f t="shared" ca="1" si="15"/>
        <v>45169</v>
      </c>
      <c r="C99" s="64"/>
      <c r="D99" s="64">
        <v>205355</v>
      </c>
      <c r="E99" s="64"/>
      <c r="F99" s="64"/>
      <c r="G99" s="65">
        <f t="shared" ca="1" si="11"/>
        <v>17660530</v>
      </c>
      <c r="H99" s="58" t="str">
        <f t="shared" ca="1" si="9"/>
        <v>0</v>
      </c>
      <c r="I99" s="66" t="str">
        <f t="shared" ca="1" si="10"/>
        <v>0</v>
      </c>
      <c r="J99" s="64"/>
      <c r="K99" s="67"/>
      <c r="L99" s="68">
        <f t="shared" ca="1" si="12"/>
        <v>2658936.54</v>
      </c>
      <c r="M99" s="69">
        <f t="shared" ca="1" si="13"/>
        <v>20319466.539999999</v>
      </c>
    </row>
    <row r="100" spans="1:13" hidden="1" x14ac:dyDescent="0.25">
      <c r="A100" s="63">
        <f t="shared" ca="1" si="14"/>
        <v>45170</v>
      </c>
      <c r="B100" s="63">
        <f t="shared" ca="1" si="15"/>
        <v>45199</v>
      </c>
      <c r="C100" s="64"/>
      <c r="D100" s="64">
        <v>205355</v>
      </c>
      <c r="E100" s="64"/>
      <c r="F100" s="64"/>
      <c r="G100" s="65">
        <f t="shared" ca="1" si="11"/>
        <v>17865885</v>
      </c>
      <c r="H100" s="58" t="str">
        <f t="shared" ca="1" si="9"/>
        <v>0</v>
      </c>
      <c r="I100" s="66" t="str">
        <f t="shared" ca="1" si="10"/>
        <v>0</v>
      </c>
      <c r="J100" s="64"/>
      <c r="K100" s="67"/>
      <c r="L100" s="68">
        <f t="shared" ca="1" si="12"/>
        <v>2658936.54</v>
      </c>
      <c r="M100" s="69">
        <f t="shared" ca="1" si="13"/>
        <v>20524821.539999999</v>
      </c>
    </row>
    <row r="101" spans="1:13" hidden="1" x14ac:dyDescent="0.25">
      <c r="A101" s="63">
        <f t="shared" ca="1" si="14"/>
        <v>45200</v>
      </c>
      <c r="B101" s="63">
        <f t="shared" ca="1" si="15"/>
        <v>45230</v>
      </c>
      <c r="C101" s="64"/>
      <c r="D101" s="64">
        <v>205355</v>
      </c>
      <c r="E101" s="64"/>
      <c r="F101" s="64"/>
      <c r="G101" s="65">
        <f t="shared" ca="1" si="11"/>
        <v>18071240</v>
      </c>
      <c r="H101" s="58" t="str">
        <f t="shared" ca="1" si="9"/>
        <v>0</v>
      </c>
      <c r="I101" s="66" t="str">
        <f t="shared" ca="1" si="10"/>
        <v>0</v>
      </c>
      <c r="J101" s="64"/>
      <c r="K101" s="67"/>
      <c r="L101" s="68">
        <f t="shared" ca="1" si="12"/>
        <v>2658936.54</v>
      </c>
      <c r="M101" s="69">
        <f t="shared" ca="1" si="13"/>
        <v>20730176.539999999</v>
      </c>
    </row>
    <row r="102" spans="1:13" hidden="1" x14ac:dyDescent="0.25">
      <c r="A102" s="63">
        <f t="shared" ca="1" si="14"/>
        <v>45231</v>
      </c>
      <c r="B102" s="63">
        <f t="shared" ca="1" si="15"/>
        <v>45260</v>
      </c>
      <c r="C102" s="64"/>
      <c r="D102" s="64">
        <v>205355</v>
      </c>
      <c r="E102" s="64"/>
      <c r="F102" s="64"/>
      <c r="G102" s="65">
        <f t="shared" ca="1" si="11"/>
        <v>18276595</v>
      </c>
      <c r="H102" s="58" t="str">
        <f t="shared" ca="1" si="9"/>
        <v>0</v>
      </c>
      <c r="I102" s="66" t="str">
        <f t="shared" ca="1" si="10"/>
        <v>0</v>
      </c>
      <c r="J102" s="64"/>
      <c r="K102" s="67"/>
      <c r="L102" s="68">
        <f t="shared" ca="1" si="12"/>
        <v>2658936.54</v>
      </c>
      <c r="M102" s="69">
        <f t="shared" ca="1" si="13"/>
        <v>20935531.539999999</v>
      </c>
    </row>
    <row r="103" spans="1:13" hidden="1" x14ac:dyDescent="0.25">
      <c r="A103" s="63">
        <f t="shared" ca="1" si="14"/>
        <v>45261</v>
      </c>
      <c r="B103" s="63">
        <f t="shared" ca="1" si="15"/>
        <v>45291</v>
      </c>
      <c r="C103" s="64"/>
      <c r="D103" s="64">
        <v>205355</v>
      </c>
      <c r="E103" s="64"/>
      <c r="F103" s="64"/>
      <c r="G103" s="65">
        <f t="shared" ca="1" si="11"/>
        <v>18481950</v>
      </c>
      <c r="H103" s="58" t="str">
        <f t="shared" ca="1" si="9"/>
        <v>0</v>
      </c>
      <c r="I103" s="66" t="str">
        <f t="shared" ca="1" si="10"/>
        <v>0</v>
      </c>
      <c r="J103" s="64"/>
      <c r="K103" s="67"/>
      <c r="L103" s="68">
        <f t="shared" ca="1" si="12"/>
        <v>2658936.54</v>
      </c>
      <c r="M103" s="69">
        <f t="shared" ca="1" si="13"/>
        <v>21140886.539999999</v>
      </c>
    </row>
    <row r="104" spans="1:13" hidden="1" x14ac:dyDescent="0.25">
      <c r="A104" s="63">
        <f t="shared" ca="1" si="14"/>
        <v>45292</v>
      </c>
      <c r="B104" s="63">
        <f t="shared" ca="1" si="15"/>
        <v>45322</v>
      </c>
      <c r="C104" s="64"/>
      <c r="D104" s="64">
        <v>205355</v>
      </c>
      <c r="E104" s="64"/>
      <c r="F104" s="64"/>
      <c r="G104" s="65">
        <f t="shared" ca="1" si="11"/>
        <v>18687305</v>
      </c>
      <c r="H104" s="58" t="str">
        <f t="shared" ca="1" si="9"/>
        <v>0</v>
      </c>
      <c r="I104" s="66" t="str">
        <f t="shared" ca="1" si="10"/>
        <v>0</v>
      </c>
      <c r="J104" s="64"/>
      <c r="K104" s="67"/>
      <c r="L104" s="68">
        <f t="shared" ca="1" si="12"/>
        <v>2658936.54</v>
      </c>
      <c r="M104" s="69">
        <f t="shared" ca="1" si="13"/>
        <v>21346241.539999999</v>
      </c>
    </row>
    <row r="105" spans="1:13" hidden="1" x14ac:dyDescent="0.25">
      <c r="A105" s="63">
        <f t="shared" ca="1" si="14"/>
        <v>45323</v>
      </c>
      <c r="B105" s="63">
        <f t="shared" ca="1" si="15"/>
        <v>45351</v>
      </c>
      <c r="C105" s="64"/>
      <c r="D105" s="64">
        <v>205355</v>
      </c>
      <c r="E105" s="64"/>
      <c r="F105" s="64"/>
      <c r="G105" s="65">
        <f t="shared" ca="1" si="11"/>
        <v>18892660</v>
      </c>
      <c r="H105" s="58" t="str">
        <f t="shared" ca="1" si="9"/>
        <v>0</v>
      </c>
      <c r="I105" s="66" t="str">
        <f t="shared" ca="1" si="10"/>
        <v>0</v>
      </c>
      <c r="J105" s="64"/>
      <c r="K105" s="67"/>
      <c r="L105" s="68">
        <f t="shared" ca="1" si="12"/>
        <v>2658936.54</v>
      </c>
      <c r="M105" s="69">
        <f t="shared" ca="1" si="13"/>
        <v>21551596.539999999</v>
      </c>
    </row>
    <row r="106" spans="1:13" hidden="1" x14ac:dyDescent="0.25">
      <c r="A106" s="63">
        <f t="shared" ca="1" si="14"/>
        <v>45352</v>
      </c>
      <c r="B106" s="63">
        <f t="shared" ca="1" si="15"/>
        <v>45382</v>
      </c>
      <c r="C106" s="64"/>
      <c r="D106" s="64">
        <v>205355</v>
      </c>
      <c r="E106" s="64"/>
      <c r="F106" s="64"/>
      <c r="G106" s="65">
        <f t="shared" ca="1" si="11"/>
        <v>19098015</v>
      </c>
      <c r="H106" s="58" t="str">
        <f t="shared" ca="1" si="9"/>
        <v>0</v>
      </c>
      <c r="I106" s="66" t="str">
        <f t="shared" ca="1" si="10"/>
        <v>0</v>
      </c>
      <c r="J106" s="64"/>
      <c r="K106" s="67"/>
      <c r="L106" s="68">
        <f t="shared" ca="1" si="12"/>
        <v>2658936.54</v>
      </c>
      <c r="M106" s="69">
        <f t="shared" ca="1" si="13"/>
        <v>21756951.539999999</v>
      </c>
    </row>
    <row r="107" spans="1:13" hidden="1" x14ac:dyDescent="0.25">
      <c r="A107" s="63">
        <f t="shared" ca="1" si="14"/>
        <v>45383</v>
      </c>
      <c r="B107" s="63">
        <f t="shared" ca="1" si="15"/>
        <v>45412</v>
      </c>
      <c r="C107" s="64"/>
      <c r="D107" s="64">
        <v>205355</v>
      </c>
      <c r="E107" s="64"/>
      <c r="F107" s="64"/>
      <c r="G107" s="65">
        <f t="shared" ca="1" si="11"/>
        <v>19303370</v>
      </c>
      <c r="H107" s="58" t="str">
        <f t="shared" ca="1" si="9"/>
        <v>0</v>
      </c>
      <c r="I107" s="66" t="str">
        <f t="shared" ca="1" si="10"/>
        <v>0</v>
      </c>
      <c r="J107" s="64"/>
      <c r="K107" s="67"/>
      <c r="L107" s="68">
        <f t="shared" ca="1" si="12"/>
        <v>2658936.54</v>
      </c>
      <c r="M107" s="69">
        <f t="shared" ca="1" si="13"/>
        <v>21962306.539999999</v>
      </c>
    </row>
    <row r="108" spans="1:13" hidden="1" x14ac:dyDescent="0.25">
      <c r="A108" s="63">
        <f t="shared" ca="1" si="14"/>
        <v>45413</v>
      </c>
      <c r="B108" s="63">
        <f t="shared" ca="1" si="15"/>
        <v>45443</v>
      </c>
      <c r="C108" s="64"/>
      <c r="D108" s="64">
        <v>205355</v>
      </c>
      <c r="E108" s="64"/>
      <c r="F108" s="64"/>
      <c r="G108" s="65">
        <f t="shared" ca="1" si="11"/>
        <v>19508725</v>
      </c>
      <c r="H108" s="58" t="str">
        <f t="shared" ca="1" si="9"/>
        <v>0</v>
      </c>
      <c r="I108" s="66" t="str">
        <f t="shared" ca="1" si="10"/>
        <v>0</v>
      </c>
      <c r="J108" s="64"/>
      <c r="K108" s="67"/>
      <c r="L108" s="68">
        <f t="shared" ca="1" si="12"/>
        <v>2658936.54</v>
      </c>
      <c r="M108" s="69">
        <f t="shared" ca="1" si="13"/>
        <v>22167661.539999999</v>
      </c>
    </row>
    <row r="109" spans="1:13" hidden="1" x14ac:dyDescent="0.25">
      <c r="A109" s="63">
        <f t="shared" ca="1" si="14"/>
        <v>45444</v>
      </c>
      <c r="B109" s="63">
        <f t="shared" ca="1" si="15"/>
        <v>45473</v>
      </c>
      <c r="C109" s="64"/>
      <c r="D109" s="64">
        <v>205355</v>
      </c>
      <c r="E109" s="64"/>
      <c r="F109" s="64"/>
      <c r="G109" s="65">
        <f t="shared" ca="1" si="11"/>
        <v>19714080</v>
      </c>
      <c r="H109" s="58" t="str">
        <f t="shared" ca="1" si="9"/>
        <v>0</v>
      </c>
      <c r="I109" s="66" t="str">
        <f t="shared" ca="1" si="10"/>
        <v>0</v>
      </c>
      <c r="J109" s="64">
        <v>185787</v>
      </c>
      <c r="K109" s="67"/>
      <c r="L109" s="68">
        <f t="shared" ca="1" si="12"/>
        <v>2473149.54</v>
      </c>
      <c r="M109" s="69">
        <f t="shared" ca="1" si="13"/>
        <v>22187229.539999999</v>
      </c>
    </row>
    <row r="110" spans="1:13" hidden="1" x14ac:dyDescent="0.25">
      <c r="A110" s="63">
        <f t="shared" ca="1" si="14"/>
        <v>45474</v>
      </c>
      <c r="B110" s="63">
        <f t="shared" ca="1" si="15"/>
        <v>45504</v>
      </c>
      <c r="C110" s="64"/>
      <c r="D110" s="64">
        <v>205355</v>
      </c>
      <c r="E110" s="64"/>
      <c r="F110" s="64"/>
      <c r="G110" s="65">
        <f t="shared" ca="1" si="11"/>
        <v>19919435</v>
      </c>
      <c r="H110" s="58" t="str">
        <f t="shared" ref="H110:H141" ca="1" si="16">IF(B110&gt;Int_Has,"0",IF(A110="","",DAYS360(A110,B110+(1))))</f>
        <v>0</v>
      </c>
      <c r="I110" s="66" t="str">
        <f t="shared" ref="I110:I141" ca="1" si="17">IF(B110&gt;Int_Has,"0",IF(B110="","",IF(G110&lt;0,"0",((G110*B$7)/30)*H110)))</f>
        <v>0</v>
      </c>
      <c r="J110" s="64">
        <v>128624</v>
      </c>
      <c r="K110" s="67"/>
      <c r="L110" s="68">
        <f t="shared" ca="1" si="12"/>
        <v>2344525.54</v>
      </c>
      <c r="M110" s="69">
        <f t="shared" ca="1" si="13"/>
        <v>22263960.539999999</v>
      </c>
    </row>
    <row r="111" spans="1:13" hidden="1" x14ac:dyDescent="0.25">
      <c r="A111" s="63">
        <f t="shared" ca="1" si="14"/>
        <v>45505</v>
      </c>
      <c r="B111" s="63">
        <f t="shared" ca="1" si="15"/>
        <v>45535</v>
      </c>
      <c r="C111" s="64"/>
      <c r="D111" s="64">
        <v>205355</v>
      </c>
      <c r="E111" s="64"/>
      <c r="F111" s="64"/>
      <c r="G111" s="65">
        <f t="shared" ca="1" si="11"/>
        <v>20124790</v>
      </c>
      <c r="H111" s="58" t="str">
        <f t="shared" ca="1" si="16"/>
        <v>0</v>
      </c>
      <c r="I111" s="66" t="str">
        <f t="shared" ca="1" si="17"/>
        <v>0</v>
      </c>
      <c r="J111" s="64">
        <v>0</v>
      </c>
      <c r="K111" s="67"/>
      <c r="L111" s="68">
        <f t="shared" ca="1" si="12"/>
        <v>2344525.54</v>
      </c>
      <c r="M111" s="69">
        <f t="shared" ca="1" si="13"/>
        <v>22469315.539999999</v>
      </c>
    </row>
    <row r="112" spans="1:13" hidden="1" x14ac:dyDescent="0.25">
      <c r="A112" s="63">
        <f t="shared" ca="1" si="14"/>
        <v>45536</v>
      </c>
      <c r="B112" s="63">
        <f t="shared" ca="1" si="15"/>
        <v>45565</v>
      </c>
      <c r="C112" s="64"/>
      <c r="D112" s="64">
        <v>205355</v>
      </c>
      <c r="E112" s="64"/>
      <c r="F112" s="64"/>
      <c r="G112" s="65">
        <f t="shared" ca="1" si="11"/>
        <v>20330145</v>
      </c>
      <c r="H112" s="58" t="str">
        <f t="shared" ca="1" si="16"/>
        <v>0</v>
      </c>
      <c r="I112" s="66" t="str">
        <f t="shared" ca="1" si="17"/>
        <v>0</v>
      </c>
      <c r="J112" s="64">
        <v>739939</v>
      </c>
      <c r="K112" s="67"/>
      <c r="L112" s="68">
        <f t="shared" ca="1" si="12"/>
        <v>1604586.54</v>
      </c>
      <c r="M112" s="69">
        <f t="shared" ca="1" si="13"/>
        <v>21934731.539999999</v>
      </c>
    </row>
    <row r="113" spans="1:13" hidden="1" x14ac:dyDescent="0.25">
      <c r="A113" s="63">
        <f t="shared" ca="1" si="14"/>
        <v>45566</v>
      </c>
      <c r="B113" s="63">
        <f t="shared" ca="1" si="15"/>
        <v>45596</v>
      </c>
      <c r="C113" s="64"/>
      <c r="D113" s="64">
        <v>205355</v>
      </c>
      <c r="E113" s="64"/>
      <c r="F113" s="64"/>
      <c r="G113" s="65">
        <f t="shared" ca="1" si="11"/>
        <v>20535500</v>
      </c>
      <c r="H113" s="58" t="str">
        <f t="shared" ca="1" si="16"/>
        <v>0</v>
      </c>
      <c r="I113" s="66" t="str">
        <f t="shared" ca="1" si="17"/>
        <v>0</v>
      </c>
      <c r="J113" s="64">
        <v>381183</v>
      </c>
      <c r="K113" s="67"/>
      <c r="L113" s="68">
        <f t="shared" ca="1" si="12"/>
        <v>1223403.54</v>
      </c>
      <c r="M113" s="69">
        <f t="shared" ca="1" si="13"/>
        <v>21758903.539999999</v>
      </c>
    </row>
    <row r="114" spans="1:13" hidden="1" x14ac:dyDescent="0.25">
      <c r="A114" s="63">
        <f t="shared" ca="1" si="14"/>
        <v>45597</v>
      </c>
      <c r="B114" s="63">
        <f t="shared" ca="1" si="15"/>
        <v>45626</v>
      </c>
      <c r="C114" s="64"/>
      <c r="D114" s="64">
        <v>205355</v>
      </c>
      <c r="E114" s="64"/>
      <c r="F114" s="64"/>
      <c r="G114" s="65">
        <f t="shared" ca="1" si="11"/>
        <v>20740855</v>
      </c>
      <c r="H114" s="58" t="str">
        <f t="shared" ca="1" si="16"/>
        <v>0</v>
      </c>
      <c r="I114" s="66" t="str">
        <f t="shared" ca="1" si="17"/>
        <v>0</v>
      </c>
      <c r="J114" s="64">
        <v>0</v>
      </c>
      <c r="K114" s="67"/>
      <c r="L114" s="68">
        <f t="shared" ca="1" si="12"/>
        <v>1223403.54</v>
      </c>
      <c r="M114" s="69">
        <f t="shared" ca="1" si="13"/>
        <v>21964258.539999999</v>
      </c>
    </row>
    <row r="115" spans="1:13" hidden="1" x14ac:dyDescent="0.25">
      <c r="A115" s="63">
        <f t="shared" ca="1" si="14"/>
        <v>45627</v>
      </c>
      <c r="B115" s="63">
        <f t="shared" ca="1" si="15"/>
        <v>45657</v>
      </c>
      <c r="C115" s="64"/>
      <c r="D115" s="64">
        <v>205355</v>
      </c>
      <c r="E115" s="64"/>
      <c r="F115" s="64"/>
      <c r="G115" s="65">
        <f t="shared" ca="1" si="11"/>
        <v>20946210</v>
      </c>
      <c r="H115" s="58" t="str">
        <f t="shared" ca="1" si="16"/>
        <v>0</v>
      </c>
      <c r="I115" s="66" t="str">
        <f t="shared" ca="1" si="17"/>
        <v>0</v>
      </c>
      <c r="J115" s="64">
        <v>372344</v>
      </c>
      <c r="K115" s="67"/>
      <c r="L115" s="68">
        <f t="shared" ca="1" si="12"/>
        <v>851059.54</v>
      </c>
      <c r="M115" s="69">
        <f t="shared" ca="1" si="13"/>
        <v>21797269.539999999</v>
      </c>
    </row>
    <row r="116" spans="1:13" hidden="1" x14ac:dyDescent="0.25">
      <c r="A116" s="63">
        <f t="shared" ca="1" si="14"/>
        <v>45658</v>
      </c>
      <c r="B116" s="63">
        <f t="shared" ca="1" si="15"/>
        <v>45688</v>
      </c>
      <c r="C116" s="64"/>
      <c r="D116" s="64">
        <v>205355</v>
      </c>
      <c r="E116" s="64"/>
      <c r="F116" s="64"/>
      <c r="G116" s="65">
        <f t="shared" ca="1" si="11"/>
        <v>21151565</v>
      </c>
      <c r="H116" s="58" t="str">
        <f t="shared" ca="1" si="16"/>
        <v>0</v>
      </c>
      <c r="I116" s="66" t="str">
        <f t="shared" ca="1" si="17"/>
        <v>0</v>
      </c>
      <c r="J116" s="64">
        <v>209581</v>
      </c>
      <c r="K116" s="67"/>
      <c r="L116" s="68">
        <f t="shared" ca="1" si="12"/>
        <v>641478.54</v>
      </c>
      <c r="M116" s="69">
        <f t="shared" ca="1" si="13"/>
        <v>21793043.539999999</v>
      </c>
    </row>
    <row r="117" spans="1:13" hidden="1" x14ac:dyDescent="0.25">
      <c r="A117" s="63">
        <f t="shared" ca="1" si="14"/>
        <v>45689</v>
      </c>
      <c r="B117" s="63">
        <f t="shared" ca="1" si="15"/>
        <v>45716</v>
      </c>
      <c r="C117" s="64"/>
      <c r="D117" s="64">
        <v>205355</v>
      </c>
      <c r="E117" s="64"/>
      <c r="F117" s="64"/>
      <c r="G117" s="65">
        <f t="shared" ca="1" si="11"/>
        <v>21356920</v>
      </c>
      <c r="H117" s="58" t="str">
        <f t="shared" ca="1" si="16"/>
        <v>0</v>
      </c>
      <c r="I117" s="66" t="str">
        <f t="shared" ca="1" si="17"/>
        <v>0</v>
      </c>
      <c r="J117" s="64"/>
      <c r="K117" s="67"/>
      <c r="L117" s="68">
        <f t="shared" ca="1" si="12"/>
        <v>641478.54</v>
      </c>
      <c r="M117" s="69">
        <f t="shared" ca="1" si="13"/>
        <v>21998398.539999999</v>
      </c>
    </row>
    <row r="118" spans="1:13" hidden="1" x14ac:dyDescent="0.25">
      <c r="A118" s="63">
        <f t="shared" ca="1" si="14"/>
        <v>45717</v>
      </c>
      <c r="B118" s="63">
        <f t="shared" ca="1" si="15"/>
        <v>45747</v>
      </c>
      <c r="C118" s="64"/>
      <c r="D118" s="64">
        <v>205355</v>
      </c>
      <c r="E118" s="64"/>
      <c r="F118" s="64"/>
      <c r="G118" s="65">
        <f t="shared" ca="1" si="11"/>
        <v>21562275</v>
      </c>
      <c r="H118" s="58" t="str">
        <f t="shared" ca="1" si="16"/>
        <v>0</v>
      </c>
      <c r="I118" s="66" t="str">
        <f t="shared" ca="1" si="17"/>
        <v>0</v>
      </c>
      <c r="J118" s="64"/>
      <c r="K118" s="67"/>
      <c r="L118" s="68">
        <f t="shared" ca="1" si="12"/>
        <v>641478.54</v>
      </c>
      <c r="M118" s="69">
        <f t="shared" ca="1" si="13"/>
        <v>22203753.539999999</v>
      </c>
    </row>
    <row r="119" spans="1:13" hidden="1" x14ac:dyDescent="0.25">
      <c r="A119" s="63">
        <f t="shared" ca="1" si="14"/>
        <v>45748</v>
      </c>
      <c r="B119" s="63">
        <f t="shared" ca="1" si="15"/>
        <v>45777</v>
      </c>
      <c r="C119" s="64"/>
      <c r="D119" s="64">
        <v>205355</v>
      </c>
      <c r="E119" s="64"/>
      <c r="F119" s="64"/>
      <c r="G119" s="65">
        <f t="shared" ca="1" si="11"/>
        <v>21767630</v>
      </c>
      <c r="H119" s="58" t="str">
        <f t="shared" ca="1" si="16"/>
        <v>0</v>
      </c>
      <c r="I119" s="66" t="str">
        <f t="shared" ca="1" si="17"/>
        <v>0</v>
      </c>
      <c r="J119" s="64"/>
      <c r="K119" s="67"/>
      <c r="L119" s="68">
        <f t="shared" ca="1" si="12"/>
        <v>641478.54</v>
      </c>
      <c r="M119" s="69">
        <f t="shared" ca="1" si="13"/>
        <v>22409108.539999999</v>
      </c>
    </row>
    <row r="120" spans="1:13" hidden="1" x14ac:dyDescent="0.25">
      <c r="A120" s="63">
        <f t="shared" ca="1" si="14"/>
        <v>45778</v>
      </c>
      <c r="B120" s="63">
        <f t="shared" ca="1" si="15"/>
        <v>45808</v>
      </c>
      <c r="C120" s="64"/>
      <c r="D120" s="64">
        <v>205355</v>
      </c>
      <c r="E120" s="64"/>
      <c r="F120" s="64"/>
      <c r="G120" s="65">
        <f t="shared" ca="1" si="11"/>
        <v>21972985</v>
      </c>
      <c r="H120" s="58" t="str">
        <f t="shared" ca="1" si="16"/>
        <v>0</v>
      </c>
      <c r="I120" s="66" t="str">
        <f t="shared" ca="1" si="17"/>
        <v>0</v>
      </c>
      <c r="J120" s="64"/>
      <c r="K120" s="67"/>
      <c r="L120" s="68">
        <f t="shared" ca="1" si="12"/>
        <v>641478.54</v>
      </c>
      <c r="M120" s="69">
        <f t="shared" ca="1" si="13"/>
        <v>22614463.539999999</v>
      </c>
    </row>
    <row r="121" spans="1:13" hidden="1" x14ac:dyDescent="0.25">
      <c r="A121" s="63">
        <f t="shared" ca="1" si="14"/>
        <v>45809</v>
      </c>
      <c r="B121" s="63">
        <f t="shared" ca="1" si="15"/>
        <v>45838</v>
      </c>
      <c r="C121" s="64"/>
      <c r="D121" s="64">
        <v>205355</v>
      </c>
      <c r="E121" s="64"/>
      <c r="F121" s="64"/>
      <c r="G121" s="65">
        <f t="shared" ca="1" si="11"/>
        <v>22178340</v>
      </c>
      <c r="H121" s="58" t="str">
        <f t="shared" ca="1" si="16"/>
        <v>0</v>
      </c>
      <c r="I121" s="66" t="str">
        <f t="shared" ca="1" si="17"/>
        <v>0</v>
      </c>
      <c r="J121" s="64"/>
      <c r="K121" s="67"/>
      <c r="L121" s="68">
        <f t="shared" ca="1" si="12"/>
        <v>641478.54</v>
      </c>
      <c r="M121" s="69">
        <f t="shared" ca="1" si="13"/>
        <v>22819818.539999999</v>
      </c>
    </row>
    <row r="122" spans="1:13" hidden="1" x14ac:dyDescent="0.25">
      <c r="A122" s="63">
        <f t="shared" ca="1" si="14"/>
        <v>45839</v>
      </c>
      <c r="B122" s="63">
        <f t="shared" ca="1" si="15"/>
        <v>45869</v>
      </c>
      <c r="C122" s="64"/>
      <c r="D122" s="64">
        <v>205355</v>
      </c>
      <c r="E122" s="64"/>
      <c r="F122" s="64"/>
      <c r="G122" s="65">
        <f t="shared" ca="1" si="11"/>
        <v>22383695</v>
      </c>
      <c r="H122" s="58" t="str">
        <f t="shared" ca="1" si="16"/>
        <v>0</v>
      </c>
      <c r="I122" s="66" t="str">
        <f t="shared" ca="1" si="17"/>
        <v>0</v>
      </c>
      <c r="J122" s="64"/>
      <c r="K122" s="67"/>
      <c r="L122" s="68">
        <f t="shared" ca="1" si="12"/>
        <v>641478.54</v>
      </c>
      <c r="M122" s="69">
        <f t="shared" ca="1" si="13"/>
        <v>23025173.539999999</v>
      </c>
    </row>
    <row r="123" spans="1:13" hidden="1" x14ac:dyDescent="0.25">
      <c r="A123" s="63">
        <f t="shared" ca="1" si="14"/>
        <v>45870</v>
      </c>
      <c r="B123" s="63">
        <f t="shared" ca="1" si="15"/>
        <v>45900</v>
      </c>
      <c r="C123" s="64"/>
      <c r="D123" s="64">
        <v>205355</v>
      </c>
      <c r="E123" s="64"/>
      <c r="F123" s="64"/>
      <c r="G123" s="65">
        <f t="shared" ca="1" si="11"/>
        <v>22589050</v>
      </c>
      <c r="H123" s="58" t="str">
        <f t="shared" ca="1" si="16"/>
        <v>0</v>
      </c>
      <c r="I123" s="66" t="str">
        <f t="shared" ca="1" si="17"/>
        <v>0</v>
      </c>
      <c r="J123" s="64"/>
      <c r="K123" s="67"/>
      <c r="L123" s="68">
        <f t="shared" ca="1" si="12"/>
        <v>641478.54</v>
      </c>
      <c r="M123" s="69">
        <f t="shared" ca="1" si="13"/>
        <v>23230528.539999999</v>
      </c>
    </row>
    <row r="124" spans="1:13" hidden="1" x14ac:dyDescent="0.25">
      <c r="A124" s="63">
        <f t="shared" ca="1" si="14"/>
        <v>45901</v>
      </c>
      <c r="B124" s="63">
        <f t="shared" ca="1" si="15"/>
        <v>45930</v>
      </c>
      <c r="C124" s="64"/>
      <c r="D124" s="64">
        <v>205355</v>
      </c>
      <c r="E124" s="64"/>
      <c r="F124" s="64"/>
      <c r="G124" s="65">
        <f t="shared" ca="1" si="11"/>
        <v>22794405</v>
      </c>
      <c r="H124" s="58" t="str">
        <f t="shared" ca="1" si="16"/>
        <v>0</v>
      </c>
      <c r="I124" s="66" t="str">
        <f t="shared" ca="1" si="17"/>
        <v>0</v>
      </c>
      <c r="J124" s="64"/>
      <c r="K124" s="67"/>
      <c r="L124" s="68">
        <f t="shared" ca="1" si="12"/>
        <v>641478.54</v>
      </c>
      <c r="M124" s="69">
        <f t="shared" ca="1" si="13"/>
        <v>23435883.539999999</v>
      </c>
    </row>
    <row r="125" spans="1:13" hidden="1" x14ac:dyDescent="0.25">
      <c r="A125" s="63">
        <f t="shared" ca="1" si="14"/>
        <v>45931</v>
      </c>
      <c r="B125" s="63">
        <f t="shared" ca="1" si="15"/>
        <v>45961</v>
      </c>
      <c r="C125" s="64"/>
      <c r="D125" s="64">
        <v>205355</v>
      </c>
      <c r="E125" s="64"/>
      <c r="F125" s="64"/>
      <c r="G125" s="65">
        <f t="shared" ca="1" si="11"/>
        <v>22999760</v>
      </c>
      <c r="H125" s="58" t="str">
        <f t="shared" ca="1" si="16"/>
        <v>0</v>
      </c>
      <c r="I125" s="66" t="str">
        <f t="shared" ca="1" si="17"/>
        <v>0</v>
      </c>
      <c r="J125" s="64"/>
      <c r="K125" s="67"/>
      <c r="L125" s="68">
        <f t="shared" ca="1" si="12"/>
        <v>641478.54</v>
      </c>
      <c r="M125" s="69">
        <f t="shared" ca="1" si="13"/>
        <v>23641238.539999999</v>
      </c>
    </row>
    <row r="126" spans="1:13" hidden="1" x14ac:dyDescent="0.25">
      <c r="A126" s="63">
        <f t="shared" ca="1" si="14"/>
        <v>45962</v>
      </c>
      <c r="B126" s="63">
        <f t="shared" ca="1" si="15"/>
        <v>45991</v>
      </c>
      <c r="C126" s="64"/>
      <c r="D126" s="64">
        <v>205355</v>
      </c>
      <c r="E126" s="64"/>
      <c r="F126" s="64"/>
      <c r="G126" s="65">
        <f t="shared" ca="1" si="11"/>
        <v>23205115</v>
      </c>
      <c r="H126" s="58" t="str">
        <f t="shared" ca="1" si="16"/>
        <v>0</v>
      </c>
      <c r="I126" s="66" t="str">
        <f t="shared" ca="1" si="17"/>
        <v>0</v>
      </c>
      <c r="J126" s="64"/>
      <c r="K126" s="67"/>
      <c r="L126" s="68">
        <f t="shared" ca="1" si="12"/>
        <v>641478.54</v>
      </c>
      <c r="M126" s="69">
        <f t="shared" ca="1" si="13"/>
        <v>23846593.539999999</v>
      </c>
    </row>
    <row r="127" spans="1:13" hidden="1" x14ac:dyDescent="0.25">
      <c r="A127" s="63">
        <f t="shared" ca="1" si="14"/>
        <v>45992</v>
      </c>
      <c r="B127" s="63">
        <f t="shared" ca="1" si="15"/>
        <v>46022</v>
      </c>
      <c r="C127" s="64"/>
      <c r="D127" s="64">
        <v>205355</v>
      </c>
      <c r="E127" s="64"/>
      <c r="F127" s="64"/>
      <c r="G127" s="65">
        <f t="shared" ca="1" si="11"/>
        <v>23410470</v>
      </c>
      <c r="H127" s="58" t="str">
        <f t="shared" ca="1" si="16"/>
        <v>0</v>
      </c>
      <c r="I127" s="66" t="str">
        <f t="shared" ca="1" si="17"/>
        <v>0</v>
      </c>
      <c r="J127" s="64"/>
      <c r="K127" s="67"/>
      <c r="L127" s="68">
        <f t="shared" ca="1" si="12"/>
        <v>641478.54</v>
      </c>
      <c r="M127" s="69">
        <f t="shared" ca="1" si="13"/>
        <v>24051948.539999999</v>
      </c>
    </row>
    <row r="128" spans="1:13" hidden="1" x14ac:dyDescent="0.25">
      <c r="A128" s="63">
        <f t="shared" ca="1" si="14"/>
        <v>46023</v>
      </c>
      <c r="B128" s="63">
        <f t="shared" ca="1" si="15"/>
        <v>46053</v>
      </c>
      <c r="C128" s="64"/>
      <c r="D128" s="64">
        <v>205355</v>
      </c>
      <c r="E128" s="64"/>
      <c r="F128" s="64"/>
      <c r="G128" s="65">
        <f t="shared" ca="1" si="11"/>
        <v>23615825</v>
      </c>
      <c r="H128" s="58" t="str">
        <f t="shared" ca="1" si="16"/>
        <v>0</v>
      </c>
      <c r="I128" s="66" t="str">
        <f t="shared" ca="1" si="17"/>
        <v>0</v>
      </c>
      <c r="J128" s="64"/>
      <c r="K128" s="67"/>
      <c r="L128" s="68">
        <f t="shared" ca="1" si="12"/>
        <v>641478.54</v>
      </c>
      <c r="M128" s="69">
        <f t="shared" ca="1" si="13"/>
        <v>24257303.539999999</v>
      </c>
    </row>
    <row r="129" spans="1:13" hidden="1" x14ac:dyDescent="0.25">
      <c r="A129" s="63">
        <f t="shared" ca="1" si="14"/>
        <v>46054</v>
      </c>
      <c r="B129" s="63">
        <f t="shared" ca="1" si="15"/>
        <v>46081</v>
      </c>
      <c r="C129" s="64"/>
      <c r="D129" s="64">
        <v>205355</v>
      </c>
      <c r="E129" s="64"/>
      <c r="F129" s="64"/>
      <c r="G129" s="65">
        <f t="shared" ca="1" si="11"/>
        <v>23821180</v>
      </c>
      <c r="H129" s="58" t="str">
        <f t="shared" ca="1" si="16"/>
        <v>0</v>
      </c>
      <c r="I129" s="66" t="str">
        <f t="shared" ca="1" si="17"/>
        <v>0</v>
      </c>
      <c r="J129" s="64"/>
      <c r="K129" s="67"/>
      <c r="L129" s="68">
        <f t="shared" ca="1" si="12"/>
        <v>641478.54</v>
      </c>
      <c r="M129" s="69">
        <f t="shared" ca="1" si="13"/>
        <v>24462658.539999999</v>
      </c>
    </row>
    <row r="130" spans="1:13" hidden="1" x14ac:dyDescent="0.25">
      <c r="A130" s="63">
        <f t="shared" ca="1" si="14"/>
        <v>46082</v>
      </c>
      <c r="B130" s="63">
        <f t="shared" ca="1" si="15"/>
        <v>46112</v>
      </c>
      <c r="C130" s="64"/>
      <c r="D130" s="64">
        <v>205355</v>
      </c>
      <c r="E130" s="64"/>
      <c r="F130" s="64"/>
      <c r="G130" s="65">
        <f t="shared" ca="1" si="11"/>
        <v>24026535</v>
      </c>
      <c r="H130" s="58" t="str">
        <f t="shared" ca="1" si="16"/>
        <v>0</v>
      </c>
      <c r="I130" s="66" t="str">
        <f t="shared" ca="1" si="17"/>
        <v>0</v>
      </c>
      <c r="J130" s="64"/>
      <c r="K130" s="67"/>
      <c r="L130" s="68">
        <f t="shared" ca="1" si="12"/>
        <v>641478.54</v>
      </c>
      <c r="M130" s="69">
        <f t="shared" ca="1" si="13"/>
        <v>24668013.539999999</v>
      </c>
    </row>
    <row r="131" spans="1:13" hidden="1" x14ac:dyDescent="0.25">
      <c r="A131" s="63">
        <f t="shared" ca="1" si="14"/>
        <v>46113</v>
      </c>
      <c r="B131" s="63">
        <f t="shared" ca="1" si="15"/>
        <v>46142</v>
      </c>
      <c r="C131" s="64"/>
      <c r="D131" s="64">
        <v>205355</v>
      </c>
      <c r="E131" s="64"/>
      <c r="F131" s="64"/>
      <c r="G131" s="65">
        <f t="shared" ca="1" si="11"/>
        <v>24231890</v>
      </c>
      <c r="H131" s="58" t="str">
        <f t="shared" ca="1" si="16"/>
        <v>0</v>
      </c>
      <c r="I131" s="66" t="str">
        <f t="shared" ca="1" si="17"/>
        <v>0</v>
      </c>
      <c r="J131" s="64"/>
      <c r="K131" s="67"/>
      <c r="L131" s="68">
        <f t="shared" ca="1" si="12"/>
        <v>641478.54</v>
      </c>
      <c r="M131" s="69">
        <f t="shared" ca="1" si="13"/>
        <v>24873368.539999999</v>
      </c>
    </row>
    <row r="132" spans="1:13" hidden="1" x14ac:dyDescent="0.25">
      <c r="A132" s="63">
        <f t="shared" ca="1" si="14"/>
        <v>46143</v>
      </c>
      <c r="B132" s="63">
        <f t="shared" ca="1" si="15"/>
        <v>46173</v>
      </c>
      <c r="C132" s="64"/>
      <c r="D132" s="64">
        <v>205355</v>
      </c>
      <c r="E132" s="64"/>
      <c r="F132" s="64"/>
      <c r="G132" s="65">
        <f t="shared" ca="1" si="11"/>
        <v>24437245</v>
      </c>
      <c r="H132" s="58" t="str">
        <f t="shared" ca="1" si="16"/>
        <v>0</v>
      </c>
      <c r="I132" s="66" t="str">
        <f t="shared" ca="1" si="17"/>
        <v>0</v>
      </c>
      <c r="J132" s="64"/>
      <c r="K132" s="67"/>
      <c r="L132" s="68">
        <f t="shared" ca="1" si="12"/>
        <v>641478.54</v>
      </c>
      <c r="M132" s="69">
        <f t="shared" ca="1" si="13"/>
        <v>25078723.539999999</v>
      </c>
    </row>
    <row r="133" spans="1:13" hidden="1" x14ac:dyDescent="0.25">
      <c r="A133" s="63">
        <f t="shared" ca="1" si="14"/>
        <v>46174</v>
      </c>
      <c r="B133" s="63">
        <f t="shared" ca="1" si="15"/>
        <v>46203</v>
      </c>
      <c r="C133" s="64"/>
      <c r="D133" s="64">
        <v>205355</v>
      </c>
      <c r="E133" s="64"/>
      <c r="F133" s="64"/>
      <c r="G133" s="65">
        <f t="shared" ca="1" si="11"/>
        <v>24642600</v>
      </c>
      <c r="H133" s="58" t="str">
        <f t="shared" ca="1" si="16"/>
        <v>0</v>
      </c>
      <c r="I133" s="66" t="str">
        <f t="shared" ca="1" si="17"/>
        <v>0</v>
      </c>
      <c r="J133" s="64"/>
      <c r="K133" s="67"/>
      <c r="L133" s="68">
        <f t="shared" ca="1" si="12"/>
        <v>641478.54</v>
      </c>
      <c r="M133" s="69">
        <f t="shared" ca="1" si="13"/>
        <v>25284078.539999999</v>
      </c>
    </row>
    <row r="134" spans="1:13" hidden="1" x14ac:dyDescent="0.25">
      <c r="A134" s="63">
        <f t="shared" ca="1" si="14"/>
        <v>46204</v>
      </c>
      <c r="B134" s="63">
        <f t="shared" ca="1" si="15"/>
        <v>46234</v>
      </c>
      <c r="C134" s="64"/>
      <c r="D134" s="64">
        <v>205355</v>
      </c>
      <c r="E134" s="64"/>
      <c r="F134" s="64"/>
      <c r="G134" s="65">
        <f t="shared" ca="1" si="11"/>
        <v>24847955</v>
      </c>
      <c r="H134" s="58" t="str">
        <f t="shared" ca="1" si="16"/>
        <v>0</v>
      </c>
      <c r="I134" s="66" t="str">
        <f t="shared" ca="1" si="17"/>
        <v>0</v>
      </c>
      <c r="J134" s="64"/>
      <c r="K134" s="67"/>
      <c r="L134" s="68">
        <f t="shared" ca="1" si="12"/>
        <v>641478.54</v>
      </c>
      <c r="M134" s="69">
        <f t="shared" ca="1" si="13"/>
        <v>25489433.539999999</v>
      </c>
    </row>
    <row r="135" spans="1:13" hidden="1" x14ac:dyDescent="0.25">
      <c r="A135" s="63">
        <f t="shared" ca="1" si="14"/>
        <v>46235</v>
      </c>
      <c r="B135" s="63">
        <f t="shared" ca="1" si="15"/>
        <v>46265</v>
      </c>
      <c r="C135" s="64"/>
      <c r="D135" s="64">
        <v>205355</v>
      </c>
      <c r="E135" s="64"/>
      <c r="F135" s="64"/>
      <c r="G135" s="65">
        <f t="shared" ca="1" si="11"/>
        <v>25053310</v>
      </c>
      <c r="H135" s="58" t="str">
        <f t="shared" ca="1" si="16"/>
        <v>0</v>
      </c>
      <c r="I135" s="66" t="str">
        <f t="shared" ca="1" si="17"/>
        <v>0</v>
      </c>
      <c r="J135" s="64"/>
      <c r="K135" s="67"/>
      <c r="L135" s="68">
        <f t="shared" ca="1" si="12"/>
        <v>641478.54</v>
      </c>
      <c r="M135" s="69">
        <f t="shared" ca="1" si="13"/>
        <v>25694788.539999999</v>
      </c>
    </row>
    <row r="136" spans="1:13" hidden="1" x14ac:dyDescent="0.25">
      <c r="A136" s="63">
        <f t="shared" ca="1" si="14"/>
        <v>46266</v>
      </c>
      <c r="B136" s="63">
        <f t="shared" ca="1" si="15"/>
        <v>46295</v>
      </c>
      <c r="C136" s="64"/>
      <c r="D136" s="64">
        <v>205355</v>
      </c>
      <c r="E136" s="64"/>
      <c r="F136" s="64"/>
      <c r="G136" s="65">
        <f t="shared" ca="1" si="11"/>
        <v>25258665</v>
      </c>
      <c r="H136" s="58" t="str">
        <f t="shared" ca="1" si="16"/>
        <v>0</v>
      </c>
      <c r="I136" s="66" t="str">
        <f t="shared" ca="1" si="17"/>
        <v>0</v>
      </c>
      <c r="J136" s="64"/>
      <c r="K136" s="67"/>
      <c r="L136" s="68">
        <f t="shared" ca="1" si="12"/>
        <v>641478.54</v>
      </c>
      <c r="M136" s="69">
        <f t="shared" ca="1" si="13"/>
        <v>25900143.539999999</v>
      </c>
    </row>
    <row r="137" spans="1:13" hidden="1" x14ac:dyDescent="0.25">
      <c r="A137" s="63">
        <f t="shared" ca="1" si="14"/>
        <v>46296</v>
      </c>
      <c r="B137" s="63">
        <f t="shared" ca="1" si="15"/>
        <v>46326</v>
      </c>
      <c r="C137" s="64"/>
      <c r="D137" s="64">
        <v>205355</v>
      </c>
      <c r="E137" s="64"/>
      <c r="F137" s="64"/>
      <c r="G137" s="65">
        <f t="shared" ca="1" si="11"/>
        <v>25464020</v>
      </c>
      <c r="H137" s="58" t="str">
        <f t="shared" ca="1" si="16"/>
        <v>0</v>
      </c>
      <c r="I137" s="66" t="str">
        <f t="shared" ca="1" si="17"/>
        <v>0</v>
      </c>
      <c r="J137" s="64"/>
      <c r="K137" s="67"/>
      <c r="L137" s="68">
        <f t="shared" ca="1" si="12"/>
        <v>641478.54</v>
      </c>
      <c r="M137" s="69">
        <f t="shared" ca="1" si="13"/>
        <v>26105498.539999999</v>
      </c>
    </row>
    <row r="138" spans="1:13" hidden="1" x14ac:dyDescent="0.25">
      <c r="A138" s="63">
        <f t="shared" ca="1" si="14"/>
        <v>46327</v>
      </c>
      <c r="B138" s="63">
        <f t="shared" ca="1" si="15"/>
        <v>46356</v>
      </c>
      <c r="C138" s="64"/>
      <c r="D138" s="64">
        <v>205355</v>
      </c>
      <c r="E138" s="64"/>
      <c r="F138" s="64"/>
      <c r="G138" s="65">
        <f t="shared" ca="1" si="11"/>
        <v>25669375</v>
      </c>
      <c r="H138" s="58" t="str">
        <f t="shared" ca="1" si="16"/>
        <v>0</v>
      </c>
      <c r="I138" s="66" t="str">
        <f t="shared" ca="1" si="17"/>
        <v>0</v>
      </c>
      <c r="J138" s="64"/>
      <c r="K138" s="67"/>
      <c r="L138" s="68">
        <f t="shared" ca="1" si="12"/>
        <v>641478.54</v>
      </c>
      <c r="M138" s="69">
        <f t="shared" ca="1" si="13"/>
        <v>26310853.539999999</v>
      </c>
    </row>
    <row r="139" spans="1:13" hidden="1" x14ac:dyDescent="0.25">
      <c r="A139" s="63">
        <f t="shared" ca="1" si="14"/>
        <v>46357</v>
      </c>
      <c r="B139" s="63">
        <f t="shared" ca="1" si="15"/>
        <v>46387</v>
      </c>
      <c r="C139" s="64"/>
      <c r="D139" s="64">
        <v>205355</v>
      </c>
      <c r="E139" s="64"/>
      <c r="F139" s="64"/>
      <c r="G139" s="65">
        <f t="shared" ca="1" si="11"/>
        <v>25874730</v>
      </c>
      <c r="H139" s="58" t="str">
        <f t="shared" ca="1" si="16"/>
        <v>0</v>
      </c>
      <c r="I139" s="66" t="str">
        <f t="shared" ca="1" si="17"/>
        <v>0</v>
      </c>
      <c r="J139" s="64"/>
      <c r="K139" s="67"/>
      <c r="L139" s="68">
        <f t="shared" ca="1" si="12"/>
        <v>641478.54</v>
      </c>
      <c r="M139" s="69">
        <f t="shared" ca="1" si="13"/>
        <v>26516208.539999999</v>
      </c>
    </row>
    <row r="140" spans="1:13" hidden="1" x14ac:dyDescent="0.25">
      <c r="A140" s="63">
        <f t="shared" ca="1" si="14"/>
        <v>46388</v>
      </c>
      <c r="B140" s="63">
        <f t="shared" ca="1" si="15"/>
        <v>46418</v>
      </c>
      <c r="C140" s="64"/>
      <c r="D140" s="64">
        <v>205355</v>
      </c>
      <c r="E140" s="64"/>
      <c r="F140" s="64"/>
      <c r="G140" s="65">
        <f t="shared" ca="1" si="11"/>
        <v>26080085</v>
      </c>
      <c r="H140" s="58" t="str">
        <f t="shared" ca="1" si="16"/>
        <v>0</v>
      </c>
      <c r="I140" s="66" t="str">
        <f t="shared" ca="1" si="17"/>
        <v>0</v>
      </c>
      <c r="J140" s="64"/>
      <c r="K140" s="67"/>
      <c r="L140" s="68">
        <f t="shared" ca="1" si="12"/>
        <v>641478.54</v>
      </c>
      <c r="M140" s="69">
        <f t="shared" ca="1" si="13"/>
        <v>26721563.539999999</v>
      </c>
    </row>
    <row r="141" spans="1:13" hidden="1" x14ac:dyDescent="0.25">
      <c r="A141" s="63">
        <f t="shared" ca="1" si="14"/>
        <v>46419</v>
      </c>
      <c r="B141" s="63">
        <f t="shared" ca="1" si="15"/>
        <v>46446</v>
      </c>
      <c r="C141" s="64"/>
      <c r="D141" s="64">
        <v>205355</v>
      </c>
      <c r="E141" s="64"/>
      <c r="F141" s="64"/>
      <c r="G141" s="65">
        <f t="shared" ca="1" si="11"/>
        <v>26285440</v>
      </c>
      <c r="H141" s="58" t="str">
        <f t="shared" ca="1" si="16"/>
        <v>0</v>
      </c>
      <c r="I141" s="66" t="str">
        <f t="shared" ca="1" si="17"/>
        <v>0</v>
      </c>
      <c r="J141" s="64"/>
      <c r="K141" s="67"/>
      <c r="L141" s="68">
        <f t="shared" ca="1" si="12"/>
        <v>641478.54</v>
      </c>
      <c r="M141" s="69">
        <f t="shared" ca="1" si="13"/>
        <v>26926918.539999999</v>
      </c>
    </row>
    <row r="142" spans="1:13" hidden="1" x14ac:dyDescent="0.25">
      <c r="A142" s="63">
        <f t="shared" ca="1" si="14"/>
        <v>46447</v>
      </c>
      <c r="B142" s="63">
        <f t="shared" ca="1" si="15"/>
        <v>46477</v>
      </c>
      <c r="C142" s="64"/>
      <c r="D142" s="64">
        <v>205355</v>
      </c>
      <c r="E142" s="64"/>
      <c r="F142" s="64"/>
      <c r="G142" s="65">
        <f t="shared" ca="1" si="11"/>
        <v>26490795</v>
      </c>
      <c r="H142" s="58" t="str">
        <f t="shared" ref="H142:H166" ca="1" si="18">IF(B142&gt;Int_Has,"0",IF(A142="","",DAYS360(A142,B142+(1))))</f>
        <v>0</v>
      </c>
      <c r="I142" s="66" t="str">
        <f t="shared" ref="I142:I166" ca="1" si="19">IF(B142&gt;Int_Has,"0",IF(B142="","",IF(G142&lt;0,"0",((G142*B$7)/30)*H142)))</f>
        <v>0</v>
      </c>
      <c r="J142" s="64"/>
      <c r="K142" s="67"/>
      <c r="L142" s="68">
        <f t="shared" ca="1" si="12"/>
        <v>641478.54</v>
      </c>
      <c r="M142" s="69">
        <f t="shared" ca="1" si="13"/>
        <v>27132273.539999999</v>
      </c>
    </row>
    <row r="143" spans="1:13" hidden="1" x14ac:dyDescent="0.25">
      <c r="A143" s="63">
        <f t="shared" ca="1" si="14"/>
        <v>46478</v>
      </c>
      <c r="B143" s="63">
        <f t="shared" ca="1" si="15"/>
        <v>46507</v>
      </c>
      <c r="C143" s="64"/>
      <c r="D143" s="64">
        <v>205355</v>
      </c>
      <c r="E143" s="64"/>
      <c r="F143" s="64"/>
      <c r="G143" s="65">
        <f t="shared" ref="G143:G166" ca="1" si="20">MIN(G142,M142)+SUM(D143:F143)</f>
        <v>26696150</v>
      </c>
      <c r="H143" s="58" t="str">
        <f t="shared" ca="1" si="18"/>
        <v>0</v>
      </c>
      <c r="I143" s="66" t="str">
        <f t="shared" ca="1" si="19"/>
        <v>0</v>
      </c>
      <c r="J143" s="64"/>
      <c r="K143" s="67"/>
      <c r="L143" s="68">
        <f t="shared" ref="L143:L166" ca="1" si="21">IF(L142&lt;0,I143-J143,L142+I143-J143)</f>
        <v>641478.54</v>
      </c>
      <c r="M143" s="69">
        <f t="shared" ref="M143:M166" ca="1" si="22">SUM(M142,(D143:F143),I143)-J143</f>
        <v>27337628.539999999</v>
      </c>
    </row>
    <row r="144" spans="1:13" hidden="1" x14ac:dyDescent="0.25">
      <c r="A144" s="63">
        <f t="shared" ref="A144:A166" ca="1" si="23">DATE(YEAR(B143),MONTH(B143),DAY(B143)+1)</f>
        <v>46508</v>
      </c>
      <c r="B144" s="63">
        <f t="shared" ref="B144:B166" ca="1" si="24">IF(A144=DATE(YEAR(Int_Has),MONTH(Int_Has),DAY(1)),DATE(YEAR(Int_Has),MONTH(Int_Has),DAY(Int_Has)),DATE(YEAR(A144),MONTH(A144)+1,))</f>
        <v>46538</v>
      </c>
      <c r="C144" s="64"/>
      <c r="D144" s="64">
        <v>205355</v>
      </c>
      <c r="E144" s="64"/>
      <c r="F144" s="64"/>
      <c r="G144" s="65">
        <f t="shared" ca="1" si="20"/>
        <v>26901505</v>
      </c>
      <c r="H144" s="58" t="str">
        <f t="shared" ca="1" si="18"/>
        <v>0</v>
      </c>
      <c r="I144" s="66" t="str">
        <f t="shared" ca="1" si="19"/>
        <v>0</v>
      </c>
      <c r="J144" s="64"/>
      <c r="K144" s="67"/>
      <c r="L144" s="68">
        <f t="shared" ca="1" si="21"/>
        <v>641478.54</v>
      </c>
      <c r="M144" s="69">
        <f t="shared" ca="1" si="22"/>
        <v>27542983.539999999</v>
      </c>
    </row>
    <row r="145" spans="1:13" hidden="1" x14ac:dyDescent="0.25">
      <c r="A145" s="63">
        <f t="shared" ca="1" si="23"/>
        <v>46539</v>
      </c>
      <c r="B145" s="63">
        <f t="shared" ca="1" si="24"/>
        <v>46568</v>
      </c>
      <c r="C145" s="64"/>
      <c r="D145" s="64">
        <v>205355</v>
      </c>
      <c r="E145" s="64"/>
      <c r="F145" s="64"/>
      <c r="G145" s="65">
        <f t="shared" ca="1" si="20"/>
        <v>27106860</v>
      </c>
      <c r="H145" s="58" t="str">
        <f t="shared" ca="1" si="18"/>
        <v>0</v>
      </c>
      <c r="I145" s="66" t="str">
        <f t="shared" ca="1" si="19"/>
        <v>0</v>
      </c>
      <c r="J145" s="64"/>
      <c r="K145" s="67"/>
      <c r="L145" s="68">
        <f t="shared" ca="1" si="21"/>
        <v>641478.54</v>
      </c>
      <c r="M145" s="69">
        <f t="shared" ca="1" si="22"/>
        <v>27748338.539999999</v>
      </c>
    </row>
    <row r="146" spans="1:13" hidden="1" x14ac:dyDescent="0.25">
      <c r="A146" s="63">
        <f t="shared" ca="1" si="23"/>
        <v>46569</v>
      </c>
      <c r="B146" s="63">
        <f t="shared" ca="1" si="24"/>
        <v>46599</v>
      </c>
      <c r="C146" s="64"/>
      <c r="D146" s="64">
        <v>205355</v>
      </c>
      <c r="E146" s="64"/>
      <c r="F146" s="64"/>
      <c r="G146" s="65">
        <f t="shared" ca="1" si="20"/>
        <v>27312215</v>
      </c>
      <c r="H146" s="58" t="str">
        <f t="shared" ca="1" si="18"/>
        <v>0</v>
      </c>
      <c r="I146" s="66" t="str">
        <f t="shared" ca="1" si="19"/>
        <v>0</v>
      </c>
      <c r="J146" s="64"/>
      <c r="K146" s="67"/>
      <c r="L146" s="68">
        <f t="shared" ca="1" si="21"/>
        <v>641478.54</v>
      </c>
      <c r="M146" s="69">
        <f t="shared" ca="1" si="22"/>
        <v>27953693.539999999</v>
      </c>
    </row>
    <row r="147" spans="1:13" hidden="1" x14ac:dyDescent="0.25">
      <c r="A147" s="63">
        <f t="shared" ca="1" si="23"/>
        <v>46600</v>
      </c>
      <c r="B147" s="63">
        <f t="shared" ca="1" si="24"/>
        <v>46630</v>
      </c>
      <c r="C147" s="64"/>
      <c r="D147" s="64">
        <v>205355</v>
      </c>
      <c r="E147" s="64"/>
      <c r="F147" s="64"/>
      <c r="G147" s="65">
        <f t="shared" ca="1" si="20"/>
        <v>27517570</v>
      </c>
      <c r="H147" s="58" t="str">
        <f t="shared" ca="1" si="18"/>
        <v>0</v>
      </c>
      <c r="I147" s="66" t="str">
        <f t="shared" ca="1" si="19"/>
        <v>0</v>
      </c>
      <c r="J147" s="64"/>
      <c r="K147" s="67"/>
      <c r="L147" s="68">
        <f t="shared" ca="1" si="21"/>
        <v>641478.54</v>
      </c>
      <c r="M147" s="69">
        <f t="shared" ca="1" si="22"/>
        <v>28159048.539999999</v>
      </c>
    </row>
    <row r="148" spans="1:13" hidden="1" x14ac:dyDescent="0.25">
      <c r="A148" s="63">
        <f t="shared" ca="1" si="23"/>
        <v>46631</v>
      </c>
      <c r="B148" s="63">
        <f t="shared" ca="1" si="24"/>
        <v>46660</v>
      </c>
      <c r="C148" s="64"/>
      <c r="D148" s="64">
        <v>205355</v>
      </c>
      <c r="E148" s="64"/>
      <c r="F148" s="64"/>
      <c r="G148" s="65">
        <f t="shared" ca="1" si="20"/>
        <v>27722925</v>
      </c>
      <c r="H148" s="58" t="str">
        <f t="shared" ca="1" si="18"/>
        <v>0</v>
      </c>
      <c r="I148" s="66" t="str">
        <f t="shared" ca="1" si="19"/>
        <v>0</v>
      </c>
      <c r="J148" s="64"/>
      <c r="K148" s="67"/>
      <c r="L148" s="68">
        <f t="shared" ca="1" si="21"/>
        <v>641478.54</v>
      </c>
      <c r="M148" s="69">
        <f t="shared" ca="1" si="22"/>
        <v>28364403.539999999</v>
      </c>
    </row>
    <row r="149" spans="1:13" hidden="1" x14ac:dyDescent="0.25">
      <c r="A149" s="63">
        <f t="shared" ca="1" si="23"/>
        <v>46661</v>
      </c>
      <c r="B149" s="63">
        <f t="shared" ca="1" si="24"/>
        <v>46691</v>
      </c>
      <c r="C149" s="64"/>
      <c r="D149" s="64">
        <v>205355</v>
      </c>
      <c r="E149" s="64"/>
      <c r="F149" s="64"/>
      <c r="G149" s="65">
        <f t="shared" ca="1" si="20"/>
        <v>27928280</v>
      </c>
      <c r="H149" s="58" t="str">
        <f t="shared" ca="1" si="18"/>
        <v>0</v>
      </c>
      <c r="I149" s="66" t="str">
        <f t="shared" ca="1" si="19"/>
        <v>0</v>
      </c>
      <c r="J149" s="64"/>
      <c r="K149" s="67"/>
      <c r="L149" s="68">
        <f t="shared" ca="1" si="21"/>
        <v>641478.54</v>
      </c>
      <c r="M149" s="69">
        <f t="shared" ca="1" si="22"/>
        <v>28569758.539999999</v>
      </c>
    </row>
    <row r="150" spans="1:13" hidden="1" x14ac:dyDescent="0.25">
      <c r="A150" s="63">
        <f t="shared" ca="1" si="23"/>
        <v>46692</v>
      </c>
      <c r="B150" s="63">
        <f t="shared" ca="1" si="24"/>
        <v>46721</v>
      </c>
      <c r="C150" s="64"/>
      <c r="D150" s="64">
        <v>205355</v>
      </c>
      <c r="E150" s="64"/>
      <c r="F150" s="64"/>
      <c r="G150" s="65">
        <f t="shared" ca="1" si="20"/>
        <v>28133635</v>
      </c>
      <c r="H150" s="58" t="str">
        <f t="shared" ca="1" si="18"/>
        <v>0</v>
      </c>
      <c r="I150" s="66" t="str">
        <f t="shared" ca="1" si="19"/>
        <v>0</v>
      </c>
      <c r="J150" s="64"/>
      <c r="K150" s="67"/>
      <c r="L150" s="68">
        <f t="shared" ca="1" si="21"/>
        <v>641478.54</v>
      </c>
      <c r="M150" s="69">
        <f t="shared" ca="1" si="22"/>
        <v>28775113.539999999</v>
      </c>
    </row>
    <row r="151" spans="1:13" hidden="1" x14ac:dyDescent="0.25">
      <c r="A151" s="63">
        <f t="shared" ca="1" si="23"/>
        <v>46722</v>
      </c>
      <c r="B151" s="63">
        <f t="shared" ca="1" si="24"/>
        <v>46752</v>
      </c>
      <c r="C151" s="64"/>
      <c r="D151" s="64">
        <v>205355</v>
      </c>
      <c r="E151" s="64"/>
      <c r="F151" s="64"/>
      <c r="G151" s="65">
        <f t="shared" ca="1" si="20"/>
        <v>28338990</v>
      </c>
      <c r="H151" s="58" t="str">
        <f t="shared" ca="1" si="18"/>
        <v>0</v>
      </c>
      <c r="I151" s="66" t="str">
        <f t="shared" ca="1" si="19"/>
        <v>0</v>
      </c>
      <c r="J151" s="64"/>
      <c r="K151" s="67"/>
      <c r="L151" s="68">
        <f t="shared" ca="1" si="21"/>
        <v>641478.54</v>
      </c>
      <c r="M151" s="69">
        <f t="shared" ca="1" si="22"/>
        <v>28980468.539999999</v>
      </c>
    </row>
    <row r="152" spans="1:13" hidden="1" x14ac:dyDescent="0.25">
      <c r="A152" s="63">
        <f t="shared" ca="1" si="23"/>
        <v>46753</v>
      </c>
      <c r="B152" s="63">
        <f t="shared" ca="1" si="24"/>
        <v>46783</v>
      </c>
      <c r="C152" s="64"/>
      <c r="D152" s="64">
        <v>205355</v>
      </c>
      <c r="E152" s="64"/>
      <c r="F152" s="64"/>
      <c r="G152" s="65">
        <f t="shared" ca="1" si="20"/>
        <v>28544345</v>
      </c>
      <c r="H152" s="58" t="str">
        <f t="shared" ca="1" si="18"/>
        <v>0</v>
      </c>
      <c r="I152" s="66" t="str">
        <f t="shared" ca="1" si="19"/>
        <v>0</v>
      </c>
      <c r="J152" s="64"/>
      <c r="K152" s="67"/>
      <c r="L152" s="68">
        <f t="shared" ca="1" si="21"/>
        <v>641478.54</v>
      </c>
      <c r="M152" s="69">
        <f t="shared" ca="1" si="22"/>
        <v>29185823.539999999</v>
      </c>
    </row>
    <row r="153" spans="1:13" hidden="1" x14ac:dyDescent="0.25">
      <c r="A153" s="63">
        <f t="shared" ca="1" si="23"/>
        <v>46784</v>
      </c>
      <c r="B153" s="63">
        <f t="shared" ca="1" si="24"/>
        <v>46812</v>
      </c>
      <c r="C153" s="64"/>
      <c r="D153" s="64">
        <v>205355</v>
      </c>
      <c r="E153" s="64"/>
      <c r="F153" s="64"/>
      <c r="G153" s="65">
        <f t="shared" ca="1" si="20"/>
        <v>28749700</v>
      </c>
      <c r="H153" s="58" t="str">
        <f t="shared" ca="1" si="18"/>
        <v>0</v>
      </c>
      <c r="I153" s="66" t="str">
        <f t="shared" ca="1" si="19"/>
        <v>0</v>
      </c>
      <c r="J153" s="64"/>
      <c r="K153" s="67"/>
      <c r="L153" s="68">
        <f t="shared" ca="1" si="21"/>
        <v>641478.54</v>
      </c>
      <c r="M153" s="69">
        <f t="shared" ca="1" si="22"/>
        <v>29391178.539999999</v>
      </c>
    </row>
    <row r="154" spans="1:13" hidden="1" x14ac:dyDescent="0.25">
      <c r="A154" s="63">
        <f t="shared" ca="1" si="23"/>
        <v>46813</v>
      </c>
      <c r="B154" s="63">
        <f t="shared" ca="1" si="24"/>
        <v>46843</v>
      </c>
      <c r="C154" s="64"/>
      <c r="D154" s="64">
        <v>205355</v>
      </c>
      <c r="E154" s="64"/>
      <c r="F154" s="64"/>
      <c r="G154" s="65">
        <f t="shared" ca="1" si="20"/>
        <v>28955055</v>
      </c>
      <c r="H154" s="58" t="str">
        <f t="shared" ca="1" si="18"/>
        <v>0</v>
      </c>
      <c r="I154" s="66" t="str">
        <f t="shared" ca="1" si="19"/>
        <v>0</v>
      </c>
      <c r="J154" s="64"/>
      <c r="K154" s="67"/>
      <c r="L154" s="68">
        <f t="shared" ca="1" si="21"/>
        <v>641478.54</v>
      </c>
      <c r="M154" s="69">
        <f t="shared" ca="1" si="22"/>
        <v>29596533.539999999</v>
      </c>
    </row>
    <row r="155" spans="1:13" hidden="1" x14ac:dyDescent="0.25">
      <c r="A155" s="63">
        <f t="shared" ca="1" si="23"/>
        <v>46844</v>
      </c>
      <c r="B155" s="63">
        <f t="shared" ca="1" si="24"/>
        <v>46873</v>
      </c>
      <c r="C155" s="64"/>
      <c r="D155" s="64">
        <v>205355</v>
      </c>
      <c r="E155" s="64"/>
      <c r="F155" s="64"/>
      <c r="G155" s="65">
        <f t="shared" ca="1" si="20"/>
        <v>29160410</v>
      </c>
      <c r="H155" s="58" t="str">
        <f t="shared" ca="1" si="18"/>
        <v>0</v>
      </c>
      <c r="I155" s="66" t="str">
        <f t="shared" ca="1" si="19"/>
        <v>0</v>
      </c>
      <c r="J155" s="64"/>
      <c r="K155" s="67"/>
      <c r="L155" s="68">
        <f t="shared" ca="1" si="21"/>
        <v>641478.54</v>
      </c>
      <c r="M155" s="69">
        <f t="shared" ca="1" si="22"/>
        <v>29801888.539999999</v>
      </c>
    </row>
    <row r="156" spans="1:13" hidden="1" x14ac:dyDescent="0.25">
      <c r="A156" s="63">
        <f t="shared" ca="1" si="23"/>
        <v>46874</v>
      </c>
      <c r="B156" s="63">
        <f t="shared" ca="1" si="24"/>
        <v>46904</v>
      </c>
      <c r="C156" s="64"/>
      <c r="D156" s="64">
        <v>205355</v>
      </c>
      <c r="E156" s="64"/>
      <c r="F156" s="64"/>
      <c r="G156" s="65">
        <f t="shared" ca="1" si="20"/>
        <v>29365765</v>
      </c>
      <c r="H156" s="58" t="str">
        <f t="shared" ca="1" si="18"/>
        <v>0</v>
      </c>
      <c r="I156" s="66" t="str">
        <f t="shared" ca="1" si="19"/>
        <v>0</v>
      </c>
      <c r="J156" s="64"/>
      <c r="K156" s="67"/>
      <c r="L156" s="68">
        <f t="shared" ca="1" si="21"/>
        <v>641478.54</v>
      </c>
      <c r="M156" s="69">
        <f t="shared" ca="1" si="22"/>
        <v>30007243.539999999</v>
      </c>
    </row>
    <row r="157" spans="1:13" hidden="1" x14ac:dyDescent="0.25">
      <c r="A157" s="63">
        <f t="shared" ca="1" si="23"/>
        <v>46905</v>
      </c>
      <c r="B157" s="63">
        <f t="shared" ca="1" si="24"/>
        <v>46934</v>
      </c>
      <c r="C157" s="64"/>
      <c r="D157" s="64">
        <v>205355</v>
      </c>
      <c r="E157" s="64"/>
      <c r="F157" s="64"/>
      <c r="G157" s="65">
        <f t="shared" ca="1" si="20"/>
        <v>29571120</v>
      </c>
      <c r="H157" s="58" t="str">
        <f t="shared" ca="1" si="18"/>
        <v>0</v>
      </c>
      <c r="I157" s="66" t="str">
        <f t="shared" ca="1" si="19"/>
        <v>0</v>
      </c>
      <c r="J157" s="64"/>
      <c r="K157" s="67"/>
      <c r="L157" s="68">
        <f t="shared" ca="1" si="21"/>
        <v>641478.54</v>
      </c>
      <c r="M157" s="69">
        <f t="shared" ca="1" si="22"/>
        <v>30212598.539999999</v>
      </c>
    </row>
    <row r="158" spans="1:13" hidden="1" x14ac:dyDescent="0.25">
      <c r="A158" s="63">
        <f t="shared" ca="1" si="23"/>
        <v>46935</v>
      </c>
      <c r="B158" s="63">
        <f t="shared" ca="1" si="24"/>
        <v>46965</v>
      </c>
      <c r="C158" s="64"/>
      <c r="D158" s="64">
        <v>205355</v>
      </c>
      <c r="E158" s="64"/>
      <c r="F158" s="64"/>
      <c r="G158" s="65">
        <f t="shared" ca="1" si="20"/>
        <v>29776475</v>
      </c>
      <c r="H158" s="58" t="str">
        <f t="shared" ca="1" si="18"/>
        <v>0</v>
      </c>
      <c r="I158" s="66" t="str">
        <f t="shared" ca="1" si="19"/>
        <v>0</v>
      </c>
      <c r="J158" s="64"/>
      <c r="K158" s="67"/>
      <c r="L158" s="68">
        <f t="shared" ca="1" si="21"/>
        <v>641478.54</v>
      </c>
      <c r="M158" s="69">
        <f t="shared" ca="1" si="22"/>
        <v>30417953.539999999</v>
      </c>
    </row>
    <row r="159" spans="1:13" hidden="1" x14ac:dyDescent="0.25">
      <c r="A159" s="63">
        <f t="shared" ca="1" si="23"/>
        <v>46966</v>
      </c>
      <c r="B159" s="63">
        <f t="shared" ca="1" si="24"/>
        <v>46996</v>
      </c>
      <c r="C159" s="64"/>
      <c r="D159" s="64">
        <v>205355</v>
      </c>
      <c r="E159" s="64"/>
      <c r="F159" s="64"/>
      <c r="G159" s="65">
        <f t="shared" ca="1" si="20"/>
        <v>29981830</v>
      </c>
      <c r="H159" s="58" t="str">
        <f t="shared" ca="1" si="18"/>
        <v>0</v>
      </c>
      <c r="I159" s="66" t="str">
        <f t="shared" ca="1" si="19"/>
        <v>0</v>
      </c>
      <c r="J159" s="64"/>
      <c r="K159" s="67"/>
      <c r="L159" s="68">
        <f t="shared" ca="1" si="21"/>
        <v>641478.54</v>
      </c>
      <c r="M159" s="69">
        <f t="shared" ca="1" si="22"/>
        <v>30623308.539999999</v>
      </c>
    </row>
    <row r="160" spans="1:13" hidden="1" x14ac:dyDescent="0.25">
      <c r="A160" s="63">
        <f t="shared" ca="1" si="23"/>
        <v>46997</v>
      </c>
      <c r="B160" s="63">
        <f t="shared" ca="1" si="24"/>
        <v>47026</v>
      </c>
      <c r="C160" s="64"/>
      <c r="D160" s="64">
        <v>205355</v>
      </c>
      <c r="E160" s="64"/>
      <c r="F160" s="64"/>
      <c r="G160" s="65">
        <f t="shared" ca="1" si="20"/>
        <v>30187185</v>
      </c>
      <c r="H160" s="58" t="str">
        <f t="shared" ca="1" si="18"/>
        <v>0</v>
      </c>
      <c r="I160" s="66" t="str">
        <f t="shared" ca="1" si="19"/>
        <v>0</v>
      </c>
      <c r="J160" s="64"/>
      <c r="K160" s="67"/>
      <c r="L160" s="68">
        <f t="shared" ca="1" si="21"/>
        <v>641478.54</v>
      </c>
      <c r="M160" s="69">
        <f t="shared" ca="1" si="22"/>
        <v>30828663.539999999</v>
      </c>
    </row>
    <row r="161" spans="1:13" hidden="1" x14ac:dyDescent="0.25">
      <c r="A161" s="63">
        <f t="shared" ca="1" si="23"/>
        <v>47027</v>
      </c>
      <c r="B161" s="63">
        <f t="shared" ca="1" si="24"/>
        <v>47057</v>
      </c>
      <c r="C161" s="64"/>
      <c r="D161" s="64">
        <v>205355</v>
      </c>
      <c r="E161" s="64"/>
      <c r="F161" s="64"/>
      <c r="G161" s="65">
        <f t="shared" ca="1" si="20"/>
        <v>30392540</v>
      </c>
      <c r="H161" s="58" t="str">
        <f t="shared" ca="1" si="18"/>
        <v>0</v>
      </c>
      <c r="I161" s="66" t="str">
        <f t="shared" ca="1" si="19"/>
        <v>0</v>
      </c>
      <c r="J161" s="64"/>
      <c r="K161" s="67"/>
      <c r="L161" s="68">
        <f t="shared" ca="1" si="21"/>
        <v>641478.54</v>
      </c>
      <c r="M161" s="69">
        <f t="shared" ca="1" si="22"/>
        <v>31034018.539999999</v>
      </c>
    </row>
    <row r="162" spans="1:13" hidden="1" x14ac:dyDescent="0.25">
      <c r="A162" s="63">
        <f t="shared" ca="1" si="23"/>
        <v>47058</v>
      </c>
      <c r="B162" s="63">
        <f t="shared" ca="1" si="24"/>
        <v>47087</v>
      </c>
      <c r="C162" s="64"/>
      <c r="D162" s="64">
        <v>205355</v>
      </c>
      <c r="E162" s="64"/>
      <c r="F162" s="64"/>
      <c r="G162" s="65">
        <f t="shared" ca="1" si="20"/>
        <v>30597895</v>
      </c>
      <c r="H162" s="58" t="str">
        <f t="shared" ca="1" si="18"/>
        <v>0</v>
      </c>
      <c r="I162" s="66" t="str">
        <f t="shared" ca="1" si="19"/>
        <v>0</v>
      </c>
      <c r="J162" s="64"/>
      <c r="K162" s="67"/>
      <c r="L162" s="68">
        <f t="shared" ca="1" si="21"/>
        <v>641478.54</v>
      </c>
      <c r="M162" s="69">
        <f t="shared" ca="1" si="22"/>
        <v>31239373.539999999</v>
      </c>
    </row>
    <row r="163" spans="1:13" hidden="1" x14ac:dyDescent="0.25">
      <c r="A163" s="63">
        <f t="shared" ca="1" si="23"/>
        <v>47088</v>
      </c>
      <c r="B163" s="63">
        <f t="shared" ca="1" si="24"/>
        <v>47118</v>
      </c>
      <c r="C163" s="64"/>
      <c r="D163" s="64">
        <v>205355</v>
      </c>
      <c r="E163" s="64"/>
      <c r="F163" s="64"/>
      <c r="G163" s="65">
        <f t="shared" ca="1" si="20"/>
        <v>30803250</v>
      </c>
      <c r="H163" s="58" t="str">
        <f t="shared" ca="1" si="18"/>
        <v>0</v>
      </c>
      <c r="I163" s="66" t="str">
        <f t="shared" ca="1" si="19"/>
        <v>0</v>
      </c>
      <c r="J163" s="64"/>
      <c r="K163" s="67"/>
      <c r="L163" s="68">
        <f t="shared" ca="1" si="21"/>
        <v>641478.54</v>
      </c>
      <c r="M163" s="69">
        <f t="shared" ca="1" si="22"/>
        <v>31444728.539999999</v>
      </c>
    </row>
    <row r="164" spans="1:13" hidden="1" x14ac:dyDescent="0.25">
      <c r="A164" s="63">
        <f t="shared" ca="1" si="23"/>
        <v>47119</v>
      </c>
      <c r="B164" s="63">
        <f t="shared" ca="1" si="24"/>
        <v>47149</v>
      </c>
      <c r="C164" s="64"/>
      <c r="D164" s="64">
        <v>205355</v>
      </c>
      <c r="E164" s="64"/>
      <c r="F164" s="64"/>
      <c r="G164" s="65">
        <f t="shared" ca="1" si="20"/>
        <v>31008605</v>
      </c>
      <c r="H164" s="58" t="str">
        <f t="shared" ca="1" si="18"/>
        <v>0</v>
      </c>
      <c r="I164" s="66" t="str">
        <f t="shared" ca="1" si="19"/>
        <v>0</v>
      </c>
      <c r="J164" s="64"/>
      <c r="K164" s="67"/>
      <c r="L164" s="68">
        <f t="shared" ca="1" si="21"/>
        <v>641478.54</v>
      </c>
      <c r="M164" s="69">
        <f t="shared" ca="1" si="22"/>
        <v>31650083.539999999</v>
      </c>
    </row>
    <row r="165" spans="1:13" hidden="1" x14ac:dyDescent="0.25">
      <c r="A165" s="63">
        <f t="shared" ca="1" si="23"/>
        <v>47150</v>
      </c>
      <c r="B165" s="63">
        <f t="shared" ca="1" si="24"/>
        <v>47177</v>
      </c>
      <c r="C165" s="64"/>
      <c r="D165" s="64">
        <v>205355</v>
      </c>
      <c r="E165" s="64"/>
      <c r="F165" s="64"/>
      <c r="G165" s="65">
        <f t="shared" ca="1" si="20"/>
        <v>31213960</v>
      </c>
      <c r="H165" s="58" t="str">
        <f t="shared" ca="1" si="18"/>
        <v>0</v>
      </c>
      <c r="I165" s="66" t="str">
        <f t="shared" ca="1" si="19"/>
        <v>0</v>
      </c>
      <c r="J165" s="64"/>
      <c r="K165" s="67"/>
      <c r="L165" s="68">
        <f t="shared" ca="1" si="21"/>
        <v>641478.54</v>
      </c>
      <c r="M165" s="69">
        <f t="shared" ca="1" si="22"/>
        <v>31855438.539999999</v>
      </c>
    </row>
    <row r="166" spans="1:13" x14ac:dyDescent="0.25">
      <c r="A166" s="63">
        <f t="shared" ca="1" si="23"/>
        <v>47178</v>
      </c>
      <c r="B166" s="63">
        <f t="shared" ca="1" si="24"/>
        <v>47208</v>
      </c>
      <c r="C166" s="64"/>
      <c r="D166" s="64">
        <v>205355</v>
      </c>
      <c r="E166" s="64"/>
      <c r="F166" s="64"/>
      <c r="G166" s="65">
        <f t="shared" ca="1" si="20"/>
        <v>31419315</v>
      </c>
      <c r="H166" s="58" t="str">
        <f t="shared" ca="1" si="18"/>
        <v>0</v>
      </c>
      <c r="I166" s="66" t="str">
        <f t="shared" ca="1" si="19"/>
        <v>0</v>
      </c>
      <c r="J166" s="64"/>
      <c r="K166" s="67"/>
      <c r="L166" s="68">
        <f t="shared" ca="1" si="21"/>
        <v>641478.54</v>
      </c>
      <c r="M166" s="69">
        <f t="shared" ca="1" si="22"/>
        <v>32060793.539999999</v>
      </c>
    </row>
    <row r="167" spans="1:13" x14ac:dyDescent="0.25">
      <c r="A167" s="70"/>
      <c r="B167" s="70"/>
      <c r="C167" s="70"/>
      <c r="D167" s="71"/>
      <c r="E167" s="72"/>
      <c r="F167" s="72"/>
      <c r="G167" s="73"/>
      <c r="H167" s="74" t="s">
        <v>24</v>
      </c>
      <c r="I167" s="75"/>
      <c r="J167" s="76">
        <f>SUM(J14:J166)</f>
        <v>2017458</v>
      </c>
      <c r="K167" s="77"/>
      <c r="L167" s="76">
        <f ca="1">IF(L85&lt;0,0,L85)</f>
        <v>2658936.54</v>
      </c>
      <c r="M167" s="78">
        <f ca="1">M85</f>
        <v>17444496.539999999</v>
      </c>
    </row>
    <row r="168" spans="1:13" x14ac:dyDescent="0.25">
      <c r="A168" s="63"/>
      <c r="B168" s="63"/>
      <c r="C168" s="63"/>
      <c r="D168" s="79"/>
      <c r="E168" s="79"/>
      <c r="F168" s="79"/>
      <c r="G168" s="80"/>
      <c r="H168" s="80"/>
      <c r="I168" s="81"/>
      <c r="J168" s="82"/>
      <c r="K168" s="83"/>
      <c r="L168" s="82"/>
      <c r="M168" s="80"/>
    </row>
    <row r="169" spans="1:13" x14ac:dyDescent="0.25">
      <c r="A169" s="63"/>
      <c r="B169" s="63"/>
      <c r="C169" s="63"/>
      <c r="D169" s="84"/>
      <c r="E169" s="84"/>
      <c r="F169" s="84"/>
      <c r="G169" s="85"/>
      <c r="H169" s="80"/>
      <c r="I169" s="86"/>
      <c r="J169" s="80"/>
      <c r="K169" s="87"/>
      <c r="L169" s="81"/>
      <c r="M169" s="80"/>
    </row>
    <row r="170" spans="1:13" x14ac:dyDescent="0.25">
      <c r="A170" s="63"/>
      <c r="B170" s="63"/>
      <c r="C170" s="63"/>
      <c r="D170" s="84"/>
      <c r="E170" s="84"/>
      <c r="F170" s="84"/>
      <c r="G170" s="80"/>
      <c r="H170" s="80"/>
      <c r="I170" s="88"/>
      <c r="J170" s="89"/>
      <c r="K170" s="90" t="s">
        <v>25</v>
      </c>
      <c r="L170" s="90"/>
      <c r="M170" s="91">
        <f ca="1">M167-L167</f>
        <v>14785560</v>
      </c>
    </row>
    <row r="171" spans="1:13" x14ac:dyDescent="0.25">
      <c r="A171" s="63"/>
      <c r="B171" s="63"/>
      <c r="C171" s="63"/>
      <c r="D171" s="84"/>
      <c r="E171" s="84"/>
      <c r="F171" s="84"/>
      <c r="G171" s="80"/>
      <c r="H171" s="80"/>
      <c r="I171" s="92" t="s">
        <v>26</v>
      </c>
      <c r="J171" s="92"/>
      <c r="K171" s="92"/>
      <c r="L171" s="92"/>
      <c r="M171" s="93">
        <v>646165</v>
      </c>
    </row>
    <row r="172" spans="1:13" x14ac:dyDescent="0.25">
      <c r="A172" s="63"/>
      <c r="B172" s="63"/>
      <c r="C172" s="63"/>
      <c r="D172" s="79"/>
      <c r="E172" s="79"/>
      <c r="F172" s="79"/>
      <c r="G172" s="80"/>
      <c r="H172" s="80"/>
      <c r="I172" s="88"/>
      <c r="J172" s="89"/>
      <c r="K172" s="90" t="s">
        <v>27</v>
      </c>
      <c r="L172" s="90"/>
      <c r="M172" s="94">
        <f ca="1">M167-M170</f>
        <v>2658936.5399999991</v>
      </c>
    </row>
    <row r="173" spans="1:13" hidden="1" x14ac:dyDescent="0.25">
      <c r="A173" s="63"/>
      <c r="B173" s="63"/>
      <c r="C173" s="63"/>
      <c r="D173" s="79"/>
      <c r="E173" s="79"/>
      <c r="F173" s="79"/>
      <c r="G173" s="80"/>
      <c r="H173" s="80"/>
      <c r="I173" s="88"/>
      <c r="J173" s="89"/>
      <c r="K173" s="89"/>
      <c r="L173" s="89" t="s">
        <v>28</v>
      </c>
      <c r="M173" s="94"/>
    </row>
    <row r="174" spans="1:13" hidden="1" x14ac:dyDescent="0.25">
      <c r="A174" s="63"/>
      <c r="B174" s="63"/>
      <c r="C174" s="63"/>
      <c r="D174" s="79"/>
      <c r="E174" s="79"/>
      <c r="F174" s="79"/>
      <c r="G174" s="80"/>
      <c r="H174" s="80"/>
      <c r="I174" s="88"/>
      <c r="J174" s="89"/>
      <c r="K174" s="89"/>
      <c r="L174" s="89" t="s">
        <v>29</v>
      </c>
      <c r="M174" s="94"/>
    </row>
    <row r="175" spans="1:13" x14ac:dyDescent="0.25">
      <c r="A175" s="80"/>
      <c r="B175" s="80"/>
      <c r="C175" s="80"/>
      <c r="D175" s="79"/>
      <c r="E175" s="79"/>
      <c r="F175" s="79"/>
      <c r="H175" s="95"/>
      <c r="I175" s="92" t="str">
        <f ca="1">IF(M175&lt;0,"SALDO EN FAVOR DEL DEMANDADO",IF(M172=0,"TOTAL CAPITAL ADEUDADO","TOTAL CAPITAL MÁS INTERESES ADEUDADOS"))</f>
        <v>TOTAL CAPITAL MÁS INTERESES ADEUDADOS</v>
      </c>
      <c r="J175" s="92"/>
      <c r="K175" s="92"/>
      <c r="L175" s="96"/>
      <c r="M175" s="97">
        <f ca="1">SUM(M170:M174)</f>
        <v>18090661.539999999</v>
      </c>
    </row>
    <row r="176" spans="1:13" ht="16.5" x14ac:dyDescent="0.25">
      <c r="A176" s="98"/>
      <c r="B176" s="98"/>
      <c r="C176" s="98"/>
      <c r="D176" s="98"/>
      <c r="E176" s="99"/>
      <c r="F176" s="100"/>
      <c r="G176" s="100"/>
      <c r="H176" s="101"/>
      <c r="I176" s="88"/>
      <c r="J176" s="102"/>
      <c r="K176" s="88"/>
    </row>
    <row r="177" spans="1:11" ht="16.5" x14ac:dyDescent="0.25">
      <c r="A177" s="10"/>
      <c r="B177" s="10"/>
      <c r="C177" s="103"/>
      <c r="D177" s="103"/>
      <c r="E177" s="104"/>
      <c r="F177" s="100"/>
      <c r="G177" s="100"/>
      <c r="H177" s="101"/>
      <c r="I177" s="88"/>
      <c r="J177" s="102"/>
      <c r="K177" s="88"/>
    </row>
  </sheetData>
  <mergeCells count="21">
    <mergeCell ref="A177:B177"/>
    <mergeCell ref="H167:I167"/>
    <mergeCell ref="K170:L170"/>
    <mergeCell ref="I171:L171"/>
    <mergeCell ref="K172:L172"/>
    <mergeCell ref="I175:L175"/>
    <mergeCell ref="A176:D176"/>
    <mergeCell ref="A9:C9"/>
    <mergeCell ref="A11:B11"/>
    <mergeCell ref="C11:C12"/>
    <mergeCell ref="E11:E12"/>
    <mergeCell ref="F11:F12"/>
    <mergeCell ref="G11:M11"/>
    <mergeCell ref="J12:K12"/>
    <mergeCell ref="A1:M1"/>
    <mergeCell ref="A2:M2"/>
    <mergeCell ref="A3:M3"/>
    <mergeCell ref="A5:M5"/>
    <mergeCell ref="E7:J7"/>
    <mergeCell ref="A8:C8"/>
    <mergeCell ref="E8:J8"/>
  </mergeCells>
  <conditionalFormatting sqref="K109:M116 A14:B14 D14:M14 E109:I116 E117:M166 E15:M108 A15:D166">
    <cfRule type="expression" dxfId="5" priority="4" stopIfTrue="1">
      <formula>IF(ROW(A14)&gt;Fila_Fin_FSV,TRUE,FALSE)</formula>
    </cfRule>
    <cfRule type="expression" dxfId="4" priority="5" stopIfTrue="1">
      <formula>IF(ROW(A14)=Fila_Fin_FSV,TRUE,FALSE)</formula>
    </cfRule>
    <cfRule type="expression" dxfId="3" priority="6" stopIfTrue="1">
      <formula>IF(ROW(A14)&lt;Fila_Fin_FSV,TRUE,FALSE)</formula>
    </cfRule>
  </conditionalFormatting>
  <conditionalFormatting sqref="J109:J116">
    <cfRule type="expression" dxfId="2" priority="1" stopIfTrue="1">
      <formula>IF(ROW(J109)&gt;Fila_Fin_FSL,TRUE,FALSE)</formula>
    </cfRule>
    <cfRule type="expression" dxfId="1" priority="2" stopIfTrue="1">
      <formula>IF(ROW(J109)=Fila_Fin_FSL,TRUE,FALSE)</formula>
    </cfRule>
    <cfRule type="expression" dxfId="0" priority="3" stopIfTrue="1">
      <formula>IF(ROW(J109)&lt;Fila_Fin_FSL,TRUE,FALSE)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Hoja1!Fam_Hasta</vt:lpstr>
      <vt:lpstr>Hoja1!Int_Has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2022-07-14T15:07:58Z</dcterms:created>
  <dcterms:modified xsi:type="dcterms:W3CDTF">2022-07-14T16:17:53Z</dcterms:modified>
</cp:coreProperties>
</file>