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21001-j033878\compartida\CONTROL MEMORIALES\2021\NANCY\ABRIL 27-21\2019-00457 LIQUIDACION\"/>
    </mc:Choice>
  </mc:AlternateContent>
  <bookViews>
    <workbookView xWindow="0" yWindow="0" windowWidth="20490" windowHeight="7755"/>
  </bookViews>
  <sheets>
    <sheet name="CAPITAL" sheetId="11" r:id="rId1"/>
  </sheets>
  <definedNames>
    <definedName name="_xlnm.Print_Area" localSheetId="0">CAPITAL!$A$1:$T$362</definedName>
  </definedNames>
  <calcPr calcId="152511"/>
</workbook>
</file>

<file path=xl/calcChain.xml><?xml version="1.0" encoding="utf-8"?>
<calcChain xmlns="http://schemas.openxmlformats.org/spreadsheetml/2006/main">
  <c r="D346" i="11" l="1"/>
  <c r="E346" i="11" s="1"/>
  <c r="D345" i="11"/>
  <c r="E345" i="11" s="1"/>
  <c r="D344" i="11" l="1"/>
  <c r="E344" i="11" s="1"/>
  <c r="E342" i="11" l="1"/>
  <c r="E343" i="11"/>
  <c r="D341" i="11"/>
  <c r="E341" i="11" s="1"/>
  <c r="D342" i="11"/>
  <c r="D343" i="11"/>
  <c r="D340" i="11"/>
  <c r="E340" i="11" l="1"/>
  <c r="D339" i="11"/>
  <c r="E339" i="11" s="1"/>
  <c r="D338" i="11"/>
  <c r="E338" i="11" s="1"/>
  <c r="D337" i="11"/>
  <c r="E337" i="11" s="1"/>
  <c r="D336" i="11"/>
  <c r="E336" i="11" s="1"/>
  <c r="D335" i="11"/>
  <c r="E335" i="11" s="1"/>
  <c r="D334" i="11"/>
  <c r="E334" i="11" s="1"/>
  <c r="D333" i="11"/>
  <c r="E333" i="11" s="1"/>
  <c r="D332" i="11" l="1"/>
  <c r="E332" i="11" s="1"/>
  <c r="D331" i="11"/>
  <c r="E331" i="11" s="1"/>
  <c r="D330" i="11"/>
  <c r="E330" i="11" s="1"/>
  <c r="D329" i="11"/>
  <c r="E329" i="11" s="1"/>
  <c r="D328" i="11"/>
  <c r="E328" i="11" s="1"/>
  <c r="D327" i="11"/>
  <c r="E327" i="11" s="1"/>
  <c r="D326" i="11"/>
  <c r="E326" i="11" s="1"/>
  <c r="D325" i="11"/>
  <c r="E325" i="11" s="1"/>
  <c r="D324" i="11"/>
  <c r="E324" i="11" s="1"/>
  <c r="D323" i="11"/>
  <c r="E323" i="11" s="1"/>
  <c r="D322" i="11"/>
  <c r="E322" i="11" s="1"/>
  <c r="D321" i="11"/>
  <c r="E321" i="11" s="1"/>
  <c r="D320" i="11"/>
  <c r="E320" i="11" s="1"/>
  <c r="D319" i="11"/>
  <c r="E319" i="11" s="1"/>
  <c r="D318" i="11"/>
  <c r="E318" i="11" s="1"/>
  <c r="D317" i="11"/>
  <c r="E317" i="11" s="1"/>
  <c r="D316" i="11"/>
  <c r="E316" i="11" s="1"/>
  <c r="D315" i="11"/>
  <c r="E315" i="11" s="1"/>
  <c r="D314" i="11"/>
  <c r="E314" i="11" s="1"/>
  <c r="D313" i="11"/>
  <c r="E313" i="11" s="1"/>
  <c r="D312" i="11"/>
  <c r="E312" i="11" s="1"/>
  <c r="D311" i="11"/>
  <c r="E311" i="11" s="1"/>
  <c r="D310" i="11"/>
  <c r="E310" i="11" s="1"/>
  <c r="D309" i="11"/>
  <c r="E309" i="11" s="1"/>
  <c r="D308" i="11"/>
  <c r="E308" i="11" s="1"/>
  <c r="D307" i="11"/>
  <c r="E307" i="11" s="1"/>
  <c r="D306" i="11"/>
  <c r="E306" i="11" s="1"/>
  <c r="D305" i="11"/>
  <c r="E305" i="11" s="1"/>
  <c r="D304" i="11"/>
  <c r="E304" i="11" s="1"/>
  <c r="D303" i="11"/>
  <c r="E303" i="11" s="1"/>
  <c r="D302" i="11"/>
  <c r="E302" i="11" s="1"/>
  <c r="D301" i="11"/>
  <c r="E301" i="11" s="1"/>
  <c r="D300" i="11"/>
  <c r="E300" i="11" s="1"/>
  <c r="D299" i="11"/>
  <c r="E299" i="11" s="1"/>
  <c r="D298" i="11"/>
  <c r="E298" i="11" s="1"/>
  <c r="D297" i="11"/>
  <c r="E297" i="11" s="1"/>
  <c r="D296" i="11"/>
  <c r="E296" i="11" s="1"/>
  <c r="D295" i="11"/>
  <c r="E295" i="11" s="1"/>
  <c r="D294" i="11"/>
  <c r="E294" i="11" s="1"/>
  <c r="D293" i="11"/>
  <c r="E293" i="11" s="1"/>
  <c r="D292" i="11"/>
  <c r="E292" i="11" s="1"/>
  <c r="D291" i="11"/>
  <c r="E291" i="11" s="1"/>
  <c r="D290" i="11"/>
  <c r="E290" i="11" s="1"/>
  <c r="D289" i="11"/>
  <c r="E289" i="11" s="1"/>
  <c r="D288" i="11"/>
  <c r="E288" i="11" s="1"/>
  <c r="D287" i="11"/>
  <c r="E287" i="11" s="1"/>
  <c r="D286" i="11"/>
  <c r="E286" i="11" s="1"/>
  <c r="D285" i="11"/>
  <c r="E285" i="11" s="1"/>
  <c r="D284" i="11"/>
  <c r="E284" i="11" s="1"/>
  <c r="D283" i="11"/>
  <c r="E283" i="11" s="1"/>
  <c r="D282" i="11"/>
  <c r="E282" i="11" s="1"/>
  <c r="D281" i="11"/>
  <c r="E281" i="11" s="1"/>
  <c r="D280" i="11"/>
  <c r="E280" i="11" s="1"/>
  <c r="D279" i="11"/>
  <c r="E279" i="11" s="1"/>
  <c r="D278" i="11"/>
  <c r="E278" i="11" s="1"/>
  <c r="D277" i="11"/>
  <c r="E277" i="11" s="1"/>
  <c r="D276" i="11"/>
  <c r="E276" i="11" s="1"/>
  <c r="D275" i="11"/>
  <c r="E275" i="11" s="1"/>
  <c r="D274" i="11"/>
  <c r="E274" i="11" s="1"/>
  <c r="D273" i="11"/>
  <c r="E273" i="11" s="1"/>
  <c r="D272" i="11"/>
  <c r="E272" i="11" s="1"/>
  <c r="D271" i="11"/>
  <c r="E271" i="11" s="1"/>
  <c r="D270" i="11"/>
  <c r="E270" i="11" s="1"/>
  <c r="D269" i="11"/>
  <c r="E269" i="11" s="1"/>
  <c r="D268" i="11"/>
  <c r="E268" i="11" s="1"/>
  <c r="D267" i="11"/>
  <c r="E267" i="11" s="1"/>
  <c r="D266" i="11"/>
  <c r="E266" i="11" s="1"/>
  <c r="D265" i="11"/>
  <c r="E265" i="11" s="1"/>
  <c r="D264" i="11"/>
  <c r="E264" i="11" s="1"/>
  <c r="D263" i="11"/>
  <c r="E263" i="11" s="1"/>
  <c r="D262" i="11"/>
  <c r="E262" i="11" s="1"/>
  <c r="D261" i="11"/>
  <c r="E261" i="11" s="1"/>
  <c r="D260" i="11"/>
  <c r="E260" i="11" s="1"/>
  <c r="D259" i="11"/>
  <c r="E259" i="11" s="1"/>
  <c r="D258" i="11"/>
  <c r="E258" i="11" s="1"/>
  <c r="D257" i="11"/>
  <c r="E257" i="11" s="1"/>
  <c r="D256" i="11"/>
  <c r="E256" i="11" s="1"/>
  <c r="D255" i="11"/>
  <c r="E255" i="11" s="1"/>
  <c r="D254" i="11"/>
  <c r="E254" i="11" s="1"/>
  <c r="D253" i="11"/>
  <c r="E253" i="11" s="1"/>
  <c r="D252" i="11"/>
  <c r="E252" i="11" s="1"/>
  <c r="D251" i="11"/>
  <c r="E251" i="11" s="1"/>
  <c r="D250" i="11"/>
  <c r="E250" i="11" s="1"/>
  <c r="D249" i="11"/>
  <c r="E249" i="11" s="1"/>
  <c r="D248" i="11"/>
  <c r="E248" i="11" s="1"/>
  <c r="D247" i="11"/>
  <c r="E247" i="11" s="1"/>
  <c r="D246" i="11"/>
  <c r="E246" i="11" s="1"/>
  <c r="D245" i="11"/>
  <c r="E245" i="11" s="1"/>
  <c r="D244" i="11"/>
  <c r="E244" i="11" s="1"/>
  <c r="D243" i="11"/>
  <c r="E243" i="11" s="1"/>
  <c r="D242" i="11"/>
  <c r="E242" i="11" s="1"/>
  <c r="D241" i="11"/>
  <c r="E241" i="11" s="1"/>
  <c r="D240" i="11"/>
  <c r="E240" i="11" s="1"/>
  <c r="D239" i="11"/>
  <c r="E239" i="11" s="1"/>
  <c r="D238" i="11"/>
  <c r="E238" i="11" s="1"/>
  <c r="D237" i="11"/>
  <c r="E237" i="11" s="1"/>
  <c r="D236" i="11"/>
  <c r="E236" i="11" s="1"/>
  <c r="D235" i="11"/>
  <c r="E235" i="11" s="1"/>
  <c r="D234" i="11"/>
  <c r="E234" i="11" s="1"/>
  <c r="D233" i="11"/>
  <c r="E233" i="11" s="1"/>
  <c r="D232" i="11"/>
  <c r="E232" i="11" s="1"/>
  <c r="D231" i="11"/>
  <c r="E231" i="11" s="1"/>
  <c r="D230" i="11"/>
  <c r="E230" i="11" s="1"/>
  <c r="D229" i="11"/>
  <c r="E229" i="11" s="1"/>
  <c r="D228" i="11"/>
  <c r="E228" i="11" s="1"/>
  <c r="D227" i="11"/>
  <c r="E227" i="11" s="1"/>
  <c r="D226" i="11"/>
  <c r="E226" i="11" s="1"/>
  <c r="D225" i="11"/>
  <c r="E225" i="11" s="1"/>
  <c r="D224" i="11"/>
  <c r="E224" i="11" s="1"/>
  <c r="D223" i="11"/>
  <c r="E223" i="11" s="1"/>
  <c r="D222" i="11"/>
  <c r="E222" i="11" s="1"/>
  <c r="D221" i="11"/>
  <c r="E221" i="11" s="1"/>
  <c r="D220" i="11"/>
  <c r="E220" i="11" s="1"/>
  <c r="D219" i="11"/>
  <c r="E219" i="11" s="1"/>
  <c r="D218" i="11"/>
  <c r="E218" i="11" s="1"/>
  <c r="D217" i="11"/>
  <c r="E217" i="11" s="1"/>
  <c r="D216" i="11"/>
  <c r="E216" i="11" s="1"/>
  <c r="D215" i="11"/>
  <c r="E215" i="11" s="1"/>
  <c r="D214" i="11"/>
  <c r="E214" i="11" s="1"/>
  <c r="D213" i="11"/>
  <c r="E213" i="11" s="1"/>
  <c r="D212" i="11"/>
  <c r="E212" i="11" s="1"/>
  <c r="D211" i="11"/>
  <c r="E211" i="11" s="1"/>
  <c r="D210" i="11"/>
  <c r="E210" i="11" s="1"/>
  <c r="D209" i="11"/>
  <c r="E209" i="11" s="1"/>
  <c r="D208" i="11"/>
  <c r="E208" i="11" s="1"/>
  <c r="D207" i="11"/>
  <c r="E207" i="11" s="1"/>
  <c r="D206" i="11"/>
  <c r="E206" i="11" s="1"/>
  <c r="D205" i="11"/>
  <c r="E205" i="11" s="1"/>
  <c r="D204" i="11"/>
  <c r="E204" i="11" s="1"/>
  <c r="D203" i="11"/>
  <c r="E203" i="11" s="1"/>
  <c r="D202" i="11"/>
  <c r="E202" i="11" s="1"/>
  <c r="D201" i="11"/>
  <c r="E201" i="11" s="1"/>
  <c r="D200" i="11"/>
  <c r="E200" i="11" s="1"/>
  <c r="D199" i="11"/>
  <c r="E199" i="11" s="1"/>
  <c r="D198" i="11"/>
  <c r="E198" i="11" s="1"/>
  <c r="D197" i="11"/>
  <c r="E197" i="11" s="1"/>
  <c r="D196" i="11"/>
  <c r="E196" i="11" s="1"/>
  <c r="D195" i="11"/>
  <c r="E195" i="11" s="1"/>
  <c r="D194" i="11"/>
  <c r="E194" i="11" s="1"/>
  <c r="D193" i="11"/>
  <c r="E193" i="11" s="1"/>
  <c r="D192" i="11"/>
  <c r="E192" i="11" s="1"/>
  <c r="D191" i="11"/>
  <c r="E191" i="11" s="1"/>
  <c r="D190" i="11"/>
  <c r="E190" i="11" s="1"/>
  <c r="D189" i="11"/>
  <c r="E189" i="11" s="1"/>
  <c r="D188" i="11"/>
  <c r="E188" i="11" s="1"/>
  <c r="D187" i="11"/>
  <c r="E187" i="11" s="1"/>
  <c r="D186" i="11"/>
  <c r="E186" i="11" s="1"/>
  <c r="D185" i="11"/>
  <c r="E185" i="11" s="1"/>
  <c r="D184" i="11"/>
  <c r="E184" i="11" s="1"/>
  <c r="D183" i="11"/>
  <c r="E183" i="11" s="1"/>
  <c r="D182" i="11"/>
  <c r="E182" i="11" s="1"/>
  <c r="D181" i="11"/>
  <c r="E181" i="11" s="1"/>
  <c r="D180" i="11"/>
  <c r="E180" i="11" s="1"/>
  <c r="D179" i="11"/>
  <c r="E179" i="11" s="1"/>
  <c r="D178" i="11"/>
  <c r="E178" i="11" s="1"/>
  <c r="D177" i="11"/>
  <c r="E177" i="11" s="1"/>
  <c r="D176" i="11"/>
  <c r="E176" i="11" s="1"/>
  <c r="D175" i="11"/>
  <c r="E175" i="11" s="1"/>
  <c r="D174" i="11"/>
  <c r="E174" i="11" s="1"/>
  <c r="D173" i="11"/>
  <c r="E173" i="11" s="1"/>
  <c r="D172" i="11"/>
  <c r="E172" i="11" s="1"/>
  <c r="D171" i="11"/>
  <c r="E171" i="11" s="1"/>
  <c r="D170" i="11"/>
  <c r="E170" i="11" s="1"/>
  <c r="D169" i="11"/>
  <c r="E169" i="11" s="1"/>
  <c r="D168" i="11"/>
  <c r="E168" i="11" s="1"/>
  <c r="D167" i="11"/>
  <c r="E167" i="11" s="1"/>
  <c r="D166" i="11"/>
  <c r="E166" i="11" s="1"/>
  <c r="D165" i="11"/>
  <c r="E165" i="11" s="1"/>
  <c r="D164" i="11"/>
  <c r="E164" i="11" s="1"/>
  <c r="D163" i="11"/>
  <c r="E163" i="11" s="1"/>
  <c r="D162" i="11"/>
  <c r="E162" i="11" s="1"/>
  <c r="D161" i="11"/>
  <c r="E161" i="11" s="1"/>
  <c r="D160" i="11"/>
  <c r="E160" i="11" s="1"/>
  <c r="D159" i="11"/>
  <c r="E159" i="11" s="1"/>
  <c r="D158" i="11"/>
  <c r="E158" i="11" s="1"/>
  <c r="D157" i="11"/>
  <c r="E157" i="11" s="1"/>
  <c r="D156" i="11"/>
  <c r="E156" i="11" s="1"/>
  <c r="D155" i="11"/>
  <c r="E155" i="11" s="1"/>
  <c r="D154" i="11"/>
  <c r="E154" i="11" s="1"/>
  <c r="D153" i="11"/>
  <c r="E153" i="11" s="1"/>
  <c r="D152" i="11"/>
  <c r="E152" i="11" s="1"/>
  <c r="D151" i="11"/>
  <c r="E151" i="11" s="1"/>
  <c r="D150" i="11"/>
  <c r="E150" i="11" s="1"/>
  <c r="D149" i="11"/>
  <c r="E149" i="11" s="1"/>
  <c r="D148" i="11"/>
  <c r="E148" i="11" s="1"/>
  <c r="D147" i="11"/>
  <c r="E147" i="11" s="1"/>
  <c r="D146" i="11"/>
  <c r="E146" i="11" s="1"/>
  <c r="D145" i="11"/>
  <c r="E145" i="11" s="1"/>
  <c r="D144" i="11"/>
  <c r="E144" i="11" s="1"/>
  <c r="D143" i="11"/>
  <c r="E143" i="11" s="1"/>
  <c r="D142" i="11"/>
  <c r="E142" i="11" s="1"/>
  <c r="D141" i="11"/>
  <c r="E141" i="11" s="1"/>
  <c r="D140" i="11"/>
  <c r="E140" i="11" s="1"/>
  <c r="D139" i="11"/>
  <c r="E139" i="11" s="1"/>
  <c r="D138" i="11"/>
  <c r="E138" i="11" s="1"/>
  <c r="D137" i="11"/>
  <c r="E137" i="11" s="1"/>
  <c r="D136" i="11"/>
  <c r="E136" i="11" s="1"/>
  <c r="D135" i="11"/>
  <c r="E135" i="11" s="1"/>
  <c r="D134" i="11"/>
  <c r="E134" i="11" s="1"/>
  <c r="D133" i="11"/>
  <c r="E133" i="11" s="1"/>
  <c r="D132" i="11"/>
  <c r="E132" i="11" s="1"/>
  <c r="D131" i="11"/>
  <c r="E131" i="11" s="1"/>
  <c r="D130" i="11"/>
  <c r="E130" i="11" s="1"/>
  <c r="D129" i="11"/>
  <c r="E129" i="11" s="1"/>
  <c r="D128" i="11"/>
  <c r="E128" i="11" s="1"/>
  <c r="D127" i="11"/>
  <c r="E127" i="11" s="1"/>
  <c r="D126" i="11"/>
  <c r="E126" i="11" s="1"/>
  <c r="D125" i="11"/>
  <c r="E125" i="11" s="1"/>
  <c r="D124" i="11"/>
  <c r="E124" i="11" s="1"/>
  <c r="D123" i="11"/>
  <c r="E123" i="11" s="1"/>
  <c r="D122" i="11"/>
  <c r="E122" i="11" s="1"/>
  <c r="D121" i="11"/>
  <c r="E121" i="11" s="1"/>
  <c r="D120" i="11"/>
  <c r="E120" i="11" s="1"/>
  <c r="D119" i="11"/>
  <c r="E119" i="11" s="1"/>
  <c r="D118" i="11"/>
  <c r="E118" i="11" s="1"/>
  <c r="D117" i="11"/>
  <c r="E117" i="11" s="1"/>
  <c r="D116" i="11"/>
  <c r="E116" i="11" s="1"/>
  <c r="D115" i="11"/>
  <c r="E115" i="11" s="1"/>
  <c r="D114" i="11"/>
  <c r="E114" i="11" s="1"/>
  <c r="D113" i="11"/>
  <c r="E113" i="11" s="1"/>
  <c r="D112" i="11"/>
  <c r="E112" i="11" s="1"/>
  <c r="D111" i="11"/>
  <c r="E111" i="11" s="1"/>
  <c r="D110" i="11"/>
  <c r="E110" i="11" s="1"/>
  <c r="D109" i="11"/>
  <c r="E109" i="11" s="1"/>
  <c r="D108" i="11"/>
  <c r="E108" i="11" s="1"/>
  <c r="D107" i="11"/>
  <c r="E107" i="11" s="1"/>
  <c r="D106" i="11"/>
  <c r="E106" i="11" s="1"/>
  <c r="D105" i="11"/>
  <c r="E105" i="11" s="1"/>
  <c r="D104" i="11"/>
  <c r="E104" i="11" s="1"/>
  <c r="D103" i="11"/>
  <c r="E103" i="11" s="1"/>
  <c r="D102" i="11"/>
  <c r="E102" i="11" s="1"/>
  <c r="D101" i="11"/>
  <c r="E101" i="11" s="1"/>
  <c r="D100" i="11"/>
  <c r="E100" i="11" s="1"/>
  <c r="D99" i="11"/>
  <c r="E99" i="11" s="1"/>
  <c r="D98" i="11"/>
  <c r="E98" i="11" s="1"/>
  <c r="D97" i="11"/>
  <c r="E97" i="11" s="1"/>
  <c r="D96" i="11"/>
  <c r="E96" i="11" s="1"/>
  <c r="D95" i="11"/>
  <c r="E95" i="11" s="1"/>
  <c r="D94" i="11"/>
  <c r="E94" i="11" s="1"/>
  <c r="D93" i="11"/>
  <c r="E93" i="11" s="1"/>
  <c r="D92" i="11"/>
  <c r="E92" i="11" s="1"/>
  <c r="D91" i="11"/>
  <c r="E91" i="11" s="1"/>
  <c r="D90" i="11"/>
  <c r="E90" i="11" s="1"/>
  <c r="D89" i="11"/>
  <c r="E89" i="11" s="1"/>
  <c r="D88" i="11"/>
  <c r="E88" i="11" s="1"/>
  <c r="D87" i="11"/>
  <c r="E87" i="11" s="1"/>
  <c r="D86" i="11"/>
  <c r="E86" i="11" s="1"/>
  <c r="D85" i="11"/>
  <c r="E85" i="11" s="1"/>
  <c r="D84" i="11"/>
  <c r="E84" i="11" s="1"/>
  <c r="D83" i="11"/>
  <c r="E83" i="11" s="1"/>
  <c r="D82" i="11"/>
  <c r="E82" i="11" s="1"/>
  <c r="D81" i="11"/>
  <c r="E81" i="11" s="1"/>
  <c r="D80" i="11"/>
  <c r="E80" i="11" s="1"/>
  <c r="D79" i="11"/>
  <c r="E79" i="11" s="1"/>
  <c r="D78" i="11"/>
  <c r="E78" i="11" s="1"/>
  <c r="D77" i="11"/>
  <c r="E77" i="11" s="1"/>
  <c r="D76" i="11"/>
  <c r="E76" i="11" s="1"/>
  <c r="D75" i="11"/>
  <c r="E75" i="11" s="1"/>
  <c r="D74" i="11"/>
  <c r="E74" i="11" s="1"/>
  <c r="D73" i="11"/>
  <c r="E73" i="11" s="1"/>
  <c r="D72" i="11"/>
  <c r="E72" i="11" s="1"/>
  <c r="D71" i="11"/>
  <c r="E71" i="11" s="1"/>
  <c r="D70" i="11"/>
  <c r="E70" i="11" s="1"/>
  <c r="D69" i="11"/>
  <c r="E69" i="11" s="1"/>
  <c r="D68" i="11"/>
  <c r="E68" i="11" s="1"/>
  <c r="D67" i="11"/>
  <c r="E67" i="11" s="1"/>
  <c r="D66" i="11"/>
  <c r="E66" i="11" s="1"/>
  <c r="D65" i="11"/>
  <c r="E65" i="11" s="1"/>
  <c r="D64" i="11"/>
  <c r="E64" i="11" s="1"/>
  <c r="D63" i="11"/>
  <c r="E63" i="11" s="1"/>
  <c r="D62" i="11"/>
  <c r="E62" i="11" s="1"/>
  <c r="D61" i="11"/>
  <c r="E61" i="11" s="1"/>
  <c r="D60" i="11"/>
  <c r="E60" i="11" s="1"/>
  <c r="D59" i="11"/>
  <c r="E59" i="11" s="1"/>
  <c r="D58" i="11"/>
  <c r="E58" i="11" s="1"/>
  <c r="D57" i="11"/>
  <c r="E57" i="11" s="1"/>
  <c r="D56" i="11"/>
  <c r="E56" i="11" s="1"/>
  <c r="D55" i="11"/>
  <c r="E55" i="11" s="1"/>
  <c r="D54" i="11"/>
  <c r="E54" i="11" s="1"/>
  <c r="D53" i="11"/>
  <c r="E53" i="11" s="1"/>
  <c r="D52" i="11"/>
  <c r="E52" i="11" s="1"/>
  <c r="D51" i="11"/>
  <c r="E51" i="11" s="1"/>
  <c r="D50" i="11"/>
  <c r="E50" i="11" s="1"/>
  <c r="D49" i="11"/>
  <c r="E49" i="11" s="1"/>
  <c r="D48" i="11"/>
  <c r="E48" i="11" s="1"/>
  <c r="D47" i="11"/>
  <c r="E47" i="11" s="1"/>
  <c r="D46" i="11"/>
  <c r="E46" i="11" s="1"/>
  <c r="D45" i="11"/>
  <c r="E45" i="11" s="1"/>
  <c r="D44" i="11"/>
  <c r="E44" i="11" s="1"/>
  <c r="D43" i="11"/>
  <c r="E43" i="11" s="1"/>
  <c r="D42" i="11"/>
  <c r="E42" i="11" s="1"/>
  <c r="D41" i="11"/>
  <c r="E41" i="11" s="1"/>
  <c r="D40" i="11"/>
  <c r="E40" i="11" s="1"/>
  <c r="D39" i="11"/>
  <c r="E39" i="11" s="1"/>
  <c r="D38" i="11"/>
  <c r="E38" i="11" s="1"/>
  <c r="D37" i="11"/>
  <c r="E37" i="11" s="1"/>
  <c r="D36" i="11"/>
  <c r="E36" i="11" s="1"/>
  <c r="D35" i="11"/>
  <c r="E35" i="11" s="1"/>
  <c r="D34" i="11"/>
  <c r="E34" i="11" s="1"/>
  <c r="D33" i="11"/>
  <c r="E33" i="11" s="1"/>
  <c r="D32" i="11"/>
  <c r="E32" i="11" s="1"/>
  <c r="D31" i="11"/>
  <c r="E31" i="11" s="1"/>
  <c r="D30" i="11"/>
  <c r="E30" i="11" s="1"/>
  <c r="D29" i="11"/>
  <c r="E29" i="11" s="1"/>
  <c r="D28" i="11"/>
  <c r="E28" i="11" s="1"/>
  <c r="D27" i="11"/>
  <c r="E27" i="11" s="1"/>
  <c r="D26" i="11"/>
  <c r="E26" i="11" s="1"/>
  <c r="D25" i="11"/>
  <c r="E25" i="11" s="1"/>
  <c r="D24" i="11"/>
  <c r="E24" i="11" s="1"/>
  <c r="D23" i="11"/>
  <c r="E23" i="11" s="1"/>
  <c r="D22" i="11"/>
  <c r="E22" i="11" s="1"/>
  <c r="D21" i="11"/>
  <c r="E21" i="11" s="1"/>
  <c r="D20" i="11"/>
  <c r="E20" i="11" s="1"/>
  <c r="D19" i="11"/>
  <c r="E19" i="11" s="1"/>
  <c r="D18" i="11"/>
  <c r="E18" i="11" s="1"/>
  <c r="J17" i="11"/>
  <c r="I17" i="11"/>
  <c r="F17" i="11"/>
  <c r="G17" i="11" s="1"/>
  <c r="D17" i="11"/>
  <c r="E17" i="11" s="1"/>
  <c r="L16" i="11"/>
  <c r="J16" i="11"/>
  <c r="I16" i="11"/>
  <c r="H16" i="11"/>
  <c r="F16" i="11"/>
  <c r="G16" i="11" s="1"/>
  <c r="D16" i="11"/>
  <c r="E16" i="11" s="1"/>
  <c r="E8" i="11"/>
  <c r="F346" i="11" l="1"/>
  <c r="G346" i="11" s="1"/>
  <c r="F345" i="11"/>
  <c r="G345" i="11" s="1"/>
  <c r="F344" i="11"/>
  <c r="G344" i="11" s="1"/>
  <c r="F343" i="11"/>
  <c r="G343" i="11" s="1"/>
  <c r="F342" i="11"/>
  <c r="G342" i="11" s="1"/>
  <c r="F341" i="11"/>
  <c r="G341" i="11" s="1"/>
  <c r="F340" i="11"/>
  <c r="G340" i="11" s="1"/>
  <c r="F65" i="11"/>
  <c r="F339" i="11"/>
  <c r="G339" i="11" s="1"/>
  <c r="F336" i="11"/>
  <c r="G336" i="11" s="1"/>
  <c r="F335" i="11"/>
  <c r="G335" i="11" s="1"/>
  <c r="F338" i="11"/>
  <c r="G338" i="11" s="1"/>
  <c r="F334" i="11"/>
  <c r="G334" i="11" s="1"/>
  <c r="F337" i="11"/>
  <c r="G337" i="11" s="1"/>
  <c r="F333" i="11"/>
  <c r="G333" i="11" s="1"/>
  <c r="M16" i="11"/>
  <c r="H17" i="11" s="1"/>
  <c r="G65" i="11"/>
  <c r="L17" i="11"/>
  <c r="F18" i="11"/>
  <c r="G18" i="11" s="1"/>
  <c r="F19" i="11"/>
  <c r="G19" i="11" s="1"/>
  <c r="F20" i="11"/>
  <c r="G20" i="11" s="1"/>
  <c r="F21" i="11"/>
  <c r="G21" i="11" s="1"/>
  <c r="F22" i="11"/>
  <c r="G22" i="11" s="1"/>
  <c r="F23" i="11"/>
  <c r="G23" i="11" s="1"/>
  <c r="F24" i="11"/>
  <c r="G24" i="11" s="1"/>
  <c r="F25" i="11"/>
  <c r="G25" i="11" s="1"/>
  <c r="F26" i="11"/>
  <c r="G26" i="11" s="1"/>
  <c r="F27" i="11"/>
  <c r="G27" i="11" s="1"/>
  <c r="F28" i="11"/>
  <c r="G28" i="11" s="1"/>
  <c r="F29" i="11"/>
  <c r="G29" i="11" s="1"/>
  <c r="F30" i="11"/>
  <c r="G30" i="11" s="1"/>
  <c r="F31" i="11"/>
  <c r="G31" i="11" s="1"/>
  <c r="F32" i="11"/>
  <c r="G32" i="11" s="1"/>
  <c r="F33" i="11"/>
  <c r="G33" i="11" s="1"/>
  <c r="F34" i="11"/>
  <c r="G34" i="11" s="1"/>
  <c r="F35" i="11"/>
  <c r="G35" i="11" s="1"/>
  <c r="F36" i="11"/>
  <c r="G36" i="11" s="1"/>
  <c r="F37" i="11"/>
  <c r="G37" i="11" s="1"/>
  <c r="F38" i="11"/>
  <c r="G38" i="11" s="1"/>
  <c r="F39" i="11"/>
  <c r="G39" i="11" s="1"/>
  <c r="F40" i="11"/>
  <c r="G40" i="11" s="1"/>
  <c r="F41" i="11"/>
  <c r="G41" i="11" s="1"/>
  <c r="F42" i="11"/>
  <c r="G42" i="11" s="1"/>
  <c r="F43" i="11"/>
  <c r="G43" i="11" s="1"/>
  <c r="F44" i="11"/>
  <c r="G44" i="11" s="1"/>
  <c r="F45" i="11"/>
  <c r="G45" i="11" s="1"/>
  <c r="F46" i="11"/>
  <c r="G46" i="11" s="1"/>
  <c r="F47" i="11"/>
  <c r="G47" i="11" s="1"/>
  <c r="F48" i="11"/>
  <c r="G48" i="11" s="1"/>
  <c r="F49" i="11"/>
  <c r="G49" i="11" s="1"/>
  <c r="F50" i="11"/>
  <c r="G50" i="11" s="1"/>
  <c r="F51" i="11"/>
  <c r="G51" i="11" s="1"/>
  <c r="F52" i="11"/>
  <c r="G52" i="11" s="1"/>
  <c r="F53" i="11"/>
  <c r="G53" i="11" s="1"/>
  <c r="F54" i="11"/>
  <c r="G54" i="11" s="1"/>
  <c r="F55" i="11"/>
  <c r="G55" i="11" s="1"/>
  <c r="F56" i="11"/>
  <c r="G56" i="11" s="1"/>
  <c r="F57" i="11"/>
  <c r="G57" i="11" s="1"/>
  <c r="F58" i="11"/>
  <c r="G58" i="11" s="1"/>
  <c r="F59" i="11"/>
  <c r="G59" i="11" s="1"/>
  <c r="F60" i="11"/>
  <c r="G60" i="11" s="1"/>
  <c r="F61" i="11"/>
  <c r="G61" i="11" s="1"/>
  <c r="F62" i="11"/>
  <c r="G62" i="11" s="1"/>
  <c r="F63" i="11"/>
  <c r="G63" i="11" s="1"/>
  <c r="F64" i="11"/>
  <c r="G64" i="11" s="1"/>
  <c r="F332" i="11"/>
  <c r="G332" i="11" s="1"/>
  <c r="F331" i="11"/>
  <c r="G331" i="11" s="1"/>
  <c r="F330" i="11"/>
  <c r="G330" i="11" s="1"/>
  <c r="F329" i="11"/>
  <c r="G329" i="11" s="1"/>
  <c r="F328" i="11"/>
  <c r="G328" i="11" s="1"/>
  <c r="F327" i="11"/>
  <c r="G327" i="11" s="1"/>
  <c r="F326" i="11"/>
  <c r="G326" i="11" s="1"/>
  <c r="F325" i="11"/>
  <c r="G325" i="11" s="1"/>
  <c r="F324" i="11"/>
  <c r="G324" i="11" s="1"/>
  <c r="F323" i="11"/>
  <c r="G323" i="11" s="1"/>
  <c r="F322" i="11"/>
  <c r="G322" i="11" s="1"/>
  <c r="F321" i="11"/>
  <c r="G321" i="11" s="1"/>
  <c r="F320" i="11"/>
  <c r="G320" i="11" s="1"/>
  <c r="F319" i="11"/>
  <c r="G319" i="11" s="1"/>
  <c r="F318" i="11"/>
  <c r="G318" i="11" s="1"/>
  <c r="F317" i="11"/>
  <c r="G317" i="11" s="1"/>
  <c r="F316" i="11"/>
  <c r="G316" i="11" s="1"/>
  <c r="F315" i="11"/>
  <c r="G315" i="11" s="1"/>
  <c r="F314" i="11"/>
  <c r="G314" i="11" s="1"/>
  <c r="F313" i="11"/>
  <c r="G313" i="11" s="1"/>
  <c r="F312" i="11"/>
  <c r="G312" i="11" s="1"/>
  <c r="F311" i="11"/>
  <c r="G311" i="11" s="1"/>
  <c r="F310" i="11"/>
  <c r="G310" i="11" s="1"/>
  <c r="F309" i="11"/>
  <c r="G309" i="11" s="1"/>
  <c r="F308" i="11"/>
  <c r="G308" i="11" s="1"/>
  <c r="F307" i="11"/>
  <c r="G307" i="11" s="1"/>
  <c r="F306" i="11"/>
  <c r="G306" i="11" s="1"/>
  <c r="F305" i="11"/>
  <c r="G305" i="11" s="1"/>
  <c r="F304" i="11"/>
  <c r="G304" i="11" s="1"/>
  <c r="F303" i="11"/>
  <c r="G303" i="11" s="1"/>
  <c r="F302" i="11"/>
  <c r="G302" i="11" s="1"/>
  <c r="F301" i="11"/>
  <c r="G301" i="11" s="1"/>
  <c r="F300" i="11"/>
  <c r="G300" i="11" s="1"/>
  <c r="F299" i="11"/>
  <c r="G299" i="11" s="1"/>
  <c r="F298" i="11"/>
  <c r="G298" i="11" s="1"/>
  <c r="F297" i="11"/>
  <c r="G297" i="11" s="1"/>
  <c r="F296" i="11"/>
  <c r="G296" i="11" s="1"/>
  <c r="F295" i="11"/>
  <c r="G295" i="11" s="1"/>
  <c r="F294" i="11"/>
  <c r="G294" i="11" s="1"/>
  <c r="F293" i="11"/>
  <c r="G293" i="11" s="1"/>
  <c r="F292" i="11"/>
  <c r="G292" i="11" s="1"/>
  <c r="F291" i="11"/>
  <c r="G291" i="11" s="1"/>
  <c r="F290" i="11"/>
  <c r="G290" i="11" s="1"/>
  <c r="F289" i="11"/>
  <c r="G289" i="11" s="1"/>
  <c r="F288" i="11"/>
  <c r="G288" i="11" s="1"/>
  <c r="F287" i="11"/>
  <c r="G287" i="11" s="1"/>
  <c r="F286" i="11"/>
  <c r="G286" i="11" s="1"/>
  <c r="F285" i="11"/>
  <c r="G285" i="11" s="1"/>
  <c r="F284" i="11"/>
  <c r="G284" i="11" s="1"/>
  <c r="F283" i="11"/>
  <c r="G283" i="11" s="1"/>
  <c r="F282" i="11"/>
  <c r="G282" i="11" s="1"/>
  <c r="F281" i="11"/>
  <c r="G281" i="11" s="1"/>
  <c r="F280" i="11"/>
  <c r="G280" i="11" s="1"/>
  <c r="F279" i="11"/>
  <c r="G279" i="11" s="1"/>
  <c r="F278" i="11"/>
  <c r="G278" i="11" s="1"/>
  <c r="F277" i="11"/>
  <c r="G277" i="11" s="1"/>
  <c r="F276" i="11"/>
  <c r="G276" i="11" s="1"/>
  <c r="F275" i="11"/>
  <c r="G275" i="11" s="1"/>
  <c r="F274" i="11"/>
  <c r="G274" i="11" s="1"/>
  <c r="F273" i="11"/>
  <c r="G273" i="11" s="1"/>
  <c r="F272" i="11"/>
  <c r="G272" i="11" s="1"/>
  <c r="F271" i="11"/>
  <c r="G271" i="11" s="1"/>
  <c r="F270" i="11"/>
  <c r="G270" i="11" s="1"/>
  <c r="F269" i="11"/>
  <c r="G269" i="11" s="1"/>
  <c r="F268" i="11"/>
  <c r="G268" i="11" s="1"/>
  <c r="F267" i="11"/>
  <c r="G267" i="11" s="1"/>
  <c r="F266" i="11"/>
  <c r="G266" i="11" s="1"/>
  <c r="F265" i="11"/>
  <c r="G265" i="11" s="1"/>
  <c r="F264" i="11"/>
  <c r="G264" i="11" s="1"/>
  <c r="F263" i="11"/>
  <c r="G263" i="11" s="1"/>
  <c r="F262" i="11"/>
  <c r="G262" i="11" s="1"/>
  <c r="F261" i="11"/>
  <c r="G261" i="11" s="1"/>
  <c r="F260" i="11"/>
  <c r="G260" i="11" s="1"/>
  <c r="F259" i="11"/>
  <c r="G259" i="11" s="1"/>
  <c r="F258" i="11"/>
  <c r="G258" i="11" s="1"/>
  <c r="F257" i="11"/>
  <c r="G257" i="11" s="1"/>
  <c r="F256" i="11"/>
  <c r="G256" i="11" s="1"/>
  <c r="F255" i="11"/>
  <c r="G255" i="11" s="1"/>
  <c r="F254" i="11"/>
  <c r="G254" i="11" s="1"/>
  <c r="F253" i="11"/>
  <c r="G253" i="11" s="1"/>
  <c r="F252" i="11"/>
  <c r="G252" i="11" s="1"/>
  <c r="F251" i="11"/>
  <c r="G251" i="11" s="1"/>
  <c r="F250" i="11"/>
  <c r="G250" i="11" s="1"/>
  <c r="F249" i="11"/>
  <c r="G249" i="11" s="1"/>
  <c r="F248" i="11"/>
  <c r="G248" i="11" s="1"/>
  <c r="F247" i="11"/>
  <c r="G247" i="11" s="1"/>
  <c r="F246" i="11"/>
  <c r="G246" i="11" s="1"/>
  <c r="F245" i="11"/>
  <c r="G245" i="11" s="1"/>
  <c r="F244" i="11"/>
  <c r="G244" i="11" s="1"/>
  <c r="F243" i="11"/>
  <c r="G243" i="11" s="1"/>
  <c r="F242" i="11"/>
  <c r="G242" i="11" s="1"/>
  <c r="F241" i="11"/>
  <c r="G241" i="11" s="1"/>
  <c r="F240" i="11"/>
  <c r="G240" i="11" s="1"/>
  <c r="F239" i="11"/>
  <c r="G239" i="11" s="1"/>
  <c r="F238" i="11"/>
  <c r="G238" i="11" s="1"/>
  <c r="F237" i="11"/>
  <c r="G237" i="11" s="1"/>
  <c r="F236" i="11"/>
  <c r="G236" i="11" s="1"/>
  <c r="F235" i="11"/>
  <c r="G235" i="11" s="1"/>
  <c r="F234" i="11"/>
  <c r="G234" i="11" s="1"/>
  <c r="F233" i="11"/>
  <c r="G233" i="11" s="1"/>
  <c r="F232" i="11"/>
  <c r="G232" i="11" s="1"/>
  <c r="F231" i="11"/>
  <c r="G231" i="11" s="1"/>
  <c r="F230" i="11"/>
  <c r="G230" i="11" s="1"/>
  <c r="F229" i="11"/>
  <c r="G229" i="11" s="1"/>
  <c r="F228" i="11"/>
  <c r="G228" i="11" s="1"/>
  <c r="F227" i="11"/>
  <c r="G227" i="11" s="1"/>
  <c r="F226" i="11"/>
  <c r="G226" i="11" s="1"/>
  <c r="F225" i="11"/>
  <c r="G225" i="11" s="1"/>
  <c r="F224" i="11"/>
  <c r="G224" i="11" s="1"/>
  <c r="F223" i="11"/>
  <c r="G223" i="11" s="1"/>
  <c r="F222" i="11"/>
  <c r="G222" i="11" s="1"/>
  <c r="F221" i="11"/>
  <c r="G221" i="11" s="1"/>
  <c r="F220" i="11"/>
  <c r="G220" i="11" s="1"/>
  <c r="F219" i="11"/>
  <c r="G219" i="11" s="1"/>
  <c r="F218" i="11"/>
  <c r="G218" i="11" s="1"/>
  <c r="F217" i="11"/>
  <c r="G217" i="11" s="1"/>
  <c r="F216" i="11"/>
  <c r="G216" i="11" s="1"/>
  <c r="F215" i="11"/>
  <c r="G215" i="11" s="1"/>
  <c r="F214" i="11"/>
  <c r="G214" i="11" s="1"/>
  <c r="F213" i="11"/>
  <c r="G213" i="11" s="1"/>
  <c r="F212" i="11"/>
  <c r="G212" i="11" s="1"/>
  <c r="F211" i="11"/>
  <c r="G211" i="11" s="1"/>
  <c r="F210" i="11"/>
  <c r="G210" i="11" s="1"/>
  <c r="F209" i="11"/>
  <c r="G209" i="11" s="1"/>
  <c r="F208" i="11"/>
  <c r="G208" i="11" s="1"/>
  <c r="F207" i="11"/>
  <c r="G207" i="11" s="1"/>
  <c r="F206" i="11"/>
  <c r="G206" i="11" s="1"/>
  <c r="F205" i="11"/>
  <c r="G205" i="11" s="1"/>
  <c r="F204" i="11"/>
  <c r="G204" i="11" s="1"/>
  <c r="F203" i="11"/>
  <c r="G203" i="11" s="1"/>
  <c r="F202" i="11"/>
  <c r="G202" i="11" s="1"/>
  <c r="F201" i="11"/>
  <c r="G201" i="11" s="1"/>
  <c r="F200" i="11"/>
  <c r="G200" i="11" s="1"/>
  <c r="F199" i="11"/>
  <c r="G199" i="11" s="1"/>
  <c r="F198" i="11"/>
  <c r="G198" i="11" s="1"/>
  <c r="F197" i="11"/>
  <c r="G197" i="11" s="1"/>
  <c r="F196" i="11"/>
  <c r="G196" i="11" s="1"/>
  <c r="F195" i="11"/>
  <c r="G195" i="11" s="1"/>
  <c r="F194" i="11"/>
  <c r="G194" i="11" s="1"/>
  <c r="F193" i="11"/>
  <c r="G193" i="11" s="1"/>
  <c r="F192" i="11"/>
  <c r="G192" i="11" s="1"/>
  <c r="F191" i="11"/>
  <c r="G191" i="11" s="1"/>
  <c r="F190" i="11"/>
  <c r="G190" i="11" s="1"/>
  <c r="F189" i="11"/>
  <c r="G189" i="11" s="1"/>
  <c r="F188" i="11"/>
  <c r="G188" i="11" s="1"/>
  <c r="F187" i="11"/>
  <c r="G187" i="11" s="1"/>
  <c r="F186" i="11"/>
  <c r="G186" i="11" s="1"/>
  <c r="F185" i="11"/>
  <c r="G185" i="11" s="1"/>
  <c r="F184" i="11"/>
  <c r="G184" i="11" s="1"/>
  <c r="F183" i="11"/>
  <c r="G183" i="11" s="1"/>
  <c r="F182" i="11"/>
  <c r="G182" i="11" s="1"/>
  <c r="F181" i="11"/>
  <c r="G181" i="11" s="1"/>
  <c r="F180" i="11"/>
  <c r="G180" i="11" s="1"/>
  <c r="F179" i="11"/>
  <c r="G179" i="11" s="1"/>
  <c r="F178" i="11"/>
  <c r="G178" i="11" s="1"/>
  <c r="F177" i="11"/>
  <c r="G177" i="11" s="1"/>
  <c r="F176" i="11"/>
  <c r="G176" i="11" s="1"/>
  <c r="F175" i="11"/>
  <c r="G175" i="11" s="1"/>
  <c r="F174" i="11"/>
  <c r="G174" i="11" s="1"/>
  <c r="F173" i="11"/>
  <c r="G173" i="11" s="1"/>
  <c r="F172" i="11"/>
  <c r="G172" i="11" s="1"/>
  <c r="F171" i="11"/>
  <c r="G171" i="11" s="1"/>
  <c r="F170" i="11"/>
  <c r="G170" i="11" s="1"/>
  <c r="F169" i="11"/>
  <c r="G169" i="11" s="1"/>
  <c r="F168" i="11"/>
  <c r="G168" i="11" s="1"/>
  <c r="F167" i="11"/>
  <c r="G167" i="11" s="1"/>
  <c r="F166" i="11"/>
  <c r="G166" i="11" s="1"/>
  <c r="F165" i="11"/>
  <c r="G165" i="11" s="1"/>
  <c r="F164" i="11"/>
  <c r="G164" i="11" s="1"/>
  <c r="F163" i="11"/>
  <c r="G163" i="11" s="1"/>
  <c r="F162" i="11"/>
  <c r="G162" i="11" s="1"/>
  <c r="F161" i="11"/>
  <c r="G161" i="11" s="1"/>
  <c r="F160" i="11"/>
  <c r="G160" i="11" s="1"/>
  <c r="F159" i="11"/>
  <c r="G159" i="11" s="1"/>
  <c r="F158" i="11"/>
  <c r="G158" i="11" s="1"/>
  <c r="F157" i="11"/>
  <c r="G157" i="11" s="1"/>
  <c r="F156" i="11"/>
  <c r="G156" i="11" s="1"/>
  <c r="F155" i="11"/>
  <c r="G155" i="11" s="1"/>
  <c r="F154" i="11"/>
  <c r="G154" i="11" s="1"/>
  <c r="F153" i="11"/>
  <c r="G153" i="11" s="1"/>
  <c r="F152" i="11"/>
  <c r="G152" i="11" s="1"/>
  <c r="F151" i="11"/>
  <c r="G151" i="11" s="1"/>
  <c r="F150" i="11"/>
  <c r="G150" i="11" s="1"/>
  <c r="F149" i="11"/>
  <c r="G149" i="11" s="1"/>
  <c r="F148" i="11"/>
  <c r="G148" i="11" s="1"/>
  <c r="F147" i="11"/>
  <c r="G147" i="11" s="1"/>
  <c r="F146" i="11"/>
  <c r="G146" i="11" s="1"/>
  <c r="F145" i="11"/>
  <c r="G145" i="11" s="1"/>
  <c r="F144" i="11"/>
  <c r="G144" i="11" s="1"/>
  <c r="F143" i="11"/>
  <c r="G143" i="11" s="1"/>
  <c r="F142" i="11"/>
  <c r="G142" i="11" s="1"/>
  <c r="F141" i="11"/>
  <c r="G141" i="11" s="1"/>
  <c r="F140" i="11"/>
  <c r="G140" i="11" s="1"/>
  <c r="F139" i="11"/>
  <c r="G139" i="11" s="1"/>
  <c r="F138" i="11"/>
  <c r="G138" i="11" s="1"/>
  <c r="F137" i="11"/>
  <c r="G137" i="11" s="1"/>
  <c r="F136" i="11"/>
  <c r="G136" i="11" s="1"/>
  <c r="F135" i="11"/>
  <c r="G135" i="11" s="1"/>
  <c r="F134" i="11"/>
  <c r="G134" i="11" s="1"/>
  <c r="F133" i="11"/>
  <c r="G133" i="11" s="1"/>
  <c r="F132" i="11"/>
  <c r="G132" i="11" s="1"/>
  <c r="F131" i="11"/>
  <c r="G131" i="11" s="1"/>
  <c r="F130" i="11"/>
  <c r="G130" i="11" s="1"/>
  <c r="F129" i="11"/>
  <c r="G129" i="11" s="1"/>
  <c r="F128" i="11"/>
  <c r="G128" i="11" s="1"/>
  <c r="F127" i="11"/>
  <c r="G127" i="11" s="1"/>
  <c r="F126" i="11"/>
  <c r="G126" i="11" s="1"/>
  <c r="F125" i="11"/>
  <c r="G125" i="11" s="1"/>
  <c r="F124" i="11"/>
  <c r="G124" i="11" s="1"/>
  <c r="F123" i="11"/>
  <c r="G123" i="11" s="1"/>
  <c r="F122" i="11"/>
  <c r="G122" i="11" s="1"/>
  <c r="F121" i="11"/>
  <c r="G121" i="11" s="1"/>
  <c r="F120" i="11"/>
  <c r="G120" i="11" s="1"/>
  <c r="F119" i="11"/>
  <c r="G119" i="11" s="1"/>
  <c r="F118" i="11"/>
  <c r="G118" i="11" s="1"/>
  <c r="F117" i="11"/>
  <c r="G117" i="11" s="1"/>
  <c r="F116" i="11"/>
  <c r="G116" i="11" s="1"/>
  <c r="F115" i="11"/>
  <c r="G115" i="11" s="1"/>
  <c r="F114" i="11"/>
  <c r="G114" i="11" s="1"/>
  <c r="F113" i="11"/>
  <c r="G113" i="11" s="1"/>
  <c r="F112" i="11"/>
  <c r="G112" i="11" s="1"/>
  <c r="F111" i="11"/>
  <c r="G111" i="11" s="1"/>
  <c r="F110" i="11"/>
  <c r="G110" i="11" s="1"/>
  <c r="F109" i="11"/>
  <c r="G109" i="11" s="1"/>
  <c r="F108" i="11"/>
  <c r="G108" i="11" s="1"/>
  <c r="F107" i="11"/>
  <c r="G107" i="11" s="1"/>
  <c r="F106" i="11"/>
  <c r="G106" i="11" s="1"/>
  <c r="F105" i="11"/>
  <c r="G105" i="11" s="1"/>
  <c r="F104" i="11"/>
  <c r="G104" i="11" s="1"/>
  <c r="F103" i="11"/>
  <c r="G103" i="11" s="1"/>
  <c r="F102" i="11"/>
  <c r="G102" i="11" s="1"/>
  <c r="F101" i="11"/>
  <c r="G101" i="11" s="1"/>
  <c r="F100" i="11"/>
  <c r="G100" i="11" s="1"/>
  <c r="F99" i="11"/>
  <c r="G99" i="11" s="1"/>
  <c r="F98" i="11"/>
  <c r="G98" i="11" s="1"/>
  <c r="F97" i="11"/>
  <c r="G97" i="11" s="1"/>
  <c r="F96" i="11"/>
  <c r="G96" i="11" s="1"/>
  <c r="F95" i="11"/>
  <c r="G95" i="11" s="1"/>
  <c r="F94" i="11"/>
  <c r="G94" i="11" s="1"/>
  <c r="F93" i="11"/>
  <c r="G93" i="11" s="1"/>
  <c r="F92" i="11"/>
  <c r="G92" i="11" s="1"/>
  <c r="F91" i="11"/>
  <c r="G91" i="11" s="1"/>
  <c r="F90" i="11"/>
  <c r="G90" i="11" s="1"/>
  <c r="F89" i="11"/>
  <c r="G89" i="11" s="1"/>
  <c r="F88" i="11"/>
  <c r="G88" i="11" s="1"/>
  <c r="F87" i="11"/>
  <c r="G87" i="11" s="1"/>
  <c r="F86" i="11"/>
  <c r="G86" i="11" s="1"/>
  <c r="F85" i="11"/>
  <c r="G85" i="11" s="1"/>
  <c r="F84" i="11"/>
  <c r="G84" i="11" s="1"/>
  <c r="F83" i="11"/>
  <c r="G83" i="11" s="1"/>
  <c r="F82" i="11"/>
  <c r="G82" i="11" s="1"/>
  <c r="F81" i="11"/>
  <c r="G81" i="11" s="1"/>
  <c r="F80" i="11"/>
  <c r="G80" i="11" s="1"/>
  <c r="F79" i="11"/>
  <c r="G79" i="11" s="1"/>
  <c r="F78" i="11"/>
  <c r="G78" i="11" s="1"/>
  <c r="F77" i="11"/>
  <c r="G77" i="11" s="1"/>
  <c r="F76" i="11"/>
  <c r="G76" i="11" s="1"/>
  <c r="F75" i="11"/>
  <c r="G75" i="11" s="1"/>
  <c r="F74" i="11"/>
  <c r="G74" i="11" s="1"/>
  <c r="F73" i="11"/>
  <c r="G73" i="11" s="1"/>
  <c r="F72" i="11"/>
  <c r="G72" i="11" s="1"/>
  <c r="F71" i="11"/>
  <c r="G71" i="11" s="1"/>
  <c r="F70" i="11"/>
  <c r="G70" i="11" s="1"/>
  <c r="F69" i="11"/>
  <c r="G69" i="11" s="1"/>
  <c r="F68" i="11"/>
  <c r="G68" i="11" s="1"/>
  <c r="F67" i="11"/>
  <c r="G67" i="11" s="1"/>
  <c r="F66" i="11"/>
  <c r="G66" i="11" s="1"/>
  <c r="M17" i="11" l="1"/>
  <c r="H18" i="11" s="1"/>
  <c r="J18" i="11" s="1"/>
  <c r="L18" i="11" s="1"/>
  <c r="M18" i="11" l="1"/>
  <c r="H19" i="11" s="1"/>
  <c r="J19" i="11" s="1"/>
  <c r="L19" i="11" s="1"/>
  <c r="M19" i="11" l="1"/>
  <c r="H20" i="11" s="1"/>
  <c r="J20" i="11" l="1"/>
  <c r="L20" i="11" s="1"/>
  <c r="M20" i="11" l="1"/>
  <c r="H21" i="11" s="1"/>
  <c r="J21" i="11" l="1"/>
  <c r="L21" i="11" s="1"/>
  <c r="M21" i="11" l="1"/>
  <c r="H22" i="11" s="1"/>
  <c r="J22" i="11" l="1"/>
  <c r="L22" i="11" s="1"/>
  <c r="M22" i="11" l="1"/>
  <c r="H23" i="11" s="1"/>
  <c r="J23" i="11" l="1"/>
  <c r="L23" i="11" s="1"/>
  <c r="M23" i="11" l="1"/>
  <c r="H24" i="11" s="1"/>
  <c r="J24" i="11" l="1"/>
  <c r="L24" i="11" s="1"/>
  <c r="M24" i="11" l="1"/>
  <c r="H25" i="11" s="1"/>
  <c r="J25" i="11" l="1"/>
  <c r="L25" i="11" s="1"/>
  <c r="M25" i="11" l="1"/>
  <c r="H26" i="11" s="1"/>
  <c r="J26" i="11" l="1"/>
  <c r="L26" i="11" s="1"/>
  <c r="M26" i="11" l="1"/>
  <c r="H27" i="11" s="1"/>
  <c r="J27" i="11" l="1"/>
  <c r="L27" i="11" s="1"/>
  <c r="M27" i="11" l="1"/>
  <c r="H28" i="11" s="1"/>
  <c r="J28" i="11" l="1"/>
  <c r="L28" i="11" s="1"/>
  <c r="M28" i="11" l="1"/>
  <c r="H29" i="11" s="1"/>
  <c r="J29" i="11" l="1"/>
  <c r="L29" i="11" s="1"/>
  <c r="M29" i="11" l="1"/>
  <c r="H30" i="11" s="1"/>
  <c r="J30" i="11" l="1"/>
  <c r="L30" i="11" s="1"/>
  <c r="M30" i="11" l="1"/>
  <c r="H31" i="11" s="1"/>
  <c r="J31" i="11" l="1"/>
  <c r="L31" i="11" s="1"/>
  <c r="M31" i="11" l="1"/>
  <c r="H32" i="11" s="1"/>
  <c r="J32" i="11" l="1"/>
  <c r="L32" i="11" s="1"/>
  <c r="M32" i="11" l="1"/>
  <c r="H33" i="11" s="1"/>
  <c r="J33" i="11" l="1"/>
  <c r="L33" i="11" s="1"/>
  <c r="M33" i="11" l="1"/>
  <c r="H34" i="11" s="1"/>
  <c r="J34" i="11" l="1"/>
  <c r="L34" i="11" s="1"/>
  <c r="M34" i="11" l="1"/>
  <c r="H35" i="11" s="1"/>
  <c r="J35" i="11" l="1"/>
  <c r="L35" i="11" s="1"/>
  <c r="M35" i="11" l="1"/>
  <c r="H36" i="11" s="1"/>
  <c r="J36" i="11" l="1"/>
  <c r="L36" i="11" s="1"/>
  <c r="M36" i="11" l="1"/>
  <c r="H37" i="11" s="1"/>
  <c r="J37" i="11" l="1"/>
  <c r="L37" i="11" s="1"/>
  <c r="M37" i="11" l="1"/>
  <c r="H38" i="11" s="1"/>
  <c r="J38" i="11" l="1"/>
  <c r="L38" i="11" s="1"/>
  <c r="M38" i="11" l="1"/>
  <c r="H39" i="11" s="1"/>
  <c r="J39" i="11" l="1"/>
  <c r="L39" i="11" s="1"/>
  <c r="M39" i="11" l="1"/>
  <c r="H40" i="11" s="1"/>
  <c r="J40" i="11" l="1"/>
  <c r="L40" i="11" s="1"/>
  <c r="M40" i="11" l="1"/>
  <c r="H41" i="11" s="1"/>
  <c r="J41" i="11" l="1"/>
  <c r="L41" i="11" s="1"/>
  <c r="M41" i="11" l="1"/>
  <c r="H42" i="11" s="1"/>
  <c r="J42" i="11" l="1"/>
  <c r="L42" i="11" s="1"/>
  <c r="M42" i="11" l="1"/>
  <c r="H43" i="11" s="1"/>
  <c r="J43" i="11" l="1"/>
  <c r="L43" i="11" s="1"/>
  <c r="M43" i="11" l="1"/>
  <c r="H44" i="11" s="1"/>
  <c r="J44" i="11" l="1"/>
  <c r="L44" i="11" s="1"/>
  <c r="M44" i="11" l="1"/>
  <c r="H45" i="11" s="1"/>
  <c r="J45" i="11" l="1"/>
  <c r="L45" i="11" s="1"/>
  <c r="M45" i="11" l="1"/>
  <c r="H46" i="11" s="1"/>
  <c r="J46" i="11" l="1"/>
  <c r="L46" i="11" s="1"/>
  <c r="M46" i="11" l="1"/>
  <c r="H47" i="11" s="1"/>
  <c r="J47" i="11" l="1"/>
  <c r="L47" i="11" s="1"/>
  <c r="M47" i="11" l="1"/>
  <c r="H48" i="11" s="1"/>
  <c r="J48" i="11" l="1"/>
  <c r="L48" i="11" s="1"/>
  <c r="M48" i="11" l="1"/>
  <c r="H49" i="11" s="1"/>
  <c r="J49" i="11" l="1"/>
  <c r="L49" i="11" s="1"/>
  <c r="M49" i="11" l="1"/>
  <c r="H50" i="11" s="1"/>
  <c r="J50" i="11" l="1"/>
  <c r="L50" i="11" s="1"/>
  <c r="M50" i="11" l="1"/>
  <c r="H51" i="11" s="1"/>
  <c r="J51" i="11" l="1"/>
  <c r="L51" i="11" s="1"/>
  <c r="M51" i="11" l="1"/>
  <c r="H52" i="11" s="1"/>
  <c r="J52" i="11" l="1"/>
  <c r="L52" i="11" s="1"/>
  <c r="M52" i="11" l="1"/>
  <c r="H53" i="11" s="1"/>
  <c r="J53" i="11" l="1"/>
  <c r="L53" i="11" s="1"/>
  <c r="M53" i="11" l="1"/>
  <c r="H54" i="11" s="1"/>
  <c r="J54" i="11" l="1"/>
  <c r="L54" i="11" s="1"/>
  <c r="M54" i="11" l="1"/>
  <c r="H55" i="11" s="1"/>
  <c r="J55" i="11" l="1"/>
  <c r="L55" i="11" s="1"/>
  <c r="M55" i="11" l="1"/>
  <c r="H56" i="11" s="1"/>
  <c r="J56" i="11" l="1"/>
  <c r="L56" i="11" s="1"/>
  <c r="M56" i="11" l="1"/>
  <c r="H57" i="11" s="1"/>
  <c r="J57" i="11" l="1"/>
  <c r="L57" i="11" s="1"/>
  <c r="M57" i="11" l="1"/>
  <c r="H58" i="11" s="1"/>
  <c r="J58" i="11" l="1"/>
  <c r="L58" i="11" s="1"/>
  <c r="M58" i="11" l="1"/>
  <c r="H59" i="11" s="1"/>
  <c r="J59" i="11" l="1"/>
  <c r="L59" i="11" s="1"/>
  <c r="M59" i="11" l="1"/>
  <c r="H60" i="11" s="1"/>
  <c r="J60" i="11" l="1"/>
  <c r="L60" i="11" s="1"/>
  <c r="M60" i="11" l="1"/>
  <c r="H61" i="11" s="1"/>
  <c r="J61" i="11" l="1"/>
  <c r="L61" i="11" s="1"/>
  <c r="M61" i="11" l="1"/>
  <c r="H62" i="11" s="1"/>
  <c r="J62" i="11" l="1"/>
  <c r="L62" i="11" s="1"/>
  <c r="M62" i="11" l="1"/>
  <c r="H63" i="11" s="1"/>
  <c r="J63" i="11" l="1"/>
  <c r="L63" i="11" s="1"/>
  <c r="M63" i="11" l="1"/>
  <c r="H64" i="11" s="1"/>
  <c r="J64" i="11" l="1"/>
  <c r="L64" i="11" s="1"/>
  <c r="M64" i="11" l="1"/>
  <c r="H65" i="11" s="1"/>
  <c r="J65" i="11" l="1"/>
  <c r="L65" i="11" s="1"/>
  <c r="M65" i="11" l="1"/>
  <c r="H66" i="11" s="1"/>
  <c r="J66" i="11" l="1"/>
  <c r="L66" i="11" s="1"/>
  <c r="M66" i="11" s="1"/>
  <c r="H67" i="11" s="1"/>
  <c r="J67" i="11" l="1"/>
  <c r="L67" i="11" s="1"/>
  <c r="M67" i="11" l="1"/>
  <c r="H68" i="11" s="1"/>
  <c r="J68" i="11" l="1"/>
  <c r="L68" i="11" s="1"/>
  <c r="M68" i="11" s="1"/>
  <c r="H69" i="11" s="1"/>
  <c r="J69" i="11" l="1"/>
  <c r="L69" i="11" s="1"/>
  <c r="M69" i="11" l="1"/>
  <c r="H70" i="11" s="1"/>
  <c r="J70" i="11" l="1"/>
  <c r="L70" i="11" s="1"/>
  <c r="M70" i="11" s="1"/>
  <c r="H71" i="11" s="1"/>
  <c r="J71" i="11" l="1"/>
  <c r="L71" i="11" s="1"/>
  <c r="M71" i="11" l="1"/>
  <c r="H72" i="11" s="1"/>
  <c r="J72" i="11" l="1"/>
  <c r="L72" i="11" s="1"/>
  <c r="M72" i="11" s="1"/>
  <c r="H73" i="11" s="1"/>
  <c r="J73" i="11" l="1"/>
  <c r="L73" i="11" s="1"/>
  <c r="M73" i="11" l="1"/>
  <c r="H74" i="11" s="1"/>
  <c r="J74" i="11" l="1"/>
  <c r="L74" i="11" s="1"/>
  <c r="M74" i="11" s="1"/>
  <c r="H75" i="11" s="1"/>
  <c r="J75" i="11" l="1"/>
  <c r="L75" i="11" s="1"/>
  <c r="M75" i="11" l="1"/>
  <c r="H76" i="11" s="1"/>
  <c r="J76" i="11" l="1"/>
  <c r="L76" i="11" s="1"/>
  <c r="M76" i="11" l="1"/>
  <c r="H77" i="11" s="1"/>
  <c r="J77" i="11" l="1"/>
  <c r="L77" i="11" s="1"/>
  <c r="M77" i="11" l="1"/>
  <c r="H78" i="11" s="1"/>
  <c r="J78" i="11" l="1"/>
  <c r="L78" i="11" s="1"/>
  <c r="M78" i="11" l="1"/>
  <c r="H79" i="11" s="1"/>
  <c r="J79" i="11" l="1"/>
  <c r="L79" i="11" s="1"/>
  <c r="M79" i="11" l="1"/>
  <c r="H80" i="11" s="1"/>
  <c r="J80" i="11" l="1"/>
  <c r="L80" i="11" s="1"/>
  <c r="M80" i="11" l="1"/>
  <c r="H81" i="11" s="1"/>
  <c r="J81" i="11" l="1"/>
  <c r="L81" i="11" s="1"/>
  <c r="M81" i="11" l="1"/>
  <c r="H82" i="11" s="1"/>
  <c r="J82" i="11" l="1"/>
  <c r="L82" i="11" s="1"/>
  <c r="M82" i="11" l="1"/>
  <c r="H83" i="11" s="1"/>
  <c r="J83" i="11" l="1"/>
  <c r="L83" i="11" s="1"/>
  <c r="M83" i="11" l="1"/>
  <c r="H84" i="11" s="1"/>
  <c r="J84" i="11" l="1"/>
  <c r="L84" i="11" s="1"/>
  <c r="M84" i="11" l="1"/>
  <c r="H85" i="11" s="1"/>
  <c r="J85" i="11" l="1"/>
  <c r="L85" i="11" s="1"/>
  <c r="M85" i="11" l="1"/>
  <c r="H86" i="11" s="1"/>
  <c r="J86" i="11" l="1"/>
  <c r="L86" i="11" s="1"/>
  <c r="M86" i="11" l="1"/>
  <c r="H87" i="11" s="1"/>
  <c r="J87" i="11" l="1"/>
  <c r="L87" i="11" s="1"/>
  <c r="M87" i="11" l="1"/>
  <c r="H88" i="11" s="1"/>
  <c r="J88" i="11" l="1"/>
  <c r="L88" i="11" s="1"/>
  <c r="M88" i="11" l="1"/>
  <c r="H89" i="11" s="1"/>
  <c r="J89" i="11" l="1"/>
  <c r="L89" i="11" s="1"/>
  <c r="M89" i="11" l="1"/>
  <c r="H90" i="11" s="1"/>
  <c r="J90" i="11" l="1"/>
  <c r="L90" i="11" s="1"/>
  <c r="M90" i="11" l="1"/>
  <c r="H91" i="11" s="1"/>
  <c r="J91" i="11" l="1"/>
  <c r="L91" i="11" s="1"/>
  <c r="M91" i="11" l="1"/>
  <c r="H92" i="11" s="1"/>
  <c r="J92" i="11" l="1"/>
  <c r="L92" i="11" s="1"/>
  <c r="M92" i="11" l="1"/>
  <c r="H93" i="11" s="1"/>
  <c r="J93" i="11" l="1"/>
  <c r="L93" i="11" s="1"/>
  <c r="M93" i="11" l="1"/>
  <c r="H94" i="11" s="1"/>
  <c r="J94" i="11" l="1"/>
  <c r="L94" i="11" s="1"/>
  <c r="M94" i="11" l="1"/>
  <c r="H95" i="11" s="1"/>
  <c r="J95" i="11" l="1"/>
  <c r="L95" i="11" s="1"/>
  <c r="M95" i="11" l="1"/>
  <c r="H96" i="11" s="1"/>
  <c r="J96" i="11" l="1"/>
  <c r="L96" i="11" s="1"/>
  <c r="M96" i="11" l="1"/>
  <c r="H97" i="11" s="1"/>
  <c r="J97" i="11" l="1"/>
  <c r="L97" i="11" s="1"/>
  <c r="M97" i="11" l="1"/>
  <c r="H98" i="11" s="1"/>
  <c r="J98" i="11" l="1"/>
  <c r="L98" i="11" s="1"/>
  <c r="M98" i="11" l="1"/>
  <c r="H99" i="11" s="1"/>
  <c r="J99" i="11" l="1"/>
  <c r="L99" i="11" s="1"/>
  <c r="M99" i="11" l="1"/>
  <c r="H100" i="11" s="1"/>
  <c r="J100" i="11" l="1"/>
  <c r="L100" i="11" s="1"/>
  <c r="M100" i="11" l="1"/>
  <c r="H101" i="11" s="1"/>
  <c r="J101" i="11" l="1"/>
  <c r="L101" i="11" s="1"/>
  <c r="M101" i="11" l="1"/>
  <c r="H102" i="11" s="1"/>
  <c r="J102" i="11" l="1"/>
  <c r="L102" i="11" s="1"/>
  <c r="M102" i="11" l="1"/>
  <c r="H103" i="11" s="1"/>
  <c r="J103" i="11" l="1"/>
  <c r="L103" i="11" s="1"/>
  <c r="M103" i="11" l="1"/>
  <c r="H104" i="11" s="1"/>
  <c r="J104" i="11" l="1"/>
  <c r="L104" i="11" s="1"/>
  <c r="M104" i="11" l="1"/>
  <c r="H105" i="11" s="1"/>
  <c r="J105" i="11" l="1"/>
  <c r="L105" i="11" s="1"/>
  <c r="M105" i="11" l="1"/>
  <c r="H106" i="11" s="1"/>
  <c r="J106" i="11" l="1"/>
  <c r="L106" i="11" s="1"/>
  <c r="M106" i="11" l="1"/>
  <c r="H107" i="11" s="1"/>
  <c r="J107" i="11" l="1"/>
  <c r="L107" i="11" s="1"/>
  <c r="M107" i="11" l="1"/>
  <c r="H108" i="11" s="1"/>
  <c r="J108" i="11" l="1"/>
  <c r="L108" i="11" s="1"/>
  <c r="M108" i="11" l="1"/>
  <c r="H109" i="11" s="1"/>
  <c r="J109" i="11" l="1"/>
  <c r="L109" i="11" s="1"/>
  <c r="M109" i="11" l="1"/>
  <c r="H110" i="11" s="1"/>
  <c r="J110" i="11" l="1"/>
  <c r="L110" i="11" s="1"/>
  <c r="M110" i="11" l="1"/>
  <c r="H111" i="11" s="1"/>
  <c r="J111" i="11" l="1"/>
  <c r="L111" i="11" s="1"/>
  <c r="M111" i="11" l="1"/>
  <c r="H112" i="11" s="1"/>
  <c r="J112" i="11" l="1"/>
  <c r="L112" i="11" s="1"/>
  <c r="M112" i="11" l="1"/>
  <c r="H113" i="11" s="1"/>
  <c r="J113" i="11" l="1"/>
  <c r="L113" i="11" s="1"/>
  <c r="M113" i="11" l="1"/>
  <c r="H114" i="11" s="1"/>
  <c r="J114" i="11" l="1"/>
  <c r="L114" i="11" s="1"/>
  <c r="M114" i="11" l="1"/>
  <c r="H115" i="11" s="1"/>
  <c r="J115" i="11" l="1"/>
  <c r="L115" i="11" s="1"/>
  <c r="M115" i="11" l="1"/>
  <c r="H116" i="11" s="1"/>
  <c r="J116" i="11" l="1"/>
  <c r="L116" i="11" s="1"/>
  <c r="M116" i="11" l="1"/>
  <c r="H117" i="11" s="1"/>
  <c r="J117" i="11" l="1"/>
  <c r="L117" i="11" s="1"/>
  <c r="M117" i="11" l="1"/>
  <c r="H118" i="11" s="1"/>
  <c r="J118" i="11" l="1"/>
  <c r="L118" i="11" s="1"/>
  <c r="M118" i="11" l="1"/>
  <c r="H119" i="11" s="1"/>
  <c r="J119" i="11" l="1"/>
  <c r="L119" i="11" s="1"/>
  <c r="M119" i="11" l="1"/>
  <c r="H120" i="11" s="1"/>
  <c r="J120" i="11" l="1"/>
  <c r="L120" i="11" s="1"/>
  <c r="M120" i="11" l="1"/>
  <c r="H121" i="11" s="1"/>
  <c r="J121" i="11" l="1"/>
  <c r="L121" i="11" s="1"/>
  <c r="M121" i="11" l="1"/>
  <c r="H122" i="11" s="1"/>
  <c r="J122" i="11" l="1"/>
  <c r="L122" i="11" s="1"/>
  <c r="M122" i="11" l="1"/>
  <c r="H123" i="11" s="1"/>
  <c r="J123" i="11" l="1"/>
  <c r="L123" i="11" s="1"/>
  <c r="M123" i="11" l="1"/>
  <c r="H124" i="11" s="1"/>
  <c r="J124" i="11" l="1"/>
  <c r="L124" i="11" s="1"/>
  <c r="M124" i="11" l="1"/>
  <c r="H125" i="11" s="1"/>
  <c r="J125" i="11" l="1"/>
  <c r="L125" i="11" s="1"/>
  <c r="M125" i="11" l="1"/>
  <c r="H126" i="11" s="1"/>
  <c r="J126" i="11" l="1"/>
  <c r="L126" i="11" s="1"/>
  <c r="M126" i="11" l="1"/>
  <c r="H127" i="11" s="1"/>
  <c r="J127" i="11" l="1"/>
  <c r="L127" i="11" s="1"/>
  <c r="M127" i="11" l="1"/>
  <c r="H128" i="11" s="1"/>
  <c r="J128" i="11" l="1"/>
  <c r="L128" i="11" s="1"/>
  <c r="M128" i="11" l="1"/>
  <c r="H129" i="11" s="1"/>
  <c r="J129" i="11" l="1"/>
  <c r="L129" i="11" s="1"/>
  <c r="M129" i="11" l="1"/>
  <c r="H130" i="11" s="1"/>
  <c r="J130" i="11" l="1"/>
  <c r="L130" i="11" s="1"/>
  <c r="M130" i="11" l="1"/>
  <c r="H131" i="11" s="1"/>
  <c r="J131" i="11" l="1"/>
  <c r="L131" i="11" s="1"/>
  <c r="M131" i="11" l="1"/>
  <c r="H132" i="11" s="1"/>
  <c r="J132" i="11" l="1"/>
  <c r="L132" i="11" s="1"/>
  <c r="M132" i="11" l="1"/>
  <c r="H133" i="11" s="1"/>
  <c r="J133" i="11" l="1"/>
  <c r="L133" i="11" s="1"/>
  <c r="M133" i="11" l="1"/>
  <c r="H134" i="11" s="1"/>
  <c r="J134" i="11" l="1"/>
  <c r="L134" i="11" s="1"/>
  <c r="M134" i="11" l="1"/>
  <c r="H135" i="11" s="1"/>
  <c r="J135" i="11" l="1"/>
  <c r="L135" i="11" s="1"/>
  <c r="M135" i="11" l="1"/>
  <c r="H136" i="11" s="1"/>
  <c r="J136" i="11" l="1"/>
  <c r="L136" i="11" s="1"/>
  <c r="M136" i="11" l="1"/>
  <c r="H137" i="11" s="1"/>
  <c r="J137" i="11" l="1"/>
  <c r="L137" i="11" s="1"/>
  <c r="M137" i="11" l="1"/>
  <c r="H138" i="11" s="1"/>
  <c r="J138" i="11" l="1"/>
  <c r="L138" i="11" s="1"/>
  <c r="M138" i="11" l="1"/>
  <c r="H139" i="11" s="1"/>
  <c r="J139" i="11" l="1"/>
  <c r="L139" i="11" s="1"/>
  <c r="M139" i="11" l="1"/>
  <c r="H140" i="11" s="1"/>
  <c r="J140" i="11" l="1"/>
  <c r="L140" i="11" s="1"/>
  <c r="M140" i="11" l="1"/>
  <c r="H141" i="11" s="1"/>
  <c r="J141" i="11" l="1"/>
  <c r="L141" i="11" s="1"/>
  <c r="M141" i="11" l="1"/>
  <c r="H142" i="11" s="1"/>
  <c r="J142" i="11" l="1"/>
  <c r="L142" i="11" s="1"/>
  <c r="M142" i="11" l="1"/>
  <c r="H143" i="11" s="1"/>
  <c r="J143" i="11" l="1"/>
  <c r="L143" i="11" s="1"/>
  <c r="M143" i="11" l="1"/>
  <c r="H144" i="11" s="1"/>
  <c r="J144" i="11" l="1"/>
  <c r="L144" i="11" s="1"/>
  <c r="M144" i="11" l="1"/>
  <c r="H145" i="11" s="1"/>
  <c r="J145" i="11" l="1"/>
  <c r="L145" i="11" s="1"/>
  <c r="M145" i="11" l="1"/>
  <c r="H146" i="11" s="1"/>
  <c r="J146" i="11" l="1"/>
  <c r="L146" i="11" s="1"/>
  <c r="M146" i="11" l="1"/>
  <c r="H147" i="11" s="1"/>
  <c r="J147" i="11" l="1"/>
  <c r="L147" i="11" s="1"/>
  <c r="M147" i="11" l="1"/>
  <c r="H148" i="11" s="1"/>
  <c r="J148" i="11" l="1"/>
  <c r="L148" i="11" s="1"/>
  <c r="M148" i="11" l="1"/>
  <c r="H149" i="11" s="1"/>
  <c r="J149" i="11" l="1"/>
  <c r="L149" i="11" s="1"/>
  <c r="M149" i="11" l="1"/>
  <c r="H150" i="11" s="1"/>
  <c r="J150" i="11" l="1"/>
  <c r="L150" i="11" s="1"/>
  <c r="M150" i="11" l="1"/>
  <c r="H151" i="11" s="1"/>
  <c r="J151" i="11" l="1"/>
  <c r="L151" i="11" s="1"/>
  <c r="M151" i="11" l="1"/>
  <c r="H152" i="11" s="1"/>
  <c r="J152" i="11" l="1"/>
  <c r="L152" i="11" s="1"/>
  <c r="M152" i="11" l="1"/>
  <c r="H153" i="11" s="1"/>
  <c r="J153" i="11" l="1"/>
  <c r="L153" i="11" s="1"/>
  <c r="M153" i="11" l="1"/>
  <c r="H154" i="11" s="1"/>
  <c r="J154" i="11" l="1"/>
  <c r="L154" i="11" s="1"/>
  <c r="M154" i="11" l="1"/>
  <c r="H155" i="11" s="1"/>
  <c r="J155" i="11" l="1"/>
  <c r="L155" i="11" s="1"/>
  <c r="M155" i="11" l="1"/>
  <c r="H156" i="11" s="1"/>
  <c r="J156" i="11" l="1"/>
  <c r="L156" i="11" s="1"/>
  <c r="M156" i="11" l="1"/>
  <c r="H157" i="11" s="1"/>
  <c r="J157" i="11" l="1"/>
  <c r="L157" i="11" s="1"/>
  <c r="M157" i="11" l="1"/>
  <c r="H158" i="11" s="1"/>
  <c r="J158" i="11" l="1"/>
  <c r="L158" i="11" s="1"/>
  <c r="M158" i="11" l="1"/>
  <c r="H159" i="11" s="1"/>
  <c r="J159" i="11" l="1"/>
  <c r="L159" i="11" s="1"/>
  <c r="M159" i="11" l="1"/>
  <c r="H160" i="11" s="1"/>
  <c r="J160" i="11" l="1"/>
  <c r="L160" i="11" s="1"/>
  <c r="M160" i="11" l="1"/>
  <c r="H161" i="11" s="1"/>
  <c r="J161" i="11" l="1"/>
  <c r="L161" i="11" s="1"/>
  <c r="M161" i="11" l="1"/>
  <c r="H162" i="11" s="1"/>
  <c r="J162" i="11" l="1"/>
  <c r="L162" i="11" s="1"/>
  <c r="M162" i="11" l="1"/>
  <c r="H163" i="11" s="1"/>
  <c r="J163" i="11" l="1"/>
  <c r="L163" i="11" s="1"/>
  <c r="M163" i="11" l="1"/>
  <c r="H164" i="11" s="1"/>
  <c r="J164" i="11" l="1"/>
  <c r="L164" i="11" s="1"/>
  <c r="M164" i="11" l="1"/>
  <c r="H165" i="11" s="1"/>
  <c r="J165" i="11" l="1"/>
  <c r="L165" i="11" s="1"/>
  <c r="M165" i="11" l="1"/>
  <c r="H166" i="11" s="1"/>
  <c r="J166" i="11" l="1"/>
  <c r="L166" i="11" s="1"/>
  <c r="M166" i="11" l="1"/>
  <c r="H167" i="11" s="1"/>
  <c r="J167" i="11" l="1"/>
  <c r="L167" i="11" s="1"/>
  <c r="M167" i="11" l="1"/>
  <c r="H168" i="11" s="1"/>
  <c r="J168" i="11" l="1"/>
  <c r="L168" i="11" s="1"/>
  <c r="M168" i="11" l="1"/>
  <c r="H169" i="11" s="1"/>
  <c r="J169" i="11" l="1"/>
  <c r="L169" i="11" s="1"/>
  <c r="M169" i="11" l="1"/>
  <c r="H170" i="11" s="1"/>
  <c r="J170" i="11" l="1"/>
  <c r="L170" i="11" s="1"/>
  <c r="M170" i="11" l="1"/>
  <c r="H171" i="11" s="1"/>
  <c r="J171" i="11" l="1"/>
  <c r="L171" i="11" s="1"/>
  <c r="M171" i="11" l="1"/>
  <c r="H172" i="11" s="1"/>
  <c r="J172" i="11" l="1"/>
  <c r="L172" i="11" s="1"/>
  <c r="M172" i="11" l="1"/>
  <c r="H173" i="11" s="1"/>
  <c r="J173" i="11" l="1"/>
  <c r="L173" i="11" s="1"/>
  <c r="M173" i="11" l="1"/>
  <c r="H174" i="11" s="1"/>
  <c r="J174" i="11" l="1"/>
  <c r="L174" i="11" s="1"/>
  <c r="M174" i="11" l="1"/>
  <c r="H175" i="11" s="1"/>
  <c r="J175" i="11" l="1"/>
  <c r="L175" i="11" s="1"/>
  <c r="M175" i="11" l="1"/>
  <c r="H176" i="11" s="1"/>
  <c r="J176" i="11" l="1"/>
  <c r="L176" i="11" s="1"/>
  <c r="M176" i="11" l="1"/>
  <c r="H177" i="11" s="1"/>
  <c r="J177" i="11" l="1"/>
  <c r="L177" i="11" s="1"/>
  <c r="M177" i="11" l="1"/>
  <c r="H178" i="11" s="1"/>
  <c r="J178" i="11" l="1"/>
  <c r="L178" i="11" s="1"/>
  <c r="M178" i="11" l="1"/>
  <c r="H179" i="11" s="1"/>
  <c r="J179" i="11" l="1"/>
  <c r="L179" i="11" s="1"/>
  <c r="M179" i="11" l="1"/>
  <c r="H180" i="11" s="1"/>
  <c r="J180" i="11" l="1"/>
  <c r="L180" i="11" s="1"/>
  <c r="M180" i="11" l="1"/>
  <c r="H181" i="11" s="1"/>
  <c r="J181" i="11" l="1"/>
  <c r="L181" i="11" s="1"/>
  <c r="M181" i="11" l="1"/>
  <c r="H182" i="11" s="1"/>
  <c r="J182" i="11" l="1"/>
  <c r="L182" i="11" s="1"/>
  <c r="M182" i="11" l="1"/>
  <c r="H183" i="11" s="1"/>
  <c r="J183" i="11" l="1"/>
  <c r="L183" i="11" s="1"/>
  <c r="M183" i="11" l="1"/>
  <c r="H184" i="11" s="1"/>
  <c r="J184" i="11" l="1"/>
  <c r="L184" i="11" s="1"/>
  <c r="M184" i="11" l="1"/>
  <c r="H185" i="11" s="1"/>
  <c r="J185" i="11" l="1"/>
  <c r="L185" i="11" s="1"/>
  <c r="M185" i="11" l="1"/>
  <c r="H186" i="11" s="1"/>
  <c r="J186" i="11" l="1"/>
  <c r="L186" i="11" s="1"/>
  <c r="M186" i="11" l="1"/>
  <c r="H187" i="11" s="1"/>
  <c r="J187" i="11" l="1"/>
  <c r="L187" i="11" s="1"/>
  <c r="M187" i="11" l="1"/>
  <c r="H188" i="11" s="1"/>
  <c r="J188" i="11" l="1"/>
  <c r="L188" i="11" s="1"/>
  <c r="M188" i="11" l="1"/>
  <c r="H189" i="11" s="1"/>
  <c r="J189" i="11" l="1"/>
  <c r="L189" i="11" s="1"/>
  <c r="M189" i="11" l="1"/>
  <c r="H190" i="11" s="1"/>
  <c r="J190" i="11" l="1"/>
  <c r="L190" i="11" s="1"/>
  <c r="M190" i="11" l="1"/>
  <c r="H191" i="11" s="1"/>
  <c r="J191" i="11" l="1"/>
  <c r="L191" i="11" s="1"/>
  <c r="M191" i="11" l="1"/>
  <c r="H192" i="11" s="1"/>
  <c r="J192" i="11" l="1"/>
  <c r="L192" i="11" s="1"/>
  <c r="M192" i="11" l="1"/>
  <c r="H193" i="11" s="1"/>
  <c r="J193" i="11" l="1"/>
  <c r="L193" i="11" s="1"/>
  <c r="M193" i="11" l="1"/>
  <c r="H194" i="11" s="1"/>
  <c r="J194" i="11" l="1"/>
  <c r="L194" i="11" s="1"/>
  <c r="M194" i="11" l="1"/>
  <c r="H195" i="11" s="1"/>
  <c r="J195" i="11" l="1"/>
  <c r="L195" i="11" s="1"/>
  <c r="M195" i="11" l="1"/>
  <c r="H196" i="11" s="1"/>
  <c r="J196" i="11" l="1"/>
  <c r="L196" i="11" s="1"/>
  <c r="M196" i="11" l="1"/>
  <c r="H197" i="11" s="1"/>
  <c r="J197" i="11" l="1"/>
  <c r="L197" i="11" s="1"/>
  <c r="M197" i="11" l="1"/>
  <c r="H198" i="11" s="1"/>
  <c r="J198" i="11" l="1"/>
  <c r="L198" i="11" s="1"/>
  <c r="M198" i="11" l="1"/>
  <c r="H199" i="11" s="1"/>
  <c r="J199" i="11" l="1"/>
  <c r="L199" i="11" s="1"/>
  <c r="M199" i="11" l="1"/>
  <c r="H200" i="11" s="1"/>
  <c r="J200" i="11" l="1"/>
  <c r="L200" i="11" s="1"/>
  <c r="M200" i="11" l="1"/>
  <c r="H201" i="11" s="1"/>
  <c r="J201" i="11" l="1"/>
  <c r="L201" i="11" s="1"/>
  <c r="M201" i="11" l="1"/>
  <c r="H202" i="11" s="1"/>
  <c r="J202" i="11" l="1"/>
  <c r="L202" i="11" s="1"/>
  <c r="M202" i="11" l="1"/>
  <c r="H203" i="11" s="1"/>
  <c r="J203" i="11" l="1"/>
  <c r="L203" i="11" s="1"/>
  <c r="M203" i="11" l="1"/>
  <c r="H204" i="11" s="1"/>
  <c r="J204" i="11" l="1"/>
  <c r="L204" i="11" s="1"/>
  <c r="M204" i="11" l="1"/>
  <c r="H205" i="11" s="1"/>
  <c r="J205" i="11" l="1"/>
  <c r="L205" i="11" s="1"/>
  <c r="M205" i="11" l="1"/>
  <c r="H206" i="11" s="1"/>
  <c r="J206" i="11" l="1"/>
  <c r="L206" i="11" s="1"/>
  <c r="M206" i="11" l="1"/>
  <c r="H207" i="11" s="1"/>
  <c r="J207" i="11" l="1"/>
  <c r="L207" i="11" s="1"/>
  <c r="M207" i="11" l="1"/>
  <c r="H208" i="11" s="1"/>
  <c r="J208" i="11" l="1"/>
  <c r="L208" i="11" s="1"/>
  <c r="M208" i="11" l="1"/>
  <c r="H209" i="11" s="1"/>
  <c r="J209" i="11" l="1"/>
  <c r="L209" i="11" s="1"/>
  <c r="M209" i="11" l="1"/>
  <c r="H210" i="11" s="1"/>
  <c r="J210" i="11" l="1"/>
  <c r="L210" i="11" s="1"/>
  <c r="M210" i="11" l="1"/>
  <c r="H211" i="11" s="1"/>
  <c r="J211" i="11" l="1"/>
  <c r="L211" i="11" s="1"/>
  <c r="M211" i="11" l="1"/>
  <c r="H212" i="11" s="1"/>
  <c r="J212" i="11" l="1"/>
  <c r="L212" i="11" s="1"/>
  <c r="M212" i="11" l="1"/>
  <c r="H213" i="11" s="1"/>
  <c r="J213" i="11" l="1"/>
  <c r="L213" i="11" s="1"/>
  <c r="M213" i="11" l="1"/>
  <c r="H214" i="11" s="1"/>
  <c r="J214" i="11" l="1"/>
  <c r="L214" i="11" s="1"/>
  <c r="M214" i="11" l="1"/>
  <c r="H215" i="11" s="1"/>
  <c r="J215" i="11" l="1"/>
  <c r="L215" i="11" s="1"/>
  <c r="M215" i="11" l="1"/>
  <c r="H216" i="11" s="1"/>
  <c r="J216" i="11" l="1"/>
  <c r="L216" i="11" s="1"/>
  <c r="M216" i="11" l="1"/>
  <c r="H217" i="11" s="1"/>
  <c r="J217" i="11" l="1"/>
  <c r="L217" i="11" s="1"/>
  <c r="M217" i="11" l="1"/>
  <c r="H218" i="11" s="1"/>
  <c r="J218" i="11" l="1"/>
  <c r="L218" i="11" s="1"/>
  <c r="M218" i="11" l="1"/>
  <c r="H219" i="11" s="1"/>
  <c r="J219" i="11" l="1"/>
  <c r="L219" i="11" s="1"/>
  <c r="M219" i="11" l="1"/>
  <c r="H220" i="11" s="1"/>
  <c r="J220" i="11" l="1"/>
  <c r="L220" i="11" s="1"/>
  <c r="M220" i="11" l="1"/>
  <c r="H221" i="11" s="1"/>
  <c r="J221" i="11" l="1"/>
  <c r="L221" i="11" s="1"/>
  <c r="M221" i="11" l="1"/>
  <c r="H222" i="11" s="1"/>
  <c r="J222" i="11" l="1"/>
  <c r="L222" i="11" s="1"/>
  <c r="M222" i="11" l="1"/>
  <c r="H223" i="11" s="1"/>
  <c r="J223" i="11" l="1"/>
  <c r="L223" i="11" s="1"/>
  <c r="M223" i="11" l="1"/>
  <c r="H224" i="11" s="1"/>
  <c r="J224" i="11" l="1"/>
  <c r="L224" i="11" s="1"/>
  <c r="M224" i="11" l="1"/>
  <c r="H225" i="11" s="1"/>
  <c r="J225" i="11" l="1"/>
  <c r="L225" i="11" s="1"/>
  <c r="M225" i="11" l="1"/>
  <c r="H226" i="11" s="1"/>
  <c r="J226" i="11" l="1"/>
  <c r="L226" i="11" s="1"/>
  <c r="M226" i="11" l="1"/>
  <c r="H227" i="11" s="1"/>
  <c r="J227" i="11" l="1"/>
  <c r="L227" i="11" s="1"/>
  <c r="M227" i="11" l="1"/>
  <c r="H228" i="11" s="1"/>
  <c r="J228" i="11" l="1"/>
  <c r="L228" i="11" s="1"/>
  <c r="M228" i="11" l="1"/>
  <c r="H229" i="11" s="1"/>
  <c r="J229" i="11" l="1"/>
  <c r="L229" i="11" s="1"/>
  <c r="M229" i="11" l="1"/>
  <c r="H230" i="11" s="1"/>
  <c r="J230" i="11" l="1"/>
  <c r="L230" i="11" s="1"/>
  <c r="M230" i="11" l="1"/>
  <c r="H231" i="11" s="1"/>
  <c r="J231" i="11" l="1"/>
  <c r="L231" i="11" s="1"/>
  <c r="M231" i="11" l="1"/>
  <c r="H232" i="11" s="1"/>
  <c r="J232" i="11" l="1"/>
  <c r="L232" i="11" s="1"/>
  <c r="M232" i="11" l="1"/>
  <c r="H233" i="11" s="1"/>
  <c r="J233" i="11" l="1"/>
  <c r="L233" i="11" s="1"/>
  <c r="M233" i="11" l="1"/>
  <c r="H234" i="11" s="1"/>
  <c r="J234" i="11" l="1"/>
  <c r="L234" i="11" s="1"/>
  <c r="M234" i="11" l="1"/>
  <c r="H235" i="11" s="1"/>
  <c r="J235" i="11" l="1"/>
  <c r="L235" i="11" s="1"/>
  <c r="M235" i="11" l="1"/>
  <c r="H236" i="11" s="1"/>
  <c r="J236" i="11" l="1"/>
  <c r="L236" i="11" s="1"/>
  <c r="M236" i="11" l="1"/>
  <c r="H237" i="11" s="1"/>
  <c r="J237" i="11" l="1"/>
  <c r="L237" i="11" s="1"/>
  <c r="M237" i="11" l="1"/>
  <c r="H238" i="11" s="1"/>
  <c r="J238" i="11" l="1"/>
  <c r="L238" i="11" s="1"/>
  <c r="M238" i="11" l="1"/>
  <c r="H239" i="11" s="1"/>
  <c r="J239" i="11" l="1"/>
  <c r="L239" i="11" s="1"/>
  <c r="M239" i="11" l="1"/>
  <c r="H240" i="11" s="1"/>
  <c r="J240" i="11" l="1"/>
  <c r="L240" i="11" s="1"/>
  <c r="M240" i="11" l="1"/>
  <c r="H241" i="11" s="1"/>
  <c r="J241" i="11" l="1"/>
  <c r="L241" i="11" s="1"/>
  <c r="M241" i="11" l="1"/>
  <c r="H242" i="11" s="1"/>
  <c r="J242" i="11" l="1"/>
  <c r="L242" i="11" s="1"/>
  <c r="M242" i="11" l="1"/>
  <c r="H243" i="11" s="1"/>
  <c r="J243" i="11" l="1"/>
  <c r="L243" i="11" s="1"/>
  <c r="M243" i="11" l="1"/>
  <c r="H244" i="11" s="1"/>
  <c r="J244" i="11" l="1"/>
  <c r="L244" i="11" s="1"/>
  <c r="M244" i="11" l="1"/>
  <c r="H245" i="11" s="1"/>
  <c r="J245" i="11" l="1"/>
  <c r="L245" i="11" s="1"/>
  <c r="M245" i="11" l="1"/>
  <c r="H246" i="11" s="1"/>
  <c r="J246" i="11" l="1"/>
  <c r="L246" i="11" s="1"/>
  <c r="M246" i="11" l="1"/>
  <c r="H247" i="11" s="1"/>
  <c r="J247" i="11" l="1"/>
  <c r="L247" i="11" s="1"/>
  <c r="M247" i="11" l="1"/>
  <c r="H248" i="11" s="1"/>
  <c r="J248" i="11" l="1"/>
  <c r="L248" i="11" s="1"/>
  <c r="M248" i="11" l="1"/>
  <c r="H249" i="11" s="1"/>
  <c r="J249" i="11" l="1"/>
  <c r="L249" i="11" s="1"/>
  <c r="M249" i="11" l="1"/>
  <c r="H250" i="11" s="1"/>
  <c r="J250" i="11" l="1"/>
  <c r="L250" i="11" s="1"/>
  <c r="M250" i="11" l="1"/>
  <c r="H251" i="11" s="1"/>
  <c r="J251" i="11" l="1"/>
  <c r="L251" i="11" s="1"/>
  <c r="M251" i="11" l="1"/>
  <c r="H252" i="11" s="1"/>
  <c r="J252" i="11" l="1"/>
  <c r="L252" i="11" s="1"/>
  <c r="M252" i="11" l="1"/>
  <c r="H253" i="11" s="1"/>
  <c r="J253" i="11" l="1"/>
  <c r="L253" i="11" s="1"/>
  <c r="M253" i="11" l="1"/>
  <c r="H254" i="11" s="1"/>
  <c r="J254" i="11" l="1"/>
  <c r="L254" i="11" s="1"/>
  <c r="M254" i="11" l="1"/>
  <c r="H255" i="11" s="1"/>
  <c r="J255" i="11" l="1"/>
  <c r="L255" i="11" s="1"/>
  <c r="M255" i="11" l="1"/>
  <c r="H256" i="11" s="1"/>
  <c r="J256" i="11" l="1"/>
  <c r="L256" i="11" s="1"/>
  <c r="M256" i="11" l="1"/>
  <c r="H257" i="11" s="1"/>
  <c r="J257" i="11" l="1"/>
  <c r="L257" i="11" s="1"/>
  <c r="M257" i="11" l="1"/>
  <c r="H258" i="11" s="1"/>
  <c r="J258" i="11" l="1"/>
  <c r="L258" i="11" s="1"/>
  <c r="M258" i="11" l="1"/>
  <c r="H259" i="11" s="1"/>
  <c r="J259" i="11" l="1"/>
  <c r="L259" i="11" s="1"/>
  <c r="M259" i="11" l="1"/>
  <c r="H260" i="11" s="1"/>
  <c r="J260" i="11" l="1"/>
  <c r="L260" i="11" s="1"/>
  <c r="M260" i="11" l="1"/>
  <c r="H261" i="11" s="1"/>
  <c r="J261" i="11" l="1"/>
  <c r="L261" i="11" s="1"/>
  <c r="M261" i="11" l="1"/>
  <c r="H262" i="11" s="1"/>
  <c r="J262" i="11" l="1"/>
  <c r="L262" i="11" s="1"/>
  <c r="M262" i="11" l="1"/>
  <c r="H263" i="11" s="1"/>
  <c r="J263" i="11" l="1"/>
  <c r="L263" i="11" s="1"/>
  <c r="M263" i="11" l="1"/>
  <c r="H264" i="11" s="1"/>
  <c r="J264" i="11" l="1"/>
  <c r="L264" i="11" s="1"/>
  <c r="M264" i="11" l="1"/>
  <c r="H265" i="11" s="1"/>
  <c r="J265" i="11" l="1"/>
  <c r="L265" i="11" s="1"/>
  <c r="M265" i="11" l="1"/>
  <c r="H266" i="11" s="1"/>
  <c r="J266" i="11" l="1"/>
  <c r="L266" i="11" s="1"/>
  <c r="M266" i="11" l="1"/>
  <c r="H267" i="11" s="1"/>
  <c r="J267" i="11" l="1"/>
  <c r="L267" i="11" s="1"/>
  <c r="M267" i="11" l="1"/>
  <c r="H268" i="11" s="1"/>
  <c r="J268" i="11" l="1"/>
  <c r="L268" i="11" s="1"/>
  <c r="M268" i="11" l="1"/>
  <c r="H269" i="11" s="1"/>
  <c r="J269" i="11" l="1"/>
  <c r="L269" i="11" s="1"/>
  <c r="M269" i="11" l="1"/>
  <c r="H270" i="11" s="1"/>
  <c r="J270" i="11" l="1"/>
  <c r="L270" i="11" s="1"/>
  <c r="M270" i="11" l="1"/>
  <c r="H271" i="11" s="1"/>
  <c r="J271" i="11" l="1"/>
  <c r="L271" i="11" s="1"/>
  <c r="M271" i="11" l="1"/>
  <c r="H272" i="11" s="1"/>
  <c r="J272" i="11" l="1"/>
  <c r="L272" i="11" s="1"/>
  <c r="M272" i="11" l="1"/>
  <c r="H273" i="11" s="1"/>
  <c r="J273" i="11" l="1"/>
  <c r="L273" i="11" s="1"/>
  <c r="M273" i="11" l="1"/>
  <c r="H274" i="11" s="1"/>
  <c r="J274" i="11" l="1"/>
  <c r="L274" i="11" s="1"/>
  <c r="M274" i="11" l="1"/>
  <c r="H275" i="11" s="1"/>
  <c r="J275" i="11" l="1"/>
  <c r="L275" i="11" s="1"/>
  <c r="M275" i="11" l="1"/>
  <c r="H276" i="11" s="1"/>
  <c r="J276" i="11" l="1"/>
  <c r="L276" i="11" s="1"/>
  <c r="M276" i="11" l="1"/>
  <c r="H277" i="11" s="1"/>
  <c r="J277" i="11" l="1"/>
  <c r="L277" i="11" s="1"/>
  <c r="M277" i="11" l="1"/>
  <c r="H278" i="11" s="1"/>
  <c r="J278" i="11" l="1"/>
  <c r="L278" i="11" s="1"/>
  <c r="M278" i="11" l="1"/>
  <c r="H279" i="11" s="1"/>
  <c r="J279" i="11" l="1"/>
  <c r="L279" i="11" s="1"/>
  <c r="M279" i="11" l="1"/>
  <c r="H280" i="11" s="1"/>
  <c r="J280" i="11" l="1"/>
  <c r="L280" i="11" s="1"/>
  <c r="M280" i="11" l="1"/>
  <c r="H281" i="11" s="1"/>
  <c r="J281" i="11" l="1"/>
  <c r="L281" i="11" s="1"/>
  <c r="M281" i="11" l="1"/>
  <c r="H282" i="11" s="1"/>
  <c r="J282" i="11" l="1"/>
  <c r="L282" i="11" l="1"/>
  <c r="M282" i="11" l="1"/>
  <c r="H283" i="11" s="1"/>
  <c r="J283" i="11" l="1"/>
  <c r="L283" i="11" l="1"/>
  <c r="M283" i="11" l="1"/>
  <c r="H284" i="11" s="1"/>
  <c r="J284" i="11" l="1"/>
  <c r="L284" i="11" l="1"/>
  <c r="M284" i="11" l="1"/>
  <c r="H285" i="11" s="1"/>
  <c r="J285" i="11" l="1"/>
  <c r="L285" i="11" l="1"/>
  <c r="M285" i="11" l="1"/>
  <c r="H286" i="11" s="1"/>
  <c r="J286" i="11" l="1"/>
  <c r="L286" i="11" l="1"/>
  <c r="M286" i="11" l="1"/>
  <c r="H287" i="11" s="1"/>
  <c r="J287" i="11" l="1"/>
  <c r="L287" i="11" s="1"/>
  <c r="M287" i="11" l="1"/>
  <c r="H288" i="11" s="1"/>
  <c r="J288" i="11" l="1"/>
  <c r="L288" i="11" s="1"/>
  <c r="M288" i="11" l="1"/>
  <c r="H289" i="11" s="1"/>
  <c r="J289" i="11" l="1"/>
  <c r="L289" i="11" s="1"/>
  <c r="M289" i="11" l="1"/>
  <c r="H290" i="11" s="1"/>
  <c r="J290" i="11" l="1"/>
  <c r="L290" i="11" s="1"/>
  <c r="M290" i="11" l="1"/>
  <c r="H291" i="11" s="1"/>
  <c r="J291" i="11" l="1"/>
  <c r="L291" i="11" s="1"/>
  <c r="M291" i="11" l="1"/>
  <c r="H292" i="11" s="1"/>
  <c r="J292" i="11" l="1"/>
  <c r="L292" i="11" s="1"/>
  <c r="M292" i="11" l="1"/>
  <c r="H293" i="11" s="1"/>
  <c r="J293" i="11" l="1"/>
  <c r="L293" i="11" s="1"/>
  <c r="M293" i="11" l="1"/>
  <c r="H294" i="11" s="1"/>
  <c r="J294" i="11" l="1"/>
  <c r="L294" i="11" s="1"/>
  <c r="M294" i="11" l="1"/>
  <c r="H295" i="11" s="1"/>
  <c r="J295" i="11" l="1"/>
  <c r="L295" i="11" s="1"/>
  <c r="M295" i="11" l="1"/>
  <c r="H296" i="11" s="1"/>
  <c r="J296" i="11" l="1"/>
  <c r="L296" i="11" s="1"/>
  <c r="M296" i="11" l="1"/>
  <c r="H297" i="11" s="1"/>
  <c r="J297" i="11" l="1"/>
  <c r="L297" i="11" s="1"/>
  <c r="M297" i="11" l="1"/>
  <c r="H298" i="11" s="1"/>
  <c r="J298" i="11" l="1"/>
  <c r="L298" i="11" s="1"/>
  <c r="M298" i="11" l="1"/>
  <c r="H299" i="11" s="1"/>
  <c r="J299" i="11" l="1"/>
  <c r="L299" i="11" s="1"/>
  <c r="M299" i="11" l="1"/>
  <c r="H300" i="11" s="1"/>
  <c r="J300" i="11" l="1"/>
  <c r="L300" i="11" s="1"/>
  <c r="M300" i="11" l="1"/>
  <c r="H301" i="11" s="1"/>
  <c r="J301" i="11" l="1"/>
  <c r="L301" i="11" s="1"/>
  <c r="M301" i="11" l="1"/>
  <c r="H302" i="11" s="1"/>
  <c r="J302" i="11" l="1"/>
  <c r="L302" i="11" s="1"/>
  <c r="M302" i="11" l="1"/>
  <c r="H303" i="11" s="1"/>
  <c r="J303" i="11" l="1"/>
  <c r="L303" i="11" s="1"/>
  <c r="M303" i="11" l="1"/>
  <c r="H304" i="11" s="1"/>
  <c r="J304" i="11" l="1"/>
  <c r="L304" i="11" s="1"/>
  <c r="M304" i="11" l="1"/>
  <c r="H305" i="11" s="1"/>
  <c r="J305" i="11" l="1"/>
  <c r="L305" i="11" s="1"/>
  <c r="M305" i="11" l="1"/>
  <c r="H306" i="11" s="1"/>
  <c r="J306" i="11" l="1"/>
  <c r="L306" i="11" s="1"/>
  <c r="M306" i="11" l="1"/>
  <c r="H307" i="11" l="1"/>
  <c r="J307" i="11" l="1"/>
  <c r="L307" i="11" s="1"/>
  <c r="H308" i="11"/>
  <c r="J308" i="11" l="1"/>
  <c r="L308" i="11" s="1"/>
  <c r="M307" i="11"/>
  <c r="M308" i="11" l="1"/>
  <c r="H309" i="11" s="1"/>
  <c r="J309" i="11" l="1"/>
  <c r="L309" i="11" s="1"/>
  <c r="M309" i="11" l="1"/>
  <c r="H310" i="11" s="1"/>
  <c r="J310" i="11" l="1"/>
  <c r="L310" i="11" s="1"/>
  <c r="M310" i="11" l="1"/>
  <c r="H311" i="11" s="1"/>
  <c r="J311" i="11" l="1"/>
  <c r="L311" i="11" s="1"/>
  <c r="M311" i="11" l="1"/>
  <c r="H312" i="11" s="1"/>
  <c r="J312" i="11" l="1"/>
  <c r="L312" i="11" s="1"/>
  <c r="M312" i="11" l="1"/>
  <c r="H313" i="11" s="1"/>
  <c r="J313" i="11" l="1"/>
  <c r="L313" i="11" s="1"/>
  <c r="M313" i="11" l="1"/>
  <c r="H314" i="11" s="1"/>
  <c r="J314" i="11" l="1"/>
  <c r="L314" i="11" s="1"/>
  <c r="M314" i="11" l="1"/>
  <c r="H315" i="11" s="1"/>
  <c r="J315" i="11" l="1"/>
  <c r="L315" i="11" s="1"/>
  <c r="M315" i="11" l="1"/>
  <c r="H316" i="11" s="1"/>
  <c r="J316" i="11" l="1"/>
  <c r="L316" i="11" s="1"/>
  <c r="M316" i="11" l="1"/>
  <c r="H317" i="11" s="1"/>
  <c r="J317" i="11" l="1"/>
  <c r="L317" i="11" s="1"/>
  <c r="M317" i="11" l="1"/>
  <c r="H318" i="11" s="1"/>
  <c r="J318" i="11" l="1"/>
  <c r="L318" i="11" s="1"/>
  <c r="M318" i="11" l="1"/>
  <c r="H319" i="11" s="1"/>
  <c r="J319" i="11" l="1"/>
  <c r="L319" i="11" s="1"/>
  <c r="M319" i="11" l="1"/>
  <c r="H320" i="11" s="1"/>
  <c r="J320" i="11" l="1"/>
  <c r="L320" i="11" s="1"/>
  <c r="M320" i="11" l="1"/>
  <c r="H321" i="11" s="1"/>
  <c r="J321" i="11" l="1"/>
  <c r="L321" i="11" s="1"/>
  <c r="M321" i="11" l="1"/>
  <c r="H322" i="11" s="1"/>
  <c r="J322" i="11" l="1"/>
  <c r="L322" i="11" s="1"/>
  <c r="M322" i="11" l="1"/>
  <c r="H323" i="11" s="1"/>
  <c r="J323" i="11" l="1"/>
  <c r="L323" i="11" s="1"/>
  <c r="M323" i="11" l="1"/>
  <c r="H324" i="11" s="1"/>
  <c r="J324" i="11" l="1"/>
  <c r="L324" i="11" s="1"/>
  <c r="M324" i="11" l="1"/>
  <c r="H325" i="11" s="1"/>
  <c r="J325" i="11" l="1"/>
  <c r="L325" i="11" s="1"/>
  <c r="M325" i="11" l="1"/>
  <c r="H326" i="11" s="1"/>
  <c r="J326" i="11" l="1"/>
  <c r="L326" i="11" s="1"/>
  <c r="M326" i="11" l="1"/>
  <c r="H327" i="11" s="1"/>
  <c r="J327" i="11" l="1"/>
  <c r="L327" i="11" s="1"/>
  <c r="M327" i="11" l="1"/>
  <c r="H328" i="11" s="1"/>
  <c r="J328" i="11" l="1"/>
  <c r="L328" i="11" s="1"/>
  <c r="M328" i="11" l="1"/>
  <c r="H329" i="11" s="1"/>
  <c r="J329" i="11" l="1"/>
  <c r="L329" i="11" s="1"/>
  <c r="M329" i="11" l="1"/>
  <c r="H330" i="11" s="1"/>
  <c r="J330" i="11" l="1"/>
  <c r="L330" i="11" s="1"/>
  <c r="M330" i="11" l="1"/>
  <c r="H331" i="11" s="1"/>
  <c r="J331" i="11" l="1"/>
  <c r="L331" i="11" s="1"/>
  <c r="M331" i="11" l="1"/>
  <c r="H332" i="11" s="1"/>
  <c r="M347" i="11" l="1"/>
  <c r="J332" i="11"/>
  <c r="L332" i="11" l="1"/>
  <c r="M332" i="11" l="1"/>
  <c r="H333" i="11" s="1"/>
  <c r="J333" i="11" l="1"/>
  <c r="L333" i="11" s="1"/>
  <c r="M333" i="11" s="1"/>
  <c r="H334" i="11" s="1"/>
  <c r="J334" i="11" l="1"/>
  <c r="L334" i="11" s="1"/>
  <c r="M334" i="11" s="1"/>
  <c r="H335" i="11" s="1"/>
  <c r="J335" i="11" l="1"/>
  <c r="L335" i="11" s="1"/>
  <c r="M335" i="11" s="1"/>
  <c r="H336" i="11" s="1"/>
  <c r="J336" i="11" l="1"/>
  <c r="L336" i="11" s="1"/>
  <c r="M336" i="11" s="1"/>
  <c r="H337" i="11" s="1"/>
  <c r="J337" i="11" l="1"/>
  <c r="L337" i="11" s="1"/>
  <c r="M337" i="11" s="1"/>
  <c r="H338" i="11" s="1"/>
  <c r="J338" i="11" l="1"/>
  <c r="L338" i="11" s="1"/>
  <c r="M338" i="11" l="1"/>
  <c r="H339" i="11" s="1"/>
  <c r="M349" i="11"/>
  <c r="M352" i="11" s="1"/>
  <c r="J339" i="11" l="1"/>
  <c r="L339" i="11" s="1"/>
  <c r="M339" i="11" s="1"/>
  <c r="H340" i="11" s="1"/>
  <c r="J340" i="11" s="1"/>
  <c r="L340" i="11" s="1"/>
  <c r="M340" i="11" l="1"/>
  <c r="H341" i="11" s="1"/>
  <c r="J341" i="11" s="1"/>
  <c r="L341" i="11" s="1"/>
  <c r="M341" i="11" l="1"/>
  <c r="H342" i="11" s="1"/>
  <c r="J342" i="11" l="1"/>
  <c r="L342" i="11" s="1"/>
  <c r="M342" i="11" l="1"/>
  <c r="H343" i="11" s="1"/>
  <c r="J343" i="11" l="1"/>
  <c r="L343" i="11" s="1"/>
  <c r="M343" i="11" l="1"/>
  <c r="H344" i="11" s="1"/>
  <c r="J344" i="11" l="1"/>
  <c r="L344" i="11" s="1"/>
  <c r="M344" i="11" l="1"/>
  <c r="H345" i="11" s="1"/>
  <c r="J345" i="11" l="1"/>
  <c r="L345" i="11" s="1"/>
  <c r="M345" i="11" l="1"/>
  <c r="H346" i="11" s="1"/>
  <c r="J346" i="11" l="1"/>
  <c r="L346" i="11" s="1"/>
  <c r="M346" i="11" s="1"/>
</calcChain>
</file>

<file path=xl/sharedStrings.xml><?xml version="1.0" encoding="utf-8"?>
<sst xmlns="http://schemas.openxmlformats.org/spreadsheetml/2006/main" count="33" uniqueCount="31">
  <si>
    <t>LIQUIDACIÓN DE CRÉDITO</t>
  </si>
  <si>
    <t>Tasa efectiva anual pactada, a nominal &gt;&gt;&gt;</t>
  </si>
  <si>
    <t>Tasa nominal mensual pactada             &gt;&gt;&gt;</t>
  </si>
  <si>
    <t>CAPITAL:</t>
  </si>
  <si>
    <t>VIGENCIA</t>
  </si>
  <si>
    <t>Brio. Cte.</t>
  </si>
  <si>
    <t>TASA</t>
  </si>
  <si>
    <t>DESDE</t>
  </si>
  <si>
    <t>HASTA</t>
  </si>
  <si>
    <t>T. Efectiva</t>
  </si>
  <si>
    <t>Nominal Mensual</t>
  </si>
  <si>
    <t>FINAL</t>
  </si>
  <si>
    <t>INSTRUCCIÓN</t>
  </si>
  <si>
    <t>Para dar aplicación a los Arts. 111 L. 510 y 305 C. P., si no se pactó tasa de mora, o se pactó la máxima autorizada, estas celdas aparecerán vacías.</t>
  </si>
  <si>
    <t>LÍMITE USURA</t>
  </si>
  <si>
    <t>Efectiva Anual 1.5</t>
  </si>
  <si>
    <t>Pactada</t>
  </si>
  <si>
    <t>Capital Liquidable</t>
  </si>
  <si>
    <t>días</t>
  </si>
  <si>
    <t>Liq Intereses</t>
  </si>
  <si>
    <t>A B O N O S</t>
  </si>
  <si>
    <t>Saldo Intereses</t>
  </si>
  <si>
    <t>Saldo de Capital más Intereses</t>
  </si>
  <si>
    <t>CAPITAL</t>
  </si>
  <si>
    <t>TOTAL: CAPITAL+INTERESES</t>
  </si>
  <si>
    <t>Deudor:</t>
  </si>
  <si>
    <t xml:space="preserve">LIQUIDACIÓN DE CRÉDITO </t>
  </si>
  <si>
    <t>pagare:</t>
  </si>
  <si>
    <t>INTERES</t>
  </si>
  <si>
    <t>MORA</t>
  </si>
  <si>
    <t>JOSE JAVIER SANCHEZ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</si>
</sst>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&quot;$&quot;#,##0.00;[Red]&quot;$&quot;#,##0.00"/>
    <numFmt numFmtId="166" formatCode="[$$-80A]#,##0.00"/>
    <numFmt numFmtId="167" formatCode="#,##0.00_);[Red]&quot;Devol&quot;\ \(#,##0.00\)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i/>
      <sz val="14"/>
      <name val="Copperplate Gothic Light"/>
      <family val="2"/>
    </font>
    <font>
      <sz val="10"/>
      <name val="Copperplate Gothic Light"/>
      <family val="2"/>
    </font>
    <font>
      <b/>
      <i/>
      <sz val="12"/>
      <name val="Copperplate Gothic Light"/>
      <family val="2"/>
    </font>
    <font>
      <sz val="12"/>
      <name val="Copperplate Gothic Light"/>
      <family val="2"/>
    </font>
    <font>
      <b/>
      <sz val="10"/>
      <name val="Copperplate Gothic Light"/>
      <family val="2"/>
    </font>
    <font>
      <b/>
      <i/>
      <sz val="10"/>
      <name val="Copperplate Gothic Light"/>
      <family val="2"/>
    </font>
    <font>
      <b/>
      <sz val="10"/>
      <color theme="1"/>
      <name val="Copperplate Gothic Light"/>
      <family val="2"/>
    </font>
    <font>
      <sz val="10"/>
      <color theme="1"/>
      <name val="Copperplate Gothic Light"/>
      <family val="2"/>
    </font>
    <font>
      <sz val="9"/>
      <color indexed="9"/>
      <name val="Copperplate Gothic Light"/>
      <family val="2"/>
    </font>
    <font>
      <b/>
      <sz val="8"/>
      <name val="Copperplate Gothic Light"/>
      <family val="2"/>
    </font>
    <font>
      <sz val="10"/>
      <color indexed="12"/>
      <name val="Copperplate Gothic Light"/>
      <family val="2"/>
    </font>
    <font>
      <b/>
      <i/>
      <u/>
      <sz val="10"/>
      <color indexed="10"/>
      <name val="Copperplate Gothic Light"/>
      <family val="2"/>
    </font>
    <font>
      <b/>
      <sz val="11"/>
      <name val="Copperplate Gothic Light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" fillId="0" borderId="0"/>
    <xf numFmtId="0" fontId="10" fillId="3" borderId="0" applyNumberFormat="0" applyBorder="0" applyAlignment="0" applyProtection="0"/>
    <xf numFmtId="164" fontId="1" fillId="0" borderId="0" applyFont="0" applyFill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</cellStyleXfs>
  <cellXfs count="107">
    <xf numFmtId="0" fontId="0" fillId="0" borderId="0" xfId="0"/>
    <xf numFmtId="0" fontId="20" fillId="0" borderId="0" xfId="0" applyFont="1"/>
    <xf numFmtId="0" fontId="20" fillId="0" borderId="13" xfId="0" applyFont="1" applyBorder="1" applyAlignment="1">
      <alignment horizontal="left"/>
    </xf>
    <xf numFmtId="0" fontId="23" fillId="0" borderId="0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0" fillId="0" borderId="0" xfId="33" applyFont="1" applyBorder="1" applyAlignment="1">
      <alignment horizontal="right"/>
    </xf>
    <xf numFmtId="0" fontId="20" fillId="0" borderId="14" xfId="0" applyFont="1" applyBorder="1"/>
    <xf numFmtId="0" fontId="25" fillId="0" borderId="24" xfId="0" applyFont="1" applyBorder="1" applyAlignment="1">
      <alignment horizontal="center"/>
    </xf>
    <xf numFmtId="0" fontId="26" fillId="0" borderId="0" xfId="0" applyFont="1" applyBorder="1" applyAlignment="1"/>
    <xf numFmtId="0" fontId="27" fillId="25" borderId="0" xfId="0" applyFont="1" applyFill="1" applyBorder="1"/>
    <xf numFmtId="0" fontId="20" fillId="0" borderId="14" xfId="0" applyFont="1" applyFill="1" applyBorder="1" applyAlignment="1">
      <alignment horizontal="right"/>
    </xf>
    <xf numFmtId="0" fontId="20" fillId="0" borderId="0" xfId="0" applyFont="1" applyBorder="1" applyAlignment="1">
      <alignment horizontal="left"/>
    </xf>
    <xf numFmtId="10" fontId="20" fillId="24" borderId="10" xfId="0" applyNumberFormat="1" applyFont="1" applyFill="1" applyBorder="1" applyAlignment="1">
      <alignment horizontal="right"/>
    </xf>
    <xf numFmtId="10" fontId="20" fillId="24" borderId="10" xfId="37" applyNumberFormat="1" applyFont="1" applyFill="1" applyBorder="1" applyAlignment="1">
      <alignment horizontal="right"/>
    </xf>
    <xf numFmtId="0" fontId="20" fillId="0" borderId="13" xfId="0" applyFont="1" applyBorder="1"/>
    <xf numFmtId="164" fontId="23" fillId="24" borderId="0" xfId="33" applyFont="1" applyFill="1" applyBorder="1" applyAlignment="1">
      <alignment horizontal="right"/>
    </xf>
    <xf numFmtId="10" fontId="20" fillId="0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justify"/>
    </xf>
    <xf numFmtId="166" fontId="20" fillId="0" borderId="0" xfId="0" applyNumberFormat="1" applyFont="1" applyFill="1" applyBorder="1" applyAlignment="1">
      <alignment horizontal="right"/>
    </xf>
    <xf numFmtId="0" fontId="23" fillId="0" borderId="10" xfId="0" applyFont="1" applyFill="1" applyBorder="1" applyAlignment="1">
      <alignment horizontal="right" vertical="center"/>
    </xf>
    <xf numFmtId="0" fontId="23" fillId="0" borderId="10" xfId="0" applyFont="1" applyBorder="1" applyAlignment="1">
      <alignment horizontal="right"/>
    </xf>
    <xf numFmtId="0" fontId="20" fillId="0" borderId="15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0" fontId="23" fillId="0" borderId="11" xfId="0" applyFont="1" applyBorder="1" applyAlignment="1">
      <alignment vertical="center"/>
    </xf>
    <xf numFmtId="0" fontId="23" fillId="0" borderId="10" xfId="0" applyFont="1" applyBorder="1" applyAlignment="1">
      <alignment horizontal="justify" vertical="center"/>
    </xf>
    <xf numFmtId="0" fontId="23" fillId="0" borderId="10" xfId="0" applyFont="1" applyBorder="1" applyAlignment="1">
      <alignment horizontal="right" vertical="center"/>
    </xf>
    <xf numFmtId="167" fontId="23" fillId="0" borderId="10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horizontal="center" vertical="center"/>
    </xf>
    <xf numFmtId="164" fontId="23" fillId="0" borderId="10" xfId="33" applyFont="1" applyBorder="1" applyAlignment="1">
      <alignment horizontal="center" vertical="center"/>
    </xf>
    <xf numFmtId="164" fontId="23" fillId="0" borderId="10" xfId="33" applyFont="1" applyBorder="1" applyAlignment="1">
      <alignment horizontal="right" vertical="center"/>
    </xf>
    <xf numFmtId="40" fontId="23" fillId="0" borderId="10" xfId="0" applyNumberFormat="1" applyFont="1" applyBorder="1" applyAlignment="1">
      <alignment horizontal="center" vertical="center"/>
    </xf>
    <xf numFmtId="40" fontId="23" fillId="0" borderId="16" xfId="0" applyNumberFormat="1" applyFont="1" applyBorder="1" applyAlignment="1">
      <alignment horizontal="justify" vertical="center"/>
    </xf>
    <xf numFmtId="0" fontId="20" fillId="0" borderId="0" xfId="0" applyFont="1" applyAlignment="1">
      <alignment vertical="center"/>
    </xf>
    <xf numFmtId="0" fontId="20" fillId="0" borderId="0" xfId="0" applyFont="1" applyFill="1" applyBorder="1" applyAlignment="1">
      <alignment horizontal="left"/>
    </xf>
    <xf numFmtId="10" fontId="23" fillId="0" borderId="0" xfId="0" applyNumberFormat="1" applyFont="1" applyBorder="1" applyAlignment="1">
      <alignment horizontal="right"/>
    </xf>
    <xf numFmtId="10" fontId="20" fillId="24" borderId="0" xfId="0" applyNumberFormat="1" applyFont="1" applyFill="1" applyBorder="1" applyAlignment="1">
      <alignment horizontal="right"/>
    </xf>
    <xf numFmtId="10" fontId="20" fillId="0" borderId="0" xfId="37" applyNumberFormat="1" applyFont="1" applyBorder="1"/>
    <xf numFmtId="167" fontId="29" fillId="0" borderId="0" xfId="0" applyNumberFormat="1" applyFont="1" applyFill="1" applyBorder="1" applyAlignment="1"/>
    <xf numFmtId="0" fontId="20" fillId="0" borderId="12" xfId="0" applyFont="1" applyBorder="1"/>
    <xf numFmtId="164" fontId="29" fillId="0" borderId="0" xfId="33" applyFont="1" applyFill="1" applyBorder="1" applyAlignment="1">
      <alignment horizontal="right"/>
    </xf>
    <xf numFmtId="40" fontId="29" fillId="0" borderId="0" xfId="0" applyNumberFormat="1" applyFont="1" applyFill="1" applyBorder="1" applyAlignment="1">
      <alignment horizontal="right"/>
    </xf>
    <xf numFmtId="40" fontId="29" fillId="0" borderId="14" xfId="0" applyNumberFormat="1" applyFont="1" applyBorder="1" applyProtection="1">
      <protection locked="0" hidden="1"/>
    </xf>
    <xf numFmtId="167" fontId="20" fillId="0" borderId="0" xfId="0" applyNumberFormat="1" applyFont="1" applyBorder="1" applyAlignment="1" applyProtection="1">
      <protection locked="0" hidden="1"/>
    </xf>
    <xf numFmtId="164" fontId="20" fillId="0" borderId="0" xfId="33" applyFont="1" applyFill="1" applyBorder="1" applyAlignment="1">
      <alignment horizontal="right"/>
    </xf>
    <xf numFmtId="40" fontId="20" fillId="0" borderId="0" xfId="33" applyNumberFormat="1" applyFont="1" applyBorder="1" applyProtection="1">
      <protection locked="0"/>
    </xf>
    <xf numFmtId="40" fontId="20" fillId="0" borderId="14" xfId="0" applyNumberFormat="1" applyFont="1" applyBorder="1" applyProtection="1">
      <protection locked="0" hidden="1"/>
    </xf>
    <xf numFmtId="164" fontId="20" fillId="0" borderId="0" xfId="33" applyFont="1" applyBorder="1"/>
    <xf numFmtId="167" fontId="23" fillId="0" borderId="14" xfId="0" applyNumberFormat="1" applyFont="1" applyBorder="1"/>
    <xf numFmtId="0" fontId="23" fillId="0" borderId="14" xfId="0" applyFont="1" applyBorder="1"/>
    <xf numFmtId="40" fontId="23" fillId="0" borderId="14" xfId="0" applyNumberFormat="1" applyFont="1" applyBorder="1"/>
    <xf numFmtId="10" fontId="24" fillId="0" borderId="0" xfId="0" applyNumberFormat="1" applyFont="1" applyBorder="1" applyAlignment="1">
      <alignment horizontal="right"/>
    </xf>
    <xf numFmtId="165" fontId="20" fillId="0" borderId="0" xfId="0" applyNumberFormat="1" applyFont="1" applyBorder="1"/>
    <xf numFmtId="0" fontId="20" fillId="0" borderId="17" xfId="0" applyFont="1" applyBorder="1"/>
    <xf numFmtId="0" fontId="20" fillId="0" borderId="18" xfId="0" applyFont="1" applyBorder="1"/>
    <xf numFmtId="10" fontId="24" fillId="0" borderId="18" xfId="0" applyNumberFormat="1" applyFont="1" applyBorder="1" applyAlignment="1">
      <alignment horizontal="right"/>
    </xf>
    <xf numFmtId="10" fontId="30" fillId="26" borderId="18" xfId="0" applyNumberFormat="1" applyFont="1" applyFill="1" applyBorder="1" applyAlignment="1">
      <alignment horizontal="right"/>
    </xf>
    <xf numFmtId="167" fontId="23" fillId="0" borderId="19" xfId="0" applyNumberFormat="1" applyFont="1" applyBorder="1"/>
    <xf numFmtId="0" fontId="24" fillId="0" borderId="0" xfId="0" applyFont="1"/>
    <xf numFmtId="164" fontId="24" fillId="0" borderId="0" xfId="33" applyFont="1"/>
    <xf numFmtId="164" fontId="20" fillId="0" borderId="0" xfId="33" applyFont="1" applyAlignment="1">
      <alignment horizontal="right"/>
    </xf>
    <xf numFmtId="164" fontId="31" fillId="0" borderId="0" xfId="33" applyFont="1"/>
    <xf numFmtId="0" fontId="20" fillId="0" borderId="0" xfId="0" applyFont="1" applyAlignment="1">
      <alignment horizontal="center"/>
    </xf>
    <xf numFmtId="164" fontId="20" fillId="0" borderId="0" xfId="33" applyFont="1"/>
    <xf numFmtId="0" fontId="24" fillId="0" borderId="13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15" fontId="20" fillId="0" borderId="25" xfId="0" applyNumberFormat="1" applyFont="1" applyBorder="1" applyAlignment="1">
      <alignment horizontal="left"/>
    </xf>
    <xf numFmtId="10" fontId="20" fillId="0" borderId="25" xfId="0" applyNumberFormat="1" applyFont="1" applyBorder="1" applyAlignment="1">
      <alignment horizontal="right"/>
    </xf>
    <xf numFmtId="10" fontId="20" fillId="24" borderId="25" xfId="0" applyNumberFormat="1" applyFont="1" applyFill="1" applyBorder="1" applyAlignment="1">
      <alignment horizontal="right"/>
    </xf>
    <xf numFmtId="10" fontId="20" fillId="0" borderId="25" xfId="37" applyNumberFormat="1" applyFont="1" applyBorder="1"/>
    <xf numFmtId="167" fontId="20" fillId="0" borderId="25" xfId="0" applyNumberFormat="1" applyFont="1" applyBorder="1" applyAlignment="1" applyProtection="1">
      <protection locked="0" hidden="1"/>
    </xf>
    <xf numFmtId="0" fontId="20" fillId="0" borderId="25" xfId="0" applyFont="1" applyBorder="1"/>
    <xf numFmtId="164" fontId="20" fillId="0" borderId="25" xfId="33" applyFont="1" applyBorder="1" applyAlignment="1">
      <alignment horizontal="right"/>
    </xf>
    <xf numFmtId="164" fontId="20" fillId="0" borderId="25" xfId="33" applyFont="1" applyFill="1" applyBorder="1" applyAlignment="1">
      <alignment horizontal="right"/>
    </xf>
    <xf numFmtId="40" fontId="20" fillId="0" borderId="25" xfId="33" applyNumberFormat="1" applyFont="1" applyBorder="1" applyProtection="1">
      <protection locked="0"/>
    </xf>
    <xf numFmtId="40" fontId="20" fillId="0" borderId="25" xfId="0" applyNumberFormat="1" applyFont="1" applyBorder="1" applyProtection="1">
      <protection locked="0" hidden="1"/>
    </xf>
    <xf numFmtId="10" fontId="20" fillId="0" borderId="25" xfId="0" applyNumberFormat="1" applyFont="1" applyFill="1" applyBorder="1" applyAlignment="1">
      <alignment horizontal="right"/>
    </xf>
    <xf numFmtId="10" fontId="20" fillId="0" borderId="25" xfId="35" applyNumberFormat="1" applyFont="1" applyFill="1" applyBorder="1" applyAlignment="1">
      <alignment horizontal="right"/>
    </xf>
    <xf numFmtId="15" fontId="20" fillId="0" borderId="25" xfId="0" applyNumberFormat="1" applyFont="1" applyFill="1" applyBorder="1" applyAlignment="1">
      <alignment horizontal="left"/>
    </xf>
    <xf numFmtId="15" fontId="20" fillId="24" borderId="25" xfId="0" applyNumberFormat="1" applyFont="1" applyFill="1" applyBorder="1" applyAlignment="1">
      <alignment horizontal="left"/>
    </xf>
    <xf numFmtId="0" fontId="23" fillId="24" borderId="0" xfId="0" applyFont="1" applyFill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9" fillId="0" borderId="18" xfId="0" applyFont="1" applyBorder="1" applyAlignment="1">
      <alignment horizontal="right"/>
    </xf>
    <xf numFmtId="0" fontId="28" fillId="0" borderId="13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justify" vertical="top"/>
    </xf>
    <xf numFmtId="0" fontId="24" fillId="0" borderId="13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166" fontId="20" fillId="0" borderId="11" xfId="0" applyNumberFormat="1" applyFont="1" applyFill="1" applyBorder="1" applyAlignment="1">
      <alignment horizontal="right"/>
    </xf>
    <xf numFmtId="166" fontId="20" fillId="0" borderId="20" xfId="0" applyNumberFormat="1" applyFont="1" applyFill="1" applyBorder="1" applyAlignment="1">
      <alignment horizontal="right"/>
    </xf>
    <xf numFmtId="0" fontId="23" fillId="0" borderId="15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167" fontId="23" fillId="24" borderId="10" xfId="0" applyNumberFormat="1" applyFont="1" applyFill="1" applyBorder="1" applyAlignment="1">
      <alignment horizontal="center"/>
    </xf>
    <xf numFmtId="167" fontId="23" fillId="24" borderId="16" xfId="0" applyNumberFormat="1" applyFont="1" applyFill="1" applyBorder="1" applyAlignment="1">
      <alignment horizontal="center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stilo 1" xfId="3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_FEBRERO 1" xfId="35"/>
    <cellStyle name="Notas" xfId="36" builtinId="10" customBuiltin="1"/>
    <cellStyle name="Porcentaje" xfId="37" builtinId="5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15</xdr:row>
      <xdr:rowOff>57150</xdr:rowOff>
    </xdr:from>
    <xdr:to>
      <xdr:col>0</xdr:col>
      <xdr:colOff>381000</xdr:colOff>
      <xdr:row>16</xdr:row>
      <xdr:rowOff>85725</xdr:rowOff>
    </xdr:to>
    <xdr:cxnSp macro="">
      <xdr:nvCxnSpPr>
        <xdr:cNvPr id="2" name="AutoShape 3"/>
        <xdr:cNvCxnSpPr>
          <a:cxnSpLocks noChangeShapeType="1"/>
        </xdr:cNvCxnSpPr>
      </xdr:nvCxnSpPr>
      <xdr:spPr bwMode="auto">
        <a:xfrm>
          <a:off x="85725" y="2857500"/>
          <a:ext cx="295275" cy="19050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285750</xdr:colOff>
      <xdr:row>8</xdr:row>
      <xdr:rowOff>47625</xdr:rowOff>
    </xdr:from>
    <xdr:to>
      <xdr:col>5</xdr:col>
      <xdr:colOff>85725</xdr:colOff>
      <xdr:row>8</xdr:row>
      <xdr:rowOff>152400</xdr:rowOff>
    </xdr:to>
    <xdr:cxnSp macro="">
      <xdr:nvCxnSpPr>
        <xdr:cNvPr id="3" name="AutoShape 12"/>
        <xdr:cNvCxnSpPr>
          <a:cxnSpLocks noChangeShapeType="1"/>
        </xdr:cNvCxnSpPr>
      </xdr:nvCxnSpPr>
      <xdr:spPr bwMode="auto">
        <a:xfrm rot="10800000">
          <a:off x="3686175" y="1581150"/>
          <a:ext cx="314325" cy="104775"/>
        </a:xfrm>
        <a:prstGeom prst="bentConnector3">
          <a:avLst>
            <a:gd name="adj1" fmla="val 48486"/>
          </a:avLst>
        </a:prstGeom>
        <a:noFill/>
        <a:ln w="9525">
          <a:solidFill>
            <a:srgbClr val="000000"/>
          </a:solidFill>
          <a:miter lim="800000"/>
          <a:headEnd/>
          <a:tailEnd type="triangle" w="med" len="med"/>
        </a:ln>
      </xdr:spPr>
    </xdr:cxnSp>
    <xdr:clientData/>
  </xdr:twoCellAnchor>
  <xdr:twoCellAnchor>
    <xdr:from>
      <xdr:col>0</xdr:col>
      <xdr:colOff>85725</xdr:colOff>
      <xdr:row>15</xdr:row>
      <xdr:rowOff>57150</xdr:rowOff>
    </xdr:from>
    <xdr:to>
      <xdr:col>0</xdr:col>
      <xdr:colOff>381000</xdr:colOff>
      <xdr:row>16</xdr:row>
      <xdr:rowOff>85725</xdr:rowOff>
    </xdr:to>
    <xdr:cxnSp macro="">
      <xdr:nvCxnSpPr>
        <xdr:cNvPr id="4" name="AutoShape 3"/>
        <xdr:cNvCxnSpPr>
          <a:cxnSpLocks noChangeShapeType="1"/>
        </xdr:cNvCxnSpPr>
      </xdr:nvCxnSpPr>
      <xdr:spPr bwMode="auto">
        <a:xfrm>
          <a:off x="85725" y="2857500"/>
          <a:ext cx="295275" cy="190500"/>
        </a:xfrm>
        <a:prstGeom prst="curvedConnector3">
          <a:avLst>
            <a:gd name="adj1" fmla="val 48389"/>
          </a:avLst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4</xdr:col>
      <xdr:colOff>285750</xdr:colOff>
      <xdr:row>8</xdr:row>
      <xdr:rowOff>47625</xdr:rowOff>
    </xdr:from>
    <xdr:to>
      <xdr:col>5</xdr:col>
      <xdr:colOff>85725</xdr:colOff>
      <xdr:row>8</xdr:row>
      <xdr:rowOff>152400</xdr:rowOff>
    </xdr:to>
    <xdr:cxnSp macro="">
      <xdr:nvCxnSpPr>
        <xdr:cNvPr id="5" name="AutoShape 12"/>
        <xdr:cNvCxnSpPr>
          <a:cxnSpLocks noChangeShapeType="1"/>
        </xdr:cNvCxnSpPr>
      </xdr:nvCxnSpPr>
      <xdr:spPr bwMode="auto">
        <a:xfrm rot="10800000">
          <a:off x="3686175" y="1581150"/>
          <a:ext cx="314325" cy="104775"/>
        </a:xfrm>
        <a:prstGeom prst="bentConnector3">
          <a:avLst>
            <a:gd name="adj1" fmla="val 48486"/>
          </a:avLst>
        </a:prstGeom>
        <a:noFill/>
        <a:ln w="9525">
          <a:solidFill>
            <a:srgbClr val="000000"/>
          </a:solidFill>
          <a:miter lim="800000"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7"/>
  <sheetViews>
    <sheetView tabSelected="1" view="pageBreakPreview" zoomScaleSheetLayoutView="100" workbookViewId="0">
      <pane ySplit="15" topLeftCell="A346" activePane="bottomLeft" state="frozen"/>
      <selection activeCell="A2" sqref="A2"/>
      <selection pane="bottomLeft" activeCell="I324" sqref="I324"/>
    </sheetView>
  </sheetViews>
  <sheetFormatPr baseColWidth="10" defaultRowHeight="12.75" x14ac:dyDescent="0.2"/>
  <cols>
    <col min="1" max="1" width="11.42578125" style="1"/>
    <col min="2" max="2" width="21" style="1" customWidth="1"/>
    <col min="3" max="3" width="9.140625" style="1" customWidth="1"/>
    <col min="4" max="4" width="9.42578125" style="1" customWidth="1"/>
    <col min="5" max="5" width="7.7109375" style="1" customWidth="1"/>
    <col min="6" max="6" width="8.42578125" style="1" customWidth="1"/>
    <col min="7" max="7" width="7.140625" style="1" customWidth="1"/>
    <col min="8" max="8" width="19.5703125" style="1" customWidth="1"/>
    <col min="9" max="9" width="6.140625" style="1" customWidth="1"/>
    <col min="10" max="10" width="17.5703125" style="64" customWidth="1"/>
    <col min="11" max="11" width="13.85546875" style="61" bestFit="1" customWidth="1"/>
    <col min="12" max="12" width="19.28515625" style="1" customWidth="1"/>
    <col min="13" max="13" width="20.42578125" style="1" customWidth="1"/>
    <col min="14" max="16384" width="11.42578125" style="1"/>
  </cols>
  <sheetData>
    <row r="1" spans="1:13" ht="21.75" customHeight="1" x14ac:dyDescent="0.25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</row>
    <row r="2" spans="1:13" ht="18" customHeight="1" x14ac:dyDescent="0.2">
      <c r="A2" s="85" t="s">
        <v>26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ht="15" x14ac:dyDescent="0.2">
      <c r="A3" s="88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</row>
    <row r="4" spans="1:13" ht="13.5" thickBot="1" x14ac:dyDescent="0.25">
      <c r="A4" s="2"/>
      <c r="B4" s="3"/>
      <c r="C4" s="4"/>
      <c r="D4" s="5"/>
      <c r="E4" s="5"/>
      <c r="F4" s="6"/>
      <c r="G4" s="5"/>
      <c r="H4" s="5"/>
      <c r="I4" s="4"/>
      <c r="J4" s="7"/>
      <c r="K4" s="7"/>
      <c r="L4" s="4"/>
      <c r="M4" s="8"/>
    </row>
    <row r="5" spans="1:13" ht="14.25" customHeight="1" thickBot="1" x14ac:dyDescent="0.25">
      <c r="A5" s="65" t="s">
        <v>25</v>
      </c>
      <c r="B5" s="91" t="s">
        <v>30</v>
      </c>
      <c r="C5" s="91"/>
      <c r="D5" s="91"/>
      <c r="E5" s="4"/>
      <c r="F5" s="92" t="s">
        <v>25</v>
      </c>
      <c r="G5" s="92"/>
      <c r="H5" s="9"/>
      <c r="I5" s="10"/>
      <c r="J5" s="10"/>
      <c r="K5" s="7"/>
      <c r="L5" s="4"/>
      <c r="M5" s="8"/>
    </row>
    <row r="6" spans="1:13" x14ac:dyDescent="0.2">
      <c r="A6" s="65" t="s">
        <v>27</v>
      </c>
      <c r="B6" s="81">
        <v>1090404127</v>
      </c>
      <c r="C6" s="81"/>
      <c r="D6" s="81"/>
      <c r="E6" s="81"/>
      <c r="F6" s="6"/>
      <c r="G6" s="6"/>
      <c r="H6" s="11" t="s">
        <v>12</v>
      </c>
      <c r="I6" s="6"/>
      <c r="J6" s="6"/>
      <c r="K6" s="6"/>
      <c r="L6" s="6"/>
      <c r="M6" s="12"/>
    </row>
    <row r="7" spans="1:13" x14ac:dyDescent="0.2">
      <c r="A7" s="2"/>
      <c r="B7" s="13"/>
      <c r="C7" s="5"/>
      <c r="D7" s="5"/>
      <c r="E7" s="5"/>
      <c r="F7" s="6"/>
      <c r="G7" s="6"/>
      <c r="H7" s="6"/>
      <c r="I7" s="6"/>
      <c r="J7" s="6"/>
      <c r="K7" s="6"/>
      <c r="L7" s="6"/>
      <c r="M7" s="12"/>
    </row>
    <row r="8" spans="1:13" x14ac:dyDescent="0.2">
      <c r="A8" s="94" t="s">
        <v>1</v>
      </c>
      <c r="B8" s="95"/>
      <c r="C8" s="95"/>
      <c r="D8" s="14"/>
      <c r="E8" s="14" t="str">
        <f>IF(D8="","",POWER((1+D8),(1/12))-1)</f>
        <v/>
      </c>
      <c r="F8" s="96" t="s">
        <v>13</v>
      </c>
      <c r="G8" s="96"/>
      <c r="H8" s="96"/>
      <c r="I8" s="96"/>
      <c r="J8" s="96"/>
      <c r="K8" s="6"/>
      <c r="L8" s="6"/>
      <c r="M8" s="12"/>
    </row>
    <row r="9" spans="1:13" x14ac:dyDescent="0.2">
      <c r="A9" s="94" t="s">
        <v>2</v>
      </c>
      <c r="B9" s="95"/>
      <c r="C9" s="95"/>
      <c r="D9" s="15"/>
      <c r="E9" s="5"/>
      <c r="F9" s="96"/>
      <c r="G9" s="96"/>
      <c r="H9" s="96"/>
      <c r="I9" s="96"/>
      <c r="J9" s="96"/>
      <c r="K9" s="6"/>
      <c r="L9" s="6"/>
      <c r="M9" s="12"/>
    </row>
    <row r="10" spans="1:13" x14ac:dyDescent="0.2">
      <c r="A10" s="16"/>
      <c r="B10" s="4"/>
      <c r="C10" s="4"/>
      <c r="D10" s="4"/>
      <c r="E10" s="4"/>
      <c r="F10" s="96"/>
      <c r="G10" s="96"/>
      <c r="H10" s="96"/>
      <c r="I10" s="96"/>
      <c r="J10" s="96"/>
      <c r="K10" s="6"/>
      <c r="L10" s="6"/>
      <c r="M10" s="12"/>
    </row>
    <row r="11" spans="1:13" x14ac:dyDescent="0.2">
      <c r="A11" s="65" t="s">
        <v>3</v>
      </c>
      <c r="B11" s="17">
        <v>23420445</v>
      </c>
      <c r="C11" s="4"/>
      <c r="D11" s="18"/>
      <c r="E11" s="5"/>
      <c r="F11" s="19"/>
      <c r="G11" s="19"/>
      <c r="H11" s="19"/>
      <c r="I11" s="6"/>
      <c r="J11" s="6"/>
      <c r="K11" s="6"/>
      <c r="L11" s="6"/>
      <c r="M11" s="12"/>
    </row>
    <row r="12" spans="1:13" x14ac:dyDescent="0.2">
      <c r="A12" s="97"/>
      <c r="B12" s="98"/>
      <c r="C12" s="98"/>
      <c r="D12" s="99"/>
      <c r="E12" s="100"/>
      <c r="F12" s="6"/>
      <c r="G12" s="6"/>
      <c r="H12" s="6"/>
      <c r="I12" s="6"/>
      <c r="J12" s="6"/>
      <c r="K12" s="6"/>
      <c r="L12" s="6"/>
      <c r="M12" s="12"/>
    </row>
    <row r="13" spans="1:13" x14ac:dyDescent="0.2">
      <c r="A13" s="65"/>
      <c r="B13" s="66"/>
      <c r="C13" s="66"/>
      <c r="D13" s="20"/>
      <c r="E13" s="20"/>
      <c r="F13" s="6"/>
      <c r="G13" s="6"/>
      <c r="H13" s="6"/>
      <c r="I13" s="6"/>
      <c r="J13" s="6"/>
      <c r="K13" s="6"/>
      <c r="L13" s="6"/>
      <c r="M13" s="12"/>
    </row>
    <row r="14" spans="1:13" x14ac:dyDescent="0.2">
      <c r="A14" s="101" t="s">
        <v>4</v>
      </c>
      <c r="B14" s="102"/>
      <c r="C14" s="21" t="s">
        <v>5</v>
      </c>
      <c r="D14" s="103" t="s">
        <v>14</v>
      </c>
      <c r="E14" s="104"/>
      <c r="F14" s="22" t="s">
        <v>6</v>
      </c>
      <c r="G14" s="22" t="s">
        <v>6</v>
      </c>
      <c r="H14" s="105" t="s">
        <v>0</v>
      </c>
      <c r="I14" s="105"/>
      <c r="J14" s="105"/>
      <c r="K14" s="105"/>
      <c r="L14" s="105"/>
      <c r="M14" s="106"/>
    </row>
    <row r="15" spans="1:13" s="34" customFormat="1" ht="23.25" customHeight="1" x14ac:dyDescent="0.2">
      <c r="A15" s="23" t="s">
        <v>7</v>
      </c>
      <c r="B15" s="24" t="s">
        <v>8</v>
      </c>
      <c r="C15" s="25" t="s">
        <v>9</v>
      </c>
      <c r="D15" s="26" t="s">
        <v>15</v>
      </c>
      <c r="E15" s="26" t="s">
        <v>10</v>
      </c>
      <c r="F15" s="27" t="s">
        <v>16</v>
      </c>
      <c r="G15" s="27" t="s">
        <v>11</v>
      </c>
      <c r="H15" s="28" t="s">
        <v>17</v>
      </c>
      <c r="I15" s="29" t="s">
        <v>18</v>
      </c>
      <c r="J15" s="30" t="s">
        <v>19</v>
      </c>
      <c r="K15" s="31" t="s">
        <v>20</v>
      </c>
      <c r="L15" s="32" t="s">
        <v>21</v>
      </c>
      <c r="M15" s="33" t="s">
        <v>22</v>
      </c>
    </row>
    <row r="16" spans="1:13" x14ac:dyDescent="0.2">
      <c r="A16" s="2"/>
      <c r="B16" s="35"/>
      <c r="C16" s="5"/>
      <c r="D16" s="36" t="str">
        <f>IF(C16="","",C16*1.5)</f>
        <v/>
      </c>
      <c r="E16" s="37" t="str">
        <f t="shared" ref="E16:E79" si="0">IF(D16="","", (POWER((1+D16),(1/12)))-1)</f>
        <v/>
      </c>
      <c r="F16" s="38" t="str">
        <f t="shared" ref="F16:F79" si="1">IF(A16="","",MAX(E$8,D$9))</f>
        <v/>
      </c>
      <c r="G16" s="37" t="str">
        <f t="shared" ref="G16:G79" si="2">IF(F16="","",IF(F16=0,E16,MIN(E16,F16)))</f>
        <v/>
      </c>
      <c r="H16" s="39">
        <f>$B$11</f>
        <v>23420445</v>
      </c>
      <c r="I16" s="40" t="str">
        <f>IF(A16="","",DAYS360(A16,B16+(1)))</f>
        <v/>
      </c>
      <c r="J16" s="7" t="str">
        <f t="shared" ref="J16:J79" si="3">IF(A16="","",((H16*G16)/30)*I16)</f>
        <v/>
      </c>
      <c r="K16" s="41"/>
      <c r="L16" s="42">
        <f>$D$12</f>
        <v>0</v>
      </c>
      <c r="M16" s="43">
        <f t="shared" ref="M16:M79" si="4">SUM(H16,L16)</f>
        <v>23420445</v>
      </c>
    </row>
    <row r="17" spans="1:13" x14ac:dyDescent="0.2">
      <c r="A17" s="2"/>
      <c r="B17" s="13"/>
      <c r="C17" s="5"/>
      <c r="D17" s="36" t="str">
        <f>IF(C17="","",C17*1.5)</f>
        <v/>
      </c>
      <c r="E17" s="37" t="str">
        <f t="shared" si="0"/>
        <v/>
      </c>
      <c r="F17" s="38" t="str">
        <f t="shared" si="1"/>
        <v/>
      </c>
      <c r="G17" s="37" t="str">
        <f t="shared" si="2"/>
        <v/>
      </c>
      <c r="H17" s="44">
        <f t="shared" ref="H17:H80" si="5">IF(M16&lt;H16,M16,H16)</f>
        <v>23420445</v>
      </c>
      <c r="I17" s="40" t="str">
        <f>IF(A17="","",DAYS360(A17,B17+(1)))</f>
        <v/>
      </c>
      <c r="J17" s="7" t="str">
        <f t="shared" si="3"/>
        <v/>
      </c>
      <c r="K17" s="45"/>
      <c r="L17" s="46">
        <f t="shared" ref="L17:L80" si="6">IF(L16&lt;0,J17-K17,SUM(L16,J17)-K17)</f>
        <v>0</v>
      </c>
      <c r="M17" s="47">
        <f t="shared" si="4"/>
        <v>23420445</v>
      </c>
    </row>
    <row r="18" spans="1:13" x14ac:dyDescent="0.2">
      <c r="A18" s="67">
        <v>34335</v>
      </c>
      <c r="B18" s="67">
        <v>34365</v>
      </c>
      <c r="C18" s="68">
        <v>0.35020000000000001</v>
      </c>
      <c r="D18" s="68">
        <f t="shared" ref="D18:D81" si="7">IF(A18="","",C18*1.5)</f>
        <v>0.52529999999999999</v>
      </c>
      <c r="E18" s="69">
        <f t="shared" si="0"/>
        <v>3.5808822630829296E-2</v>
      </c>
      <c r="F18" s="70">
        <f t="shared" si="1"/>
        <v>0</v>
      </c>
      <c r="G18" s="69">
        <f t="shared" si="2"/>
        <v>3.5808822630829296E-2</v>
      </c>
      <c r="H18" s="71">
        <f t="shared" si="5"/>
        <v>23420445</v>
      </c>
      <c r="I18" s="72"/>
      <c r="J18" s="73">
        <f t="shared" si="3"/>
        <v>0</v>
      </c>
      <c r="K18" s="74"/>
      <c r="L18" s="75">
        <f t="shared" si="6"/>
        <v>0</v>
      </c>
      <c r="M18" s="76">
        <f t="shared" si="4"/>
        <v>23420445</v>
      </c>
    </row>
    <row r="19" spans="1:13" x14ac:dyDescent="0.2">
      <c r="A19" s="67">
        <v>34366</v>
      </c>
      <c r="B19" s="67">
        <v>34393</v>
      </c>
      <c r="C19" s="68">
        <v>0.35020000000000001</v>
      </c>
      <c r="D19" s="68">
        <f t="shared" si="7"/>
        <v>0.52529999999999999</v>
      </c>
      <c r="E19" s="69">
        <f t="shared" si="0"/>
        <v>3.5808822630829296E-2</v>
      </c>
      <c r="F19" s="70">
        <f t="shared" si="1"/>
        <v>0</v>
      </c>
      <c r="G19" s="69">
        <f t="shared" si="2"/>
        <v>3.5808822630829296E-2</v>
      </c>
      <c r="H19" s="71">
        <f t="shared" si="5"/>
        <v>23420445</v>
      </c>
      <c r="I19" s="72"/>
      <c r="J19" s="73">
        <f t="shared" si="3"/>
        <v>0</v>
      </c>
      <c r="K19" s="74"/>
      <c r="L19" s="75">
        <f t="shared" si="6"/>
        <v>0</v>
      </c>
      <c r="M19" s="76">
        <f t="shared" si="4"/>
        <v>23420445</v>
      </c>
    </row>
    <row r="20" spans="1:13" x14ac:dyDescent="0.2">
      <c r="A20" s="67">
        <v>34394</v>
      </c>
      <c r="B20" s="67">
        <v>34424</v>
      </c>
      <c r="C20" s="68">
        <v>0.35420000000000001</v>
      </c>
      <c r="D20" s="68">
        <f t="shared" si="7"/>
        <v>0.53129999999999999</v>
      </c>
      <c r="E20" s="69">
        <f t="shared" si="0"/>
        <v>3.6147754650074582E-2</v>
      </c>
      <c r="F20" s="70">
        <f t="shared" si="1"/>
        <v>0</v>
      </c>
      <c r="G20" s="69">
        <f t="shared" si="2"/>
        <v>3.6147754650074582E-2</v>
      </c>
      <c r="H20" s="71">
        <f t="shared" si="5"/>
        <v>23420445</v>
      </c>
      <c r="I20" s="72"/>
      <c r="J20" s="73">
        <f t="shared" si="3"/>
        <v>0</v>
      </c>
      <c r="K20" s="74"/>
      <c r="L20" s="75">
        <f t="shared" si="6"/>
        <v>0</v>
      </c>
      <c r="M20" s="76">
        <f t="shared" si="4"/>
        <v>23420445</v>
      </c>
    </row>
    <row r="21" spans="1:13" x14ac:dyDescent="0.2">
      <c r="A21" s="67">
        <v>34425</v>
      </c>
      <c r="B21" s="67">
        <v>34454</v>
      </c>
      <c r="C21" s="68">
        <v>0.35420000000000001</v>
      </c>
      <c r="D21" s="68">
        <f t="shared" si="7"/>
        <v>0.53129999999999999</v>
      </c>
      <c r="E21" s="69">
        <f t="shared" si="0"/>
        <v>3.6147754650074582E-2</v>
      </c>
      <c r="F21" s="70">
        <f t="shared" si="1"/>
        <v>0</v>
      </c>
      <c r="G21" s="69">
        <f t="shared" si="2"/>
        <v>3.6147754650074582E-2</v>
      </c>
      <c r="H21" s="71">
        <f t="shared" si="5"/>
        <v>23420445</v>
      </c>
      <c r="I21" s="72"/>
      <c r="J21" s="73">
        <f t="shared" si="3"/>
        <v>0</v>
      </c>
      <c r="K21" s="74"/>
      <c r="L21" s="75">
        <f t="shared" si="6"/>
        <v>0</v>
      </c>
      <c r="M21" s="76">
        <f t="shared" si="4"/>
        <v>23420445</v>
      </c>
    </row>
    <row r="22" spans="1:13" x14ac:dyDescent="0.2">
      <c r="A22" s="67">
        <v>34455</v>
      </c>
      <c r="B22" s="67">
        <v>34485</v>
      </c>
      <c r="C22" s="68">
        <v>0.36130000000000001</v>
      </c>
      <c r="D22" s="68">
        <f t="shared" si="7"/>
        <v>0.54195000000000004</v>
      </c>
      <c r="E22" s="69">
        <f t="shared" si="0"/>
        <v>3.674637202600306E-2</v>
      </c>
      <c r="F22" s="70">
        <f t="shared" si="1"/>
        <v>0</v>
      </c>
      <c r="G22" s="69">
        <f t="shared" si="2"/>
        <v>3.674637202600306E-2</v>
      </c>
      <c r="H22" s="71">
        <f t="shared" si="5"/>
        <v>23420445</v>
      </c>
      <c r="I22" s="72"/>
      <c r="J22" s="73">
        <f t="shared" si="3"/>
        <v>0</v>
      </c>
      <c r="K22" s="74"/>
      <c r="L22" s="75">
        <f t="shared" si="6"/>
        <v>0</v>
      </c>
      <c r="M22" s="76">
        <f t="shared" si="4"/>
        <v>23420445</v>
      </c>
    </row>
    <row r="23" spans="1:13" x14ac:dyDescent="0.2">
      <c r="A23" s="67">
        <v>34486</v>
      </c>
      <c r="B23" s="67">
        <v>34515</v>
      </c>
      <c r="C23" s="68">
        <v>0.36130000000000001</v>
      </c>
      <c r="D23" s="68">
        <f t="shared" si="7"/>
        <v>0.54195000000000004</v>
      </c>
      <c r="E23" s="69">
        <f t="shared" si="0"/>
        <v>3.674637202600306E-2</v>
      </c>
      <c r="F23" s="70">
        <f t="shared" si="1"/>
        <v>0</v>
      </c>
      <c r="G23" s="69">
        <f t="shared" si="2"/>
        <v>3.674637202600306E-2</v>
      </c>
      <c r="H23" s="71">
        <f t="shared" si="5"/>
        <v>23420445</v>
      </c>
      <c r="I23" s="72"/>
      <c r="J23" s="73">
        <f t="shared" si="3"/>
        <v>0</v>
      </c>
      <c r="K23" s="74"/>
      <c r="L23" s="75">
        <f t="shared" si="6"/>
        <v>0</v>
      </c>
      <c r="M23" s="76">
        <f t="shared" si="4"/>
        <v>23420445</v>
      </c>
    </row>
    <row r="24" spans="1:13" x14ac:dyDescent="0.2">
      <c r="A24" s="67">
        <v>34516</v>
      </c>
      <c r="B24" s="67">
        <v>34546</v>
      </c>
      <c r="C24" s="68">
        <v>0.36249999999999999</v>
      </c>
      <c r="D24" s="68">
        <f t="shared" si="7"/>
        <v>0.54374999999999996</v>
      </c>
      <c r="E24" s="69">
        <f t="shared" si="0"/>
        <v>3.6847172190201727E-2</v>
      </c>
      <c r="F24" s="70">
        <f t="shared" si="1"/>
        <v>0</v>
      </c>
      <c r="G24" s="69">
        <f t="shared" si="2"/>
        <v>3.6847172190201727E-2</v>
      </c>
      <c r="H24" s="71">
        <f t="shared" si="5"/>
        <v>23420445</v>
      </c>
      <c r="I24" s="72"/>
      <c r="J24" s="73">
        <f t="shared" si="3"/>
        <v>0</v>
      </c>
      <c r="K24" s="74"/>
      <c r="L24" s="75">
        <f t="shared" si="6"/>
        <v>0</v>
      </c>
      <c r="M24" s="76">
        <f t="shared" si="4"/>
        <v>23420445</v>
      </c>
    </row>
    <row r="25" spans="1:13" x14ac:dyDescent="0.2">
      <c r="A25" s="67">
        <v>34547</v>
      </c>
      <c r="B25" s="67">
        <v>34577</v>
      </c>
      <c r="C25" s="68">
        <v>0.36249999999999999</v>
      </c>
      <c r="D25" s="68">
        <f t="shared" si="7"/>
        <v>0.54374999999999996</v>
      </c>
      <c r="E25" s="69">
        <f t="shared" si="0"/>
        <v>3.6847172190201727E-2</v>
      </c>
      <c r="F25" s="70">
        <f t="shared" si="1"/>
        <v>0</v>
      </c>
      <c r="G25" s="69">
        <f t="shared" si="2"/>
        <v>3.6847172190201727E-2</v>
      </c>
      <c r="H25" s="71">
        <f t="shared" si="5"/>
        <v>23420445</v>
      </c>
      <c r="I25" s="72"/>
      <c r="J25" s="73">
        <f t="shared" si="3"/>
        <v>0</v>
      </c>
      <c r="K25" s="74"/>
      <c r="L25" s="75">
        <f t="shared" si="6"/>
        <v>0</v>
      </c>
      <c r="M25" s="76">
        <f t="shared" si="4"/>
        <v>23420445</v>
      </c>
    </row>
    <row r="26" spans="1:13" x14ac:dyDescent="0.2">
      <c r="A26" s="67">
        <v>34578</v>
      </c>
      <c r="B26" s="67">
        <v>34607</v>
      </c>
      <c r="C26" s="68">
        <v>0.36890000000000001</v>
      </c>
      <c r="D26" s="68">
        <f t="shared" si="7"/>
        <v>0.55335000000000001</v>
      </c>
      <c r="E26" s="69">
        <f t="shared" si="0"/>
        <v>3.7382960309269908E-2</v>
      </c>
      <c r="F26" s="70">
        <f t="shared" si="1"/>
        <v>0</v>
      </c>
      <c r="G26" s="69">
        <f t="shared" si="2"/>
        <v>3.7382960309269908E-2</v>
      </c>
      <c r="H26" s="71">
        <f t="shared" si="5"/>
        <v>23420445</v>
      </c>
      <c r="I26" s="72"/>
      <c r="J26" s="73">
        <f t="shared" si="3"/>
        <v>0</v>
      </c>
      <c r="K26" s="74"/>
      <c r="L26" s="75">
        <f t="shared" si="6"/>
        <v>0</v>
      </c>
      <c r="M26" s="76">
        <f t="shared" si="4"/>
        <v>23420445</v>
      </c>
    </row>
    <row r="27" spans="1:13" x14ac:dyDescent="0.2">
      <c r="A27" s="67">
        <v>34608</v>
      </c>
      <c r="B27" s="67">
        <v>34638</v>
      </c>
      <c r="C27" s="68">
        <v>0.36890000000000001</v>
      </c>
      <c r="D27" s="68">
        <f t="shared" si="7"/>
        <v>0.55335000000000001</v>
      </c>
      <c r="E27" s="69">
        <f t="shared" si="0"/>
        <v>3.7382960309269908E-2</v>
      </c>
      <c r="F27" s="70">
        <f t="shared" si="1"/>
        <v>0</v>
      </c>
      <c r="G27" s="69">
        <f t="shared" si="2"/>
        <v>3.7382960309269908E-2</v>
      </c>
      <c r="H27" s="71">
        <f t="shared" si="5"/>
        <v>23420445</v>
      </c>
      <c r="I27" s="72"/>
      <c r="J27" s="73">
        <f t="shared" si="3"/>
        <v>0</v>
      </c>
      <c r="K27" s="74"/>
      <c r="L27" s="75">
        <f t="shared" si="6"/>
        <v>0</v>
      </c>
      <c r="M27" s="76">
        <f t="shared" si="4"/>
        <v>23420445</v>
      </c>
    </row>
    <row r="28" spans="1:13" x14ac:dyDescent="0.2">
      <c r="A28" s="67">
        <v>34639</v>
      </c>
      <c r="B28" s="67">
        <v>34668</v>
      </c>
      <c r="C28" s="68">
        <v>0.3876</v>
      </c>
      <c r="D28" s="68">
        <f t="shared" si="7"/>
        <v>0.58140000000000003</v>
      </c>
      <c r="E28" s="69">
        <f t="shared" si="0"/>
        <v>3.8931253830614798E-2</v>
      </c>
      <c r="F28" s="70">
        <f t="shared" si="1"/>
        <v>0</v>
      </c>
      <c r="G28" s="69">
        <f t="shared" si="2"/>
        <v>3.8931253830614798E-2</v>
      </c>
      <c r="H28" s="71">
        <f t="shared" si="5"/>
        <v>23420445</v>
      </c>
      <c r="I28" s="72"/>
      <c r="J28" s="73">
        <f t="shared" si="3"/>
        <v>0</v>
      </c>
      <c r="K28" s="74"/>
      <c r="L28" s="75">
        <f t="shared" si="6"/>
        <v>0</v>
      </c>
      <c r="M28" s="76">
        <f t="shared" si="4"/>
        <v>23420445</v>
      </c>
    </row>
    <row r="29" spans="1:13" x14ac:dyDescent="0.2">
      <c r="A29" s="67">
        <v>34669</v>
      </c>
      <c r="B29" s="67">
        <v>34699</v>
      </c>
      <c r="C29" s="68">
        <v>0.3876</v>
      </c>
      <c r="D29" s="68">
        <f t="shared" si="7"/>
        <v>0.58140000000000003</v>
      </c>
      <c r="E29" s="69">
        <f t="shared" si="0"/>
        <v>3.8931253830614798E-2</v>
      </c>
      <c r="F29" s="70">
        <f t="shared" si="1"/>
        <v>0</v>
      </c>
      <c r="G29" s="69">
        <f t="shared" si="2"/>
        <v>3.8931253830614798E-2</v>
      </c>
      <c r="H29" s="71">
        <f t="shared" si="5"/>
        <v>23420445</v>
      </c>
      <c r="I29" s="72"/>
      <c r="J29" s="73">
        <f t="shared" si="3"/>
        <v>0</v>
      </c>
      <c r="K29" s="74"/>
      <c r="L29" s="75">
        <f t="shared" si="6"/>
        <v>0</v>
      </c>
      <c r="M29" s="76">
        <f t="shared" si="4"/>
        <v>23420445</v>
      </c>
    </row>
    <row r="30" spans="1:13" x14ac:dyDescent="0.2">
      <c r="A30" s="67">
        <v>34700</v>
      </c>
      <c r="B30" s="67">
        <v>34730</v>
      </c>
      <c r="C30" s="68">
        <v>0.4012</v>
      </c>
      <c r="D30" s="68">
        <f t="shared" si="7"/>
        <v>0.6018</v>
      </c>
      <c r="E30" s="69">
        <f t="shared" si="0"/>
        <v>4.0041552215966947E-2</v>
      </c>
      <c r="F30" s="70">
        <f t="shared" si="1"/>
        <v>0</v>
      </c>
      <c r="G30" s="69">
        <f t="shared" si="2"/>
        <v>4.0041552215966947E-2</v>
      </c>
      <c r="H30" s="71">
        <f t="shared" si="5"/>
        <v>23420445</v>
      </c>
      <c r="I30" s="72"/>
      <c r="J30" s="73">
        <f t="shared" si="3"/>
        <v>0</v>
      </c>
      <c r="K30" s="74"/>
      <c r="L30" s="75">
        <f t="shared" si="6"/>
        <v>0</v>
      </c>
      <c r="M30" s="76">
        <f t="shared" si="4"/>
        <v>23420445</v>
      </c>
    </row>
    <row r="31" spans="1:13" x14ac:dyDescent="0.2">
      <c r="A31" s="67">
        <v>34731</v>
      </c>
      <c r="B31" s="67">
        <v>34758</v>
      </c>
      <c r="C31" s="68">
        <v>0.4012</v>
      </c>
      <c r="D31" s="68">
        <f t="shared" si="7"/>
        <v>0.6018</v>
      </c>
      <c r="E31" s="69">
        <f t="shared" si="0"/>
        <v>4.0041552215966947E-2</v>
      </c>
      <c r="F31" s="70">
        <f t="shared" si="1"/>
        <v>0</v>
      </c>
      <c r="G31" s="69">
        <f t="shared" si="2"/>
        <v>4.0041552215966947E-2</v>
      </c>
      <c r="H31" s="71">
        <f t="shared" si="5"/>
        <v>23420445</v>
      </c>
      <c r="I31" s="72"/>
      <c r="J31" s="73">
        <f t="shared" si="3"/>
        <v>0</v>
      </c>
      <c r="K31" s="74"/>
      <c r="L31" s="75">
        <f t="shared" si="6"/>
        <v>0</v>
      </c>
      <c r="M31" s="76">
        <f t="shared" si="4"/>
        <v>23420445</v>
      </c>
    </row>
    <row r="32" spans="1:13" x14ac:dyDescent="0.2">
      <c r="A32" s="67">
        <v>34759</v>
      </c>
      <c r="B32" s="67">
        <v>34789</v>
      </c>
      <c r="C32" s="68">
        <v>0.4274</v>
      </c>
      <c r="D32" s="68">
        <f t="shared" si="7"/>
        <v>0.6411</v>
      </c>
      <c r="E32" s="69">
        <f t="shared" si="0"/>
        <v>4.2144451072936073E-2</v>
      </c>
      <c r="F32" s="70">
        <f t="shared" si="1"/>
        <v>0</v>
      </c>
      <c r="G32" s="69">
        <f t="shared" si="2"/>
        <v>4.2144451072936073E-2</v>
      </c>
      <c r="H32" s="71">
        <f t="shared" si="5"/>
        <v>23420445</v>
      </c>
      <c r="I32" s="72"/>
      <c r="J32" s="73">
        <f t="shared" si="3"/>
        <v>0</v>
      </c>
      <c r="K32" s="74"/>
      <c r="L32" s="75">
        <f t="shared" si="6"/>
        <v>0</v>
      </c>
      <c r="M32" s="76">
        <f t="shared" si="4"/>
        <v>23420445</v>
      </c>
    </row>
    <row r="33" spans="1:13" x14ac:dyDescent="0.2">
      <c r="A33" s="67">
        <v>34790</v>
      </c>
      <c r="B33" s="67">
        <v>34819</v>
      </c>
      <c r="C33" s="68">
        <v>0.4274</v>
      </c>
      <c r="D33" s="68">
        <f t="shared" si="7"/>
        <v>0.6411</v>
      </c>
      <c r="E33" s="69">
        <f t="shared" si="0"/>
        <v>4.2144451072936073E-2</v>
      </c>
      <c r="F33" s="70">
        <f t="shared" si="1"/>
        <v>0</v>
      </c>
      <c r="G33" s="69">
        <f t="shared" si="2"/>
        <v>4.2144451072936073E-2</v>
      </c>
      <c r="H33" s="71">
        <f t="shared" si="5"/>
        <v>23420445</v>
      </c>
      <c r="I33" s="72"/>
      <c r="J33" s="73">
        <f t="shared" si="3"/>
        <v>0</v>
      </c>
      <c r="K33" s="74"/>
      <c r="L33" s="75">
        <f t="shared" si="6"/>
        <v>0</v>
      </c>
      <c r="M33" s="76">
        <f t="shared" si="4"/>
        <v>23420445</v>
      </c>
    </row>
    <row r="34" spans="1:13" x14ac:dyDescent="0.2">
      <c r="A34" s="67">
        <v>34820</v>
      </c>
      <c r="B34" s="67">
        <v>34850</v>
      </c>
      <c r="C34" s="68">
        <v>0.42449999999999999</v>
      </c>
      <c r="D34" s="68">
        <f t="shared" si="7"/>
        <v>0.63674999999999993</v>
      </c>
      <c r="E34" s="69">
        <f t="shared" si="0"/>
        <v>4.1913973284369188E-2</v>
      </c>
      <c r="F34" s="70">
        <f t="shared" si="1"/>
        <v>0</v>
      </c>
      <c r="G34" s="69">
        <f t="shared" si="2"/>
        <v>4.1913973284369188E-2</v>
      </c>
      <c r="H34" s="71">
        <f t="shared" si="5"/>
        <v>23420445</v>
      </c>
      <c r="I34" s="72"/>
      <c r="J34" s="73">
        <f t="shared" si="3"/>
        <v>0</v>
      </c>
      <c r="K34" s="74"/>
      <c r="L34" s="75">
        <f t="shared" si="6"/>
        <v>0</v>
      </c>
      <c r="M34" s="76">
        <f t="shared" si="4"/>
        <v>23420445</v>
      </c>
    </row>
    <row r="35" spans="1:13" x14ac:dyDescent="0.2">
      <c r="A35" s="67">
        <v>34851</v>
      </c>
      <c r="B35" s="67">
        <v>34880</v>
      </c>
      <c r="C35" s="68">
        <v>0.42449999999999999</v>
      </c>
      <c r="D35" s="68">
        <f t="shared" si="7"/>
        <v>0.63674999999999993</v>
      </c>
      <c r="E35" s="69">
        <f t="shared" si="0"/>
        <v>4.1913973284369188E-2</v>
      </c>
      <c r="F35" s="70">
        <f t="shared" si="1"/>
        <v>0</v>
      </c>
      <c r="G35" s="69">
        <f t="shared" si="2"/>
        <v>4.1913973284369188E-2</v>
      </c>
      <c r="H35" s="71">
        <f t="shared" si="5"/>
        <v>23420445</v>
      </c>
      <c r="I35" s="72"/>
      <c r="J35" s="73">
        <f t="shared" si="3"/>
        <v>0</v>
      </c>
      <c r="K35" s="74"/>
      <c r="L35" s="75">
        <f t="shared" si="6"/>
        <v>0</v>
      </c>
      <c r="M35" s="76">
        <f t="shared" si="4"/>
        <v>23420445</v>
      </c>
    </row>
    <row r="36" spans="1:13" x14ac:dyDescent="0.2">
      <c r="A36" s="67">
        <v>34881</v>
      </c>
      <c r="B36" s="67">
        <v>34911</v>
      </c>
      <c r="C36" s="68">
        <v>0.43840000000000001</v>
      </c>
      <c r="D36" s="68">
        <f t="shared" si="7"/>
        <v>0.65759999999999996</v>
      </c>
      <c r="E36" s="69">
        <f t="shared" si="0"/>
        <v>4.3013616528578602E-2</v>
      </c>
      <c r="F36" s="70">
        <f t="shared" si="1"/>
        <v>0</v>
      </c>
      <c r="G36" s="69">
        <f t="shared" si="2"/>
        <v>4.3013616528578602E-2</v>
      </c>
      <c r="H36" s="71">
        <f t="shared" si="5"/>
        <v>23420445</v>
      </c>
      <c r="I36" s="72"/>
      <c r="J36" s="73">
        <f t="shared" si="3"/>
        <v>0</v>
      </c>
      <c r="K36" s="74"/>
      <c r="L36" s="75">
        <f t="shared" si="6"/>
        <v>0</v>
      </c>
      <c r="M36" s="76">
        <f t="shared" si="4"/>
        <v>23420445</v>
      </c>
    </row>
    <row r="37" spans="1:13" x14ac:dyDescent="0.2">
      <c r="A37" s="67">
        <v>34912</v>
      </c>
      <c r="B37" s="67">
        <v>34942</v>
      </c>
      <c r="C37" s="68">
        <v>0.43840000000000001</v>
      </c>
      <c r="D37" s="68">
        <f t="shared" si="7"/>
        <v>0.65759999999999996</v>
      </c>
      <c r="E37" s="69">
        <f t="shared" si="0"/>
        <v>4.3013616528578602E-2</v>
      </c>
      <c r="F37" s="70">
        <f t="shared" si="1"/>
        <v>0</v>
      </c>
      <c r="G37" s="69">
        <f t="shared" si="2"/>
        <v>4.3013616528578602E-2</v>
      </c>
      <c r="H37" s="71">
        <f t="shared" si="5"/>
        <v>23420445</v>
      </c>
      <c r="I37" s="72"/>
      <c r="J37" s="73">
        <f t="shared" si="3"/>
        <v>0</v>
      </c>
      <c r="K37" s="74"/>
      <c r="L37" s="75">
        <f t="shared" si="6"/>
        <v>0</v>
      </c>
      <c r="M37" s="76">
        <f t="shared" si="4"/>
        <v>23420445</v>
      </c>
    </row>
    <row r="38" spans="1:13" x14ac:dyDescent="0.2">
      <c r="A38" s="67">
        <v>34943</v>
      </c>
      <c r="B38" s="67">
        <v>34972</v>
      </c>
      <c r="C38" s="68">
        <v>0.44619999999999999</v>
      </c>
      <c r="D38" s="68">
        <f t="shared" si="7"/>
        <v>0.66930000000000001</v>
      </c>
      <c r="E38" s="69">
        <f t="shared" si="0"/>
        <v>4.3625141106360843E-2</v>
      </c>
      <c r="F38" s="70">
        <f t="shared" si="1"/>
        <v>0</v>
      </c>
      <c r="G38" s="69">
        <f t="shared" si="2"/>
        <v>4.3625141106360843E-2</v>
      </c>
      <c r="H38" s="71">
        <f t="shared" si="5"/>
        <v>23420445</v>
      </c>
      <c r="I38" s="72"/>
      <c r="J38" s="73">
        <f t="shared" si="3"/>
        <v>0</v>
      </c>
      <c r="K38" s="74"/>
      <c r="L38" s="75">
        <f t="shared" si="6"/>
        <v>0</v>
      </c>
      <c r="M38" s="76">
        <f t="shared" si="4"/>
        <v>23420445</v>
      </c>
    </row>
    <row r="39" spans="1:13" x14ac:dyDescent="0.2">
      <c r="A39" s="67">
        <v>34973</v>
      </c>
      <c r="B39" s="67">
        <v>35003</v>
      </c>
      <c r="C39" s="68">
        <v>0.44619999999999999</v>
      </c>
      <c r="D39" s="68">
        <f t="shared" si="7"/>
        <v>0.66930000000000001</v>
      </c>
      <c r="E39" s="69">
        <f t="shared" si="0"/>
        <v>4.3625141106360843E-2</v>
      </c>
      <c r="F39" s="70">
        <f t="shared" si="1"/>
        <v>0</v>
      </c>
      <c r="G39" s="69">
        <f t="shared" si="2"/>
        <v>4.3625141106360843E-2</v>
      </c>
      <c r="H39" s="71">
        <f t="shared" si="5"/>
        <v>23420445</v>
      </c>
      <c r="I39" s="72"/>
      <c r="J39" s="73">
        <f t="shared" si="3"/>
        <v>0</v>
      </c>
      <c r="K39" s="74"/>
      <c r="L39" s="75">
        <f t="shared" si="6"/>
        <v>0</v>
      </c>
      <c r="M39" s="76">
        <f t="shared" si="4"/>
        <v>23420445</v>
      </c>
    </row>
    <row r="40" spans="1:13" x14ac:dyDescent="0.2">
      <c r="A40" s="67">
        <v>35004</v>
      </c>
      <c r="B40" s="67">
        <v>35033</v>
      </c>
      <c r="C40" s="68">
        <v>0.42720000000000002</v>
      </c>
      <c r="D40" s="68">
        <f t="shared" si="7"/>
        <v>0.64080000000000004</v>
      </c>
      <c r="E40" s="69">
        <f t="shared" si="0"/>
        <v>4.212857404262671E-2</v>
      </c>
      <c r="F40" s="70">
        <f t="shared" si="1"/>
        <v>0</v>
      </c>
      <c r="G40" s="69">
        <f t="shared" si="2"/>
        <v>4.212857404262671E-2</v>
      </c>
      <c r="H40" s="71">
        <f t="shared" si="5"/>
        <v>23420445</v>
      </c>
      <c r="I40" s="72"/>
      <c r="J40" s="73">
        <f t="shared" si="3"/>
        <v>0</v>
      </c>
      <c r="K40" s="74"/>
      <c r="L40" s="75">
        <f t="shared" si="6"/>
        <v>0</v>
      </c>
      <c r="M40" s="76">
        <f t="shared" si="4"/>
        <v>23420445</v>
      </c>
    </row>
    <row r="41" spans="1:13" x14ac:dyDescent="0.2">
      <c r="A41" s="67">
        <v>35034</v>
      </c>
      <c r="B41" s="67">
        <v>35064</v>
      </c>
      <c r="C41" s="68">
        <v>0.42720000000000002</v>
      </c>
      <c r="D41" s="68">
        <f t="shared" si="7"/>
        <v>0.64080000000000004</v>
      </c>
      <c r="E41" s="69">
        <f t="shared" si="0"/>
        <v>4.212857404262671E-2</v>
      </c>
      <c r="F41" s="70">
        <f t="shared" si="1"/>
        <v>0</v>
      </c>
      <c r="G41" s="69">
        <f t="shared" si="2"/>
        <v>4.212857404262671E-2</v>
      </c>
      <c r="H41" s="71">
        <f t="shared" si="5"/>
        <v>23420445</v>
      </c>
      <c r="I41" s="72"/>
      <c r="J41" s="73">
        <f t="shared" si="3"/>
        <v>0</v>
      </c>
      <c r="K41" s="74"/>
      <c r="L41" s="75">
        <f t="shared" si="6"/>
        <v>0</v>
      </c>
      <c r="M41" s="76">
        <f t="shared" si="4"/>
        <v>23420445</v>
      </c>
    </row>
    <row r="42" spans="1:13" x14ac:dyDescent="0.2">
      <c r="A42" s="67">
        <v>35065</v>
      </c>
      <c r="B42" s="67">
        <v>35095</v>
      </c>
      <c r="C42" s="68">
        <v>0.4027</v>
      </c>
      <c r="D42" s="68">
        <f t="shared" si="7"/>
        <v>0.60404999999999998</v>
      </c>
      <c r="E42" s="69">
        <f t="shared" si="0"/>
        <v>4.0163216815929825E-2</v>
      </c>
      <c r="F42" s="70">
        <f t="shared" si="1"/>
        <v>0</v>
      </c>
      <c r="G42" s="69">
        <f t="shared" si="2"/>
        <v>4.0163216815929825E-2</v>
      </c>
      <c r="H42" s="71">
        <f t="shared" si="5"/>
        <v>23420445</v>
      </c>
      <c r="I42" s="72"/>
      <c r="J42" s="73">
        <f t="shared" si="3"/>
        <v>0</v>
      </c>
      <c r="K42" s="74"/>
      <c r="L42" s="75">
        <f t="shared" si="6"/>
        <v>0</v>
      </c>
      <c r="M42" s="76">
        <f t="shared" si="4"/>
        <v>23420445</v>
      </c>
    </row>
    <row r="43" spans="1:13" x14ac:dyDescent="0.2">
      <c r="A43" s="67">
        <v>35096</v>
      </c>
      <c r="B43" s="67">
        <v>35124</v>
      </c>
      <c r="C43" s="68">
        <v>0.4027</v>
      </c>
      <c r="D43" s="68">
        <f t="shared" si="7"/>
        <v>0.60404999999999998</v>
      </c>
      <c r="E43" s="69">
        <f t="shared" si="0"/>
        <v>4.0163216815929825E-2</v>
      </c>
      <c r="F43" s="70">
        <f t="shared" si="1"/>
        <v>0</v>
      </c>
      <c r="G43" s="69">
        <f t="shared" si="2"/>
        <v>4.0163216815929825E-2</v>
      </c>
      <c r="H43" s="71">
        <f t="shared" si="5"/>
        <v>23420445</v>
      </c>
      <c r="I43" s="72"/>
      <c r="J43" s="73">
        <f t="shared" si="3"/>
        <v>0</v>
      </c>
      <c r="K43" s="74"/>
      <c r="L43" s="75">
        <f t="shared" si="6"/>
        <v>0</v>
      </c>
      <c r="M43" s="76">
        <f t="shared" si="4"/>
        <v>23420445</v>
      </c>
    </row>
    <row r="44" spans="1:13" x14ac:dyDescent="0.2">
      <c r="A44" s="67">
        <v>35125</v>
      </c>
      <c r="B44" s="67">
        <v>35155</v>
      </c>
      <c r="C44" s="68">
        <v>0.41370000000000001</v>
      </c>
      <c r="D44" s="68">
        <f t="shared" si="7"/>
        <v>0.62055000000000005</v>
      </c>
      <c r="E44" s="69">
        <f t="shared" si="0"/>
        <v>4.105067383450578E-2</v>
      </c>
      <c r="F44" s="70">
        <f t="shared" si="1"/>
        <v>0</v>
      </c>
      <c r="G44" s="69">
        <f t="shared" si="2"/>
        <v>4.105067383450578E-2</v>
      </c>
      <c r="H44" s="71">
        <f t="shared" si="5"/>
        <v>23420445</v>
      </c>
      <c r="I44" s="72"/>
      <c r="J44" s="73">
        <f t="shared" si="3"/>
        <v>0</v>
      </c>
      <c r="K44" s="74"/>
      <c r="L44" s="75">
        <f t="shared" si="6"/>
        <v>0</v>
      </c>
      <c r="M44" s="76">
        <f t="shared" si="4"/>
        <v>23420445</v>
      </c>
    </row>
    <row r="45" spans="1:13" x14ac:dyDescent="0.2">
      <c r="A45" s="67">
        <v>35156</v>
      </c>
      <c r="B45" s="67">
        <v>35185</v>
      </c>
      <c r="C45" s="68">
        <v>0.41370000000000001</v>
      </c>
      <c r="D45" s="68">
        <f t="shared" si="7"/>
        <v>0.62055000000000005</v>
      </c>
      <c r="E45" s="69">
        <f t="shared" si="0"/>
        <v>4.105067383450578E-2</v>
      </c>
      <c r="F45" s="70">
        <f t="shared" si="1"/>
        <v>0</v>
      </c>
      <c r="G45" s="69">
        <f t="shared" si="2"/>
        <v>4.105067383450578E-2</v>
      </c>
      <c r="H45" s="71">
        <f t="shared" si="5"/>
        <v>23420445</v>
      </c>
      <c r="I45" s="72"/>
      <c r="J45" s="73">
        <f t="shared" si="3"/>
        <v>0</v>
      </c>
      <c r="K45" s="74"/>
      <c r="L45" s="75">
        <f t="shared" si="6"/>
        <v>0</v>
      </c>
      <c r="M45" s="76">
        <f t="shared" si="4"/>
        <v>23420445</v>
      </c>
    </row>
    <row r="46" spans="1:13" x14ac:dyDescent="0.2">
      <c r="A46" s="67">
        <v>35186</v>
      </c>
      <c r="B46" s="67">
        <v>35216</v>
      </c>
      <c r="C46" s="68">
        <v>0.4219</v>
      </c>
      <c r="D46" s="68">
        <f t="shared" si="7"/>
        <v>0.63285000000000002</v>
      </c>
      <c r="E46" s="69">
        <f t="shared" si="0"/>
        <v>4.1706860154384851E-2</v>
      </c>
      <c r="F46" s="70">
        <f t="shared" si="1"/>
        <v>0</v>
      </c>
      <c r="G46" s="69">
        <f t="shared" si="2"/>
        <v>4.1706860154384851E-2</v>
      </c>
      <c r="H46" s="71">
        <f t="shared" si="5"/>
        <v>23420445</v>
      </c>
      <c r="I46" s="72"/>
      <c r="J46" s="73">
        <f t="shared" si="3"/>
        <v>0</v>
      </c>
      <c r="K46" s="74"/>
      <c r="L46" s="75">
        <f t="shared" si="6"/>
        <v>0</v>
      </c>
      <c r="M46" s="76">
        <f t="shared" si="4"/>
        <v>23420445</v>
      </c>
    </row>
    <row r="47" spans="1:13" x14ac:dyDescent="0.2">
      <c r="A47" s="67">
        <v>35217</v>
      </c>
      <c r="B47" s="67">
        <v>35246</v>
      </c>
      <c r="C47" s="68">
        <v>0.4219</v>
      </c>
      <c r="D47" s="68">
        <f t="shared" si="7"/>
        <v>0.63285000000000002</v>
      </c>
      <c r="E47" s="69">
        <f t="shared" si="0"/>
        <v>4.1706860154384851E-2</v>
      </c>
      <c r="F47" s="70">
        <f t="shared" si="1"/>
        <v>0</v>
      </c>
      <c r="G47" s="69">
        <f t="shared" si="2"/>
        <v>4.1706860154384851E-2</v>
      </c>
      <c r="H47" s="71">
        <f t="shared" si="5"/>
        <v>23420445</v>
      </c>
      <c r="I47" s="72"/>
      <c r="J47" s="73">
        <f t="shared" si="3"/>
        <v>0</v>
      </c>
      <c r="K47" s="74"/>
      <c r="L47" s="75">
        <f t="shared" si="6"/>
        <v>0</v>
      </c>
      <c r="M47" s="76">
        <f t="shared" si="4"/>
        <v>23420445</v>
      </c>
    </row>
    <row r="48" spans="1:13" x14ac:dyDescent="0.2">
      <c r="A48" s="67">
        <v>35247</v>
      </c>
      <c r="B48" s="67">
        <v>35277</v>
      </c>
      <c r="C48" s="68">
        <v>0.4294</v>
      </c>
      <c r="D48" s="68">
        <f t="shared" si="7"/>
        <v>0.64410000000000001</v>
      </c>
      <c r="E48" s="69">
        <f t="shared" si="0"/>
        <v>4.2303075213146357E-2</v>
      </c>
      <c r="F48" s="70">
        <f t="shared" si="1"/>
        <v>0</v>
      </c>
      <c r="G48" s="69">
        <f t="shared" si="2"/>
        <v>4.2303075213146357E-2</v>
      </c>
      <c r="H48" s="71">
        <f t="shared" si="5"/>
        <v>23420445</v>
      </c>
      <c r="I48" s="72"/>
      <c r="J48" s="73">
        <f t="shared" si="3"/>
        <v>0</v>
      </c>
      <c r="K48" s="74"/>
      <c r="L48" s="75">
        <f t="shared" si="6"/>
        <v>0</v>
      </c>
      <c r="M48" s="76">
        <f t="shared" si="4"/>
        <v>23420445</v>
      </c>
    </row>
    <row r="49" spans="1:13" x14ac:dyDescent="0.2">
      <c r="A49" s="67">
        <v>35278</v>
      </c>
      <c r="B49" s="67">
        <v>35308</v>
      </c>
      <c r="C49" s="68">
        <v>0.4294</v>
      </c>
      <c r="D49" s="68">
        <f t="shared" si="7"/>
        <v>0.64410000000000001</v>
      </c>
      <c r="E49" s="69">
        <f t="shared" si="0"/>
        <v>4.2303075213146357E-2</v>
      </c>
      <c r="F49" s="70">
        <f t="shared" si="1"/>
        <v>0</v>
      </c>
      <c r="G49" s="69">
        <f t="shared" si="2"/>
        <v>4.2303075213146357E-2</v>
      </c>
      <c r="H49" s="71">
        <f t="shared" si="5"/>
        <v>23420445</v>
      </c>
      <c r="I49" s="72"/>
      <c r="J49" s="73">
        <f t="shared" si="3"/>
        <v>0</v>
      </c>
      <c r="K49" s="74"/>
      <c r="L49" s="75">
        <f t="shared" si="6"/>
        <v>0</v>
      </c>
      <c r="M49" s="76">
        <f t="shared" si="4"/>
        <v>23420445</v>
      </c>
    </row>
    <row r="50" spans="1:13" x14ac:dyDescent="0.2">
      <c r="A50" s="67">
        <v>35309</v>
      </c>
      <c r="B50" s="67">
        <v>35338</v>
      </c>
      <c r="C50" s="68">
        <v>0.4229</v>
      </c>
      <c r="D50" s="68">
        <f t="shared" si="7"/>
        <v>0.63434999999999997</v>
      </c>
      <c r="E50" s="69">
        <f t="shared" si="0"/>
        <v>4.1786572659671561E-2</v>
      </c>
      <c r="F50" s="70">
        <f t="shared" si="1"/>
        <v>0</v>
      </c>
      <c r="G50" s="69">
        <f t="shared" si="2"/>
        <v>4.1786572659671561E-2</v>
      </c>
      <c r="H50" s="71">
        <f t="shared" si="5"/>
        <v>23420445</v>
      </c>
      <c r="I50" s="72"/>
      <c r="J50" s="73">
        <f t="shared" si="3"/>
        <v>0</v>
      </c>
      <c r="K50" s="74"/>
      <c r="L50" s="75">
        <f t="shared" si="6"/>
        <v>0</v>
      </c>
      <c r="M50" s="76">
        <f t="shared" si="4"/>
        <v>23420445</v>
      </c>
    </row>
    <row r="51" spans="1:13" x14ac:dyDescent="0.2">
      <c r="A51" s="67">
        <v>35339</v>
      </c>
      <c r="B51" s="67">
        <v>35369</v>
      </c>
      <c r="C51" s="68">
        <v>0.4229</v>
      </c>
      <c r="D51" s="68">
        <f t="shared" si="7"/>
        <v>0.63434999999999997</v>
      </c>
      <c r="E51" s="69">
        <f t="shared" si="0"/>
        <v>4.1786572659671561E-2</v>
      </c>
      <c r="F51" s="70">
        <f t="shared" si="1"/>
        <v>0</v>
      </c>
      <c r="G51" s="69">
        <f t="shared" si="2"/>
        <v>4.1786572659671561E-2</v>
      </c>
      <c r="H51" s="71">
        <f t="shared" si="5"/>
        <v>23420445</v>
      </c>
      <c r="I51" s="72"/>
      <c r="J51" s="73">
        <f t="shared" si="3"/>
        <v>0</v>
      </c>
      <c r="K51" s="74"/>
      <c r="L51" s="75">
        <f t="shared" si="6"/>
        <v>0</v>
      </c>
      <c r="M51" s="76">
        <f t="shared" si="4"/>
        <v>23420445</v>
      </c>
    </row>
    <row r="52" spans="1:13" x14ac:dyDescent="0.2">
      <c r="A52" s="67">
        <v>35370</v>
      </c>
      <c r="B52" s="67">
        <v>35399</v>
      </c>
      <c r="C52" s="68">
        <v>0.41370000000000001</v>
      </c>
      <c r="D52" s="68">
        <f t="shared" si="7"/>
        <v>0.62055000000000005</v>
      </c>
      <c r="E52" s="69">
        <f t="shared" si="0"/>
        <v>4.105067383450578E-2</v>
      </c>
      <c r="F52" s="70">
        <f t="shared" si="1"/>
        <v>0</v>
      </c>
      <c r="G52" s="69">
        <f t="shared" si="2"/>
        <v>4.105067383450578E-2</v>
      </c>
      <c r="H52" s="71">
        <f t="shared" si="5"/>
        <v>23420445</v>
      </c>
      <c r="I52" s="72"/>
      <c r="J52" s="73">
        <f t="shared" si="3"/>
        <v>0</v>
      </c>
      <c r="K52" s="74"/>
      <c r="L52" s="75">
        <f t="shared" si="6"/>
        <v>0</v>
      </c>
      <c r="M52" s="76">
        <f t="shared" si="4"/>
        <v>23420445</v>
      </c>
    </row>
    <row r="53" spans="1:13" x14ac:dyDescent="0.2">
      <c r="A53" s="67">
        <v>35400</v>
      </c>
      <c r="B53" s="67">
        <v>35430</v>
      </c>
      <c r="C53" s="68">
        <v>0.41370000000000001</v>
      </c>
      <c r="D53" s="68">
        <f t="shared" si="7"/>
        <v>0.62055000000000005</v>
      </c>
      <c r="E53" s="69">
        <f t="shared" si="0"/>
        <v>4.105067383450578E-2</v>
      </c>
      <c r="F53" s="70">
        <f t="shared" si="1"/>
        <v>0</v>
      </c>
      <c r="G53" s="69">
        <f t="shared" si="2"/>
        <v>4.105067383450578E-2</v>
      </c>
      <c r="H53" s="71">
        <f t="shared" si="5"/>
        <v>23420445</v>
      </c>
      <c r="I53" s="72"/>
      <c r="J53" s="73">
        <f t="shared" si="3"/>
        <v>0</v>
      </c>
      <c r="K53" s="74"/>
      <c r="L53" s="75">
        <f t="shared" si="6"/>
        <v>0</v>
      </c>
      <c r="M53" s="76">
        <f t="shared" si="4"/>
        <v>23420445</v>
      </c>
    </row>
    <row r="54" spans="1:13" x14ac:dyDescent="0.2">
      <c r="A54" s="67">
        <v>35431</v>
      </c>
      <c r="B54" s="67">
        <v>35461</v>
      </c>
      <c r="C54" s="68">
        <v>0.3977</v>
      </c>
      <c r="D54" s="68">
        <f t="shared" si="7"/>
        <v>0.59655000000000002</v>
      </c>
      <c r="E54" s="69">
        <f t="shared" si="0"/>
        <v>3.9757057803710527E-2</v>
      </c>
      <c r="F54" s="70">
        <f t="shared" si="1"/>
        <v>0</v>
      </c>
      <c r="G54" s="69">
        <f t="shared" si="2"/>
        <v>3.9757057803710527E-2</v>
      </c>
      <c r="H54" s="71">
        <f t="shared" si="5"/>
        <v>23420445</v>
      </c>
      <c r="I54" s="72"/>
      <c r="J54" s="73">
        <f t="shared" si="3"/>
        <v>0</v>
      </c>
      <c r="K54" s="74"/>
      <c r="L54" s="75">
        <f t="shared" si="6"/>
        <v>0</v>
      </c>
      <c r="M54" s="76">
        <f t="shared" si="4"/>
        <v>23420445</v>
      </c>
    </row>
    <row r="55" spans="1:13" x14ac:dyDescent="0.2">
      <c r="A55" s="67">
        <v>35462</v>
      </c>
      <c r="B55" s="67">
        <v>35489</v>
      </c>
      <c r="C55" s="68">
        <v>0.3977</v>
      </c>
      <c r="D55" s="68">
        <f t="shared" si="7"/>
        <v>0.59655000000000002</v>
      </c>
      <c r="E55" s="69">
        <f t="shared" si="0"/>
        <v>3.9757057803710527E-2</v>
      </c>
      <c r="F55" s="70">
        <f t="shared" si="1"/>
        <v>0</v>
      </c>
      <c r="G55" s="69">
        <f t="shared" si="2"/>
        <v>3.9757057803710527E-2</v>
      </c>
      <c r="H55" s="71">
        <f t="shared" si="5"/>
        <v>23420445</v>
      </c>
      <c r="I55" s="72"/>
      <c r="J55" s="73">
        <f t="shared" si="3"/>
        <v>0</v>
      </c>
      <c r="K55" s="74"/>
      <c r="L55" s="75">
        <f t="shared" si="6"/>
        <v>0</v>
      </c>
      <c r="M55" s="76">
        <f t="shared" si="4"/>
        <v>23420445</v>
      </c>
    </row>
    <row r="56" spans="1:13" x14ac:dyDescent="0.2">
      <c r="A56" s="67">
        <v>35490</v>
      </c>
      <c r="B56" s="67">
        <v>35520</v>
      </c>
      <c r="C56" s="68">
        <v>0.38950000000000001</v>
      </c>
      <c r="D56" s="68">
        <f t="shared" si="7"/>
        <v>0.58425000000000005</v>
      </c>
      <c r="E56" s="69">
        <f t="shared" si="0"/>
        <v>3.9087155305693289E-2</v>
      </c>
      <c r="F56" s="70">
        <f t="shared" si="1"/>
        <v>0</v>
      </c>
      <c r="G56" s="69">
        <f t="shared" si="2"/>
        <v>3.9087155305693289E-2</v>
      </c>
      <c r="H56" s="71">
        <f t="shared" si="5"/>
        <v>23420445</v>
      </c>
      <c r="I56" s="72"/>
      <c r="J56" s="73">
        <f t="shared" si="3"/>
        <v>0</v>
      </c>
      <c r="K56" s="74"/>
      <c r="L56" s="75">
        <f t="shared" si="6"/>
        <v>0</v>
      </c>
      <c r="M56" s="76">
        <f t="shared" si="4"/>
        <v>23420445</v>
      </c>
    </row>
    <row r="57" spans="1:13" x14ac:dyDescent="0.2">
      <c r="A57" s="67">
        <v>35521</v>
      </c>
      <c r="B57" s="67">
        <v>35550</v>
      </c>
      <c r="C57" s="68">
        <v>0.38950000000000001</v>
      </c>
      <c r="D57" s="68">
        <f t="shared" si="7"/>
        <v>0.58425000000000005</v>
      </c>
      <c r="E57" s="69">
        <f t="shared" si="0"/>
        <v>3.9087155305693289E-2</v>
      </c>
      <c r="F57" s="70">
        <f t="shared" si="1"/>
        <v>0</v>
      </c>
      <c r="G57" s="69">
        <f t="shared" si="2"/>
        <v>3.9087155305693289E-2</v>
      </c>
      <c r="H57" s="71">
        <f t="shared" si="5"/>
        <v>23420445</v>
      </c>
      <c r="I57" s="72"/>
      <c r="J57" s="73">
        <f t="shared" si="3"/>
        <v>0</v>
      </c>
      <c r="K57" s="74"/>
      <c r="L57" s="75">
        <f t="shared" si="6"/>
        <v>0</v>
      </c>
      <c r="M57" s="76">
        <f t="shared" si="4"/>
        <v>23420445</v>
      </c>
    </row>
    <row r="58" spans="1:13" x14ac:dyDescent="0.2">
      <c r="A58" s="67">
        <v>35551</v>
      </c>
      <c r="B58" s="67">
        <v>35581</v>
      </c>
      <c r="C58" s="68">
        <v>0.36990000000000001</v>
      </c>
      <c r="D58" s="68">
        <f t="shared" si="7"/>
        <v>0.55485000000000007</v>
      </c>
      <c r="E58" s="69">
        <f t="shared" si="0"/>
        <v>3.7466402877442295E-2</v>
      </c>
      <c r="F58" s="70">
        <f t="shared" si="1"/>
        <v>0</v>
      </c>
      <c r="G58" s="69">
        <f t="shared" si="2"/>
        <v>3.7466402877442295E-2</v>
      </c>
      <c r="H58" s="71">
        <f t="shared" si="5"/>
        <v>23420445</v>
      </c>
      <c r="I58" s="72"/>
      <c r="J58" s="73">
        <f t="shared" si="3"/>
        <v>0</v>
      </c>
      <c r="K58" s="74"/>
      <c r="L58" s="75">
        <f t="shared" si="6"/>
        <v>0</v>
      </c>
      <c r="M58" s="76">
        <f t="shared" si="4"/>
        <v>23420445</v>
      </c>
    </row>
    <row r="59" spans="1:13" x14ac:dyDescent="0.2">
      <c r="A59" s="67">
        <v>35582</v>
      </c>
      <c r="B59" s="67">
        <v>35611</v>
      </c>
      <c r="C59" s="68">
        <v>0.36990000000000001</v>
      </c>
      <c r="D59" s="68">
        <f t="shared" si="7"/>
        <v>0.55485000000000007</v>
      </c>
      <c r="E59" s="69">
        <f t="shared" si="0"/>
        <v>3.7466402877442295E-2</v>
      </c>
      <c r="F59" s="70">
        <f t="shared" si="1"/>
        <v>0</v>
      </c>
      <c r="G59" s="69">
        <f t="shared" si="2"/>
        <v>3.7466402877442295E-2</v>
      </c>
      <c r="H59" s="71">
        <f t="shared" si="5"/>
        <v>23420445</v>
      </c>
      <c r="I59" s="72"/>
      <c r="J59" s="73">
        <f t="shared" si="3"/>
        <v>0</v>
      </c>
      <c r="K59" s="74"/>
      <c r="L59" s="75">
        <f t="shared" si="6"/>
        <v>0</v>
      </c>
      <c r="M59" s="76">
        <f t="shared" si="4"/>
        <v>23420445</v>
      </c>
    </row>
    <row r="60" spans="1:13" x14ac:dyDescent="0.2">
      <c r="A60" s="67">
        <v>35612</v>
      </c>
      <c r="B60" s="67">
        <v>35642</v>
      </c>
      <c r="C60" s="68">
        <v>0.36499999999999999</v>
      </c>
      <c r="D60" s="68">
        <f t="shared" si="7"/>
        <v>0.54749999999999999</v>
      </c>
      <c r="E60" s="69">
        <f t="shared" si="0"/>
        <v>3.7056826962686529E-2</v>
      </c>
      <c r="F60" s="70">
        <f t="shared" si="1"/>
        <v>0</v>
      </c>
      <c r="G60" s="69">
        <f t="shared" si="2"/>
        <v>3.7056826962686529E-2</v>
      </c>
      <c r="H60" s="71">
        <f t="shared" si="5"/>
        <v>23420445</v>
      </c>
      <c r="I60" s="72"/>
      <c r="J60" s="73">
        <f t="shared" si="3"/>
        <v>0</v>
      </c>
      <c r="K60" s="74"/>
      <c r="L60" s="75">
        <f t="shared" si="6"/>
        <v>0</v>
      </c>
      <c r="M60" s="76">
        <f t="shared" si="4"/>
        <v>23420445</v>
      </c>
    </row>
    <row r="61" spans="1:13" x14ac:dyDescent="0.2">
      <c r="A61" s="67">
        <v>35643</v>
      </c>
      <c r="B61" s="67">
        <v>35673</v>
      </c>
      <c r="C61" s="68">
        <v>0.36499999999999999</v>
      </c>
      <c r="D61" s="68">
        <f t="shared" si="7"/>
        <v>0.54749999999999999</v>
      </c>
      <c r="E61" s="69">
        <f t="shared" si="0"/>
        <v>3.7056826962686529E-2</v>
      </c>
      <c r="F61" s="70">
        <f t="shared" si="1"/>
        <v>0</v>
      </c>
      <c r="G61" s="69">
        <f t="shared" si="2"/>
        <v>3.7056826962686529E-2</v>
      </c>
      <c r="H61" s="71">
        <f t="shared" si="5"/>
        <v>23420445</v>
      </c>
      <c r="I61" s="72"/>
      <c r="J61" s="73">
        <f t="shared" si="3"/>
        <v>0</v>
      </c>
      <c r="K61" s="74"/>
      <c r="L61" s="75">
        <f t="shared" si="6"/>
        <v>0</v>
      </c>
      <c r="M61" s="76">
        <f t="shared" si="4"/>
        <v>23420445</v>
      </c>
    </row>
    <row r="62" spans="1:13" x14ac:dyDescent="0.2">
      <c r="A62" s="67">
        <v>35674</v>
      </c>
      <c r="B62" s="67">
        <v>35703</v>
      </c>
      <c r="C62" s="68">
        <v>0.31840000000000002</v>
      </c>
      <c r="D62" s="68">
        <f t="shared" si="7"/>
        <v>0.47760000000000002</v>
      </c>
      <c r="E62" s="69">
        <f t="shared" si="0"/>
        <v>3.3069976778820731E-2</v>
      </c>
      <c r="F62" s="70">
        <f t="shared" si="1"/>
        <v>0</v>
      </c>
      <c r="G62" s="69">
        <f t="shared" si="2"/>
        <v>3.3069976778820731E-2</v>
      </c>
      <c r="H62" s="71">
        <f t="shared" si="5"/>
        <v>23420445</v>
      </c>
      <c r="I62" s="72"/>
      <c r="J62" s="73">
        <f t="shared" si="3"/>
        <v>0</v>
      </c>
      <c r="K62" s="74"/>
      <c r="L62" s="75">
        <f t="shared" si="6"/>
        <v>0</v>
      </c>
      <c r="M62" s="76">
        <f t="shared" si="4"/>
        <v>23420445</v>
      </c>
    </row>
    <row r="63" spans="1:13" x14ac:dyDescent="0.2">
      <c r="A63" s="67">
        <v>35704</v>
      </c>
      <c r="B63" s="67">
        <v>35734</v>
      </c>
      <c r="C63" s="68">
        <v>0.31330000000000002</v>
      </c>
      <c r="D63" s="68">
        <f t="shared" si="7"/>
        <v>0.46995000000000003</v>
      </c>
      <c r="E63" s="69">
        <f t="shared" si="0"/>
        <v>3.2623204937920702E-2</v>
      </c>
      <c r="F63" s="70">
        <f t="shared" si="1"/>
        <v>0</v>
      </c>
      <c r="G63" s="69">
        <f t="shared" si="2"/>
        <v>3.2623204937920702E-2</v>
      </c>
      <c r="H63" s="71">
        <f t="shared" si="5"/>
        <v>23420445</v>
      </c>
      <c r="I63" s="72"/>
      <c r="J63" s="73">
        <f t="shared" si="3"/>
        <v>0</v>
      </c>
      <c r="K63" s="74"/>
      <c r="L63" s="75">
        <f t="shared" si="6"/>
        <v>0</v>
      </c>
      <c r="M63" s="76">
        <f t="shared" si="4"/>
        <v>23420445</v>
      </c>
    </row>
    <row r="64" spans="1:13" x14ac:dyDescent="0.2">
      <c r="A64" s="67">
        <v>35735</v>
      </c>
      <c r="B64" s="67">
        <v>35764</v>
      </c>
      <c r="C64" s="68">
        <v>0.31469999999999998</v>
      </c>
      <c r="D64" s="68">
        <f t="shared" si="7"/>
        <v>0.47204999999999997</v>
      </c>
      <c r="E64" s="69">
        <f t="shared" si="0"/>
        <v>3.2746060030486523E-2</v>
      </c>
      <c r="F64" s="70">
        <f t="shared" si="1"/>
        <v>0</v>
      </c>
      <c r="G64" s="69">
        <f t="shared" si="2"/>
        <v>3.2746060030486523E-2</v>
      </c>
      <c r="H64" s="71">
        <f t="shared" si="5"/>
        <v>23420445</v>
      </c>
      <c r="I64" s="72"/>
      <c r="J64" s="73">
        <f t="shared" si="3"/>
        <v>0</v>
      </c>
      <c r="K64" s="74"/>
      <c r="L64" s="75">
        <f t="shared" si="6"/>
        <v>0</v>
      </c>
      <c r="M64" s="76">
        <f t="shared" si="4"/>
        <v>23420445</v>
      </c>
    </row>
    <row r="65" spans="1:13" x14ac:dyDescent="0.2">
      <c r="A65" s="67">
        <v>35765</v>
      </c>
      <c r="B65" s="67">
        <v>35795</v>
      </c>
      <c r="C65" s="68">
        <v>0.31740000000000002</v>
      </c>
      <c r="D65" s="68">
        <f t="shared" si="7"/>
        <v>0.47610000000000002</v>
      </c>
      <c r="E65" s="69">
        <f t="shared" si="0"/>
        <v>3.2982541837264678E-2</v>
      </c>
      <c r="F65" s="70">
        <f t="shared" si="1"/>
        <v>0</v>
      </c>
      <c r="G65" s="69">
        <f t="shared" si="2"/>
        <v>3.2982541837264678E-2</v>
      </c>
      <c r="H65" s="71">
        <f t="shared" si="5"/>
        <v>23420445</v>
      </c>
      <c r="I65" s="72"/>
      <c r="J65" s="73">
        <f t="shared" si="3"/>
        <v>0</v>
      </c>
      <c r="K65" s="74"/>
      <c r="L65" s="75">
        <f t="shared" si="6"/>
        <v>0</v>
      </c>
      <c r="M65" s="76">
        <f t="shared" si="4"/>
        <v>23420445</v>
      </c>
    </row>
    <row r="66" spans="1:13" x14ac:dyDescent="0.2">
      <c r="A66" s="67">
        <v>35796</v>
      </c>
      <c r="B66" s="67">
        <v>35826</v>
      </c>
      <c r="C66" s="68">
        <v>0.31690000000000002</v>
      </c>
      <c r="D66" s="68">
        <f t="shared" si="7"/>
        <v>0.47535000000000005</v>
      </c>
      <c r="E66" s="69">
        <f t="shared" si="0"/>
        <v>3.2938793819768719E-2</v>
      </c>
      <c r="F66" s="70">
        <f t="shared" si="1"/>
        <v>0</v>
      </c>
      <c r="G66" s="69">
        <f t="shared" si="2"/>
        <v>3.2938793819768719E-2</v>
      </c>
      <c r="H66" s="71">
        <f t="shared" si="5"/>
        <v>23420445</v>
      </c>
      <c r="I66" s="72"/>
      <c r="J66" s="73">
        <f t="shared" si="3"/>
        <v>0</v>
      </c>
      <c r="K66" s="74"/>
      <c r="L66" s="75">
        <f t="shared" si="6"/>
        <v>0</v>
      </c>
      <c r="M66" s="76">
        <f t="shared" si="4"/>
        <v>23420445</v>
      </c>
    </row>
    <row r="67" spans="1:13" x14ac:dyDescent="0.2">
      <c r="A67" s="67">
        <v>35827</v>
      </c>
      <c r="B67" s="67">
        <v>35854</v>
      </c>
      <c r="C67" s="68">
        <v>0.3256</v>
      </c>
      <c r="D67" s="68">
        <f t="shared" si="7"/>
        <v>0.4884</v>
      </c>
      <c r="E67" s="69">
        <f t="shared" si="0"/>
        <v>3.3697117219970041E-2</v>
      </c>
      <c r="F67" s="70">
        <f t="shared" si="1"/>
        <v>0</v>
      </c>
      <c r="G67" s="69">
        <f t="shared" si="2"/>
        <v>3.3697117219970041E-2</v>
      </c>
      <c r="H67" s="71">
        <f t="shared" si="5"/>
        <v>23420445</v>
      </c>
      <c r="I67" s="72"/>
      <c r="J67" s="73">
        <f t="shared" si="3"/>
        <v>0</v>
      </c>
      <c r="K67" s="74"/>
      <c r="L67" s="75">
        <f t="shared" si="6"/>
        <v>0</v>
      </c>
      <c r="M67" s="76">
        <f t="shared" si="4"/>
        <v>23420445</v>
      </c>
    </row>
    <row r="68" spans="1:13" x14ac:dyDescent="0.2">
      <c r="A68" s="67">
        <v>35855</v>
      </c>
      <c r="B68" s="67">
        <v>35885</v>
      </c>
      <c r="C68" s="68">
        <v>0.32150000000000001</v>
      </c>
      <c r="D68" s="68">
        <f t="shared" si="7"/>
        <v>0.48225000000000001</v>
      </c>
      <c r="E68" s="69">
        <f t="shared" si="0"/>
        <v>3.3340508973839222E-2</v>
      </c>
      <c r="F68" s="70">
        <f t="shared" si="1"/>
        <v>0</v>
      </c>
      <c r="G68" s="69">
        <f t="shared" si="2"/>
        <v>3.3340508973839222E-2</v>
      </c>
      <c r="H68" s="71">
        <f t="shared" si="5"/>
        <v>23420445</v>
      </c>
      <c r="I68" s="72"/>
      <c r="J68" s="73">
        <f t="shared" si="3"/>
        <v>0</v>
      </c>
      <c r="K68" s="74"/>
      <c r="L68" s="75">
        <f t="shared" si="6"/>
        <v>0</v>
      </c>
      <c r="M68" s="76">
        <f t="shared" si="4"/>
        <v>23420445</v>
      </c>
    </row>
    <row r="69" spans="1:13" x14ac:dyDescent="0.2">
      <c r="A69" s="67">
        <v>35886</v>
      </c>
      <c r="B69" s="67">
        <v>35915</v>
      </c>
      <c r="C69" s="68">
        <v>0.36280000000000001</v>
      </c>
      <c r="D69" s="68">
        <f t="shared" si="7"/>
        <v>0.54420000000000002</v>
      </c>
      <c r="E69" s="69">
        <f t="shared" si="0"/>
        <v>3.6872355396805334E-2</v>
      </c>
      <c r="F69" s="70">
        <f t="shared" si="1"/>
        <v>0</v>
      </c>
      <c r="G69" s="69">
        <f t="shared" si="2"/>
        <v>3.6872355396805334E-2</v>
      </c>
      <c r="H69" s="71">
        <f t="shared" si="5"/>
        <v>23420445</v>
      </c>
      <c r="I69" s="72"/>
      <c r="J69" s="73">
        <f t="shared" si="3"/>
        <v>0</v>
      </c>
      <c r="K69" s="74"/>
      <c r="L69" s="75">
        <f t="shared" si="6"/>
        <v>0</v>
      </c>
      <c r="M69" s="76">
        <f t="shared" si="4"/>
        <v>23420445</v>
      </c>
    </row>
    <row r="70" spans="1:13" x14ac:dyDescent="0.2">
      <c r="A70" s="67">
        <v>35916</v>
      </c>
      <c r="B70" s="67">
        <v>35946</v>
      </c>
      <c r="C70" s="68">
        <v>0.38390000000000002</v>
      </c>
      <c r="D70" s="68">
        <f t="shared" si="7"/>
        <v>0.57584999999999997</v>
      </c>
      <c r="E70" s="69">
        <f t="shared" si="0"/>
        <v>3.862691567676424E-2</v>
      </c>
      <c r="F70" s="70">
        <f t="shared" si="1"/>
        <v>0</v>
      </c>
      <c r="G70" s="69">
        <f t="shared" si="2"/>
        <v>3.862691567676424E-2</v>
      </c>
      <c r="H70" s="71">
        <f t="shared" si="5"/>
        <v>23420445</v>
      </c>
      <c r="I70" s="72"/>
      <c r="J70" s="73">
        <f t="shared" si="3"/>
        <v>0</v>
      </c>
      <c r="K70" s="74"/>
      <c r="L70" s="75">
        <f t="shared" si="6"/>
        <v>0</v>
      </c>
      <c r="M70" s="76">
        <f t="shared" si="4"/>
        <v>23420445</v>
      </c>
    </row>
    <row r="71" spans="1:13" x14ac:dyDescent="0.2">
      <c r="A71" s="67">
        <v>35947</v>
      </c>
      <c r="B71" s="67">
        <v>35976</v>
      </c>
      <c r="C71" s="68">
        <v>0.39510000000000001</v>
      </c>
      <c r="D71" s="68">
        <f t="shared" si="7"/>
        <v>0.59265000000000001</v>
      </c>
      <c r="E71" s="69">
        <f t="shared" si="0"/>
        <v>3.9545163423797991E-2</v>
      </c>
      <c r="F71" s="70">
        <f t="shared" si="1"/>
        <v>0</v>
      </c>
      <c r="G71" s="69">
        <f t="shared" si="2"/>
        <v>3.9545163423797991E-2</v>
      </c>
      <c r="H71" s="71">
        <f t="shared" si="5"/>
        <v>23420445</v>
      </c>
      <c r="I71" s="72"/>
      <c r="J71" s="73">
        <f t="shared" si="3"/>
        <v>0</v>
      </c>
      <c r="K71" s="74"/>
      <c r="L71" s="75">
        <f t="shared" si="6"/>
        <v>0</v>
      </c>
      <c r="M71" s="76">
        <f t="shared" si="4"/>
        <v>23420445</v>
      </c>
    </row>
    <row r="72" spans="1:13" x14ac:dyDescent="0.2">
      <c r="A72" s="67">
        <v>35977</v>
      </c>
      <c r="B72" s="67">
        <v>36007</v>
      </c>
      <c r="C72" s="68">
        <v>0.4783</v>
      </c>
      <c r="D72" s="68">
        <f t="shared" si="7"/>
        <v>0.71745000000000003</v>
      </c>
      <c r="E72" s="69">
        <f t="shared" si="0"/>
        <v>4.6101139569494576E-2</v>
      </c>
      <c r="F72" s="70">
        <f t="shared" si="1"/>
        <v>0</v>
      </c>
      <c r="G72" s="69">
        <f t="shared" si="2"/>
        <v>4.6101139569494576E-2</v>
      </c>
      <c r="H72" s="71">
        <f t="shared" si="5"/>
        <v>23420445</v>
      </c>
      <c r="I72" s="72"/>
      <c r="J72" s="73">
        <f t="shared" si="3"/>
        <v>0</v>
      </c>
      <c r="K72" s="74"/>
      <c r="L72" s="75">
        <f t="shared" si="6"/>
        <v>0</v>
      </c>
      <c r="M72" s="76">
        <f t="shared" si="4"/>
        <v>23420445</v>
      </c>
    </row>
    <row r="73" spans="1:13" x14ac:dyDescent="0.2">
      <c r="A73" s="67">
        <v>36008</v>
      </c>
      <c r="B73" s="67">
        <v>36038</v>
      </c>
      <c r="C73" s="68">
        <v>0.48409999999999997</v>
      </c>
      <c r="D73" s="68">
        <f t="shared" si="7"/>
        <v>0.72614999999999996</v>
      </c>
      <c r="E73" s="69">
        <f t="shared" si="0"/>
        <v>4.6541716081249351E-2</v>
      </c>
      <c r="F73" s="70">
        <f t="shared" si="1"/>
        <v>0</v>
      </c>
      <c r="G73" s="69">
        <f t="shared" si="2"/>
        <v>4.6541716081249351E-2</v>
      </c>
      <c r="H73" s="71">
        <f t="shared" si="5"/>
        <v>23420445</v>
      </c>
      <c r="I73" s="72"/>
      <c r="J73" s="73">
        <f t="shared" si="3"/>
        <v>0</v>
      </c>
      <c r="K73" s="74"/>
      <c r="L73" s="75">
        <f t="shared" si="6"/>
        <v>0</v>
      </c>
      <c r="M73" s="76">
        <f t="shared" si="4"/>
        <v>23420445</v>
      </c>
    </row>
    <row r="74" spans="1:13" x14ac:dyDescent="0.2">
      <c r="A74" s="67">
        <v>36039</v>
      </c>
      <c r="B74" s="67">
        <v>36068</v>
      </c>
      <c r="C74" s="68">
        <v>0.432</v>
      </c>
      <c r="D74" s="68">
        <f t="shared" si="7"/>
        <v>0.64800000000000002</v>
      </c>
      <c r="E74" s="69">
        <f t="shared" si="0"/>
        <v>4.2508890408186506E-2</v>
      </c>
      <c r="F74" s="70">
        <f t="shared" si="1"/>
        <v>0</v>
      </c>
      <c r="G74" s="69">
        <f t="shared" si="2"/>
        <v>4.2508890408186506E-2</v>
      </c>
      <c r="H74" s="71">
        <f t="shared" si="5"/>
        <v>23420445</v>
      </c>
      <c r="I74" s="72"/>
      <c r="J74" s="73">
        <f t="shared" si="3"/>
        <v>0</v>
      </c>
      <c r="K74" s="74"/>
      <c r="L74" s="75">
        <f t="shared" si="6"/>
        <v>0</v>
      </c>
      <c r="M74" s="76">
        <f t="shared" si="4"/>
        <v>23420445</v>
      </c>
    </row>
    <row r="75" spans="1:13" x14ac:dyDescent="0.2">
      <c r="A75" s="67">
        <v>36069</v>
      </c>
      <c r="B75" s="67">
        <v>36099</v>
      </c>
      <c r="C75" s="68">
        <v>0.46</v>
      </c>
      <c r="D75" s="68">
        <f t="shared" si="7"/>
        <v>0.69000000000000006</v>
      </c>
      <c r="E75" s="69">
        <f t="shared" si="0"/>
        <v>4.4697507923277202E-2</v>
      </c>
      <c r="F75" s="70">
        <f t="shared" si="1"/>
        <v>0</v>
      </c>
      <c r="G75" s="69">
        <f t="shared" si="2"/>
        <v>4.4697507923277202E-2</v>
      </c>
      <c r="H75" s="71">
        <f t="shared" si="5"/>
        <v>23420445</v>
      </c>
      <c r="I75" s="72"/>
      <c r="J75" s="73">
        <f t="shared" si="3"/>
        <v>0</v>
      </c>
      <c r="K75" s="74"/>
      <c r="L75" s="75">
        <f t="shared" si="6"/>
        <v>0</v>
      </c>
      <c r="M75" s="76">
        <f t="shared" si="4"/>
        <v>23420445</v>
      </c>
    </row>
    <row r="76" spans="1:13" x14ac:dyDescent="0.2">
      <c r="A76" s="67">
        <v>36100</v>
      </c>
      <c r="B76" s="67">
        <v>36129</v>
      </c>
      <c r="C76" s="68">
        <v>0.49990000000000001</v>
      </c>
      <c r="D76" s="68">
        <f t="shared" si="7"/>
        <v>0.74985000000000002</v>
      </c>
      <c r="E76" s="69">
        <f t="shared" si="0"/>
        <v>4.7731662448660117E-2</v>
      </c>
      <c r="F76" s="70">
        <f t="shared" si="1"/>
        <v>0</v>
      </c>
      <c r="G76" s="69">
        <f t="shared" si="2"/>
        <v>4.7731662448660117E-2</v>
      </c>
      <c r="H76" s="71">
        <f t="shared" si="5"/>
        <v>23420445</v>
      </c>
      <c r="I76" s="72"/>
      <c r="J76" s="73">
        <f t="shared" si="3"/>
        <v>0</v>
      </c>
      <c r="K76" s="74"/>
      <c r="L76" s="75">
        <f t="shared" si="6"/>
        <v>0</v>
      </c>
      <c r="M76" s="76">
        <f t="shared" si="4"/>
        <v>23420445</v>
      </c>
    </row>
    <row r="77" spans="1:13" x14ac:dyDescent="0.2">
      <c r="A77" s="67">
        <v>36130</v>
      </c>
      <c r="B77" s="67">
        <v>36160</v>
      </c>
      <c r="C77" s="68">
        <v>0.47710000000000002</v>
      </c>
      <c r="D77" s="68">
        <f t="shared" si="7"/>
        <v>0.71565000000000001</v>
      </c>
      <c r="E77" s="69">
        <f t="shared" si="0"/>
        <v>4.6009730446818553E-2</v>
      </c>
      <c r="F77" s="70">
        <f t="shared" si="1"/>
        <v>0</v>
      </c>
      <c r="G77" s="69">
        <f t="shared" si="2"/>
        <v>4.6009730446818553E-2</v>
      </c>
      <c r="H77" s="71">
        <f t="shared" si="5"/>
        <v>23420445</v>
      </c>
      <c r="I77" s="72"/>
      <c r="J77" s="73">
        <f t="shared" si="3"/>
        <v>0</v>
      </c>
      <c r="K77" s="74"/>
      <c r="L77" s="75">
        <f t="shared" si="6"/>
        <v>0</v>
      </c>
      <c r="M77" s="76">
        <f t="shared" si="4"/>
        <v>23420445</v>
      </c>
    </row>
    <row r="78" spans="1:13" x14ac:dyDescent="0.2">
      <c r="A78" s="67">
        <v>36161</v>
      </c>
      <c r="B78" s="67">
        <v>36191</v>
      </c>
      <c r="C78" s="68">
        <v>0.45490000000000003</v>
      </c>
      <c r="D78" s="68">
        <f t="shared" si="7"/>
        <v>0.68235000000000001</v>
      </c>
      <c r="E78" s="69">
        <f t="shared" si="0"/>
        <v>4.4302608270949451E-2</v>
      </c>
      <c r="F78" s="70">
        <f t="shared" si="1"/>
        <v>0</v>
      </c>
      <c r="G78" s="69">
        <f t="shared" si="2"/>
        <v>4.4302608270949451E-2</v>
      </c>
      <c r="H78" s="71">
        <f t="shared" si="5"/>
        <v>23420445</v>
      </c>
      <c r="I78" s="72"/>
      <c r="J78" s="73">
        <f t="shared" si="3"/>
        <v>0</v>
      </c>
      <c r="K78" s="74"/>
      <c r="L78" s="75">
        <f t="shared" si="6"/>
        <v>0</v>
      </c>
      <c r="M78" s="76">
        <f t="shared" si="4"/>
        <v>23420445</v>
      </c>
    </row>
    <row r="79" spans="1:13" x14ac:dyDescent="0.2">
      <c r="A79" s="67">
        <v>36192</v>
      </c>
      <c r="B79" s="67">
        <v>36219</v>
      </c>
      <c r="C79" s="68">
        <v>0.4239</v>
      </c>
      <c r="D79" s="68">
        <f t="shared" si="7"/>
        <v>0.63585000000000003</v>
      </c>
      <c r="E79" s="69">
        <f t="shared" si="0"/>
        <v>4.1866218129975596E-2</v>
      </c>
      <c r="F79" s="70">
        <f t="shared" si="1"/>
        <v>0</v>
      </c>
      <c r="G79" s="69">
        <f t="shared" si="2"/>
        <v>4.1866218129975596E-2</v>
      </c>
      <c r="H79" s="71">
        <f t="shared" si="5"/>
        <v>23420445</v>
      </c>
      <c r="I79" s="72"/>
      <c r="J79" s="73">
        <f t="shared" si="3"/>
        <v>0</v>
      </c>
      <c r="K79" s="74"/>
      <c r="L79" s="75">
        <f t="shared" si="6"/>
        <v>0</v>
      </c>
      <c r="M79" s="76">
        <f t="shared" si="4"/>
        <v>23420445</v>
      </c>
    </row>
    <row r="80" spans="1:13" x14ac:dyDescent="0.2">
      <c r="A80" s="80">
        <v>36220</v>
      </c>
      <c r="B80" s="80">
        <v>36233</v>
      </c>
      <c r="C80" s="69">
        <v>0.40989999999999999</v>
      </c>
      <c r="D80" s="69">
        <f t="shared" si="7"/>
        <v>0.61485000000000001</v>
      </c>
      <c r="E80" s="69">
        <f t="shared" ref="E80:E143" si="8">IF(D80="","", (POWER((1+D80),(1/12)))-1)</f>
        <v>4.0745038061768213E-2</v>
      </c>
      <c r="F80" s="70">
        <f t="shared" ref="F80:F143" si="9">IF(A80="","",MAX(E$8,D$9))</f>
        <v>0</v>
      </c>
      <c r="G80" s="69">
        <f t="shared" ref="G80:G143" si="10">IF(F80="","",IF(F80=0,E80,MIN(E80,F80)))</f>
        <v>4.0745038061768213E-2</v>
      </c>
      <c r="H80" s="71">
        <f t="shared" si="5"/>
        <v>23420445</v>
      </c>
      <c r="I80" s="72"/>
      <c r="J80" s="73">
        <f t="shared" ref="J80:J143" si="11">IF(A80="","",((H80*G80)/30)*I80)</f>
        <v>0</v>
      </c>
      <c r="K80" s="74"/>
      <c r="L80" s="75">
        <f t="shared" si="6"/>
        <v>0</v>
      </c>
      <c r="M80" s="76">
        <f t="shared" ref="M80:M143" si="12">SUM(H80,L80)</f>
        <v>23420445</v>
      </c>
    </row>
    <row r="81" spans="1:13" x14ac:dyDescent="0.2">
      <c r="A81" s="80">
        <v>36234</v>
      </c>
      <c r="B81" s="80">
        <v>36250</v>
      </c>
      <c r="C81" s="69">
        <v>0.39760000000000001</v>
      </c>
      <c r="D81" s="69">
        <f t="shared" si="7"/>
        <v>0.59640000000000004</v>
      </c>
      <c r="E81" s="69">
        <f t="shared" si="8"/>
        <v>3.9748916797837763E-2</v>
      </c>
      <c r="F81" s="70">
        <f t="shared" si="9"/>
        <v>0</v>
      </c>
      <c r="G81" s="69">
        <f t="shared" si="10"/>
        <v>3.9748916797837763E-2</v>
      </c>
      <c r="H81" s="71">
        <f t="shared" ref="H81:H144" si="13">IF(M80&lt;H80,M80,H80)</f>
        <v>23420445</v>
      </c>
      <c r="I81" s="72"/>
      <c r="J81" s="73">
        <f t="shared" si="11"/>
        <v>0</v>
      </c>
      <c r="K81" s="74"/>
      <c r="L81" s="75">
        <f t="shared" ref="L81:L144" si="14">IF(L80&lt;0,J81-K81,SUM(L80,J81)-K81)</f>
        <v>0</v>
      </c>
      <c r="M81" s="76">
        <f t="shared" si="12"/>
        <v>23420445</v>
      </c>
    </row>
    <row r="82" spans="1:13" x14ac:dyDescent="0.2">
      <c r="A82" s="67">
        <v>36251</v>
      </c>
      <c r="B82" s="67">
        <v>36280</v>
      </c>
      <c r="C82" s="68">
        <v>0.3357</v>
      </c>
      <c r="D82" s="68">
        <f t="shared" ref="D82:D145" si="15">IF(A82="","",C82*1.5)</f>
        <v>0.50354999999999994</v>
      </c>
      <c r="E82" s="69">
        <f t="shared" si="8"/>
        <v>3.4569862160126474E-2</v>
      </c>
      <c r="F82" s="70">
        <f t="shared" si="9"/>
        <v>0</v>
      </c>
      <c r="G82" s="69">
        <f t="shared" si="10"/>
        <v>3.4569862160126474E-2</v>
      </c>
      <c r="H82" s="71">
        <f t="shared" si="13"/>
        <v>23420445</v>
      </c>
      <c r="I82" s="72"/>
      <c r="J82" s="73">
        <f t="shared" si="11"/>
        <v>0</v>
      </c>
      <c r="K82" s="74"/>
      <c r="L82" s="75">
        <f t="shared" si="14"/>
        <v>0</v>
      </c>
      <c r="M82" s="76">
        <f t="shared" si="12"/>
        <v>23420445</v>
      </c>
    </row>
    <row r="83" spans="1:13" x14ac:dyDescent="0.2">
      <c r="A83" s="67">
        <v>36281</v>
      </c>
      <c r="B83" s="67">
        <v>36311</v>
      </c>
      <c r="C83" s="68">
        <v>0.31140000000000001</v>
      </c>
      <c r="D83" s="68">
        <f t="shared" si="15"/>
        <v>0.46710000000000002</v>
      </c>
      <c r="E83" s="69">
        <f t="shared" si="8"/>
        <v>3.2456215436479363E-2</v>
      </c>
      <c r="F83" s="70">
        <f t="shared" si="9"/>
        <v>0</v>
      </c>
      <c r="G83" s="69">
        <f t="shared" si="10"/>
        <v>3.2456215436479363E-2</v>
      </c>
      <c r="H83" s="71">
        <f t="shared" si="13"/>
        <v>23420445</v>
      </c>
      <c r="I83" s="72"/>
      <c r="J83" s="73">
        <f t="shared" si="11"/>
        <v>0</v>
      </c>
      <c r="K83" s="74"/>
      <c r="L83" s="75">
        <f t="shared" si="14"/>
        <v>0</v>
      </c>
      <c r="M83" s="76">
        <f t="shared" si="12"/>
        <v>23420445</v>
      </c>
    </row>
    <row r="84" spans="1:13" x14ac:dyDescent="0.2">
      <c r="A84" s="67">
        <v>36312</v>
      </c>
      <c r="B84" s="67">
        <v>36341</v>
      </c>
      <c r="C84" s="68">
        <v>0.27460000000000001</v>
      </c>
      <c r="D84" s="68">
        <f t="shared" si="15"/>
        <v>0.41190000000000004</v>
      </c>
      <c r="E84" s="69">
        <f t="shared" si="8"/>
        <v>2.9161808634234454E-2</v>
      </c>
      <c r="F84" s="70">
        <f t="shared" si="9"/>
        <v>0</v>
      </c>
      <c r="G84" s="69">
        <f t="shared" si="10"/>
        <v>2.9161808634234454E-2</v>
      </c>
      <c r="H84" s="71">
        <f t="shared" si="13"/>
        <v>23420445</v>
      </c>
      <c r="I84" s="72"/>
      <c r="J84" s="73">
        <f t="shared" si="11"/>
        <v>0</v>
      </c>
      <c r="K84" s="74"/>
      <c r="L84" s="75">
        <f t="shared" si="14"/>
        <v>0</v>
      </c>
      <c r="M84" s="76">
        <f t="shared" si="12"/>
        <v>23420445</v>
      </c>
    </row>
    <row r="85" spans="1:13" x14ac:dyDescent="0.2">
      <c r="A85" s="79">
        <v>36342</v>
      </c>
      <c r="B85" s="79">
        <v>36372</v>
      </c>
      <c r="C85" s="77">
        <v>0.2422</v>
      </c>
      <c r="D85" s="68">
        <f t="shared" si="15"/>
        <v>0.36330000000000001</v>
      </c>
      <c r="E85" s="69">
        <f t="shared" si="8"/>
        <v>2.6162058401758781E-2</v>
      </c>
      <c r="F85" s="70">
        <f t="shared" si="9"/>
        <v>0</v>
      </c>
      <c r="G85" s="69">
        <f t="shared" si="10"/>
        <v>2.6162058401758781E-2</v>
      </c>
      <c r="H85" s="71">
        <f t="shared" si="13"/>
        <v>23420445</v>
      </c>
      <c r="I85" s="72"/>
      <c r="J85" s="73">
        <f t="shared" si="11"/>
        <v>0</v>
      </c>
      <c r="K85" s="74"/>
      <c r="L85" s="75">
        <f t="shared" si="14"/>
        <v>0</v>
      </c>
      <c r="M85" s="76">
        <f t="shared" si="12"/>
        <v>23420445</v>
      </c>
    </row>
    <row r="86" spans="1:13" x14ac:dyDescent="0.2">
      <c r="A86" s="79">
        <v>36373</v>
      </c>
      <c r="B86" s="79">
        <v>36403</v>
      </c>
      <c r="C86" s="77">
        <v>0.26250000000000001</v>
      </c>
      <c r="D86" s="77">
        <f t="shared" si="15"/>
        <v>0.39375000000000004</v>
      </c>
      <c r="E86" s="69">
        <f t="shared" si="8"/>
        <v>2.8052767894414243E-2</v>
      </c>
      <c r="F86" s="70">
        <f t="shared" si="9"/>
        <v>0</v>
      </c>
      <c r="G86" s="69">
        <f t="shared" si="10"/>
        <v>2.8052767894414243E-2</v>
      </c>
      <c r="H86" s="71">
        <f t="shared" si="13"/>
        <v>23420445</v>
      </c>
      <c r="I86" s="72"/>
      <c r="J86" s="73">
        <f t="shared" si="11"/>
        <v>0</v>
      </c>
      <c r="K86" s="74"/>
      <c r="L86" s="75">
        <f t="shared" si="14"/>
        <v>0</v>
      </c>
      <c r="M86" s="76">
        <f t="shared" si="12"/>
        <v>23420445</v>
      </c>
    </row>
    <row r="87" spans="1:13" x14ac:dyDescent="0.2">
      <c r="A87" s="67">
        <v>36404</v>
      </c>
      <c r="B87" s="67">
        <v>36433</v>
      </c>
      <c r="C87" s="68">
        <v>0.2601</v>
      </c>
      <c r="D87" s="68">
        <f t="shared" si="15"/>
        <v>0.39015</v>
      </c>
      <c r="E87" s="69">
        <f t="shared" si="8"/>
        <v>2.783122059100851E-2</v>
      </c>
      <c r="F87" s="70">
        <f t="shared" si="9"/>
        <v>0</v>
      </c>
      <c r="G87" s="69">
        <f t="shared" si="10"/>
        <v>2.783122059100851E-2</v>
      </c>
      <c r="H87" s="71">
        <f t="shared" si="13"/>
        <v>23420445</v>
      </c>
      <c r="I87" s="72"/>
      <c r="J87" s="73">
        <f t="shared" si="11"/>
        <v>0</v>
      </c>
      <c r="K87" s="74"/>
      <c r="L87" s="75">
        <f t="shared" si="14"/>
        <v>0</v>
      </c>
      <c r="M87" s="76">
        <f t="shared" si="12"/>
        <v>23420445</v>
      </c>
    </row>
    <row r="88" spans="1:13" x14ac:dyDescent="0.2">
      <c r="A88" s="67">
        <v>36434</v>
      </c>
      <c r="B88" s="67">
        <v>36464</v>
      </c>
      <c r="C88" s="68">
        <v>0.26960000000000001</v>
      </c>
      <c r="D88" s="68">
        <f t="shared" si="15"/>
        <v>0.40439999999999998</v>
      </c>
      <c r="E88" s="69">
        <f t="shared" si="8"/>
        <v>2.8705120834537468E-2</v>
      </c>
      <c r="F88" s="70">
        <f t="shared" si="9"/>
        <v>0</v>
      </c>
      <c r="G88" s="69">
        <f t="shared" si="10"/>
        <v>2.8705120834537468E-2</v>
      </c>
      <c r="H88" s="71">
        <f t="shared" si="13"/>
        <v>23420445</v>
      </c>
      <c r="I88" s="72"/>
      <c r="J88" s="73">
        <f t="shared" si="11"/>
        <v>0</v>
      </c>
      <c r="K88" s="74"/>
      <c r="L88" s="75">
        <f t="shared" si="14"/>
        <v>0</v>
      </c>
      <c r="M88" s="76">
        <f t="shared" si="12"/>
        <v>23420445</v>
      </c>
    </row>
    <row r="89" spans="1:13" x14ac:dyDescent="0.2">
      <c r="A89" s="67">
        <v>36465</v>
      </c>
      <c r="B89" s="67">
        <v>36494</v>
      </c>
      <c r="C89" s="68">
        <v>0.25700000000000001</v>
      </c>
      <c r="D89" s="68">
        <f t="shared" si="15"/>
        <v>0.38550000000000001</v>
      </c>
      <c r="E89" s="69">
        <f t="shared" si="8"/>
        <v>2.7544275643077931E-2</v>
      </c>
      <c r="F89" s="70">
        <f t="shared" si="9"/>
        <v>0</v>
      </c>
      <c r="G89" s="69">
        <f t="shared" si="10"/>
        <v>2.7544275643077931E-2</v>
      </c>
      <c r="H89" s="71">
        <f t="shared" si="13"/>
        <v>23420445</v>
      </c>
      <c r="I89" s="72"/>
      <c r="J89" s="73">
        <f t="shared" si="11"/>
        <v>0</v>
      </c>
      <c r="K89" s="74"/>
      <c r="L89" s="75">
        <f t="shared" si="14"/>
        <v>0</v>
      </c>
      <c r="M89" s="76">
        <f t="shared" si="12"/>
        <v>23420445</v>
      </c>
    </row>
    <row r="90" spans="1:13" x14ac:dyDescent="0.2">
      <c r="A90" s="67">
        <v>36495</v>
      </c>
      <c r="B90" s="67">
        <v>36525</v>
      </c>
      <c r="C90" s="68">
        <v>0.2422</v>
      </c>
      <c r="D90" s="68">
        <f t="shared" si="15"/>
        <v>0.36330000000000001</v>
      </c>
      <c r="E90" s="69">
        <f t="shared" si="8"/>
        <v>2.6162058401758781E-2</v>
      </c>
      <c r="F90" s="70">
        <f t="shared" si="9"/>
        <v>0</v>
      </c>
      <c r="G90" s="69">
        <f t="shared" si="10"/>
        <v>2.6162058401758781E-2</v>
      </c>
      <c r="H90" s="71">
        <f t="shared" si="13"/>
        <v>23420445</v>
      </c>
      <c r="I90" s="72"/>
      <c r="J90" s="73">
        <f t="shared" si="11"/>
        <v>0</v>
      </c>
      <c r="K90" s="74"/>
      <c r="L90" s="75">
        <f t="shared" si="14"/>
        <v>0</v>
      </c>
      <c r="M90" s="76">
        <f t="shared" si="12"/>
        <v>23420445</v>
      </c>
    </row>
    <row r="91" spans="1:13" x14ac:dyDescent="0.2">
      <c r="A91" s="67">
        <v>36526</v>
      </c>
      <c r="B91" s="67">
        <v>36556</v>
      </c>
      <c r="C91" s="68">
        <v>0.224</v>
      </c>
      <c r="D91" s="68">
        <f t="shared" si="15"/>
        <v>0.33600000000000002</v>
      </c>
      <c r="E91" s="69">
        <f t="shared" si="8"/>
        <v>2.4433734986121447E-2</v>
      </c>
      <c r="F91" s="70">
        <f t="shared" si="9"/>
        <v>0</v>
      </c>
      <c r="G91" s="69">
        <f t="shared" si="10"/>
        <v>2.4433734986121447E-2</v>
      </c>
      <c r="H91" s="71">
        <f t="shared" si="13"/>
        <v>23420445</v>
      </c>
      <c r="I91" s="72"/>
      <c r="J91" s="73">
        <f t="shared" si="11"/>
        <v>0</v>
      </c>
      <c r="K91" s="74"/>
      <c r="L91" s="75">
        <f t="shared" si="14"/>
        <v>0</v>
      </c>
      <c r="M91" s="76">
        <f t="shared" si="12"/>
        <v>23420445</v>
      </c>
    </row>
    <row r="92" spans="1:13" x14ac:dyDescent="0.2">
      <c r="A92" s="67">
        <v>36557</v>
      </c>
      <c r="B92" s="67">
        <v>36585</v>
      </c>
      <c r="C92" s="68">
        <v>0.1946</v>
      </c>
      <c r="D92" s="68">
        <f t="shared" si="15"/>
        <v>0.29189999999999999</v>
      </c>
      <c r="E92" s="69">
        <f t="shared" si="8"/>
        <v>2.1572220872975834E-2</v>
      </c>
      <c r="F92" s="70">
        <f t="shared" si="9"/>
        <v>0</v>
      </c>
      <c r="G92" s="69">
        <f t="shared" si="10"/>
        <v>2.1572220872975834E-2</v>
      </c>
      <c r="H92" s="71">
        <f t="shared" si="13"/>
        <v>23420445</v>
      </c>
      <c r="I92" s="72"/>
      <c r="J92" s="73">
        <f t="shared" si="11"/>
        <v>0</v>
      </c>
      <c r="K92" s="74"/>
      <c r="L92" s="75">
        <f t="shared" si="14"/>
        <v>0</v>
      </c>
      <c r="M92" s="76">
        <f t="shared" si="12"/>
        <v>23420445</v>
      </c>
    </row>
    <row r="93" spans="1:13" x14ac:dyDescent="0.2">
      <c r="A93" s="67">
        <v>36586</v>
      </c>
      <c r="B93" s="67">
        <v>36616</v>
      </c>
      <c r="C93" s="68">
        <v>0.17449999999999999</v>
      </c>
      <c r="D93" s="68">
        <f t="shared" si="15"/>
        <v>0.26174999999999998</v>
      </c>
      <c r="E93" s="69">
        <f t="shared" si="8"/>
        <v>1.9563883348914013E-2</v>
      </c>
      <c r="F93" s="70">
        <f t="shared" si="9"/>
        <v>0</v>
      </c>
      <c r="G93" s="69">
        <f t="shared" si="10"/>
        <v>1.9563883348914013E-2</v>
      </c>
      <c r="H93" s="71">
        <f t="shared" si="13"/>
        <v>23420445</v>
      </c>
      <c r="I93" s="72"/>
      <c r="J93" s="73">
        <f t="shared" si="11"/>
        <v>0</v>
      </c>
      <c r="K93" s="74"/>
      <c r="L93" s="75">
        <f t="shared" si="14"/>
        <v>0</v>
      </c>
      <c r="M93" s="76">
        <f t="shared" si="12"/>
        <v>23420445</v>
      </c>
    </row>
    <row r="94" spans="1:13" x14ac:dyDescent="0.2">
      <c r="A94" s="67">
        <v>36617</v>
      </c>
      <c r="B94" s="67">
        <v>36646</v>
      </c>
      <c r="C94" s="68">
        <v>0.1787</v>
      </c>
      <c r="D94" s="68">
        <f t="shared" si="15"/>
        <v>0.26805000000000001</v>
      </c>
      <c r="E94" s="69">
        <f t="shared" si="8"/>
        <v>1.9987144669119328E-2</v>
      </c>
      <c r="F94" s="70">
        <f t="shared" si="9"/>
        <v>0</v>
      </c>
      <c r="G94" s="69">
        <f t="shared" si="10"/>
        <v>1.9987144669119328E-2</v>
      </c>
      <c r="H94" s="71">
        <f t="shared" si="13"/>
        <v>23420445</v>
      </c>
      <c r="I94" s="72"/>
      <c r="J94" s="73">
        <f t="shared" si="11"/>
        <v>0</v>
      </c>
      <c r="K94" s="74"/>
      <c r="L94" s="75">
        <f t="shared" si="14"/>
        <v>0</v>
      </c>
      <c r="M94" s="76">
        <f t="shared" si="12"/>
        <v>23420445</v>
      </c>
    </row>
    <row r="95" spans="1:13" x14ac:dyDescent="0.2">
      <c r="A95" s="67">
        <v>36647</v>
      </c>
      <c r="B95" s="67">
        <v>36677</v>
      </c>
      <c r="C95" s="68">
        <v>0.17899999999999999</v>
      </c>
      <c r="D95" s="68">
        <f t="shared" si="15"/>
        <v>0.26849999999999996</v>
      </c>
      <c r="E95" s="69">
        <f t="shared" si="8"/>
        <v>2.0017303809532372E-2</v>
      </c>
      <c r="F95" s="70">
        <f t="shared" si="9"/>
        <v>0</v>
      </c>
      <c r="G95" s="69">
        <f t="shared" si="10"/>
        <v>2.0017303809532372E-2</v>
      </c>
      <c r="H95" s="71">
        <f t="shared" si="13"/>
        <v>23420445</v>
      </c>
      <c r="I95" s="72"/>
      <c r="J95" s="73">
        <f t="shared" si="11"/>
        <v>0</v>
      </c>
      <c r="K95" s="74"/>
      <c r="L95" s="75">
        <f t="shared" si="14"/>
        <v>0</v>
      </c>
      <c r="M95" s="76">
        <f t="shared" si="12"/>
        <v>23420445</v>
      </c>
    </row>
    <row r="96" spans="1:13" x14ac:dyDescent="0.2">
      <c r="A96" s="67">
        <v>36678</v>
      </c>
      <c r="B96" s="67">
        <v>36707</v>
      </c>
      <c r="C96" s="68">
        <v>0.19769999999999999</v>
      </c>
      <c r="D96" s="68">
        <f t="shared" si="15"/>
        <v>0.29654999999999998</v>
      </c>
      <c r="E96" s="69">
        <f t="shared" si="8"/>
        <v>2.1878132850398968E-2</v>
      </c>
      <c r="F96" s="70">
        <f t="shared" si="9"/>
        <v>0</v>
      </c>
      <c r="G96" s="69">
        <f t="shared" si="10"/>
        <v>2.1878132850398968E-2</v>
      </c>
      <c r="H96" s="71">
        <f t="shared" si="13"/>
        <v>23420445</v>
      </c>
      <c r="I96" s="72"/>
      <c r="J96" s="73">
        <f t="shared" si="11"/>
        <v>0</v>
      </c>
      <c r="K96" s="74"/>
      <c r="L96" s="75">
        <f t="shared" si="14"/>
        <v>0</v>
      </c>
      <c r="M96" s="76">
        <f t="shared" si="12"/>
        <v>23420445</v>
      </c>
    </row>
    <row r="97" spans="1:13" x14ac:dyDescent="0.2">
      <c r="A97" s="67">
        <v>36708</v>
      </c>
      <c r="B97" s="67">
        <v>36738</v>
      </c>
      <c r="C97" s="68">
        <v>0.19439999999999999</v>
      </c>
      <c r="D97" s="68">
        <f t="shared" si="15"/>
        <v>0.29159999999999997</v>
      </c>
      <c r="E97" s="69">
        <f t="shared" si="8"/>
        <v>2.1552449974195476E-2</v>
      </c>
      <c r="F97" s="70">
        <f t="shared" si="9"/>
        <v>0</v>
      </c>
      <c r="G97" s="69">
        <f t="shared" si="10"/>
        <v>2.1552449974195476E-2</v>
      </c>
      <c r="H97" s="71">
        <f t="shared" si="13"/>
        <v>23420445</v>
      </c>
      <c r="I97" s="72"/>
      <c r="J97" s="73">
        <f t="shared" si="11"/>
        <v>0</v>
      </c>
      <c r="K97" s="74"/>
      <c r="L97" s="75">
        <f t="shared" si="14"/>
        <v>0</v>
      </c>
      <c r="M97" s="76">
        <f t="shared" si="12"/>
        <v>23420445</v>
      </c>
    </row>
    <row r="98" spans="1:13" x14ac:dyDescent="0.2">
      <c r="A98" s="67">
        <v>36739</v>
      </c>
      <c r="B98" s="67">
        <v>36769</v>
      </c>
      <c r="C98" s="68">
        <v>0.19919999999999999</v>
      </c>
      <c r="D98" s="68">
        <f t="shared" si="15"/>
        <v>0.29879999999999995</v>
      </c>
      <c r="E98" s="69">
        <f t="shared" si="8"/>
        <v>2.2025793890954715E-2</v>
      </c>
      <c r="F98" s="70">
        <f t="shared" si="9"/>
        <v>0</v>
      </c>
      <c r="G98" s="69">
        <f t="shared" si="10"/>
        <v>2.2025793890954715E-2</v>
      </c>
      <c r="H98" s="71">
        <f t="shared" si="13"/>
        <v>23420445</v>
      </c>
      <c r="I98" s="72"/>
      <c r="J98" s="73">
        <f t="shared" si="11"/>
        <v>0</v>
      </c>
      <c r="K98" s="74"/>
      <c r="L98" s="75">
        <f t="shared" si="14"/>
        <v>0</v>
      </c>
      <c r="M98" s="76">
        <f t="shared" si="12"/>
        <v>23420445</v>
      </c>
    </row>
    <row r="99" spans="1:13" x14ac:dyDescent="0.2">
      <c r="A99" s="67">
        <v>36770</v>
      </c>
      <c r="B99" s="67">
        <v>36799</v>
      </c>
      <c r="C99" s="68">
        <v>0.2293</v>
      </c>
      <c r="D99" s="68">
        <f t="shared" si="15"/>
        <v>0.34394999999999998</v>
      </c>
      <c r="E99" s="69">
        <f t="shared" si="8"/>
        <v>2.4940354247332097E-2</v>
      </c>
      <c r="F99" s="70">
        <f t="shared" si="9"/>
        <v>0</v>
      </c>
      <c r="G99" s="69">
        <f t="shared" si="10"/>
        <v>2.4940354247332097E-2</v>
      </c>
      <c r="H99" s="71">
        <f t="shared" si="13"/>
        <v>23420445</v>
      </c>
      <c r="I99" s="72"/>
      <c r="J99" s="73">
        <f t="shared" si="11"/>
        <v>0</v>
      </c>
      <c r="K99" s="74"/>
      <c r="L99" s="75">
        <f t="shared" si="14"/>
        <v>0</v>
      </c>
      <c r="M99" s="76">
        <f t="shared" si="12"/>
        <v>23420445</v>
      </c>
    </row>
    <row r="100" spans="1:13" x14ac:dyDescent="0.2">
      <c r="A100" s="67">
        <v>36800</v>
      </c>
      <c r="B100" s="67">
        <v>36830</v>
      </c>
      <c r="C100" s="68">
        <v>0.23080000000000001</v>
      </c>
      <c r="D100" s="68">
        <f t="shared" si="15"/>
        <v>0.34620000000000001</v>
      </c>
      <c r="E100" s="69">
        <f t="shared" si="8"/>
        <v>2.5083238291942367E-2</v>
      </c>
      <c r="F100" s="70">
        <f t="shared" si="9"/>
        <v>0</v>
      </c>
      <c r="G100" s="69">
        <f t="shared" si="10"/>
        <v>2.5083238291942367E-2</v>
      </c>
      <c r="H100" s="71">
        <f t="shared" si="13"/>
        <v>23420445</v>
      </c>
      <c r="I100" s="72"/>
      <c r="J100" s="73">
        <f t="shared" si="11"/>
        <v>0</v>
      </c>
      <c r="K100" s="74"/>
      <c r="L100" s="75">
        <f t="shared" si="14"/>
        <v>0</v>
      </c>
      <c r="M100" s="76">
        <f t="shared" si="12"/>
        <v>23420445</v>
      </c>
    </row>
    <row r="101" spans="1:13" x14ac:dyDescent="0.2">
      <c r="A101" s="67">
        <v>36831</v>
      </c>
      <c r="B101" s="67">
        <v>36860</v>
      </c>
      <c r="C101" s="68">
        <v>0.23799999999999999</v>
      </c>
      <c r="D101" s="68">
        <f t="shared" si="15"/>
        <v>0.35699999999999998</v>
      </c>
      <c r="E101" s="69">
        <f t="shared" si="8"/>
        <v>2.5766049075942155E-2</v>
      </c>
      <c r="F101" s="70">
        <f t="shared" si="9"/>
        <v>0</v>
      </c>
      <c r="G101" s="69">
        <f t="shared" si="10"/>
        <v>2.5766049075942155E-2</v>
      </c>
      <c r="H101" s="71">
        <f t="shared" si="13"/>
        <v>23420445</v>
      </c>
      <c r="I101" s="72"/>
      <c r="J101" s="73">
        <f t="shared" si="11"/>
        <v>0</v>
      </c>
      <c r="K101" s="74"/>
      <c r="L101" s="75">
        <f t="shared" si="14"/>
        <v>0</v>
      </c>
      <c r="M101" s="76">
        <f t="shared" si="12"/>
        <v>23420445</v>
      </c>
    </row>
    <row r="102" spans="1:13" x14ac:dyDescent="0.2">
      <c r="A102" s="67">
        <v>36861</v>
      </c>
      <c r="B102" s="67">
        <v>36891</v>
      </c>
      <c r="C102" s="68">
        <v>0.2369</v>
      </c>
      <c r="D102" s="68">
        <f t="shared" si="15"/>
        <v>0.35535</v>
      </c>
      <c r="E102" s="69">
        <f t="shared" si="8"/>
        <v>2.5662053869310197E-2</v>
      </c>
      <c r="F102" s="70">
        <f t="shared" si="9"/>
        <v>0</v>
      </c>
      <c r="G102" s="69">
        <f t="shared" si="10"/>
        <v>2.5662053869310197E-2</v>
      </c>
      <c r="H102" s="71">
        <f t="shared" si="13"/>
        <v>23420445</v>
      </c>
      <c r="I102" s="72"/>
      <c r="J102" s="73">
        <f t="shared" si="11"/>
        <v>0</v>
      </c>
      <c r="K102" s="74"/>
      <c r="L102" s="75">
        <f t="shared" si="14"/>
        <v>0</v>
      </c>
      <c r="M102" s="76">
        <f t="shared" si="12"/>
        <v>23420445</v>
      </c>
    </row>
    <row r="103" spans="1:13" x14ac:dyDescent="0.2">
      <c r="A103" s="67">
        <v>36892</v>
      </c>
      <c r="B103" s="67">
        <v>36922</v>
      </c>
      <c r="C103" s="68">
        <v>0.24160000000000001</v>
      </c>
      <c r="D103" s="68">
        <f t="shared" si="15"/>
        <v>0.3624</v>
      </c>
      <c r="E103" s="69">
        <f t="shared" si="8"/>
        <v>2.6105588475108465E-2</v>
      </c>
      <c r="F103" s="70">
        <f t="shared" si="9"/>
        <v>0</v>
      </c>
      <c r="G103" s="69">
        <f t="shared" si="10"/>
        <v>2.6105588475108465E-2</v>
      </c>
      <c r="H103" s="71">
        <f t="shared" si="13"/>
        <v>23420445</v>
      </c>
      <c r="I103" s="72"/>
      <c r="J103" s="73">
        <f t="shared" si="11"/>
        <v>0</v>
      </c>
      <c r="K103" s="74"/>
      <c r="L103" s="75">
        <f t="shared" si="14"/>
        <v>0</v>
      </c>
      <c r="M103" s="76">
        <f t="shared" si="12"/>
        <v>23420445</v>
      </c>
    </row>
    <row r="104" spans="1:13" x14ac:dyDescent="0.2">
      <c r="A104" s="67">
        <v>36923</v>
      </c>
      <c r="B104" s="67">
        <v>36950</v>
      </c>
      <c r="C104" s="68">
        <v>0.26029999999999998</v>
      </c>
      <c r="D104" s="68">
        <f t="shared" si="15"/>
        <v>0.39044999999999996</v>
      </c>
      <c r="E104" s="69">
        <f t="shared" si="8"/>
        <v>2.7849702941323606E-2</v>
      </c>
      <c r="F104" s="70">
        <f t="shared" si="9"/>
        <v>0</v>
      </c>
      <c r="G104" s="69">
        <f t="shared" si="10"/>
        <v>2.7849702941323606E-2</v>
      </c>
      <c r="H104" s="71">
        <f t="shared" si="13"/>
        <v>23420445</v>
      </c>
      <c r="I104" s="72"/>
      <c r="J104" s="73">
        <f t="shared" si="11"/>
        <v>0</v>
      </c>
      <c r="K104" s="74"/>
      <c r="L104" s="75">
        <f t="shared" si="14"/>
        <v>0</v>
      </c>
      <c r="M104" s="76">
        <f t="shared" si="12"/>
        <v>23420445</v>
      </c>
    </row>
    <row r="105" spans="1:13" x14ac:dyDescent="0.2">
      <c r="A105" s="67">
        <v>36951</v>
      </c>
      <c r="B105" s="67">
        <v>36981</v>
      </c>
      <c r="C105" s="68">
        <v>0.25109999999999999</v>
      </c>
      <c r="D105" s="68">
        <f t="shared" si="15"/>
        <v>0.37664999999999998</v>
      </c>
      <c r="E105" s="69">
        <f t="shared" si="8"/>
        <v>2.6995707177810413E-2</v>
      </c>
      <c r="F105" s="70">
        <f t="shared" si="9"/>
        <v>0</v>
      </c>
      <c r="G105" s="69">
        <f t="shared" si="10"/>
        <v>2.6995707177810413E-2</v>
      </c>
      <c r="H105" s="71">
        <f t="shared" si="13"/>
        <v>23420445</v>
      </c>
      <c r="I105" s="72"/>
      <c r="J105" s="73">
        <f t="shared" si="11"/>
        <v>0</v>
      </c>
      <c r="K105" s="74"/>
      <c r="L105" s="75">
        <f t="shared" si="14"/>
        <v>0</v>
      </c>
      <c r="M105" s="76">
        <f t="shared" si="12"/>
        <v>23420445</v>
      </c>
    </row>
    <row r="106" spans="1:13" x14ac:dyDescent="0.2">
      <c r="A106" s="67">
        <v>36982</v>
      </c>
      <c r="B106" s="67">
        <v>37011</v>
      </c>
      <c r="C106" s="68">
        <v>0.24829999999999999</v>
      </c>
      <c r="D106" s="68">
        <f t="shared" si="15"/>
        <v>0.37245</v>
      </c>
      <c r="E106" s="69">
        <f t="shared" si="8"/>
        <v>2.6734237592840993E-2</v>
      </c>
      <c r="F106" s="70">
        <f t="shared" si="9"/>
        <v>0</v>
      </c>
      <c r="G106" s="69">
        <f t="shared" si="10"/>
        <v>2.6734237592840993E-2</v>
      </c>
      <c r="H106" s="71">
        <f t="shared" si="13"/>
        <v>23420445</v>
      </c>
      <c r="I106" s="72"/>
      <c r="J106" s="73">
        <f t="shared" si="11"/>
        <v>0</v>
      </c>
      <c r="K106" s="74"/>
      <c r="L106" s="75">
        <f t="shared" si="14"/>
        <v>0</v>
      </c>
      <c r="M106" s="76">
        <f t="shared" si="12"/>
        <v>23420445</v>
      </c>
    </row>
    <row r="107" spans="1:13" x14ac:dyDescent="0.2">
      <c r="A107" s="67">
        <v>37012</v>
      </c>
      <c r="B107" s="67">
        <v>37042</v>
      </c>
      <c r="C107" s="68">
        <v>0.2424</v>
      </c>
      <c r="D107" s="68">
        <f t="shared" si="15"/>
        <v>0.36360000000000003</v>
      </c>
      <c r="E107" s="69">
        <f t="shared" si="8"/>
        <v>2.6180874116863206E-2</v>
      </c>
      <c r="F107" s="70">
        <f t="shared" si="9"/>
        <v>0</v>
      </c>
      <c r="G107" s="69">
        <f t="shared" si="10"/>
        <v>2.6180874116863206E-2</v>
      </c>
      <c r="H107" s="71">
        <f t="shared" si="13"/>
        <v>23420445</v>
      </c>
      <c r="I107" s="72"/>
      <c r="J107" s="73">
        <f t="shared" si="11"/>
        <v>0</v>
      </c>
      <c r="K107" s="74"/>
      <c r="L107" s="75">
        <f t="shared" si="14"/>
        <v>0</v>
      </c>
      <c r="M107" s="76">
        <f t="shared" si="12"/>
        <v>23420445</v>
      </c>
    </row>
    <row r="108" spans="1:13" x14ac:dyDescent="0.2">
      <c r="A108" s="67">
        <v>37043</v>
      </c>
      <c r="B108" s="67">
        <v>37072</v>
      </c>
      <c r="C108" s="68">
        <v>0.25169999999999998</v>
      </c>
      <c r="D108" s="68">
        <f t="shared" si="15"/>
        <v>0.37754999999999994</v>
      </c>
      <c r="E108" s="69">
        <f t="shared" si="8"/>
        <v>2.7051641226381706E-2</v>
      </c>
      <c r="F108" s="70">
        <f t="shared" si="9"/>
        <v>0</v>
      </c>
      <c r="G108" s="69">
        <f t="shared" si="10"/>
        <v>2.7051641226381706E-2</v>
      </c>
      <c r="H108" s="71">
        <f t="shared" si="13"/>
        <v>23420445</v>
      </c>
      <c r="I108" s="72"/>
      <c r="J108" s="73">
        <f t="shared" si="11"/>
        <v>0</v>
      </c>
      <c r="K108" s="74"/>
      <c r="L108" s="75">
        <f t="shared" si="14"/>
        <v>0</v>
      </c>
      <c r="M108" s="76">
        <f t="shared" si="12"/>
        <v>23420445</v>
      </c>
    </row>
    <row r="109" spans="1:13" x14ac:dyDescent="0.2">
      <c r="A109" s="67">
        <v>37073</v>
      </c>
      <c r="B109" s="67">
        <v>37103</v>
      </c>
      <c r="C109" s="68">
        <v>0.26079999999999998</v>
      </c>
      <c r="D109" s="68">
        <f t="shared" si="15"/>
        <v>0.39119999999999999</v>
      </c>
      <c r="E109" s="69">
        <f t="shared" si="8"/>
        <v>2.7895892829637337E-2</v>
      </c>
      <c r="F109" s="70">
        <f t="shared" si="9"/>
        <v>0</v>
      </c>
      <c r="G109" s="69">
        <f t="shared" si="10"/>
        <v>2.7895892829637337E-2</v>
      </c>
      <c r="H109" s="71">
        <f t="shared" si="13"/>
        <v>23420445</v>
      </c>
      <c r="I109" s="72"/>
      <c r="J109" s="73">
        <f t="shared" si="11"/>
        <v>0</v>
      </c>
      <c r="K109" s="74"/>
      <c r="L109" s="75">
        <f t="shared" si="14"/>
        <v>0</v>
      </c>
      <c r="M109" s="76">
        <f t="shared" si="12"/>
        <v>23420445</v>
      </c>
    </row>
    <row r="110" spans="1:13" x14ac:dyDescent="0.2">
      <c r="A110" s="67">
        <v>37104</v>
      </c>
      <c r="B110" s="67">
        <v>37134</v>
      </c>
      <c r="C110" s="68">
        <v>0.24249999999999999</v>
      </c>
      <c r="D110" s="68">
        <f t="shared" si="15"/>
        <v>0.36375000000000002</v>
      </c>
      <c r="E110" s="69">
        <f t="shared" si="8"/>
        <v>2.6190280551482648E-2</v>
      </c>
      <c r="F110" s="70">
        <f t="shared" si="9"/>
        <v>0</v>
      </c>
      <c r="G110" s="69">
        <f t="shared" si="10"/>
        <v>2.6190280551482648E-2</v>
      </c>
      <c r="H110" s="71">
        <f t="shared" si="13"/>
        <v>23420445</v>
      </c>
      <c r="I110" s="72"/>
      <c r="J110" s="73">
        <f t="shared" si="11"/>
        <v>0</v>
      </c>
      <c r="K110" s="74"/>
      <c r="L110" s="75">
        <f t="shared" si="14"/>
        <v>0</v>
      </c>
      <c r="M110" s="76">
        <f t="shared" si="12"/>
        <v>23420445</v>
      </c>
    </row>
    <row r="111" spans="1:13" x14ac:dyDescent="0.2">
      <c r="A111" s="67">
        <v>37135</v>
      </c>
      <c r="B111" s="67">
        <v>37164</v>
      </c>
      <c r="C111" s="68">
        <v>0.2306</v>
      </c>
      <c r="D111" s="68">
        <f t="shared" si="15"/>
        <v>0.34589999999999999</v>
      </c>
      <c r="E111" s="69">
        <f t="shared" si="8"/>
        <v>2.5064199739822657E-2</v>
      </c>
      <c r="F111" s="70">
        <f t="shared" si="9"/>
        <v>0</v>
      </c>
      <c r="G111" s="69">
        <f t="shared" si="10"/>
        <v>2.5064199739822657E-2</v>
      </c>
      <c r="H111" s="71">
        <f t="shared" si="13"/>
        <v>23420445</v>
      </c>
      <c r="I111" s="72"/>
      <c r="J111" s="73">
        <f t="shared" si="11"/>
        <v>0</v>
      </c>
      <c r="K111" s="74"/>
      <c r="L111" s="75">
        <f t="shared" si="14"/>
        <v>0</v>
      </c>
      <c r="M111" s="76">
        <f t="shared" si="12"/>
        <v>23420445</v>
      </c>
    </row>
    <row r="112" spans="1:13" x14ac:dyDescent="0.2">
      <c r="A112" s="67">
        <v>37165</v>
      </c>
      <c r="B112" s="67">
        <v>37195</v>
      </c>
      <c r="C112" s="68">
        <v>0.23219999999999999</v>
      </c>
      <c r="D112" s="68">
        <f t="shared" si="15"/>
        <v>0.3483</v>
      </c>
      <c r="E112" s="69">
        <f t="shared" si="8"/>
        <v>2.5216399364027087E-2</v>
      </c>
      <c r="F112" s="70">
        <f t="shared" si="9"/>
        <v>0</v>
      </c>
      <c r="G112" s="69">
        <f t="shared" si="10"/>
        <v>2.5216399364027087E-2</v>
      </c>
      <c r="H112" s="71">
        <f t="shared" si="13"/>
        <v>23420445</v>
      </c>
      <c r="I112" s="72"/>
      <c r="J112" s="73">
        <f t="shared" si="11"/>
        <v>0</v>
      </c>
      <c r="K112" s="74"/>
      <c r="L112" s="75">
        <f t="shared" si="14"/>
        <v>0</v>
      </c>
      <c r="M112" s="76">
        <f t="shared" si="12"/>
        <v>23420445</v>
      </c>
    </row>
    <row r="113" spans="1:13" x14ac:dyDescent="0.2">
      <c r="A113" s="67">
        <v>37196</v>
      </c>
      <c r="B113" s="67">
        <v>37225</v>
      </c>
      <c r="C113" s="68">
        <v>0.2298</v>
      </c>
      <c r="D113" s="68">
        <f t="shared" si="15"/>
        <v>0.34470000000000001</v>
      </c>
      <c r="E113" s="69">
        <f t="shared" si="8"/>
        <v>2.4988006610359603E-2</v>
      </c>
      <c r="F113" s="70">
        <f t="shared" si="9"/>
        <v>0</v>
      </c>
      <c r="G113" s="69">
        <f t="shared" si="10"/>
        <v>2.4988006610359603E-2</v>
      </c>
      <c r="H113" s="71">
        <f t="shared" si="13"/>
        <v>23420445</v>
      </c>
      <c r="I113" s="72"/>
      <c r="J113" s="73">
        <f t="shared" si="11"/>
        <v>0</v>
      </c>
      <c r="K113" s="74"/>
      <c r="L113" s="75">
        <f t="shared" si="14"/>
        <v>0</v>
      </c>
      <c r="M113" s="76">
        <f t="shared" si="12"/>
        <v>23420445</v>
      </c>
    </row>
    <row r="114" spans="1:13" x14ac:dyDescent="0.2">
      <c r="A114" s="67">
        <v>37226</v>
      </c>
      <c r="B114" s="67">
        <v>37256</v>
      </c>
      <c r="C114" s="68">
        <v>0.2248</v>
      </c>
      <c r="D114" s="68">
        <f t="shared" si="15"/>
        <v>0.3372</v>
      </c>
      <c r="E114" s="69">
        <f t="shared" si="8"/>
        <v>2.451038260898053E-2</v>
      </c>
      <c r="F114" s="70">
        <f t="shared" si="9"/>
        <v>0</v>
      </c>
      <c r="G114" s="69">
        <f t="shared" si="10"/>
        <v>2.451038260898053E-2</v>
      </c>
      <c r="H114" s="71">
        <f t="shared" si="13"/>
        <v>23420445</v>
      </c>
      <c r="I114" s="72"/>
      <c r="J114" s="73">
        <f t="shared" si="11"/>
        <v>0</v>
      </c>
      <c r="K114" s="74"/>
      <c r="L114" s="75">
        <f t="shared" si="14"/>
        <v>0</v>
      </c>
      <c r="M114" s="76">
        <f t="shared" si="12"/>
        <v>23420445</v>
      </c>
    </row>
    <row r="115" spans="1:13" x14ac:dyDescent="0.2">
      <c r="A115" s="67">
        <v>37257</v>
      </c>
      <c r="B115" s="67">
        <v>37287</v>
      </c>
      <c r="C115" s="68">
        <v>0.2281</v>
      </c>
      <c r="D115" s="68">
        <f t="shared" si="15"/>
        <v>0.34215000000000001</v>
      </c>
      <c r="E115" s="69">
        <f t="shared" si="8"/>
        <v>2.4825889044176153E-2</v>
      </c>
      <c r="F115" s="70">
        <f t="shared" si="9"/>
        <v>0</v>
      </c>
      <c r="G115" s="69">
        <f t="shared" si="10"/>
        <v>2.4825889044176153E-2</v>
      </c>
      <c r="H115" s="71">
        <f t="shared" si="13"/>
        <v>23420445</v>
      </c>
      <c r="I115" s="72"/>
      <c r="J115" s="73">
        <f t="shared" si="11"/>
        <v>0</v>
      </c>
      <c r="K115" s="74"/>
      <c r="L115" s="75">
        <f t="shared" si="14"/>
        <v>0</v>
      </c>
      <c r="M115" s="76">
        <f t="shared" si="12"/>
        <v>23420445</v>
      </c>
    </row>
    <row r="116" spans="1:13" x14ac:dyDescent="0.2">
      <c r="A116" s="67">
        <v>37288</v>
      </c>
      <c r="B116" s="67">
        <v>37315</v>
      </c>
      <c r="C116" s="68">
        <v>0.2235</v>
      </c>
      <c r="D116" s="68">
        <f t="shared" si="15"/>
        <v>0.33524999999999999</v>
      </c>
      <c r="E116" s="69">
        <f t="shared" si="8"/>
        <v>2.4385798168465422E-2</v>
      </c>
      <c r="F116" s="70">
        <f t="shared" si="9"/>
        <v>0</v>
      </c>
      <c r="G116" s="69">
        <f t="shared" si="10"/>
        <v>2.4385798168465422E-2</v>
      </c>
      <c r="H116" s="71">
        <f t="shared" si="13"/>
        <v>23420445</v>
      </c>
      <c r="I116" s="72"/>
      <c r="J116" s="73">
        <f t="shared" si="11"/>
        <v>0</v>
      </c>
      <c r="K116" s="74"/>
      <c r="L116" s="75">
        <f t="shared" si="14"/>
        <v>0</v>
      </c>
      <c r="M116" s="76">
        <f t="shared" si="12"/>
        <v>23420445</v>
      </c>
    </row>
    <row r="117" spans="1:13" x14ac:dyDescent="0.2">
      <c r="A117" s="67">
        <v>37316</v>
      </c>
      <c r="B117" s="67">
        <v>37346</v>
      </c>
      <c r="C117" s="68">
        <v>0.2097</v>
      </c>
      <c r="D117" s="68">
        <f t="shared" si="15"/>
        <v>0.31455</v>
      </c>
      <c r="E117" s="69">
        <f t="shared" si="8"/>
        <v>2.3052903946530368E-2</v>
      </c>
      <c r="F117" s="70">
        <f t="shared" si="9"/>
        <v>0</v>
      </c>
      <c r="G117" s="69">
        <f t="shared" si="10"/>
        <v>2.3052903946530368E-2</v>
      </c>
      <c r="H117" s="71">
        <f t="shared" si="13"/>
        <v>23420445</v>
      </c>
      <c r="I117" s="72"/>
      <c r="J117" s="73">
        <f t="shared" si="11"/>
        <v>0</v>
      </c>
      <c r="K117" s="74"/>
      <c r="L117" s="75">
        <f t="shared" si="14"/>
        <v>0</v>
      </c>
      <c r="M117" s="76">
        <f t="shared" si="12"/>
        <v>23420445</v>
      </c>
    </row>
    <row r="118" spans="1:13" x14ac:dyDescent="0.2">
      <c r="A118" s="67">
        <v>37347</v>
      </c>
      <c r="B118" s="67">
        <v>37376</v>
      </c>
      <c r="C118" s="68">
        <v>0.21029999999999999</v>
      </c>
      <c r="D118" s="68">
        <f t="shared" si="15"/>
        <v>0.31545000000000001</v>
      </c>
      <c r="E118" s="69">
        <f t="shared" si="8"/>
        <v>2.3111254637725231E-2</v>
      </c>
      <c r="F118" s="70">
        <f t="shared" si="9"/>
        <v>0</v>
      </c>
      <c r="G118" s="69">
        <f t="shared" si="10"/>
        <v>2.3111254637725231E-2</v>
      </c>
      <c r="H118" s="71">
        <f t="shared" si="13"/>
        <v>23420445</v>
      </c>
      <c r="I118" s="72"/>
      <c r="J118" s="73">
        <f t="shared" si="11"/>
        <v>0</v>
      </c>
      <c r="K118" s="74"/>
      <c r="L118" s="75">
        <f t="shared" si="14"/>
        <v>0</v>
      </c>
      <c r="M118" s="76">
        <f t="shared" si="12"/>
        <v>23420445</v>
      </c>
    </row>
    <row r="119" spans="1:13" x14ac:dyDescent="0.2">
      <c r="A119" s="67">
        <v>37377</v>
      </c>
      <c r="B119" s="67">
        <v>37407</v>
      </c>
      <c r="C119" s="68">
        <v>0.2</v>
      </c>
      <c r="D119" s="68">
        <f t="shared" si="15"/>
        <v>0.30000000000000004</v>
      </c>
      <c r="E119" s="69">
        <f t="shared" si="8"/>
        <v>2.2104450593615876E-2</v>
      </c>
      <c r="F119" s="70">
        <f t="shared" si="9"/>
        <v>0</v>
      </c>
      <c r="G119" s="69">
        <f t="shared" si="10"/>
        <v>2.2104450593615876E-2</v>
      </c>
      <c r="H119" s="71">
        <f t="shared" si="13"/>
        <v>23420445</v>
      </c>
      <c r="I119" s="72"/>
      <c r="J119" s="73">
        <f t="shared" si="11"/>
        <v>0</v>
      </c>
      <c r="K119" s="74"/>
      <c r="L119" s="75">
        <f t="shared" si="14"/>
        <v>0</v>
      </c>
      <c r="M119" s="76">
        <f t="shared" si="12"/>
        <v>23420445</v>
      </c>
    </row>
    <row r="120" spans="1:13" x14ac:dyDescent="0.2">
      <c r="A120" s="67">
        <v>37408</v>
      </c>
      <c r="B120" s="67">
        <v>37437</v>
      </c>
      <c r="C120" s="68">
        <v>0.1996</v>
      </c>
      <c r="D120" s="68">
        <f t="shared" si="15"/>
        <v>0.2994</v>
      </c>
      <c r="E120" s="69">
        <f t="shared" si="8"/>
        <v>2.2065130565586122E-2</v>
      </c>
      <c r="F120" s="70">
        <f t="shared" si="9"/>
        <v>0</v>
      </c>
      <c r="G120" s="69">
        <f t="shared" si="10"/>
        <v>2.2065130565586122E-2</v>
      </c>
      <c r="H120" s="71">
        <f t="shared" si="13"/>
        <v>23420445</v>
      </c>
      <c r="I120" s="72"/>
      <c r="J120" s="73">
        <f t="shared" si="11"/>
        <v>0</v>
      </c>
      <c r="K120" s="74"/>
      <c r="L120" s="75">
        <f t="shared" si="14"/>
        <v>0</v>
      </c>
      <c r="M120" s="76">
        <f t="shared" si="12"/>
        <v>23420445</v>
      </c>
    </row>
    <row r="121" spans="1:13" x14ac:dyDescent="0.2">
      <c r="A121" s="67">
        <v>37438</v>
      </c>
      <c r="B121" s="67">
        <v>37468</v>
      </c>
      <c r="C121" s="68">
        <v>0.19769999999999999</v>
      </c>
      <c r="D121" s="68">
        <f t="shared" si="15"/>
        <v>0.29654999999999998</v>
      </c>
      <c r="E121" s="69">
        <f t="shared" si="8"/>
        <v>2.1878132850398968E-2</v>
      </c>
      <c r="F121" s="70">
        <f t="shared" si="9"/>
        <v>0</v>
      </c>
      <c r="G121" s="69">
        <f t="shared" si="10"/>
        <v>2.1878132850398968E-2</v>
      </c>
      <c r="H121" s="71">
        <f t="shared" si="13"/>
        <v>23420445</v>
      </c>
      <c r="I121" s="72"/>
      <c r="J121" s="73">
        <f t="shared" si="11"/>
        <v>0</v>
      </c>
      <c r="K121" s="74"/>
      <c r="L121" s="75">
        <f t="shared" si="14"/>
        <v>0</v>
      </c>
      <c r="M121" s="76">
        <f t="shared" si="12"/>
        <v>23420445</v>
      </c>
    </row>
    <row r="122" spans="1:13" x14ac:dyDescent="0.2">
      <c r="A122" s="67">
        <v>37469</v>
      </c>
      <c r="B122" s="67">
        <v>37499</v>
      </c>
      <c r="C122" s="68">
        <v>0.2001</v>
      </c>
      <c r="D122" s="68">
        <f t="shared" si="15"/>
        <v>0.30015000000000003</v>
      </c>
      <c r="E122" s="69">
        <f t="shared" si="8"/>
        <v>2.2114278001317489E-2</v>
      </c>
      <c r="F122" s="70">
        <f t="shared" si="9"/>
        <v>0</v>
      </c>
      <c r="G122" s="69">
        <f t="shared" si="10"/>
        <v>2.2114278001317489E-2</v>
      </c>
      <c r="H122" s="71">
        <f t="shared" si="13"/>
        <v>23420445</v>
      </c>
      <c r="I122" s="72"/>
      <c r="J122" s="73">
        <f t="shared" si="11"/>
        <v>0</v>
      </c>
      <c r="K122" s="74"/>
      <c r="L122" s="75">
        <f t="shared" si="14"/>
        <v>0</v>
      </c>
      <c r="M122" s="76">
        <f t="shared" si="12"/>
        <v>23420445</v>
      </c>
    </row>
    <row r="123" spans="1:13" x14ac:dyDescent="0.2">
      <c r="A123" s="67">
        <v>37500</v>
      </c>
      <c r="B123" s="67">
        <v>37529</v>
      </c>
      <c r="C123" s="68">
        <v>0.20180000000000001</v>
      </c>
      <c r="D123" s="68">
        <f t="shared" si="15"/>
        <v>0.30270000000000002</v>
      </c>
      <c r="E123" s="69">
        <f t="shared" si="8"/>
        <v>2.2281185112344559E-2</v>
      </c>
      <c r="F123" s="70">
        <f t="shared" si="9"/>
        <v>0</v>
      </c>
      <c r="G123" s="69">
        <f t="shared" si="10"/>
        <v>2.2281185112344559E-2</v>
      </c>
      <c r="H123" s="71">
        <f t="shared" si="13"/>
        <v>23420445</v>
      </c>
      <c r="I123" s="72"/>
      <c r="J123" s="73">
        <f t="shared" si="11"/>
        <v>0</v>
      </c>
      <c r="K123" s="74"/>
      <c r="L123" s="75">
        <f t="shared" si="14"/>
        <v>0</v>
      </c>
      <c r="M123" s="76">
        <f t="shared" si="12"/>
        <v>23420445</v>
      </c>
    </row>
    <row r="124" spans="1:13" x14ac:dyDescent="0.2">
      <c r="A124" s="67">
        <v>37530</v>
      </c>
      <c r="B124" s="67">
        <v>37560</v>
      </c>
      <c r="C124" s="68">
        <v>0.20300000000000001</v>
      </c>
      <c r="D124" s="68">
        <f t="shared" si="15"/>
        <v>0.30449999999999999</v>
      </c>
      <c r="E124" s="69">
        <f t="shared" si="8"/>
        <v>2.2398821676248071E-2</v>
      </c>
      <c r="F124" s="70">
        <f t="shared" si="9"/>
        <v>0</v>
      </c>
      <c r="G124" s="69">
        <f t="shared" si="10"/>
        <v>2.2398821676248071E-2</v>
      </c>
      <c r="H124" s="71">
        <f t="shared" si="13"/>
        <v>23420445</v>
      </c>
      <c r="I124" s="72"/>
      <c r="J124" s="73">
        <f t="shared" si="11"/>
        <v>0</v>
      </c>
      <c r="K124" s="74"/>
      <c r="L124" s="75">
        <f t="shared" si="14"/>
        <v>0</v>
      </c>
      <c r="M124" s="76">
        <f t="shared" si="12"/>
        <v>23420445</v>
      </c>
    </row>
    <row r="125" spans="1:13" x14ac:dyDescent="0.2">
      <c r="A125" s="67">
        <v>37561</v>
      </c>
      <c r="B125" s="67">
        <v>37590</v>
      </c>
      <c r="C125" s="68">
        <v>0.1976</v>
      </c>
      <c r="D125" s="68">
        <f t="shared" si="15"/>
        <v>0.2964</v>
      </c>
      <c r="E125" s="69">
        <f t="shared" si="8"/>
        <v>2.1868280431264653E-2</v>
      </c>
      <c r="F125" s="70">
        <f t="shared" si="9"/>
        <v>0</v>
      </c>
      <c r="G125" s="69">
        <f t="shared" si="10"/>
        <v>2.1868280431264653E-2</v>
      </c>
      <c r="H125" s="71">
        <f t="shared" si="13"/>
        <v>23420445</v>
      </c>
      <c r="I125" s="72"/>
      <c r="J125" s="73">
        <f t="shared" si="11"/>
        <v>0</v>
      </c>
      <c r="K125" s="74"/>
      <c r="L125" s="75">
        <f t="shared" si="14"/>
        <v>0</v>
      </c>
      <c r="M125" s="76">
        <f t="shared" si="12"/>
        <v>23420445</v>
      </c>
    </row>
    <row r="126" spans="1:13" x14ac:dyDescent="0.2">
      <c r="A126" s="67">
        <v>37591</v>
      </c>
      <c r="B126" s="67">
        <v>37621</v>
      </c>
      <c r="C126" s="68">
        <v>0.19689999999999999</v>
      </c>
      <c r="D126" s="68">
        <f t="shared" si="15"/>
        <v>0.29535</v>
      </c>
      <c r="E126" s="69">
        <f t="shared" si="8"/>
        <v>2.1799284223442461E-2</v>
      </c>
      <c r="F126" s="70">
        <f t="shared" si="9"/>
        <v>0</v>
      </c>
      <c r="G126" s="69">
        <f t="shared" si="10"/>
        <v>2.1799284223442461E-2</v>
      </c>
      <c r="H126" s="71">
        <f t="shared" si="13"/>
        <v>23420445</v>
      </c>
      <c r="I126" s="72"/>
      <c r="J126" s="73">
        <f t="shared" si="11"/>
        <v>0</v>
      </c>
      <c r="K126" s="74"/>
      <c r="L126" s="75">
        <f t="shared" si="14"/>
        <v>0</v>
      </c>
      <c r="M126" s="76">
        <f t="shared" si="12"/>
        <v>23420445</v>
      </c>
    </row>
    <row r="127" spans="1:13" x14ac:dyDescent="0.2">
      <c r="A127" s="67">
        <v>37622</v>
      </c>
      <c r="B127" s="67">
        <v>37652</v>
      </c>
      <c r="C127" s="68">
        <v>0.19639999999999999</v>
      </c>
      <c r="D127" s="68">
        <f t="shared" si="15"/>
        <v>0.29459999999999997</v>
      </c>
      <c r="E127" s="69">
        <f t="shared" si="8"/>
        <v>2.174996982280808E-2</v>
      </c>
      <c r="F127" s="70">
        <f t="shared" si="9"/>
        <v>0</v>
      </c>
      <c r="G127" s="69">
        <f t="shared" si="10"/>
        <v>2.174996982280808E-2</v>
      </c>
      <c r="H127" s="71">
        <f t="shared" si="13"/>
        <v>23420445</v>
      </c>
      <c r="I127" s="72"/>
      <c r="J127" s="73">
        <f t="shared" si="11"/>
        <v>0</v>
      </c>
      <c r="K127" s="74"/>
      <c r="L127" s="75">
        <f t="shared" si="14"/>
        <v>0</v>
      </c>
      <c r="M127" s="76">
        <f t="shared" si="12"/>
        <v>23420445</v>
      </c>
    </row>
    <row r="128" spans="1:13" x14ac:dyDescent="0.2">
      <c r="A128" s="67">
        <v>37653</v>
      </c>
      <c r="B128" s="67">
        <v>37680</v>
      </c>
      <c r="C128" s="68">
        <v>0.1978</v>
      </c>
      <c r="D128" s="68">
        <f t="shared" si="15"/>
        <v>0.29670000000000002</v>
      </c>
      <c r="E128" s="69">
        <f t="shared" si="8"/>
        <v>2.1887984224732815E-2</v>
      </c>
      <c r="F128" s="70">
        <f t="shared" si="9"/>
        <v>0</v>
      </c>
      <c r="G128" s="69">
        <f t="shared" si="10"/>
        <v>2.1887984224732815E-2</v>
      </c>
      <c r="H128" s="71">
        <f t="shared" si="13"/>
        <v>23420445</v>
      </c>
      <c r="I128" s="72"/>
      <c r="J128" s="73">
        <f t="shared" si="11"/>
        <v>0</v>
      </c>
      <c r="K128" s="74"/>
      <c r="L128" s="75">
        <f t="shared" si="14"/>
        <v>0</v>
      </c>
      <c r="M128" s="76">
        <f t="shared" si="12"/>
        <v>23420445</v>
      </c>
    </row>
    <row r="129" spans="1:13" x14ac:dyDescent="0.2">
      <c r="A129" s="67">
        <v>37681</v>
      </c>
      <c r="B129" s="67">
        <v>37711</v>
      </c>
      <c r="C129" s="68">
        <v>0.19489999999999999</v>
      </c>
      <c r="D129" s="68">
        <f t="shared" si="15"/>
        <v>0.29235</v>
      </c>
      <c r="E129" s="69">
        <f t="shared" si="8"/>
        <v>2.1601869331581591E-2</v>
      </c>
      <c r="F129" s="70">
        <f t="shared" si="9"/>
        <v>0</v>
      </c>
      <c r="G129" s="69">
        <f t="shared" si="10"/>
        <v>2.1601869331581591E-2</v>
      </c>
      <c r="H129" s="71">
        <f t="shared" si="13"/>
        <v>23420445</v>
      </c>
      <c r="I129" s="72"/>
      <c r="J129" s="73">
        <f t="shared" si="11"/>
        <v>0</v>
      </c>
      <c r="K129" s="74"/>
      <c r="L129" s="75">
        <f t="shared" si="14"/>
        <v>0</v>
      </c>
      <c r="M129" s="76">
        <f t="shared" si="12"/>
        <v>23420445</v>
      </c>
    </row>
    <row r="130" spans="1:13" x14ac:dyDescent="0.2">
      <c r="A130" s="67">
        <v>37712</v>
      </c>
      <c r="B130" s="67">
        <v>37741</v>
      </c>
      <c r="C130" s="68">
        <v>0.1981</v>
      </c>
      <c r="D130" s="68">
        <f t="shared" si="15"/>
        <v>0.29715000000000003</v>
      </c>
      <c r="E130" s="69">
        <f t="shared" si="8"/>
        <v>2.1917532081249247E-2</v>
      </c>
      <c r="F130" s="70">
        <f t="shared" si="9"/>
        <v>0</v>
      </c>
      <c r="G130" s="69">
        <f t="shared" si="10"/>
        <v>2.1917532081249247E-2</v>
      </c>
      <c r="H130" s="71">
        <f t="shared" si="13"/>
        <v>23420445</v>
      </c>
      <c r="I130" s="72"/>
      <c r="J130" s="73">
        <f t="shared" si="11"/>
        <v>0</v>
      </c>
      <c r="K130" s="74"/>
      <c r="L130" s="75">
        <f t="shared" si="14"/>
        <v>0</v>
      </c>
      <c r="M130" s="76">
        <f t="shared" si="12"/>
        <v>23420445</v>
      </c>
    </row>
    <row r="131" spans="1:13" x14ac:dyDescent="0.2">
      <c r="A131" s="67">
        <v>37742</v>
      </c>
      <c r="B131" s="67">
        <v>37772</v>
      </c>
      <c r="C131" s="68">
        <v>0.19889999999999999</v>
      </c>
      <c r="D131" s="68">
        <f t="shared" si="15"/>
        <v>0.29835</v>
      </c>
      <c r="E131" s="69">
        <f t="shared" si="8"/>
        <v>2.1996280451781258E-2</v>
      </c>
      <c r="F131" s="70">
        <f t="shared" si="9"/>
        <v>0</v>
      </c>
      <c r="G131" s="69">
        <f t="shared" si="10"/>
        <v>2.1996280451781258E-2</v>
      </c>
      <c r="H131" s="71">
        <f t="shared" si="13"/>
        <v>23420445</v>
      </c>
      <c r="I131" s="72"/>
      <c r="J131" s="73">
        <f t="shared" si="11"/>
        <v>0</v>
      </c>
      <c r="K131" s="74"/>
      <c r="L131" s="75">
        <f t="shared" si="14"/>
        <v>0</v>
      </c>
      <c r="M131" s="76">
        <f t="shared" si="12"/>
        <v>23420445</v>
      </c>
    </row>
    <row r="132" spans="1:13" x14ac:dyDescent="0.2">
      <c r="A132" s="67">
        <v>37773</v>
      </c>
      <c r="B132" s="67">
        <v>37802</v>
      </c>
      <c r="C132" s="68">
        <v>0.192</v>
      </c>
      <c r="D132" s="68">
        <f t="shared" si="15"/>
        <v>0.28800000000000003</v>
      </c>
      <c r="E132" s="69">
        <f t="shared" si="8"/>
        <v>2.1314870275334519E-2</v>
      </c>
      <c r="F132" s="70">
        <f t="shared" si="9"/>
        <v>0</v>
      </c>
      <c r="G132" s="69">
        <f t="shared" si="10"/>
        <v>2.1314870275334519E-2</v>
      </c>
      <c r="H132" s="71">
        <f t="shared" si="13"/>
        <v>23420445</v>
      </c>
      <c r="I132" s="72"/>
      <c r="J132" s="73">
        <f t="shared" si="11"/>
        <v>0</v>
      </c>
      <c r="K132" s="74"/>
      <c r="L132" s="75">
        <f t="shared" si="14"/>
        <v>0</v>
      </c>
      <c r="M132" s="76">
        <f t="shared" si="12"/>
        <v>23420445</v>
      </c>
    </row>
    <row r="133" spans="1:13" x14ac:dyDescent="0.2">
      <c r="A133" s="67">
        <v>37803</v>
      </c>
      <c r="B133" s="67">
        <v>37833</v>
      </c>
      <c r="C133" s="68">
        <v>0.19439999999999999</v>
      </c>
      <c r="D133" s="68">
        <f t="shared" si="15"/>
        <v>0.29159999999999997</v>
      </c>
      <c r="E133" s="69">
        <f t="shared" si="8"/>
        <v>2.1552449974195476E-2</v>
      </c>
      <c r="F133" s="70">
        <f t="shared" si="9"/>
        <v>0</v>
      </c>
      <c r="G133" s="69">
        <f t="shared" si="10"/>
        <v>2.1552449974195476E-2</v>
      </c>
      <c r="H133" s="71">
        <f t="shared" si="13"/>
        <v>23420445</v>
      </c>
      <c r="I133" s="72"/>
      <c r="J133" s="73">
        <f t="shared" si="11"/>
        <v>0</v>
      </c>
      <c r="K133" s="74"/>
      <c r="L133" s="75">
        <f t="shared" si="14"/>
        <v>0</v>
      </c>
      <c r="M133" s="76">
        <f t="shared" si="12"/>
        <v>23420445</v>
      </c>
    </row>
    <row r="134" spans="1:13" x14ac:dyDescent="0.2">
      <c r="A134" s="67">
        <v>37834</v>
      </c>
      <c r="B134" s="67">
        <v>37864</v>
      </c>
      <c r="C134" s="68">
        <v>0.1988</v>
      </c>
      <c r="D134" s="68">
        <f t="shared" si="15"/>
        <v>0.29820000000000002</v>
      </c>
      <c r="E134" s="69">
        <f t="shared" si="8"/>
        <v>2.1986440554979447E-2</v>
      </c>
      <c r="F134" s="70">
        <f t="shared" si="9"/>
        <v>0</v>
      </c>
      <c r="G134" s="69">
        <f t="shared" si="10"/>
        <v>2.1986440554979447E-2</v>
      </c>
      <c r="H134" s="71">
        <f t="shared" si="13"/>
        <v>23420445</v>
      </c>
      <c r="I134" s="72"/>
      <c r="J134" s="73">
        <f t="shared" si="11"/>
        <v>0</v>
      </c>
      <c r="K134" s="74"/>
      <c r="L134" s="75">
        <f t="shared" si="14"/>
        <v>0</v>
      </c>
      <c r="M134" s="76">
        <f t="shared" si="12"/>
        <v>23420445</v>
      </c>
    </row>
    <row r="135" spans="1:13" x14ac:dyDescent="0.2">
      <c r="A135" s="67">
        <v>37865</v>
      </c>
      <c r="B135" s="67">
        <v>37894</v>
      </c>
      <c r="C135" s="68">
        <v>0.20119999999999999</v>
      </c>
      <c r="D135" s="68">
        <f t="shared" si="15"/>
        <v>0.30179999999999996</v>
      </c>
      <c r="E135" s="69">
        <f t="shared" si="8"/>
        <v>2.22223109452242E-2</v>
      </c>
      <c r="F135" s="70">
        <f t="shared" si="9"/>
        <v>0</v>
      </c>
      <c r="G135" s="69">
        <f t="shared" si="10"/>
        <v>2.22223109452242E-2</v>
      </c>
      <c r="H135" s="71">
        <f t="shared" si="13"/>
        <v>23420445</v>
      </c>
      <c r="I135" s="72"/>
      <c r="J135" s="73">
        <f t="shared" si="11"/>
        <v>0</v>
      </c>
      <c r="K135" s="74"/>
      <c r="L135" s="75">
        <f t="shared" si="14"/>
        <v>0</v>
      </c>
      <c r="M135" s="76">
        <f t="shared" si="12"/>
        <v>23420445</v>
      </c>
    </row>
    <row r="136" spans="1:13" x14ac:dyDescent="0.2">
      <c r="A136" s="67">
        <v>37895</v>
      </c>
      <c r="B136" s="67">
        <v>37925</v>
      </c>
      <c r="C136" s="68">
        <v>0.20039999999999999</v>
      </c>
      <c r="D136" s="68">
        <f t="shared" si="15"/>
        <v>0.30059999999999998</v>
      </c>
      <c r="E136" s="69">
        <f t="shared" si="8"/>
        <v>2.2143753989766646E-2</v>
      </c>
      <c r="F136" s="70">
        <f t="shared" si="9"/>
        <v>0</v>
      </c>
      <c r="G136" s="69">
        <f t="shared" si="10"/>
        <v>2.2143753989766646E-2</v>
      </c>
      <c r="H136" s="71">
        <f t="shared" si="13"/>
        <v>23420445</v>
      </c>
      <c r="I136" s="72"/>
      <c r="J136" s="73">
        <f t="shared" si="11"/>
        <v>0</v>
      </c>
      <c r="K136" s="74"/>
      <c r="L136" s="75">
        <f t="shared" si="14"/>
        <v>0</v>
      </c>
      <c r="M136" s="76">
        <f t="shared" si="12"/>
        <v>23420445</v>
      </c>
    </row>
    <row r="137" spans="1:13" x14ac:dyDescent="0.2">
      <c r="A137" s="67">
        <v>37926</v>
      </c>
      <c r="B137" s="67">
        <v>37955</v>
      </c>
      <c r="C137" s="68">
        <v>0.19869999999999999</v>
      </c>
      <c r="D137" s="68">
        <f t="shared" si="15"/>
        <v>0.29804999999999998</v>
      </c>
      <c r="E137" s="69">
        <f t="shared" si="8"/>
        <v>2.1976599615920911E-2</v>
      </c>
      <c r="F137" s="70">
        <f t="shared" si="9"/>
        <v>0</v>
      </c>
      <c r="G137" s="69">
        <f t="shared" si="10"/>
        <v>2.1976599615920911E-2</v>
      </c>
      <c r="H137" s="71">
        <f t="shared" si="13"/>
        <v>23420445</v>
      </c>
      <c r="I137" s="72"/>
      <c r="J137" s="73">
        <f t="shared" si="11"/>
        <v>0</v>
      </c>
      <c r="K137" s="74"/>
      <c r="L137" s="75">
        <f t="shared" si="14"/>
        <v>0</v>
      </c>
      <c r="M137" s="76">
        <f t="shared" si="12"/>
        <v>23420445</v>
      </c>
    </row>
    <row r="138" spans="1:13" x14ac:dyDescent="0.2">
      <c r="A138" s="67">
        <v>37956</v>
      </c>
      <c r="B138" s="67">
        <v>37986</v>
      </c>
      <c r="C138" s="68">
        <v>0.1981</v>
      </c>
      <c r="D138" s="68">
        <f t="shared" si="15"/>
        <v>0.29715000000000003</v>
      </c>
      <c r="E138" s="69">
        <f t="shared" si="8"/>
        <v>2.1917532081249247E-2</v>
      </c>
      <c r="F138" s="70">
        <f t="shared" si="9"/>
        <v>0</v>
      </c>
      <c r="G138" s="69">
        <f t="shared" si="10"/>
        <v>2.1917532081249247E-2</v>
      </c>
      <c r="H138" s="71">
        <f t="shared" si="13"/>
        <v>23420445</v>
      </c>
      <c r="I138" s="72"/>
      <c r="J138" s="73">
        <f t="shared" si="11"/>
        <v>0</v>
      </c>
      <c r="K138" s="74"/>
      <c r="L138" s="75">
        <f t="shared" si="14"/>
        <v>0</v>
      </c>
      <c r="M138" s="76">
        <f t="shared" si="12"/>
        <v>23420445</v>
      </c>
    </row>
    <row r="139" spans="1:13" x14ac:dyDescent="0.2">
      <c r="A139" s="67">
        <v>37987</v>
      </c>
      <c r="B139" s="67">
        <v>38017</v>
      </c>
      <c r="C139" s="68">
        <v>0.19670000000000001</v>
      </c>
      <c r="D139" s="68">
        <f t="shared" si="15"/>
        <v>0.29505000000000003</v>
      </c>
      <c r="E139" s="69">
        <f t="shared" si="8"/>
        <v>2.1779561604784226E-2</v>
      </c>
      <c r="F139" s="70">
        <f t="shared" si="9"/>
        <v>0</v>
      </c>
      <c r="G139" s="69">
        <f t="shared" si="10"/>
        <v>2.1779561604784226E-2</v>
      </c>
      <c r="H139" s="71">
        <f t="shared" si="13"/>
        <v>23420445</v>
      </c>
      <c r="I139" s="72"/>
      <c r="J139" s="73">
        <f t="shared" si="11"/>
        <v>0</v>
      </c>
      <c r="K139" s="74"/>
      <c r="L139" s="75">
        <f t="shared" si="14"/>
        <v>0</v>
      </c>
      <c r="M139" s="76">
        <f t="shared" si="12"/>
        <v>23420445</v>
      </c>
    </row>
    <row r="140" spans="1:13" x14ac:dyDescent="0.2">
      <c r="A140" s="67">
        <v>38018</v>
      </c>
      <c r="B140" s="67">
        <v>38046</v>
      </c>
      <c r="C140" s="68">
        <v>0.19739999999999999</v>
      </c>
      <c r="D140" s="68">
        <f t="shared" si="15"/>
        <v>0.29609999999999997</v>
      </c>
      <c r="E140" s="69">
        <f t="shared" si="8"/>
        <v>2.1848572457668247E-2</v>
      </c>
      <c r="F140" s="70">
        <f t="shared" si="9"/>
        <v>0</v>
      </c>
      <c r="G140" s="69">
        <f t="shared" si="10"/>
        <v>2.1848572457668247E-2</v>
      </c>
      <c r="H140" s="71">
        <f t="shared" si="13"/>
        <v>23420445</v>
      </c>
      <c r="I140" s="72"/>
      <c r="J140" s="73">
        <f t="shared" si="11"/>
        <v>0</v>
      </c>
      <c r="K140" s="74"/>
      <c r="L140" s="75">
        <f t="shared" si="14"/>
        <v>0</v>
      </c>
      <c r="M140" s="76">
        <f t="shared" si="12"/>
        <v>23420445</v>
      </c>
    </row>
    <row r="141" spans="1:13" x14ac:dyDescent="0.2">
      <c r="A141" s="67">
        <v>38047</v>
      </c>
      <c r="B141" s="67">
        <v>38077</v>
      </c>
      <c r="C141" s="68">
        <v>0.19800000000000001</v>
      </c>
      <c r="D141" s="68">
        <f t="shared" si="15"/>
        <v>0.29700000000000004</v>
      </c>
      <c r="E141" s="69">
        <f t="shared" si="8"/>
        <v>2.1907683839926584E-2</v>
      </c>
      <c r="F141" s="70">
        <f t="shared" si="9"/>
        <v>0</v>
      </c>
      <c r="G141" s="69">
        <f t="shared" si="10"/>
        <v>2.1907683839926584E-2</v>
      </c>
      <c r="H141" s="71">
        <f t="shared" si="13"/>
        <v>23420445</v>
      </c>
      <c r="I141" s="72"/>
      <c r="J141" s="73">
        <f t="shared" si="11"/>
        <v>0</v>
      </c>
      <c r="K141" s="74"/>
      <c r="L141" s="75">
        <f t="shared" si="14"/>
        <v>0</v>
      </c>
      <c r="M141" s="76">
        <f t="shared" si="12"/>
        <v>23420445</v>
      </c>
    </row>
    <row r="142" spans="1:13" x14ac:dyDescent="0.2">
      <c r="A142" s="67">
        <v>38078</v>
      </c>
      <c r="B142" s="67">
        <v>38107</v>
      </c>
      <c r="C142" s="68">
        <v>0.1978</v>
      </c>
      <c r="D142" s="68">
        <f t="shared" si="15"/>
        <v>0.29670000000000002</v>
      </c>
      <c r="E142" s="69">
        <f t="shared" si="8"/>
        <v>2.1887984224732815E-2</v>
      </c>
      <c r="F142" s="70">
        <f t="shared" si="9"/>
        <v>0</v>
      </c>
      <c r="G142" s="69">
        <f t="shared" si="10"/>
        <v>2.1887984224732815E-2</v>
      </c>
      <c r="H142" s="71">
        <f t="shared" si="13"/>
        <v>23420445</v>
      </c>
      <c r="I142" s="72"/>
      <c r="J142" s="73">
        <f t="shared" si="11"/>
        <v>0</v>
      </c>
      <c r="K142" s="74"/>
      <c r="L142" s="75">
        <f t="shared" si="14"/>
        <v>0</v>
      </c>
      <c r="M142" s="76">
        <f t="shared" si="12"/>
        <v>23420445</v>
      </c>
    </row>
    <row r="143" spans="1:13" x14ac:dyDescent="0.2">
      <c r="A143" s="67">
        <v>38108</v>
      </c>
      <c r="B143" s="67">
        <v>38138</v>
      </c>
      <c r="C143" s="68">
        <v>0.1971</v>
      </c>
      <c r="D143" s="68">
        <f t="shared" si="15"/>
        <v>0.29564999999999997</v>
      </c>
      <c r="E143" s="69">
        <f t="shared" si="8"/>
        <v>2.1819002655476094E-2</v>
      </c>
      <c r="F143" s="70">
        <f t="shared" si="9"/>
        <v>0</v>
      </c>
      <c r="G143" s="69">
        <f t="shared" si="10"/>
        <v>2.1819002655476094E-2</v>
      </c>
      <c r="H143" s="71">
        <f t="shared" si="13"/>
        <v>23420445</v>
      </c>
      <c r="I143" s="72"/>
      <c r="J143" s="73">
        <f t="shared" si="11"/>
        <v>0</v>
      </c>
      <c r="K143" s="74"/>
      <c r="L143" s="75">
        <f t="shared" si="14"/>
        <v>0</v>
      </c>
      <c r="M143" s="76">
        <f t="shared" si="12"/>
        <v>23420445</v>
      </c>
    </row>
    <row r="144" spans="1:13" x14ac:dyDescent="0.2">
      <c r="A144" s="67">
        <v>38139</v>
      </c>
      <c r="B144" s="67">
        <v>38168</v>
      </c>
      <c r="C144" s="68">
        <v>0.19670000000000001</v>
      </c>
      <c r="D144" s="68">
        <f t="shared" si="15"/>
        <v>0.29505000000000003</v>
      </c>
      <c r="E144" s="69">
        <f t="shared" ref="E144:E207" si="16">IF(D144="","", (POWER((1+D144),(1/12)))-1)</f>
        <v>2.1779561604784226E-2</v>
      </c>
      <c r="F144" s="70">
        <f t="shared" ref="F144:F207" si="17">IF(A144="","",MAX(E$8,D$9))</f>
        <v>0</v>
      </c>
      <c r="G144" s="69">
        <f t="shared" ref="G144:G207" si="18">IF(F144="","",IF(F144=0,E144,MIN(E144,F144)))</f>
        <v>2.1779561604784226E-2</v>
      </c>
      <c r="H144" s="71">
        <f t="shared" si="13"/>
        <v>23420445</v>
      </c>
      <c r="I144" s="72"/>
      <c r="J144" s="73">
        <f t="shared" ref="J144:J207" si="19">IF(A144="","",((H144*G144)/30)*I144)</f>
        <v>0</v>
      </c>
      <c r="K144" s="74"/>
      <c r="L144" s="75">
        <f t="shared" si="14"/>
        <v>0</v>
      </c>
      <c r="M144" s="76">
        <f t="shared" ref="M144:M207" si="20">SUM(H144,L144)</f>
        <v>23420445</v>
      </c>
    </row>
    <row r="145" spans="1:13" x14ac:dyDescent="0.2">
      <c r="A145" s="67">
        <v>38169</v>
      </c>
      <c r="B145" s="67">
        <v>38199</v>
      </c>
      <c r="C145" s="68">
        <v>0.19439999999999999</v>
      </c>
      <c r="D145" s="68">
        <f t="shared" si="15"/>
        <v>0.29159999999999997</v>
      </c>
      <c r="E145" s="69">
        <f t="shared" si="16"/>
        <v>2.1552449974195476E-2</v>
      </c>
      <c r="F145" s="70">
        <f t="shared" si="17"/>
        <v>0</v>
      </c>
      <c r="G145" s="69">
        <f t="shared" si="18"/>
        <v>2.1552449974195476E-2</v>
      </c>
      <c r="H145" s="71">
        <f t="shared" ref="H145:H208" si="21">IF(M144&lt;H144,M144,H144)</f>
        <v>23420445</v>
      </c>
      <c r="I145" s="72"/>
      <c r="J145" s="73">
        <f t="shared" si="19"/>
        <v>0</v>
      </c>
      <c r="K145" s="74"/>
      <c r="L145" s="75">
        <f t="shared" ref="L145:L208" si="22">IF(L144&lt;0,J145-K145,SUM(L144,J145)-K145)</f>
        <v>0</v>
      </c>
      <c r="M145" s="76">
        <f t="shared" si="20"/>
        <v>23420445</v>
      </c>
    </row>
    <row r="146" spans="1:13" x14ac:dyDescent="0.2">
      <c r="A146" s="67">
        <v>38200</v>
      </c>
      <c r="B146" s="67">
        <v>38230</v>
      </c>
      <c r="C146" s="68">
        <v>0.1928</v>
      </c>
      <c r="D146" s="68">
        <f t="shared" ref="D146:D208" si="23">IF(A146="","",C146*1.5)</f>
        <v>0.28920000000000001</v>
      </c>
      <c r="E146" s="69">
        <f t="shared" si="16"/>
        <v>2.1394131067975497E-2</v>
      </c>
      <c r="F146" s="70">
        <f t="shared" si="17"/>
        <v>0</v>
      </c>
      <c r="G146" s="69">
        <f t="shared" si="18"/>
        <v>2.1394131067975497E-2</v>
      </c>
      <c r="H146" s="71">
        <f t="shared" si="21"/>
        <v>23420445</v>
      </c>
      <c r="I146" s="72"/>
      <c r="J146" s="73">
        <f t="shared" si="19"/>
        <v>0</v>
      </c>
      <c r="K146" s="74"/>
      <c r="L146" s="75">
        <f t="shared" si="22"/>
        <v>0</v>
      </c>
      <c r="M146" s="76">
        <f t="shared" si="20"/>
        <v>23420445</v>
      </c>
    </row>
    <row r="147" spans="1:13" x14ac:dyDescent="0.2">
      <c r="A147" s="67">
        <v>38231</v>
      </c>
      <c r="B147" s="67">
        <v>38260</v>
      </c>
      <c r="C147" s="68">
        <v>0.19500000000000001</v>
      </c>
      <c r="D147" s="68">
        <f t="shared" si="23"/>
        <v>0.29249999999999998</v>
      </c>
      <c r="E147" s="69">
        <f t="shared" si="16"/>
        <v>2.1611750048168954E-2</v>
      </c>
      <c r="F147" s="70">
        <f t="shared" si="17"/>
        <v>0</v>
      </c>
      <c r="G147" s="69">
        <f t="shared" si="18"/>
        <v>2.1611750048168954E-2</v>
      </c>
      <c r="H147" s="71">
        <f t="shared" si="21"/>
        <v>23420445</v>
      </c>
      <c r="I147" s="72"/>
      <c r="J147" s="73">
        <f t="shared" si="19"/>
        <v>0</v>
      </c>
      <c r="K147" s="74"/>
      <c r="L147" s="75">
        <f t="shared" si="22"/>
        <v>0</v>
      </c>
      <c r="M147" s="76">
        <f t="shared" si="20"/>
        <v>23420445</v>
      </c>
    </row>
    <row r="148" spans="1:13" x14ac:dyDescent="0.2">
      <c r="A148" s="67">
        <v>38261</v>
      </c>
      <c r="B148" s="67">
        <v>38291</v>
      </c>
      <c r="C148" s="68">
        <v>0.19089999999999999</v>
      </c>
      <c r="D148" s="68">
        <f t="shared" si="23"/>
        <v>0.28634999999999999</v>
      </c>
      <c r="E148" s="69">
        <f t="shared" si="16"/>
        <v>2.1205776085708061E-2</v>
      </c>
      <c r="F148" s="70">
        <f t="shared" si="17"/>
        <v>0</v>
      </c>
      <c r="G148" s="69">
        <f t="shared" si="18"/>
        <v>2.1205776085708061E-2</v>
      </c>
      <c r="H148" s="71">
        <f t="shared" si="21"/>
        <v>23420445</v>
      </c>
      <c r="I148" s="72"/>
      <c r="J148" s="73">
        <f t="shared" si="19"/>
        <v>0</v>
      </c>
      <c r="K148" s="74"/>
      <c r="L148" s="75">
        <f t="shared" si="22"/>
        <v>0</v>
      </c>
      <c r="M148" s="76">
        <f t="shared" si="20"/>
        <v>23420445</v>
      </c>
    </row>
    <row r="149" spans="1:13" x14ac:dyDescent="0.2">
      <c r="A149" s="67">
        <v>38292</v>
      </c>
      <c r="B149" s="67">
        <v>38321</v>
      </c>
      <c r="C149" s="68">
        <v>0.19589999999999999</v>
      </c>
      <c r="D149" s="68">
        <f t="shared" si="23"/>
        <v>0.29385</v>
      </c>
      <c r="E149" s="69">
        <f t="shared" si="16"/>
        <v>2.170062922670235E-2</v>
      </c>
      <c r="F149" s="70">
        <f t="shared" si="17"/>
        <v>0</v>
      </c>
      <c r="G149" s="69">
        <f t="shared" si="18"/>
        <v>2.170062922670235E-2</v>
      </c>
      <c r="H149" s="71">
        <f t="shared" si="21"/>
        <v>23420445</v>
      </c>
      <c r="I149" s="72"/>
      <c r="J149" s="73">
        <f t="shared" si="19"/>
        <v>0</v>
      </c>
      <c r="K149" s="74"/>
      <c r="L149" s="75">
        <f t="shared" si="22"/>
        <v>0</v>
      </c>
      <c r="M149" s="76">
        <f t="shared" si="20"/>
        <v>23420445</v>
      </c>
    </row>
    <row r="150" spans="1:13" x14ac:dyDescent="0.2">
      <c r="A150" s="67">
        <v>38322</v>
      </c>
      <c r="B150" s="67">
        <v>38352</v>
      </c>
      <c r="C150" s="68">
        <v>0.19489999999999999</v>
      </c>
      <c r="D150" s="68">
        <f t="shared" si="23"/>
        <v>0.29235</v>
      </c>
      <c r="E150" s="69">
        <f t="shared" si="16"/>
        <v>2.1601869331581591E-2</v>
      </c>
      <c r="F150" s="70">
        <f t="shared" si="17"/>
        <v>0</v>
      </c>
      <c r="G150" s="69">
        <f t="shared" si="18"/>
        <v>2.1601869331581591E-2</v>
      </c>
      <c r="H150" s="71">
        <f t="shared" si="21"/>
        <v>23420445</v>
      </c>
      <c r="I150" s="72"/>
      <c r="J150" s="73">
        <f t="shared" si="19"/>
        <v>0</v>
      </c>
      <c r="K150" s="74"/>
      <c r="L150" s="75">
        <f t="shared" si="22"/>
        <v>0</v>
      </c>
      <c r="M150" s="76">
        <f t="shared" si="20"/>
        <v>23420445</v>
      </c>
    </row>
    <row r="151" spans="1:13" x14ac:dyDescent="0.2">
      <c r="A151" s="67">
        <v>38353</v>
      </c>
      <c r="B151" s="67">
        <v>38383</v>
      </c>
      <c r="C151" s="68">
        <v>0.19450000000000001</v>
      </c>
      <c r="D151" s="68">
        <f t="shared" si="23"/>
        <v>0.29175000000000001</v>
      </c>
      <c r="E151" s="69">
        <f t="shared" si="16"/>
        <v>2.1562335949712796E-2</v>
      </c>
      <c r="F151" s="70">
        <f t="shared" si="17"/>
        <v>0</v>
      </c>
      <c r="G151" s="69">
        <f t="shared" si="18"/>
        <v>2.1562335949712796E-2</v>
      </c>
      <c r="H151" s="71">
        <f t="shared" si="21"/>
        <v>23420445</v>
      </c>
      <c r="I151" s="72"/>
      <c r="J151" s="73">
        <f t="shared" si="19"/>
        <v>0</v>
      </c>
      <c r="K151" s="74"/>
      <c r="L151" s="75">
        <f t="shared" si="22"/>
        <v>0</v>
      </c>
      <c r="M151" s="76">
        <f t="shared" si="20"/>
        <v>23420445</v>
      </c>
    </row>
    <row r="152" spans="1:13" x14ac:dyDescent="0.2">
      <c r="A152" s="67">
        <v>38384</v>
      </c>
      <c r="B152" s="67">
        <v>38411</v>
      </c>
      <c r="C152" s="68">
        <v>0.19400000000000001</v>
      </c>
      <c r="D152" s="68">
        <f t="shared" si="23"/>
        <v>0.29100000000000004</v>
      </c>
      <c r="E152" s="69">
        <f t="shared" si="16"/>
        <v>2.1512895544899102E-2</v>
      </c>
      <c r="F152" s="70">
        <f t="shared" si="17"/>
        <v>0</v>
      </c>
      <c r="G152" s="69">
        <f t="shared" si="18"/>
        <v>2.1512895544899102E-2</v>
      </c>
      <c r="H152" s="71">
        <f t="shared" si="21"/>
        <v>23420445</v>
      </c>
      <c r="I152" s="72"/>
      <c r="J152" s="73">
        <f t="shared" si="19"/>
        <v>0</v>
      </c>
      <c r="K152" s="74"/>
      <c r="L152" s="75">
        <f t="shared" si="22"/>
        <v>0</v>
      </c>
      <c r="M152" s="76">
        <f t="shared" si="20"/>
        <v>23420445</v>
      </c>
    </row>
    <row r="153" spans="1:13" x14ac:dyDescent="0.2">
      <c r="A153" s="67">
        <v>38412</v>
      </c>
      <c r="B153" s="67">
        <v>38442</v>
      </c>
      <c r="C153" s="68">
        <v>0.1915</v>
      </c>
      <c r="D153" s="68">
        <f t="shared" si="23"/>
        <v>0.28725000000000001</v>
      </c>
      <c r="E153" s="69">
        <f t="shared" si="16"/>
        <v>2.1265297898246827E-2</v>
      </c>
      <c r="F153" s="70">
        <f t="shared" si="17"/>
        <v>0</v>
      </c>
      <c r="G153" s="69">
        <f t="shared" si="18"/>
        <v>2.1265297898246827E-2</v>
      </c>
      <c r="H153" s="71">
        <f t="shared" si="21"/>
        <v>23420445</v>
      </c>
      <c r="I153" s="72"/>
      <c r="J153" s="73">
        <f t="shared" si="19"/>
        <v>0</v>
      </c>
      <c r="K153" s="74"/>
      <c r="L153" s="75">
        <f t="shared" si="22"/>
        <v>0</v>
      </c>
      <c r="M153" s="76">
        <f t="shared" si="20"/>
        <v>23420445</v>
      </c>
    </row>
    <row r="154" spans="1:13" x14ac:dyDescent="0.2">
      <c r="A154" s="67">
        <v>38443</v>
      </c>
      <c r="B154" s="67">
        <v>38472</v>
      </c>
      <c r="C154" s="68">
        <v>0.19189999999999999</v>
      </c>
      <c r="D154" s="68">
        <f t="shared" si="23"/>
        <v>0.28784999999999999</v>
      </c>
      <c r="E154" s="69">
        <f t="shared" si="16"/>
        <v>2.1304957917130052E-2</v>
      </c>
      <c r="F154" s="70">
        <f t="shared" si="17"/>
        <v>0</v>
      </c>
      <c r="G154" s="69">
        <f t="shared" si="18"/>
        <v>2.1304957917130052E-2</v>
      </c>
      <c r="H154" s="71">
        <f t="shared" si="21"/>
        <v>23420445</v>
      </c>
      <c r="I154" s="72"/>
      <c r="J154" s="73">
        <f t="shared" si="19"/>
        <v>0</v>
      </c>
      <c r="K154" s="74"/>
      <c r="L154" s="75">
        <f t="shared" si="22"/>
        <v>0</v>
      </c>
      <c r="M154" s="76">
        <f t="shared" si="20"/>
        <v>23420445</v>
      </c>
    </row>
    <row r="155" spans="1:13" x14ac:dyDescent="0.2">
      <c r="A155" s="67">
        <v>38473</v>
      </c>
      <c r="B155" s="67">
        <v>38503</v>
      </c>
      <c r="C155" s="68">
        <v>0.19020000000000001</v>
      </c>
      <c r="D155" s="68">
        <f t="shared" si="23"/>
        <v>0.2853</v>
      </c>
      <c r="E155" s="69">
        <f t="shared" si="16"/>
        <v>2.1136285703942326E-2</v>
      </c>
      <c r="F155" s="70">
        <f t="shared" si="17"/>
        <v>0</v>
      </c>
      <c r="G155" s="69">
        <f t="shared" si="18"/>
        <v>2.1136285703942326E-2</v>
      </c>
      <c r="H155" s="71">
        <f t="shared" si="21"/>
        <v>23420445</v>
      </c>
      <c r="I155" s="72"/>
      <c r="J155" s="73">
        <f t="shared" si="19"/>
        <v>0</v>
      </c>
      <c r="K155" s="74"/>
      <c r="L155" s="75">
        <f t="shared" si="22"/>
        <v>0</v>
      </c>
      <c r="M155" s="76">
        <f t="shared" si="20"/>
        <v>23420445</v>
      </c>
    </row>
    <row r="156" spans="1:13" x14ac:dyDescent="0.2">
      <c r="A156" s="67">
        <v>38504</v>
      </c>
      <c r="B156" s="67">
        <v>38533</v>
      </c>
      <c r="C156" s="68">
        <v>0.1885</v>
      </c>
      <c r="D156" s="68">
        <f t="shared" si="23"/>
        <v>0.28275</v>
      </c>
      <c r="E156" s="69">
        <f t="shared" si="16"/>
        <v>2.0967306457055912E-2</v>
      </c>
      <c r="F156" s="70">
        <f t="shared" si="17"/>
        <v>0</v>
      </c>
      <c r="G156" s="69">
        <f t="shared" si="18"/>
        <v>2.0967306457055912E-2</v>
      </c>
      <c r="H156" s="71">
        <f t="shared" si="21"/>
        <v>23420445</v>
      </c>
      <c r="I156" s="72"/>
      <c r="J156" s="73">
        <f t="shared" si="19"/>
        <v>0</v>
      </c>
      <c r="K156" s="74"/>
      <c r="L156" s="75">
        <f t="shared" si="22"/>
        <v>0</v>
      </c>
      <c r="M156" s="76">
        <f t="shared" si="20"/>
        <v>23420445</v>
      </c>
    </row>
    <row r="157" spans="1:13" x14ac:dyDescent="0.2">
      <c r="A157" s="67">
        <v>38534</v>
      </c>
      <c r="B157" s="67">
        <v>38564</v>
      </c>
      <c r="C157" s="68">
        <v>0.185</v>
      </c>
      <c r="D157" s="68">
        <f t="shared" si="23"/>
        <v>0.27749999999999997</v>
      </c>
      <c r="E157" s="69">
        <f t="shared" si="16"/>
        <v>2.0618436227328729E-2</v>
      </c>
      <c r="F157" s="70">
        <f t="shared" si="17"/>
        <v>0</v>
      </c>
      <c r="G157" s="69">
        <f t="shared" si="18"/>
        <v>2.0618436227328729E-2</v>
      </c>
      <c r="H157" s="71">
        <f t="shared" si="21"/>
        <v>23420445</v>
      </c>
      <c r="I157" s="72"/>
      <c r="J157" s="73">
        <f t="shared" si="19"/>
        <v>0</v>
      </c>
      <c r="K157" s="74"/>
      <c r="L157" s="75">
        <f t="shared" si="22"/>
        <v>0</v>
      </c>
      <c r="M157" s="76">
        <f t="shared" si="20"/>
        <v>23420445</v>
      </c>
    </row>
    <row r="158" spans="1:13" x14ac:dyDescent="0.2">
      <c r="A158" s="67">
        <v>38565</v>
      </c>
      <c r="B158" s="67">
        <v>38595</v>
      </c>
      <c r="C158" s="68">
        <v>0.18240000000000001</v>
      </c>
      <c r="D158" s="68">
        <f t="shared" si="23"/>
        <v>0.27360000000000001</v>
      </c>
      <c r="E158" s="69">
        <f t="shared" si="16"/>
        <v>2.0358423686610339E-2</v>
      </c>
      <c r="F158" s="70">
        <f t="shared" si="17"/>
        <v>0</v>
      </c>
      <c r="G158" s="69">
        <f t="shared" si="18"/>
        <v>2.0358423686610339E-2</v>
      </c>
      <c r="H158" s="71">
        <f t="shared" si="21"/>
        <v>23420445</v>
      </c>
      <c r="I158" s="72"/>
      <c r="J158" s="73">
        <f t="shared" si="19"/>
        <v>0</v>
      </c>
      <c r="K158" s="74"/>
      <c r="L158" s="75">
        <f t="shared" si="22"/>
        <v>0</v>
      </c>
      <c r="M158" s="76">
        <f t="shared" si="20"/>
        <v>23420445</v>
      </c>
    </row>
    <row r="159" spans="1:13" x14ac:dyDescent="0.2">
      <c r="A159" s="67">
        <v>38596</v>
      </c>
      <c r="B159" s="67">
        <v>38625</v>
      </c>
      <c r="C159" s="68">
        <v>0.1822</v>
      </c>
      <c r="D159" s="68">
        <f t="shared" si="23"/>
        <v>0.27329999999999999</v>
      </c>
      <c r="E159" s="69">
        <f t="shared" si="16"/>
        <v>2.0338392503352676E-2</v>
      </c>
      <c r="F159" s="70">
        <f t="shared" si="17"/>
        <v>0</v>
      </c>
      <c r="G159" s="69">
        <f t="shared" si="18"/>
        <v>2.0338392503352676E-2</v>
      </c>
      <c r="H159" s="71">
        <f t="shared" si="21"/>
        <v>23420445</v>
      </c>
      <c r="I159" s="72"/>
      <c r="J159" s="73">
        <f t="shared" si="19"/>
        <v>0</v>
      </c>
      <c r="K159" s="74"/>
      <c r="L159" s="75">
        <f t="shared" si="22"/>
        <v>0</v>
      </c>
      <c r="M159" s="76">
        <f t="shared" si="20"/>
        <v>23420445</v>
      </c>
    </row>
    <row r="160" spans="1:13" x14ac:dyDescent="0.2">
      <c r="A160" s="67">
        <v>38626</v>
      </c>
      <c r="B160" s="67">
        <v>38656</v>
      </c>
      <c r="C160" s="68">
        <v>0.17929999999999999</v>
      </c>
      <c r="D160" s="68">
        <f t="shared" si="23"/>
        <v>0.26894999999999997</v>
      </c>
      <c r="E160" s="69">
        <f t="shared" si="16"/>
        <v>2.0047453144172334E-2</v>
      </c>
      <c r="F160" s="70">
        <f t="shared" si="17"/>
        <v>0</v>
      </c>
      <c r="G160" s="69">
        <f t="shared" si="18"/>
        <v>2.0047453144172334E-2</v>
      </c>
      <c r="H160" s="71">
        <f t="shared" si="21"/>
        <v>23420445</v>
      </c>
      <c r="I160" s="72"/>
      <c r="J160" s="73">
        <f t="shared" si="19"/>
        <v>0</v>
      </c>
      <c r="K160" s="74"/>
      <c r="L160" s="75">
        <f t="shared" si="22"/>
        <v>0</v>
      </c>
      <c r="M160" s="76">
        <f t="shared" si="20"/>
        <v>23420445</v>
      </c>
    </row>
    <row r="161" spans="1:13" x14ac:dyDescent="0.2">
      <c r="A161" s="67">
        <v>38657</v>
      </c>
      <c r="B161" s="67">
        <v>38686</v>
      </c>
      <c r="C161" s="68">
        <v>0.17810000000000001</v>
      </c>
      <c r="D161" s="68">
        <f t="shared" si="23"/>
        <v>0.26715</v>
      </c>
      <c r="E161" s="69">
        <f t="shared" si="16"/>
        <v>1.9926796944283565E-2</v>
      </c>
      <c r="F161" s="70">
        <f t="shared" si="17"/>
        <v>0</v>
      </c>
      <c r="G161" s="69">
        <f t="shared" si="18"/>
        <v>1.9926796944283565E-2</v>
      </c>
      <c r="H161" s="71">
        <f t="shared" si="21"/>
        <v>23420445</v>
      </c>
      <c r="I161" s="72"/>
      <c r="J161" s="73">
        <f t="shared" si="19"/>
        <v>0</v>
      </c>
      <c r="K161" s="74"/>
      <c r="L161" s="75">
        <f t="shared" si="22"/>
        <v>0</v>
      </c>
      <c r="M161" s="76">
        <f t="shared" si="20"/>
        <v>23420445</v>
      </c>
    </row>
    <row r="162" spans="1:13" x14ac:dyDescent="0.2">
      <c r="A162" s="67">
        <v>38687</v>
      </c>
      <c r="B162" s="67">
        <v>38717</v>
      </c>
      <c r="C162" s="68">
        <v>0.1749</v>
      </c>
      <c r="D162" s="68">
        <f t="shared" si="23"/>
        <v>0.26234999999999997</v>
      </c>
      <c r="E162" s="69">
        <f t="shared" si="16"/>
        <v>1.9604277315056429E-2</v>
      </c>
      <c r="F162" s="70">
        <f t="shared" si="17"/>
        <v>0</v>
      </c>
      <c r="G162" s="69">
        <f t="shared" si="18"/>
        <v>1.9604277315056429E-2</v>
      </c>
      <c r="H162" s="71">
        <f t="shared" si="21"/>
        <v>23420445</v>
      </c>
      <c r="I162" s="72"/>
      <c r="J162" s="73">
        <f t="shared" si="19"/>
        <v>0</v>
      </c>
      <c r="K162" s="74"/>
      <c r="L162" s="75">
        <f t="shared" si="22"/>
        <v>0</v>
      </c>
      <c r="M162" s="76">
        <f t="shared" si="20"/>
        <v>23420445</v>
      </c>
    </row>
    <row r="163" spans="1:13" x14ac:dyDescent="0.2">
      <c r="A163" s="67">
        <v>38718</v>
      </c>
      <c r="B163" s="67">
        <v>38748</v>
      </c>
      <c r="C163" s="68">
        <v>0.17349999999999999</v>
      </c>
      <c r="D163" s="68">
        <f t="shared" si="23"/>
        <v>0.26024999999999998</v>
      </c>
      <c r="E163" s="69">
        <f t="shared" si="16"/>
        <v>1.9462821347354664E-2</v>
      </c>
      <c r="F163" s="70">
        <f t="shared" si="17"/>
        <v>0</v>
      </c>
      <c r="G163" s="69">
        <f t="shared" si="18"/>
        <v>1.9462821347354664E-2</v>
      </c>
      <c r="H163" s="71">
        <f t="shared" si="21"/>
        <v>23420445</v>
      </c>
      <c r="I163" s="72"/>
      <c r="J163" s="73">
        <f t="shared" si="19"/>
        <v>0</v>
      </c>
      <c r="K163" s="74"/>
      <c r="L163" s="75">
        <f t="shared" si="22"/>
        <v>0</v>
      </c>
      <c r="M163" s="76">
        <f t="shared" si="20"/>
        <v>23420445</v>
      </c>
    </row>
    <row r="164" spans="1:13" x14ac:dyDescent="0.2">
      <c r="A164" s="67">
        <v>38749</v>
      </c>
      <c r="B164" s="67">
        <v>38776</v>
      </c>
      <c r="C164" s="68">
        <v>0.17510000000000001</v>
      </c>
      <c r="D164" s="68">
        <f t="shared" si="23"/>
        <v>0.26264999999999999</v>
      </c>
      <c r="E164" s="69">
        <f t="shared" si="16"/>
        <v>1.9624467698764914E-2</v>
      </c>
      <c r="F164" s="70">
        <f t="shared" si="17"/>
        <v>0</v>
      </c>
      <c r="G164" s="69">
        <f t="shared" si="18"/>
        <v>1.9624467698764914E-2</v>
      </c>
      <c r="H164" s="71">
        <f t="shared" si="21"/>
        <v>23420445</v>
      </c>
      <c r="I164" s="72"/>
      <c r="J164" s="73">
        <f t="shared" si="19"/>
        <v>0</v>
      </c>
      <c r="K164" s="74"/>
      <c r="L164" s="75">
        <f t="shared" si="22"/>
        <v>0</v>
      </c>
      <c r="M164" s="76">
        <f t="shared" si="20"/>
        <v>23420445</v>
      </c>
    </row>
    <row r="165" spans="1:13" x14ac:dyDescent="0.2">
      <c r="A165" s="67">
        <v>38777</v>
      </c>
      <c r="B165" s="67">
        <v>38807</v>
      </c>
      <c r="C165" s="68">
        <v>0.17249999999999999</v>
      </c>
      <c r="D165" s="68">
        <f t="shared" si="23"/>
        <v>0.25874999999999998</v>
      </c>
      <c r="E165" s="69">
        <f t="shared" si="16"/>
        <v>1.9361649021546912E-2</v>
      </c>
      <c r="F165" s="70">
        <f t="shared" si="17"/>
        <v>0</v>
      </c>
      <c r="G165" s="69">
        <f t="shared" si="18"/>
        <v>1.9361649021546912E-2</v>
      </c>
      <c r="H165" s="71">
        <f t="shared" si="21"/>
        <v>23420445</v>
      </c>
      <c r="I165" s="72"/>
      <c r="J165" s="73">
        <f t="shared" si="19"/>
        <v>0</v>
      </c>
      <c r="K165" s="74"/>
      <c r="L165" s="75">
        <f t="shared" si="22"/>
        <v>0</v>
      </c>
      <c r="M165" s="76">
        <f t="shared" si="20"/>
        <v>23420445</v>
      </c>
    </row>
    <row r="166" spans="1:13" x14ac:dyDescent="0.2">
      <c r="A166" s="67">
        <v>38808</v>
      </c>
      <c r="B166" s="67">
        <v>38837</v>
      </c>
      <c r="C166" s="68">
        <v>0.16750000000000001</v>
      </c>
      <c r="D166" s="68">
        <f t="shared" si="23"/>
        <v>0.25125000000000003</v>
      </c>
      <c r="E166" s="69">
        <f t="shared" si="16"/>
        <v>1.8854123673782031E-2</v>
      </c>
      <c r="F166" s="70">
        <f t="shared" si="17"/>
        <v>0</v>
      </c>
      <c r="G166" s="69">
        <f t="shared" si="18"/>
        <v>1.8854123673782031E-2</v>
      </c>
      <c r="H166" s="71">
        <f t="shared" si="21"/>
        <v>23420445</v>
      </c>
      <c r="I166" s="72"/>
      <c r="J166" s="73">
        <f t="shared" si="19"/>
        <v>0</v>
      </c>
      <c r="K166" s="74"/>
      <c r="L166" s="75">
        <f t="shared" si="22"/>
        <v>0</v>
      </c>
      <c r="M166" s="76">
        <f t="shared" si="20"/>
        <v>23420445</v>
      </c>
    </row>
    <row r="167" spans="1:13" x14ac:dyDescent="0.2">
      <c r="A167" s="67">
        <v>38838</v>
      </c>
      <c r="B167" s="67">
        <v>38868</v>
      </c>
      <c r="C167" s="68">
        <v>0.16070000000000001</v>
      </c>
      <c r="D167" s="68">
        <f t="shared" si="23"/>
        <v>0.24105000000000001</v>
      </c>
      <c r="E167" s="69">
        <f t="shared" si="16"/>
        <v>1.815939547443568E-2</v>
      </c>
      <c r="F167" s="70">
        <f t="shared" si="17"/>
        <v>0</v>
      </c>
      <c r="G167" s="69">
        <f t="shared" si="18"/>
        <v>1.815939547443568E-2</v>
      </c>
      <c r="H167" s="71">
        <f t="shared" si="21"/>
        <v>23420445</v>
      </c>
      <c r="I167" s="72"/>
      <c r="J167" s="73">
        <f t="shared" si="19"/>
        <v>0</v>
      </c>
      <c r="K167" s="74"/>
      <c r="L167" s="75">
        <f t="shared" si="22"/>
        <v>0</v>
      </c>
      <c r="M167" s="76">
        <f t="shared" si="20"/>
        <v>23420445</v>
      </c>
    </row>
    <row r="168" spans="1:13" x14ac:dyDescent="0.2">
      <c r="A168" s="67">
        <v>38869</v>
      </c>
      <c r="B168" s="67">
        <v>38898</v>
      </c>
      <c r="C168" s="68">
        <v>0.15609999999999999</v>
      </c>
      <c r="D168" s="68">
        <f t="shared" si="23"/>
        <v>0.23414999999999997</v>
      </c>
      <c r="E168" s="69">
        <f t="shared" si="16"/>
        <v>1.7686458185695697E-2</v>
      </c>
      <c r="F168" s="70">
        <f t="shared" si="17"/>
        <v>0</v>
      </c>
      <c r="G168" s="69">
        <f t="shared" si="18"/>
        <v>1.7686458185695697E-2</v>
      </c>
      <c r="H168" s="71">
        <f t="shared" si="21"/>
        <v>23420445</v>
      </c>
      <c r="I168" s="72"/>
      <c r="J168" s="73">
        <f t="shared" si="19"/>
        <v>0</v>
      </c>
      <c r="K168" s="74"/>
      <c r="L168" s="75">
        <f t="shared" si="22"/>
        <v>0</v>
      </c>
      <c r="M168" s="76">
        <f t="shared" si="20"/>
        <v>23420445</v>
      </c>
    </row>
    <row r="169" spans="1:13" x14ac:dyDescent="0.2">
      <c r="A169" s="67">
        <v>38899</v>
      </c>
      <c r="B169" s="67">
        <v>38929</v>
      </c>
      <c r="C169" s="68">
        <v>0.15079999999999999</v>
      </c>
      <c r="D169" s="68">
        <f t="shared" si="23"/>
        <v>0.22619999999999998</v>
      </c>
      <c r="E169" s="69">
        <f t="shared" si="16"/>
        <v>1.7138537678886179E-2</v>
      </c>
      <c r="F169" s="70">
        <f t="shared" si="17"/>
        <v>0</v>
      </c>
      <c r="G169" s="69">
        <f t="shared" si="18"/>
        <v>1.7138537678886179E-2</v>
      </c>
      <c r="H169" s="71">
        <f t="shared" si="21"/>
        <v>23420445</v>
      </c>
      <c r="I169" s="72"/>
      <c r="J169" s="73">
        <f t="shared" si="19"/>
        <v>0</v>
      </c>
      <c r="K169" s="74"/>
      <c r="L169" s="75">
        <f t="shared" si="22"/>
        <v>0</v>
      </c>
      <c r="M169" s="76">
        <f t="shared" si="20"/>
        <v>23420445</v>
      </c>
    </row>
    <row r="170" spans="1:13" x14ac:dyDescent="0.2">
      <c r="A170" s="67">
        <v>38930</v>
      </c>
      <c r="B170" s="67">
        <v>38960</v>
      </c>
      <c r="C170" s="68">
        <v>0.1502</v>
      </c>
      <c r="D170" s="68">
        <f t="shared" si="23"/>
        <v>0.2253</v>
      </c>
      <c r="E170" s="69">
        <f t="shared" si="16"/>
        <v>1.7076303895518841E-2</v>
      </c>
      <c r="F170" s="70">
        <f t="shared" si="17"/>
        <v>0</v>
      </c>
      <c r="G170" s="69">
        <f t="shared" si="18"/>
        <v>1.7076303895518841E-2</v>
      </c>
      <c r="H170" s="71">
        <f t="shared" si="21"/>
        <v>23420445</v>
      </c>
      <c r="I170" s="72"/>
      <c r="J170" s="73">
        <f t="shared" si="19"/>
        <v>0</v>
      </c>
      <c r="K170" s="74"/>
      <c r="L170" s="75">
        <f t="shared" si="22"/>
        <v>0</v>
      </c>
      <c r="M170" s="76">
        <f>SUM(H170,L170)</f>
        <v>23420445</v>
      </c>
    </row>
    <row r="171" spans="1:13" x14ac:dyDescent="0.2">
      <c r="A171" s="67">
        <v>38961</v>
      </c>
      <c r="B171" s="67">
        <v>38990</v>
      </c>
      <c r="C171" s="68">
        <v>0.15049999999999999</v>
      </c>
      <c r="D171" s="68">
        <f t="shared" si="23"/>
        <v>0.22575000000000001</v>
      </c>
      <c r="E171" s="69">
        <f t="shared" si="16"/>
        <v>1.7107426023065475E-2</v>
      </c>
      <c r="F171" s="70">
        <f t="shared" si="17"/>
        <v>0</v>
      </c>
      <c r="G171" s="69">
        <f t="shared" si="18"/>
        <v>1.7107426023065475E-2</v>
      </c>
      <c r="H171" s="71">
        <f t="shared" si="21"/>
        <v>23420445</v>
      </c>
      <c r="I171" s="72"/>
      <c r="J171" s="73">
        <f t="shared" si="19"/>
        <v>0</v>
      </c>
      <c r="K171" s="74"/>
      <c r="L171" s="75">
        <f t="shared" si="22"/>
        <v>0</v>
      </c>
      <c r="M171" s="76">
        <f t="shared" si="20"/>
        <v>23420445</v>
      </c>
    </row>
    <row r="172" spans="1:13" x14ac:dyDescent="0.2">
      <c r="A172" s="67">
        <v>38991</v>
      </c>
      <c r="B172" s="67">
        <v>39021</v>
      </c>
      <c r="C172" s="68">
        <v>0.15079999999999999</v>
      </c>
      <c r="D172" s="68">
        <f t="shared" si="23"/>
        <v>0.22619999999999998</v>
      </c>
      <c r="E172" s="69">
        <f t="shared" si="16"/>
        <v>1.7138537678886179E-2</v>
      </c>
      <c r="F172" s="70">
        <f t="shared" si="17"/>
        <v>0</v>
      </c>
      <c r="G172" s="69">
        <f t="shared" si="18"/>
        <v>1.7138537678886179E-2</v>
      </c>
      <c r="H172" s="71">
        <f t="shared" si="21"/>
        <v>23420445</v>
      </c>
      <c r="I172" s="72"/>
      <c r="J172" s="73">
        <f t="shared" si="19"/>
        <v>0</v>
      </c>
      <c r="K172" s="74"/>
      <c r="L172" s="75">
        <f t="shared" si="22"/>
        <v>0</v>
      </c>
      <c r="M172" s="76">
        <f t="shared" si="20"/>
        <v>23420445</v>
      </c>
    </row>
    <row r="173" spans="1:13" x14ac:dyDescent="0.2">
      <c r="A173" s="67">
        <v>39022</v>
      </c>
      <c r="B173" s="67">
        <v>39051</v>
      </c>
      <c r="C173" s="68">
        <v>0.1507</v>
      </c>
      <c r="D173" s="68">
        <f t="shared" si="23"/>
        <v>0.22605</v>
      </c>
      <c r="E173" s="69">
        <f t="shared" si="16"/>
        <v>1.7128168290016177E-2</v>
      </c>
      <c r="F173" s="70">
        <f t="shared" si="17"/>
        <v>0</v>
      </c>
      <c r="G173" s="69">
        <f t="shared" si="18"/>
        <v>1.7128168290016177E-2</v>
      </c>
      <c r="H173" s="71">
        <f t="shared" si="21"/>
        <v>23420445</v>
      </c>
      <c r="I173" s="72"/>
      <c r="J173" s="73">
        <f t="shared" si="19"/>
        <v>0</v>
      </c>
      <c r="K173" s="74"/>
      <c r="L173" s="75">
        <f t="shared" si="22"/>
        <v>0</v>
      </c>
      <c r="M173" s="76">
        <f t="shared" si="20"/>
        <v>23420445</v>
      </c>
    </row>
    <row r="174" spans="1:13" x14ac:dyDescent="0.2">
      <c r="A174" s="67">
        <v>39052</v>
      </c>
      <c r="B174" s="67">
        <v>39082</v>
      </c>
      <c r="C174" s="68">
        <v>0.1507</v>
      </c>
      <c r="D174" s="68">
        <f t="shared" si="23"/>
        <v>0.22605</v>
      </c>
      <c r="E174" s="69">
        <f t="shared" si="16"/>
        <v>1.7128168290016177E-2</v>
      </c>
      <c r="F174" s="70">
        <f t="shared" si="17"/>
        <v>0</v>
      </c>
      <c r="G174" s="69">
        <f t="shared" si="18"/>
        <v>1.7128168290016177E-2</v>
      </c>
      <c r="H174" s="71">
        <f t="shared" si="21"/>
        <v>23420445</v>
      </c>
      <c r="I174" s="72"/>
      <c r="J174" s="73">
        <f t="shared" si="19"/>
        <v>0</v>
      </c>
      <c r="K174" s="74"/>
      <c r="L174" s="75">
        <f t="shared" si="22"/>
        <v>0</v>
      </c>
      <c r="M174" s="76">
        <f t="shared" si="20"/>
        <v>23420445</v>
      </c>
    </row>
    <row r="175" spans="1:13" x14ac:dyDescent="0.2">
      <c r="A175" s="67">
        <v>39083</v>
      </c>
      <c r="B175" s="67">
        <v>39113</v>
      </c>
      <c r="C175" s="68">
        <v>0.13830000000000001</v>
      </c>
      <c r="D175" s="68">
        <f t="shared" si="23"/>
        <v>0.20745000000000002</v>
      </c>
      <c r="E175" s="69">
        <f t="shared" si="16"/>
        <v>1.5833263355760963E-2</v>
      </c>
      <c r="F175" s="70">
        <f t="shared" si="17"/>
        <v>0</v>
      </c>
      <c r="G175" s="69">
        <f t="shared" si="18"/>
        <v>1.5833263355760963E-2</v>
      </c>
      <c r="H175" s="71">
        <f t="shared" si="21"/>
        <v>23420445</v>
      </c>
      <c r="I175" s="72"/>
      <c r="J175" s="73">
        <f t="shared" si="19"/>
        <v>0</v>
      </c>
      <c r="K175" s="74"/>
      <c r="L175" s="75">
        <f t="shared" si="22"/>
        <v>0</v>
      </c>
      <c r="M175" s="76">
        <f t="shared" si="20"/>
        <v>23420445</v>
      </c>
    </row>
    <row r="176" spans="1:13" x14ac:dyDescent="0.2">
      <c r="A176" s="67">
        <v>39114</v>
      </c>
      <c r="B176" s="67">
        <v>39141</v>
      </c>
      <c r="C176" s="68">
        <v>0.13830000000000001</v>
      </c>
      <c r="D176" s="68">
        <f t="shared" si="23"/>
        <v>0.20745000000000002</v>
      </c>
      <c r="E176" s="69">
        <f t="shared" si="16"/>
        <v>1.5833263355760963E-2</v>
      </c>
      <c r="F176" s="70">
        <f t="shared" si="17"/>
        <v>0</v>
      </c>
      <c r="G176" s="69">
        <f t="shared" si="18"/>
        <v>1.5833263355760963E-2</v>
      </c>
      <c r="H176" s="71">
        <f t="shared" si="21"/>
        <v>23420445</v>
      </c>
      <c r="I176" s="72"/>
      <c r="J176" s="73">
        <f t="shared" si="19"/>
        <v>0</v>
      </c>
      <c r="K176" s="74"/>
      <c r="L176" s="75">
        <f t="shared" si="22"/>
        <v>0</v>
      </c>
      <c r="M176" s="76">
        <f t="shared" si="20"/>
        <v>23420445</v>
      </c>
    </row>
    <row r="177" spans="1:13" x14ac:dyDescent="0.2">
      <c r="A177" s="67">
        <v>39142</v>
      </c>
      <c r="B177" s="67">
        <v>39172</v>
      </c>
      <c r="C177" s="68">
        <v>0.13830000000000001</v>
      </c>
      <c r="D177" s="68">
        <f t="shared" si="23"/>
        <v>0.20745000000000002</v>
      </c>
      <c r="E177" s="69">
        <f t="shared" si="16"/>
        <v>1.5833263355760963E-2</v>
      </c>
      <c r="F177" s="70">
        <f t="shared" si="17"/>
        <v>0</v>
      </c>
      <c r="G177" s="69">
        <f t="shared" si="18"/>
        <v>1.5833263355760963E-2</v>
      </c>
      <c r="H177" s="71">
        <f t="shared" si="21"/>
        <v>23420445</v>
      </c>
      <c r="I177" s="72"/>
      <c r="J177" s="73">
        <f t="shared" si="19"/>
        <v>0</v>
      </c>
      <c r="K177" s="74"/>
      <c r="L177" s="75">
        <f t="shared" si="22"/>
        <v>0</v>
      </c>
      <c r="M177" s="76">
        <f t="shared" si="20"/>
        <v>23420445</v>
      </c>
    </row>
    <row r="178" spans="1:13" x14ac:dyDescent="0.2">
      <c r="A178" s="67">
        <v>39173</v>
      </c>
      <c r="B178" s="67">
        <v>39202</v>
      </c>
      <c r="C178" s="68">
        <v>0.16750000000000001</v>
      </c>
      <c r="D178" s="68">
        <f t="shared" si="23"/>
        <v>0.25125000000000003</v>
      </c>
      <c r="E178" s="69">
        <f t="shared" si="16"/>
        <v>1.8854123673782031E-2</v>
      </c>
      <c r="F178" s="70">
        <f t="shared" si="17"/>
        <v>0</v>
      </c>
      <c r="G178" s="69">
        <f t="shared" si="18"/>
        <v>1.8854123673782031E-2</v>
      </c>
      <c r="H178" s="71">
        <f t="shared" si="21"/>
        <v>23420445</v>
      </c>
      <c r="I178" s="72"/>
      <c r="J178" s="73">
        <f t="shared" si="19"/>
        <v>0</v>
      </c>
      <c r="K178" s="74"/>
      <c r="L178" s="75">
        <f t="shared" si="22"/>
        <v>0</v>
      </c>
      <c r="M178" s="76">
        <f t="shared" si="20"/>
        <v>23420445</v>
      </c>
    </row>
    <row r="179" spans="1:13" x14ac:dyDescent="0.2">
      <c r="A179" s="67">
        <v>39203</v>
      </c>
      <c r="B179" s="67">
        <v>39233</v>
      </c>
      <c r="C179" s="68">
        <v>0.16750000000000001</v>
      </c>
      <c r="D179" s="68">
        <f t="shared" si="23"/>
        <v>0.25125000000000003</v>
      </c>
      <c r="E179" s="69">
        <f t="shared" si="16"/>
        <v>1.8854123673782031E-2</v>
      </c>
      <c r="F179" s="70">
        <f t="shared" si="17"/>
        <v>0</v>
      </c>
      <c r="G179" s="69">
        <f t="shared" si="18"/>
        <v>1.8854123673782031E-2</v>
      </c>
      <c r="H179" s="71">
        <f t="shared" si="21"/>
        <v>23420445</v>
      </c>
      <c r="I179" s="72"/>
      <c r="J179" s="73">
        <f t="shared" si="19"/>
        <v>0</v>
      </c>
      <c r="K179" s="74"/>
      <c r="L179" s="75">
        <f t="shared" si="22"/>
        <v>0</v>
      </c>
      <c r="M179" s="76">
        <f t="shared" si="20"/>
        <v>23420445</v>
      </c>
    </row>
    <row r="180" spans="1:13" x14ac:dyDescent="0.2">
      <c r="A180" s="67">
        <v>39234</v>
      </c>
      <c r="B180" s="67">
        <v>39263</v>
      </c>
      <c r="C180" s="68">
        <v>0.16750000000000001</v>
      </c>
      <c r="D180" s="68">
        <f t="shared" si="23"/>
        <v>0.25125000000000003</v>
      </c>
      <c r="E180" s="69">
        <f t="shared" si="16"/>
        <v>1.8854123673782031E-2</v>
      </c>
      <c r="F180" s="70">
        <f t="shared" si="17"/>
        <v>0</v>
      </c>
      <c r="G180" s="69">
        <f t="shared" si="18"/>
        <v>1.8854123673782031E-2</v>
      </c>
      <c r="H180" s="71">
        <f t="shared" si="21"/>
        <v>23420445</v>
      </c>
      <c r="I180" s="72"/>
      <c r="J180" s="73">
        <f t="shared" si="19"/>
        <v>0</v>
      </c>
      <c r="K180" s="74"/>
      <c r="L180" s="75">
        <f t="shared" si="22"/>
        <v>0</v>
      </c>
      <c r="M180" s="76">
        <f t="shared" si="20"/>
        <v>23420445</v>
      </c>
    </row>
    <row r="181" spans="1:13" x14ac:dyDescent="0.2">
      <c r="A181" s="67">
        <v>39264</v>
      </c>
      <c r="B181" s="67">
        <v>39294</v>
      </c>
      <c r="C181" s="68">
        <v>0.19009999999999999</v>
      </c>
      <c r="D181" s="68">
        <f t="shared" si="23"/>
        <v>0.28515000000000001</v>
      </c>
      <c r="E181" s="69">
        <f t="shared" si="16"/>
        <v>2.1126354258853564E-2</v>
      </c>
      <c r="F181" s="70">
        <f t="shared" si="17"/>
        <v>0</v>
      </c>
      <c r="G181" s="69">
        <f t="shared" si="18"/>
        <v>2.1126354258853564E-2</v>
      </c>
      <c r="H181" s="71">
        <f t="shared" si="21"/>
        <v>23420445</v>
      </c>
      <c r="I181" s="72"/>
      <c r="J181" s="73">
        <f t="shared" si="19"/>
        <v>0</v>
      </c>
      <c r="K181" s="74"/>
      <c r="L181" s="75">
        <f t="shared" si="22"/>
        <v>0</v>
      </c>
      <c r="M181" s="76">
        <f t="shared" si="20"/>
        <v>23420445</v>
      </c>
    </row>
    <row r="182" spans="1:13" x14ac:dyDescent="0.2">
      <c r="A182" s="67">
        <v>39295</v>
      </c>
      <c r="B182" s="67">
        <v>39325</v>
      </c>
      <c r="C182" s="68">
        <v>0.19009999999999999</v>
      </c>
      <c r="D182" s="68">
        <f t="shared" si="23"/>
        <v>0.28515000000000001</v>
      </c>
      <c r="E182" s="69">
        <f t="shared" si="16"/>
        <v>2.1126354258853564E-2</v>
      </c>
      <c r="F182" s="70">
        <f t="shared" si="17"/>
        <v>0</v>
      </c>
      <c r="G182" s="69">
        <f t="shared" si="18"/>
        <v>2.1126354258853564E-2</v>
      </c>
      <c r="H182" s="71">
        <f t="shared" si="21"/>
        <v>23420445</v>
      </c>
      <c r="I182" s="72"/>
      <c r="J182" s="73">
        <f t="shared" si="19"/>
        <v>0</v>
      </c>
      <c r="K182" s="74"/>
      <c r="L182" s="75">
        <f t="shared" si="22"/>
        <v>0</v>
      </c>
      <c r="M182" s="76">
        <f t="shared" si="20"/>
        <v>23420445</v>
      </c>
    </row>
    <row r="183" spans="1:13" x14ac:dyDescent="0.2">
      <c r="A183" s="67">
        <v>39326</v>
      </c>
      <c r="B183" s="67">
        <v>39355</v>
      </c>
      <c r="C183" s="68">
        <v>0.19009999999999999</v>
      </c>
      <c r="D183" s="68">
        <f t="shared" si="23"/>
        <v>0.28515000000000001</v>
      </c>
      <c r="E183" s="69">
        <f t="shared" si="16"/>
        <v>2.1126354258853564E-2</v>
      </c>
      <c r="F183" s="70">
        <f t="shared" si="17"/>
        <v>0</v>
      </c>
      <c r="G183" s="69">
        <f t="shared" si="18"/>
        <v>2.1126354258853564E-2</v>
      </c>
      <c r="H183" s="71">
        <f t="shared" si="21"/>
        <v>23420445</v>
      </c>
      <c r="I183" s="72"/>
      <c r="J183" s="73">
        <f t="shared" si="19"/>
        <v>0</v>
      </c>
      <c r="K183" s="74"/>
      <c r="L183" s="75">
        <f t="shared" si="22"/>
        <v>0</v>
      </c>
      <c r="M183" s="76">
        <f t="shared" si="20"/>
        <v>23420445</v>
      </c>
    </row>
    <row r="184" spans="1:13" x14ac:dyDescent="0.2">
      <c r="A184" s="67">
        <v>39356</v>
      </c>
      <c r="B184" s="67">
        <v>39386</v>
      </c>
      <c r="C184" s="68">
        <v>0.21260000000000001</v>
      </c>
      <c r="D184" s="68">
        <f t="shared" si="23"/>
        <v>0.31890000000000002</v>
      </c>
      <c r="E184" s="69">
        <f t="shared" si="16"/>
        <v>2.3334593797462055E-2</v>
      </c>
      <c r="F184" s="70">
        <f t="shared" si="17"/>
        <v>0</v>
      </c>
      <c r="G184" s="69">
        <f t="shared" si="18"/>
        <v>2.3334593797462055E-2</v>
      </c>
      <c r="H184" s="71">
        <f t="shared" si="21"/>
        <v>23420445</v>
      </c>
      <c r="I184" s="72"/>
      <c r="J184" s="73">
        <f t="shared" si="19"/>
        <v>0</v>
      </c>
      <c r="K184" s="74"/>
      <c r="L184" s="75">
        <f t="shared" si="22"/>
        <v>0</v>
      </c>
      <c r="M184" s="76">
        <f t="shared" si="20"/>
        <v>23420445</v>
      </c>
    </row>
    <row r="185" spans="1:13" x14ac:dyDescent="0.2">
      <c r="A185" s="67">
        <v>39387</v>
      </c>
      <c r="B185" s="67">
        <v>39416</v>
      </c>
      <c r="C185" s="68">
        <v>0.21260000000000001</v>
      </c>
      <c r="D185" s="68">
        <f t="shared" si="23"/>
        <v>0.31890000000000002</v>
      </c>
      <c r="E185" s="69">
        <f t="shared" si="16"/>
        <v>2.3334593797462055E-2</v>
      </c>
      <c r="F185" s="70">
        <f t="shared" si="17"/>
        <v>0</v>
      </c>
      <c r="G185" s="69">
        <f t="shared" si="18"/>
        <v>2.3334593797462055E-2</v>
      </c>
      <c r="H185" s="71">
        <f t="shared" si="21"/>
        <v>23420445</v>
      </c>
      <c r="I185" s="72"/>
      <c r="J185" s="73">
        <f t="shared" si="19"/>
        <v>0</v>
      </c>
      <c r="K185" s="74"/>
      <c r="L185" s="75">
        <f t="shared" si="22"/>
        <v>0</v>
      </c>
      <c r="M185" s="76">
        <f t="shared" si="20"/>
        <v>23420445</v>
      </c>
    </row>
    <row r="186" spans="1:13" x14ac:dyDescent="0.2">
      <c r="A186" s="67">
        <v>39417</v>
      </c>
      <c r="B186" s="67">
        <v>39447</v>
      </c>
      <c r="C186" s="68">
        <v>0.21260000000000001</v>
      </c>
      <c r="D186" s="68">
        <f t="shared" si="23"/>
        <v>0.31890000000000002</v>
      </c>
      <c r="E186" s="69">
        <f t="shared" si="16"/>
        <v>2.3334593797462055E-2</v>
      </c>
      <c r="F186" s="70">
        <f t="shared" si="17"/>
        <v>0</v>
      </c>
      <c r="G186" s="69">
        <f t="shared" si="18"/>
        <v>2.3334593797462055E-2</v>
      </c>
      <c r="H186" s="71">
        <f t="shared" si="21"/>
        <v>23420445</v>
      </c>
      <c r="I186" s="72"/>
      <c r="J186" s="73">
        <f t="shared" si="19"/>
        <v>0</v>
      </c>
      <c r="K186" s="74"/>
      <c r="L186" s="75">
        <f t="shared" si="22"/>
        <v>0</v>
      </c>
      <c r="M186" s="76">
        <f t="shared" si="20"/>
        <v>23420445</v>
      </c>
    </row>
    <row r="187" spans="1:13" x14ac:dyDescent="0.2">
      <c r="A187" s="67">
        <v>39448</v>
      </c>
      <c r="B187" s="67">
        <v>39478</v>
      </c>
      <c r="C187" s="68">
        <v>0.21829999999999999</v>
      </c>
      <c r="D187" s="68">
        <f t="shared" si="23"/>
        <v>0.32745000000000002</v>
      </c>
      <c r="E187" s="69">
        <f t="shared" si="16"/>
        <v>2.3885786784519469E-2</v>
      </c>
      <c r="F187" s="70">
        <f t="shared" si="17"/>
        <v>0</v>
      </c>
      <c r="G187" s="69">
        <f t="shared" si="18"/>
        <v>2.3885786784519469E-2</v>
      </c>
      <c r="H187" s="71">
        <f t="shared" si="21"/>
        <v>23420445</v>
      </c>
      <c r="I187" s="72"/>
      <c r="J187" s="73">
        <f t="shared" si="19"/>
        <v>0</v>
      </c>
      <c r="K187" s="74"/>
      <c r="L187" s="75">
        <f t="shared" si="22"/>
        <v>0</v>
      </c>
      <c r="M187" s="76">
        <f t="shared" si="20"/>
        <v>23420445</v>
      </c>
    </row>
    <row r="188" spans="1:13" x14ac:dyDescent="0.2">
      <c r="A188" s="67">
        <v>39479</v>
      </c>
      <c r="B188" s="67">
        <v>39507</v>
      </c>
      <c r="C188" s="68">
        <v>0.21829999999999999</v>
      </c>
      <c r="D188" s="68">
        <f t="shared" si="23"/>
        <v>0.32745000000000002</v>
      </c>
      <c r="E188" s="69">
        <f t="shared" si="16"/>
        <v>2.3885786784519469E-2</v>
      </c>
      <c r="F188" s="70">
        <f t="shared" si="17"/>
        <v>0</v>
      </c>
      <c r="G188" s="69">
        <f t="shared" si="18"/>
        <v>2.3885786784519469E-2</v>
      </c>
      <c r="H188" s="71">
        <f t="shared" si="21"/>
        <v>23420445</v>
      </c>
      <c r="I188" s="72"/>
      <c r="J188" s="73">
        <f t="shared" si="19"/>
        <v>0</v>
      </c>
      <c r="K188" s="74"/>
      <c r="L188" s="75">
        <f t="shared" si="22"/>
        <v>0</v>
      </c>
      <c r="M188" s="76">
        <f t="shared" si="20"/>
        <v>23420445</v>
      </c>
    </row>
    <row r="189" spans="1:13" x14ac:dyDescent="0.2">
      <c r="A189" s="67">
        <v>39508</v>
      </c>
      <c r="B189" s="67">
        <v>39538</v>
      </c>
      <c r="C189" s="68">
        <v>0.21829999999999999</v>
      </c>
      <c r="D189" s="68">
        <f t="shared" si="23"/>
        <v>0.32745000000000002</v>
      </c>
      <c r="E189" s="69">
        <f t="shared" si="16"/>
        <v>2.3885786784519469E-2</v>
      </c>
      <c r="F189" s="70">
        <f t="shared" si="17"/>
        <v>0</v>
      </c>
      <c r="G189" s="69">
        <f t="shared" si="18"/>
        <v>2.3885786784519469E-2</v>
      </c>
      <c r="H189" s="71">
        <f t="shared" si="21"/>
        <v>23420445</v>
      </c>
      <c r="I189" s="72"/>
      <c r="J189" s="73">
        <f t="shared" si="19"/>
        <v>0</v>
      </c>
      <c r="K189" s="74"/>
      <c r="L189" s="75">
        <f t="shared" si="22"/>
        <v>0</v>
      </c>
      <c r="M189" s="76">
        <f t="shared" si="20"/>
        <v>23420445</v>
      </c>
    </row>
    <row r="190" spans="1:13" x14ac:dyDescent="0.2">
      <c r="A190" s="67">
        <v>39539</v>
      </c>
      <c r="B190" s="67">
        <v>39568</v>
      </c>
      <c r="C190" s="68">
        <v>0.21920000000000001</v>
      </c>
      <c r="D190" s="68">
        <f t="shared" si="23"/>
        <v>0.32879999999999998</v>
      </c>
      <c r="E190" s="69">
        <f t="shared" si="16"/>
        <v>2.3972519614323895E-2</v>
      </c>
      <c r="F190" s="70">
        <f t="shared" si="17"/>
        <v>0</v>
      </c>
      <c r="G190" s="69">
        <f t="shared" si="18"/>
        <v>2.3972519614323895E-2</v>
      </c>
      <c r="H190" s="71">
        <f t="shared" si="21"/>
        <v>23420445</v>
      </c>
      <c r="I190" s="72"/>
      <c r="J190" s="73">
        <f t="shared" si="19"/>
        <v>0</v>
      </c>
      <c r="K190" s="74"/>
      <c r="L190" s="75">
        <f t="shared" si="22"/>
        <v>0</v>
      </c>
      <c r="M190" s="76">
        <f t="shared" si="20"/>
        <v>23420445</v>
      </c>
    </row>
    <row r="191" spans="1:13" x14ac:dyDescent="0.2">
      <c r="A191" s="67">
        <v>39569</v>
      </c>
      <c r="B191" s="67">
        <v>39599</v>
      </c>
      <c r="C191" s="68">
        <v>0.21920000000000001</v>
      </c>
      <c r="D191" s="68">
        <f t="shared" si="23"/>
        <v>0.32879999999999998</v>
      </c>
      <c r="E191" s="69">
        <f t="shared" si="16"/>
        <v>2.3972519614323895E-2</v>
      </c>
      <c r="F191" s="70">
        <f t="shared" si="17"/>
        <v>0</v>
      </c>
      <c r="G191" s="69">
        <f t="shared" si="18"/>
        <v>2.3972519614323895E-2</v>
      </c>
      <c r="H191" s="71">
        <f t="shared" si="21"/>
        <v>23420445</v>
      </c>
      <c r="I191" s="72"/>
      <c r="J191" s="73">
        <f t="shared" si="19"/>
        <v>0</v>
      </c>
      <c r="K191" s="74"/>
      <c r="L191" s="75">
        <f t="shared" si="22"/>
        <v>0</v>
      </c>
      <c r="M191" s="76">
        <f t="shared" si="20"/>
        <v>23420445</v>
      </c>
    </row>
    <row r="192" spans="1:13" x14ac:dyDescent="0.2">
      <c r="A192" s="67">
        <v>39600</v>
      </c>
      <c r="B192" s="67">
        <v>39629</v>
      </c>
      <c r="C192" s="68">
        <v>0.21920000000000001</v>
      </c>
      <c r="D192" s="68">
        <f t="shared" si="23"/>
        <v>0.32879999999999998</v>
      </c>
      <c r="E192" s="69">
        <f t="shared" si="16"/>
        <v>2.3972519614323895E-2</v>
      </c>
      <c r="F192" s="70">
        <f t="shared" si="17"/>
        <v>0</v>
      </c>
      <c r="G192" s="69">
        <f t="shared" si="18"/>
        <v>2.3972519614323895E-2</v>
      </c>
      <c r="H192" s="71">
        <f t="shared" si="21"/>
        <v>23420445</v>
      </c>
      <c r="I192" s="72"/>
      <c r="J192" s="73">
        <f t="shared" si="19"/>
        <v>0</v>
      </c>
      <c r="K192" s="74"/>
      <c r="L192" s="75">
        <f t="shared" si="22"/>
        <v>0</v>
      </c>
      <c r="M192" s="76">
        <f t="shared" si="20"/>
        <v>23420445</v>
      </c>
    </row>
    <row r="193" spans="1:13" x14ac:dyDescent="0.2">
      <c r="A193" s="67">
        <v>39630</v>
      </c>
      <c r="B193" s="67">
        <v>39660</v>
      </c>
      <c r="C193" s="68">
        <v>0.21510000000000001</v>
      </c>
      <c r="D193" s="68">
        <f t="shared" si="23"/>
        <v>0.32264999999999999</v>
      </c>
      <c r="E193" s="69">
        <f t="shared" si="16"/>
        <v>2.3576747162256773E-2</v>
      </c>
      <c r="F193" s="70">
        <f t="shared" si="17"/>
        <v>0</v>
      </c>
      <c r="G193" s="69">
        <f t="shared" si="18"/>
        <v>2.3576747162256773E-2</v>
      </c>
      <c r="H193" s="71">
        <f t="shared" si="21"/>
        <v>23420445</v>
      </c>
      <c r="I193" s="72"/>
      <c r="J193" s="73">
        <f t="shared" si="19"/>
        <v>0</v>
      </c>
      <c r="K193" s="74"/>
      <c r="L193" s="75">
        <f t="shared" si="22"/>
        <v>0</v>
      </c>
      <c r="M193" s="76">
        <f t="shared" si="20"/>
        <v>23420445</v>
      </c>
    </row>
    <row r="194" spans="1:13" x14ac:dyDescent="0.2">
      <c r="A194" s="67">
        <v>39661</v>
      </c>
      <c r="B194" s="67">
        <v>39691</v>
      </c>
      <c r="C194" s="68">
        <v>0.21510000000000001</v>
      </c>
      <c r="D194" s="68">
        <f t="shared" si="23"/>
        <v>0.32264999999999999</v>
      </c>
      <c r="E194" s="69">
        <f t="shared" si="16"/>
        <v>2.3576747162256773E-2</v>
      </c>
      <c r="F194" s="70">
        <f t="shared" si="17"/>
        <v>0</v>
      </c>
      <c r="G194" s="69">
        <f t="shared" si="18"/>
        <v>2.3576747162256773E-2</v>
      </c>
      <c r="H194" s="71">
        <f t="shared" si="21"/>
        <v>23420445</v>
      </c>
      <c r="I194" s="72"/>
      <c r="J194" s="73">
        <f t="shared" si="19"/>
        <v>0</v>
      </c>
      <c r="K194" s="74"/>
      <c r="L194" s="75">
        <f t="shared" si="22"/>
        <v>0</v>
      </c>
      <c r="M194" s="76">
        <f t="shared" si="20"/>
        <v>23420445</v>
      </c>
    </row>
    <row r="195" spans="1:13" x14ac:dyDescent="0.2">
      <c r="A195" s="67">
        <v>39692</v>
      </c>
      <c r="B195" s="67">
        <v>39721</v>
      </c>
      <c r="C195" s="68">
        <v>0.21510000000000001</v>
      </c>
      <c r="D195" s="68">
        <f t="shared" si="23"/>
        <v>0.32264999999999999</v>
      </c>
      <c r="E195" s="69">
        <f t="shared" si="16"/>
        <v>2.3576747162256773E-2</v>
      </c>
      <c r="F195" s="70">
        <f t="shared" si="17"/>
        <v>0</v>
      </c>
      <c r="G195" s="69">
        <f t="shared" si="18"/>
        <v>2.3576747162256773E-2</v>
      </c>
      <c r="H195" s="71">
        <f t="shared" si="21"/>
        <v>23420445</v>
      </c>
      <c r="I195" s="72"/>
      <c r="J195" s="73">
        <f t="shared" si="19"/>
        <v>0</v>
      </c>
      <c r="K195" s="74"/>
      <c r="L195" s="75">
        <f t="shared" si="22"/>
        <v>0</v>
      </c>
      <c r="M195" s="76">
        <f t="shared" si="20"/>
        <v>23420445</v>
      </c>
    </row>
    <row r="196" spans="1:13" x14ac:dyDescent="0.2">
      <c r="A196" s="67">
        <v>39722</v>
      </c>
      <c r="B196" s="67">
        <v>39752</v>
      </c>
      <c r="C196" s="68">
        <v>0.2102</v>
      </c>
      <c r="D196" s="68">
        <f t="shared" si="23"/>
        <v>0.31530000000000002</v>
      </c>
      <c r="E196" s="69">
        <f t="shared" si="16"/>
        <v>2.3101532064367492E-2</v>
      </c>
      <c r="F196" s="70">
        <f t="shared" si="17"/>
        <v>0</v>
      </c>
      <c r="G196" s="69">
        <f t="shared" si="18"/>
        <v>2.3101532064367492E-2</v>
      </c>
      <c r="H196" s="71">
        <f t="shared" si="21"/>
        <v>23420445</v>
      </c>
      <c r="I196" s="72"/>
      <c r="J196" s="73">
        <f t="shared" si="19"/>
        <v>0</v>
      </c>
      <c r="K196" s="74"/>
      <c r="L196" s="75">
        <f t="shared" si="22"/>
        <v>0</v>
      </c>
      <c r="M196" s="76">
        <f t="shared" si="20"/>
        <v>23420445</v>
      </c>
    </row>
    <row r="197" spans="1:13" x14ac:dyDescent="0.2">
      <c r="A197" s="67">
        <v>39753</v>
      </c>
      <c r="B197" s="67">
        <v>39782</v>
      </c>
      <c r="C197" s="68">
        <v>0.2102</v>
      </c>
      <c r="D197" s="68">
        <f t="shared" si="23"/>
        <v>0.31530000000000002</v>
      </c>
      <c r="E197" s="69">
        <f t="shared" si="16"/>
        <v>2.3101532064367492E-2</v>
      </c>
      <c r="F197" s="70">
        <f t="shared" si="17"/>
        <v>0</v>
      </c>
      <c r="G197" s="69">
        <f t="shared" si="18"/>
        <v>2.3101532064367492E-2</v>
      </c>
      <c r="H197" s="71">
        <f t="shared" si="21"/>
        <v>23420445</v>
      </c>
      <c r="I197" s="72"/>
      <c r="J197" s="73">
        <f t="shared" si="19"/>
        <v>0</v>
      </c>
      <c r="K197" s="74"/>
      <c r="L197" s="75">
        <f t="shared" si="22"/>
        <v>0</v>
      </c>
      <c r="M197" s="76">
        <f t="shared" si="20"/>
        <v>23420445</v>
      </c>
    </row>
    <row r="198" spans="1:13" x14ac:dyDescent="0.2">
      <c r="A198" s="67">
        <v>39783</v>
      </c>
      <c r="B198" s="67">
        <v>39813</v>
      </c>
      <c r="C198" s="68">
        <v>0.2102</v>
      </c>
      <c r="D198" s="68">
        <f t="shared" si="23"/>
        <v>0.31530000000000002</v>
      </c>
      <c r="E198" s="69">
        <f t="shared" si="16"/>
        <v>2.3101532064367492E-2</v>
      </c>
      <c r="F198" s="70">
        <f t="shared" si="17"/>
        <v>0</v>
      </c>
      <c r="G198" s="69">
        <f t="shared" si="18"/>
        <v>2.3101532064367492E-2</v>
      </c>
      <c r="H198" s="71">
        <f t="shared" si="21"/>
        <v>23420445</v>
      </c>
      <c r="I198" s="72"/>
      <c r="J198" s="73">
        <f t="shared" si="19"/>
        <v>0</v>
      </c>
      <c r="K198" s="74"/>
      <c r="L198" s="75">
        <f t="shared" si="22"/>
        <v>0</v>
      </c>
      <c r="M198" s="76">
        <f t="shared" si="20"/>
        <v>23420445</v>
      </c>
    </row>
    <row r="199" spans="1:13" x14ac:dyDescent="0.2">
      <c r="A199" s="67">
        <v>39814</v>
      </c>
      <c r="B199" s="67">
        <v>39844</v>
      </c>
      <c r="C199" s="68">
        <v>0.20469999999999999</v>
      </c>
      <c r="D199" s="68">
        <f t="shared" si="23"/>
        <v>0.30704999999999999</v>
      </c>
      <c r="E199" s="69">
        <f t="shared" si="16"/>
        <v>2.2565219024870409E-2</v>
      </c>
      <c r="F199" s="70">
        <f t="shared" si="17"/>
        <v>0</v>
      </c>
      <c r="G199" s="69">
        <f t="shared" si="18"/>
        <v>2.2565219024870409E-2</v>
      </c>
      <c r="H199" s="71">
        <f t="shared" si="21"/>
        <v>23420445</v>
      </c>
      <c r="I199" s="72"/>
      <c r="J199" s="73">
        <f t="shared" si="19"/>
        <v>0</v>
      </c>
      <c r="K199" s="74"/>
      <c r="L199" s="75">
        <f t="shared" si="22"/>
        <v>0</v>
      </c>
      <c r="M199" s="76">
        <f t="shared" si="20"/>
        <v>23420445</v>
      </c>
    </row>
    <row r="200" spans="1:13" x14ac:dyDescent="0.2">
      <c r="A200" s="67">
        <v>39845</v>
      </c>
      <c r="B200" s="67">
        <v>39872</v>
      </c>
      <c r="C200" s="68">
        <v>0.20469999999999999</v>
      </c>
      <c r="D200" s="68">
        <f t="shared" si="23"/>
        <v>0.30704999999999999</v>
      </c>
      <c r="E200" s="69">
        <f t="shared" si="16"/>
        <v>2.2565219024870409E-2</v>
      </c>
      <c r="F200" s="70">
        <f t="shared" si="17"/>
        <v>0</v>
      </c>
      <c r="G200" s="69">
        <f t="shared" si="18"/>
        <v>2.2565219024870409E-2</v>
      </c>
      <c r="H200" s="71">
        <f t="shared" si="21"/>
        <v>23420445</v>
      </c>
      <c r="I200" s="72"/>
      <c r="J200" s="73">
        <f t="shared" si="19"/>
        <v>0</v>
      </c>
      <c r="K200" s="74"/>
      <c r="L200" s="75">
        <f t="shared" si="22"/>
        <v>0</v>
      </c>
      <c r="M200" s="76">
        <f t="shared" si="20"/>
        <v>23420445</v>
      </c>
    </row>
    <row r="201" spans="1:13" x14ac:dyDescent="0.2">
      <c r="A201" s="67">
        <v>39873</v>
      </c>
      <c r="B201" s="67">
        <v>39903</v>
      </c>
      <c r="C201" s="68">
        <v>0.20469999999999999</v>
      </c>
      <c r="D201" s="68">
        <f t="shared" si="23"/>
        <v>0.30704999999999999</v>
      </c>
      <c r="E201" s="69">
        <f t="shared" si="16"/>
        <v>2.2565219024870409E-2</v>
      </c>
      <c r="F201" s="70">
        <f t="shared" si="17"/>
        <v>0</v>
      </c>
      <c r="G201" s="69">
        <f t="shared" si="18"/>
        <v>2.2565219024870409E-2</v>
      </c>
      <c r="H201" s="71">
        <f t="shared" si="21"/>
        <v>23420445</v>
      </c>
      <c r="I201" s="72"/>
      <c r="J201" s="73">
        <f t="shared" si="19"/>
        <v>0</v>
      </c>
      <c r="K201" s="74"/>
      <c r="L201" s="75">
        <f t="shared" si="22"/>
        <v>0</v>
      </c>
      <c r="M201" s="76">
        <f t="shared" si="20"/>
        <v>23420445</v>
      </c>
    </row>
    <row r="202" spans="1:13" x14ac:dyDescent="0.2">
      <c r="A202" s="67">
        <v>39904</v>
      </c>
      <c r="B202" s="67">
        <v>39933</v>
      </c>
      <c r="C202" s="68">
        <v>0.20280000000000001</v>
      </c>
      <c r="D202" s="68">
        <f t="shared" si="23"/>
        <v>0.30420000000000003</v>
      </c>
      <c r="E202" s="69">
        <f t="shared" si="16"/>
        <v>2.2379225919199275E-2</v>
      </c>
      <c r="F202" s="70">
        <f t="shared" si="17"/>
        <v>0</v>
      </c>
      <c r="G202" s="69">
        <f t="shared" si="18"/>
        <v>2.2379225919199275E-2</v>
      </c>
      <c r="H202" s="71">
        <f t="shared" si="21"/>
        <v>23420445</v>
      </c>
      <c r="I202" s="72"/>
      <c r="J202" s="73">
        <f t="shared" si="19"/>
        <v>0</v>
      </c>
      <c r="K202" s="74"/>
      <c r="L202" s="75">
        <f t="shared" si="22"/>
        <v>0</v>
      </c>
      <c r="M202" s="76">
        <f t="shared" si="20"/>
        <v>23420445</v>
      </c>
    </row>
    <row r="203" spans="1:13" x14ac:dyDescent="0.2">
      <c r="A203" s="67">
        <v>39934</v>
      </c>
      <c r="B203" s="67">
        <v>39964</v>
      </c>
      <c r="C203" s="68">
        <v>0.20280000000000001</v>
      </c>
      <c r="D203" s="68">
        <f t="shared" si="23"/>
        <v>0.30420000000000003</v>
      </c>
      <c r="E203" s="69">
        <f t="shared" si="16"/>
        <v>2.2379225919199275E-2</v>
      </c>
      <c r="F203" s="70">
        <f t="shared" si="17"/>
        <v>0</v>
      </c>
      <c r="G203" s="69">
        <f t="shared" si="18"/>
        <v>2.2379225919199275E-2</v>
      </c>
      <c r="H203" s="71">
        <f t="shared" si="21"/>
        <v>23420445</v>
      </c>
      <c r="I203" s="72"/>
      <c r="J203" s="73">
        <f t="shared" si="19"/>
        <v>0</v>
      </c>
      <c r="K203" s="74"/>
      <c r="L203" s="75">
        <f t="shared" si="22"/>
        <v>0</v>
      </c>
      <c r="M203" s="76">
        <f t="shared" si="20"/>
        <v>23420445</v>
      </c>
    </row>
    <row r="204" spans="1:13" x14ac:dyDescent="0.2">
      <c r="A204" s="67">
        <v>39965</v>
      </c>
      <c r="B204" s="67">
        <v>39994</v>
      </c>
      <c r="C204" s="68">
        <v>0.20280000000000001</v>
      </c>
      <c r="D204" s="68">
        <f t="shared" si="23"/>
        <v>0.30420000000000003</v>
      </c>
      <c r="E204" s="69">
        <f t="shared" si="16"/>
        <v>2.2379225919199275E-2</v>
      </c>
      <c r="F204" s="70">
        <f t="shared" si="17"/>
        <v>0</v>
      </c>
      <c r="G204" s="69">
        <f t="shared" si="18"/>
        <v>2.2379225919199275E-2</v>
      </c>
      <c r="H204" s="71">
        <f t="shared" si="21"/>
        <v>23420445</v>
      </c>
      <c r="I204" s="72"/>
      <c r="J204" s="73">
        <f t="shared" si="19"/>
        <v>0</v>
      </c>
      <c r="K204" s="74"/>
      <c r="L204" s="75">
        <f t="shared" si="22"/>
        <v>0</v>
      </c>
      <c r="M204" s="76">
        <f t="shared" si="20"/>
        <v>23420445</v>
      </c>
    </row>
    <row r="205" spans="1:13" x14ac:dyDescent="0.2">
      <c r="A205" s="67">
        <v>39995</v>
      </c>
      <c r="B205" s="67">
        <v>40025</v>
      </c>
      <c r="C205" s="68">
        <v>0.1865</v>
      </c>
      <c r="D205" s="68">
        <f t="shared" si="23"/>
        <v>0.27975</v>
      </c>
      <c r="E205" s="69">
        <f t="shared" si="16"/>
        <v>2.0768112667255201E-2</v>
      </c>
      <c r="F205" s="70">
        <f t="shared" si="17"/>
        <v>0</v>
      </c>
      <c r="G205" s="69">
        <f t="shared" si="18"/>
        <v>2.0768112667255201E-2</v>
      </c>
      <c r="H205" s="71">
        <f t="shared" si="21"/>
        <v>23420445</v>
      </c>
      <c r="I205" s="72"/>
      <c r="J205" s="73">
        <f t="shared" si="19"/>
        <v>0</v>
      </c>
      <c r="K205" s="74"/>
      <c r="L205" s="75">
        <f t="shared" si="22"/>
        <v>0</v>
      </c>
      <c r="M205" s="76">
        <f t="shared" si="20"/>
        <v>23420445</v>
      </c>
    </row>
    <row r="206" spans="1:13" x14ac:dyDescent="0.2">
      <c r="A206" s="67">
        <v>40026</v>
      </c>
      <c r="B206" s="67">
        <v>40056</v>
      </c>
      <c r="C206" s="68">
        <v>0.1865</v>
      </c>
      <c r="D206" s="68">
        <f t="shared" si="23"/>
        <v>0.27975</v>
      </c>
      <c r="E206" s="69">
        <f t="shared" si="16"/>
        <v>2.0768112667255201E-2</v>
      </c>
      <c r="F206" s="70">
        <f t="shared" si="17"/>
        <v>0</v>
      </c>
      <c r="G206" s="69">
        <f t="shared" si="18"/>
        <v>2.0768112667255201E-2</v>
      </c>
      <c r="H206" s="71">
        <f t="shared" si="21"/>
        <v>23420445</v>
      </c>
      <c r="I206" s="72"/>
      <c r="J206" s="73">
        <f t="shared" si="19"/>
        <v>0</v>
      </c>
      <c r="K206" s="74"/>
      <c r="L206" s="75">
        <f t="shared" si="22"/>
        <v>0</v>
      </c>
      <c r="M206" s="76">
        <f t="shared" si="20"/>
        <v>23420445</v>
      </c>
    </row>
    <row r="207" spans="1:13" x14ac:dyDescent="0.2">
      <c r="A207" s="67">
        <v>40057</v>
      </c>
      <c r="B207" s="67">
        <v>40086</v>
      </c>
      <c r="C207" s="68">
        <v>0.1865</v>
      </c>
      <c r="D207" s="68">
        <f t="shared" si="23"/>
        <v>0.27975</v>
      </c>
      <c r="E207" s="69">
        <f t="shared" si="16"/>
        <v>2.0768112667255201E-2</v>
      </c>
      <c r="F207" s="70">
        <f t="shared" si="17"/>
        <v>0</v>
      </c>
      <c r="G207" s="69">
        <f t="shared" si="18"/>
        <v>2.0768112667255201E-2</v>
      </c>
      <c r="H207" s="71">
        <f t="shared" si="21"/>
        <v>23420445</v>
      </c>
      <c r="I207" s="72"/>
      <c r="J207" s="73">
        <f t="shared" si="19"/>
        <v>0</v>
      </c>
      <c r="K207" s="74"/>
      <c r="L207" s="75">
        <f t="shared" si="22"/>
        <v>0</v>
      </c>
      <c r="M207" s="76">
        <f t="shared" si="20"/>
        <v>23420445</v>
      </c>
    </row>
    <row r="208" spans="1:13" x14ac:dyDescent="0.2">
      <c r="A208" s="67">
        <v>40087</v>
      </c>
      <c r="B208" s="67">
        <v>40117</v>
      </c>
      <c r="C208" s="68">
        <v>0.17280000000000001</v>
      </c>
      <c r="D208" s="68">
        <f t="shared" si="23"/>
        <v>0.25919999999999999</v>
      </c>
      <c r="E208" s="69">
        <f t="shared" ref="E208:E271" si="24">IF(D208="","", (POWER((1+D208),(1/12)))-1)</f>
        <v>1.9392012318319551E-2</v>
      </c>
      <c r="F208" s="70">
        <f t="shared" ref="F208:F228" si="25">IF(A208="","",MAX(E$8,D$9))</f>
        <v>0</v>
      </c>
      <c r="G208" s="69">
        <f t="shared" ref="G208:G228" si="26">IF(F208="","",IF(F208=0,E208,MIN(E208,F208)))</f>
        <v>1.9392012318319551E-2</v>
      </c>
      <c r="H208" s="71">
        <f t="shared" si="21"/>
        <v>23420445</v>
      </c>
      <c r="I208" s="72"/>
      <c r="J208" s="73">
        <f>IF(A208="","",((H208*G208)/30)*I208)</f>
        <v>0</v>
      </c>
      <c r="K208" s="74"/>
      <c r="L208" s="75">
        <f t="shared" si="22"/>
        <v>0</v>
      </c>
      <c r="M208" s="76">
        <f t="shared" ref="M208:M228" si="27">SUM(H208,L208)</f>
        <v>23420445</v>
      </c>
    </row>
    <row r="209" spans="1:13" x14ac:dyDescent="0.2">
      <c r="A209" s="67">
        <v>40118</v>
      </c>
      <c r="B209" s="67">
        <v>40147</v>
      </c>
      <c r="C209" s="68">
        <v>0.17280000000000001</v>
      </c>
      <c r="D209" s="68">
        <f>IF(A209="","",C209*1.5)</f>
        <v>0.25919999999999999</v>
      </c>
      <c r="E209" s="69">
        <f t="shared" si="24"/>
        <v>1.9392012318319551E-2</v>
      </c>
      <c r="F209" s="70">
        <f>IF(A209="","",MAX(E$8,D$9))</f>
        <v>0</v>
      </c>
      <c r="G209" s="69">
        <f>IF(F209="","",IF(F209=0,E209,MIN(E209,F209)))</f>
        <v>1.9392012318319551E-2</v>
      </c>
      <c r="H209" s="71">
        <f t="shared" ref="H209:H272" si="28">IF(M208&lt;H208,M208,H208)</f>
        <v>23420445</v>
      </c>
      <c r="I209" s="72"/>
      <c r="J209" s="73">
        <f>IF(A209="","",((H209*G209)/30)*I209)</f>
        <v>0</v>
      </c>
      <c r="K209" s="74"/>
      <c r="L209" s="75">
        <f t="shared" ref="L209:L272" si="29">IF(L208&lt;0,J209-K209,SUM(L208,J209)-K209)</f>
        <v>0</v>
      </c>
      <c r="M209" s="76">
        <f>SUM(H209,L209)</f>
        <v>23420445</v>
      </c>
    </row>
    <row r="210" spans="1:13" x14ac:dyDescent="0.2">
      <c r="A210" s="67">
        <v>40148</v>
      </c>
      <c r="B210" s="67">
        <v>40178</v>
      </c>
      <c r="C210" s="68">
        <v>0.17280000000000001</v>
      </c>
      <c r="D210" s="68">
        <f t="shared" ref="D210:D228" si="30">IF(A210="","",C210*1.5)</f>
        <v>0.25919999999999999</v>
      </c>
      <c r="E210" s="69">
        <f t="shared" si="24"/>
        <v>1.9392012318319551E-2</v>
      </c>
      <c r="F210" s="70">
        <f t="shared" si="25"/>
        <v>0</v>
      </c>
      <c r="G210" s="69">
        <f t="shared" si="26"/>
        <v>1.9392012318319551E-2</v>
      </c>
      <c r="H210" s="71">
        <f t="shared" si="28"/>
        <v>23420445</v>
      </c>
      <c r="I210" s="72"/>
      <c r="J210" s="73">
        <f>IF(A210="","",((H210*G210)/30)*I210)</f>
        <v>0</v>
      </c>
      <c r="K210" s="74"/>
      <c r="L210" s="75">
        <f t="shared" si="29"/>
        <v>0</v>
      </c>
      <c r="M210" s="76">
        <f t="shared" si="27"/>
        <v>23420445</v>
      </c>
    </row>
    <row r="211" spans="1:13" x14ac:dyDescent="0.2">
      <c r="A211" s="67">
        <v>40179</v>
      </c>
      <c r="B211" s="67">
        <v>40209</v>
      </c>
      <c r="C211" s="68">
        <v>0.16139999999999999</v>
      </c>
      <c r="D211" s="68">
        <f t="shared" si="30"/>
        <v>0.24209999999999998</v>
      </c>
      <c r="E211" s="69">
        <f t="shared" si="24"/>
        <v>1.8231152792165028E-2</v>
      </c>
      <c r="F211" s="70">
        <f t="shared" si="25"/>
        <v>0</v>
      </c>
      <c r="G211" s="69">
        <f t="shared" si="26"/>
        <v>1.8231152792165028E-2</v>
      </c>
      <c r="H211" s="71">
        <f t="shared" si="28"/>
        <v>23420445</v>
      </c>
      <c r="I211" s="72"/>
      <c r="J211" s="73">
        <f t="shared" ref="J211:J228" si="31">IF(A211="","",((H211*G211)/30)*I211)</f>
        <v>0</v>
      </c>
      <c r="K211" s="74"/>
      <c r="L211" s="75">
        <f t="shared" si="29"/>
        <v>0</v>
      </c>
      <c r="M211" s="76">
        <f t="shared" si="27"/>
        <v>23420445</v>
      </c>
    </row>
    <row r="212" spans="1:13" x14ac:dyDescent="0.2">
      <c r="A212" s="67">
        <v>40210</v>
      </c>
      <c r="B212" s="67">
        <v>40237</v>
      </c>
      <c r="C212" s="68">
        <v>0.16139999999999999</v>
      </c>
      <c r="D212" s="68">
        <f t="shared" si="30"/>
        <v>0.24209999999999998</v>
      </c>
      <c r="E212" s="69">
        <f t="shared" si="24"/>
        <v>1.8231152792165028E-2</v>
      </c>
      <c r="F212" s="70">
        <f t="shared" si="25"/>
        <v>0</v>
      </c>
      <c r="G212" s="69">
        <f t="shared" si="26"/>
        <v>1.8231152792165028E-2</v>
      </c>
      <c r="H212" s="71">
        <f t="shared" si="28"/>
        <v>23420445</v>
      </c>
      <c r="I212" s="72"/>
      <c r="J212" s="73">
        <f>IF(A212="","",((H212*G212)/30)*I212)</f>
        <v>0</v>
      </c>
      <c r="K212" s="74"/>
      <c r="L212" s="75">
        <f t="shared" si="29"/>
        <v>0</v>
      </c>
      <c r="M212" s="76">
        <f t="shared" si="27"/>
        <v>23420445</v>
      </c>
    </row>
    <row r="213" spans="1:13" x14ac:dyDescent="0.2">
      <c r="A213" s="67">
        <v>40238</v>
      </c>
      <c r="B213" s="67">
        <v>40268</v>
      </c>
      <c r="C213" s="68">
        <v>0.16139999999999999</v>
      </c>
      <c r="D213" s="68">
        <f t="shared" si="30"/>
        <v>0.24209999999999998</v>
      </c>
      <c r="E213" s="69">
        <f t="shared" si="24"/>
        <v>1.8231152792165028E-2</v>
      </c>
      <c r="F213" s="70">
        <f t="shared" si="25"/>
        <v>0</v>
      </c>
      <c r="G213" s="69">
        <f t="shared" si="26"/>
        <v>1.8231152792165028E-2</v>
      </c>
      <c r="H213" s="71">
        <f t="shared" si="28"/>
        <v>23420445</v>
      </c>
      <c r="I213" s="72"/>
      <c r="J213" s="73">
        <f t="shared" si="31"/>
        <v>0</v>
      </c>
      <c r="K213" s="74"/>
      <c r="L213" s="75">
        <f t="shared" si="29"/>
        <v>0</v>
      </c>
      <c r="M213" s="76">
        <f t="shared" si="27"/>
        <v>23420445</v>
      </c>
    </row>
    <row r="214" spans="1:13" x14ac:dyDescent="0.2">
      <c r="A214" s="67">
        <v>40269</v>
      </c>
      <c r="B214" s="67">
        <v>40298</v>
      </c>
      <c r="C214" s="68">
        <v>0.15310000000000001</v>
      </c>
      <c r="D214" s="68">
        <f t="shared" si="30"/>
        <v>0.22965000000000002</v>
      </c>
      <c r="E214" s="69">
        <f t="shared" si="24"/>
        <v>1.7376713266464616E-2</v>
      </c>
      <c r="F214" s="70">
        <f t="shared" si="25"/>
        <v>0</v>
      </c>
      <c r="G214" s="69">
        <f t="shared" si="26"/>
        <v>1.7376713266464616E-2</v>
      </c>
      <c r="H214" s="71">
        <f t="shared" si="28"/>
        <v>23420445</v>
      </c>
      <c r="I214" s="72"/>
      <c r="J214" s="73">
        <f t="shared" si="31"/>
        <v>0</v>
      </c>
      <c r="K214" s="74"/>
      <c r="L214" s="75">
        <f t="shared" si="29"/>
        <v>0</v>
      </c>
      <c r="M214" s="76">
        <f t="shared" si="27"/>
        <v>23420445</v>
      </c>
    </row>
    <row r="215" spans="1:13" x14ac:dyDescent="0.2">
      <c r="A215" s="67">
        <v>40299</v>
      </c>
      <c r="B215" s="67">
        <v>40329</v>
      </c>
      <c r="C215" s="68">
        <v>0.15310000000000001</v>
      </c>
      <c r="D215" s="68">
        <f t="shared" si="30"/>
        <v>0.22965000000000002</v>
      </c>
      <c r="E215" s="69">
        <f t="shared" si="24"/>
        <v>1.7376713266464616E-2</v>
      </c>
      <c r="F215" s="70">
        <f t="shared" si="25"/>
        <v>0</v>
      </c>
      <c r="G215" s="69">
        <f t="shared" si="26"/>
        <v>1.7376713266464616E-2</v>
      </c>
      <c r="H215" s="71">
        <f t="shared" si="28"/>
        <v>23420445</v>
      </c>
      <c r="I215" s="72"/>
      <c r="J215" s="73">
        <f t="shared" si="31"/>
        <v>0</v>
      </c>
      <c r="K215" s="74"/>
      <c r="L215" s="75">
        <f t="shared" si="29"/>
        <v>0</v>
      </c>
      <c r="M215" s="76">
        <f t="shared" si="27"/>
        <v>23420445</v>
      </c>
    </row>
    <row r="216" spans="1:13" x14ac:dyDescent="0.2">
      <c r="A216" s="67">
        <v>40330</v>
      </c>
      <c r="B216" s="67">
        <v>40359</v>
      </c>
      <c r="C216" s="68">
        <v>0.15310000000000001</v>
      </c>
      <c r="D216" s="68">
        <f t="shared" si="30"/>
        <v>0.22965000000000002</v>
      </c>
      <c r="E216" s="69">
        <f t="shared" si="24"/>
        <v>1.7376713266464616E-2</v>
      </c>
      <c r="F216" s="70">
        <f t="shared" si="25"/>
        <v>0</v>
      </c>
      <c r="G216" s="69">
        <f t="shared" si="26"/>
        <v>1.7376713266464616E-2</v>
      </c>
      <c r="H216" s="71">
        <f t="shared" si="28"/>
        <v>23420445</v>
      </c>
      <c r="I216" s="72"/>
      <c r="J216" s="73">
        <f t="shared" si="31"/>
        <v>0</v>
      </c>
      <c r="K216" s="74"/>
      <c r="L216" s="75">
        <f t="shared" si="29"/>
        <v>0</v>
      </c>
      <c r="M216" s="76">
        <f t="shared" si="27"/>
        <v>23420445</v>
      </c>
    </row>
    <row r="217" spans="1:13" x14ac:dyDescent="0.2">
      <c r="A217" s="67">
        <v>40360</v>
      </c>
      <c r="B217" s="67">
        <v>40390</v>
      </c>
      <c r="C217" s="68">
        <v>0.14940000000000001</v>
      </c>
      <c r="D217" s="68">
        <f t="shared" si="30"/>
        <v>0.22410000000000002</v>
      </c>
      <c r="E217" s="69">
        <f t="shared" si="24"/>
        <v>1.6993260304198232E-2</v>
      </c>
      <c r="F217" s="70">
        <f t="shared" si="25"/>
        <v>0</v>
      </c>
      <c r="G217" s="69">
        <f t="shared" si="26"/>
        <v>1.6993260304198232E-2</v>
      </c>
      <c r="H217" s="71">
        <f t="shared" si="28"/>
        <v>23420445</v>
      </c>
      <c r="I217" s="72"/>
      <c r="J217" s="73">
        <f t="shared" si="31"/>
        <v>0</v>
      </c>
      <c r="K217" s="74"/>
      <c r="L217" s="75">
        <f t="shared" si="29"/>
        <v>0</v>
      </c>
      <c r="M217" s="76">
        <f t="shared" si="27"/>
        <v>23420445</v>
      </c>
    </row>
    <row r="218" spans="1:13" x14ac:dyDescent="0.2">
      <c r="A218" s="67">
        <v>40391</v>
      </c>
      <c r="B218" s="67">
        <v>40421</v>
      </c>
      <c r="C218" s="68">
        <v>0.14940000000000001</v>
      </c>
      <c r="D218" s="68">
        <f>IF(A218="","",C218*1.5)</f>
        <v>0.22410000000000002</v>
      </c>
      <c r="E218" s="69">
        <f t="shared" si="24"/>
        <v>1.6993260304198232E-2</v>
      </c>
      <c r="F218" s="70">
        <f>IF(A218="","",MAX(E$8,D$9))</f>
        <v>0</v>
      </c>
      <c r="G218" s="69">
        <f>IF(F218="","",IF(F218=0,E218,MIN(E218,F218)))</f>
        <v>1.6993260304198232E-2</v>
      </c>
      <c r="H218" s="71">
        <f t="shared" si="28"/>
        <v>23420445</v>
      </c>
      <c r="I218" s="72"/>
      <c r="J218" s="73">
        <f>IF(A218="","",((H218*G218)/30)*I218)</f>
        <v>0</v>
      </c>
      <c r="K218" s="74"/>
      <c r="L218" s="75">
        <f t="shared" si="29"/>
        <v>0</v>
      </c>
      <c r="M218" s="76">
        <f>SUM(H218,L218)</f>
        <v>23420445</v>
      </c>
    </row>
    <row r="219" spans="1:13" x14ac:dyDescent="0.2">
      <c r="A219" s="67">
        <v>40422</v>
      </c>
      <c r="B219" s="67">
        <v>40451</v>
      </c>
      <c r="C219" s="77">
        <v>0.14940000000000001</v>
      </c>
      <c r="D219" s="68">
        <f t="shared" si="30"/>
        <v>0.22410000000000002</v>
      </c>
      <c r="E219" s="69">
        <f t="shared" si="24"/>
        <v>1.6993260304198232E-2</v>
      </c>
      <c r="F219" s="70">
        <f t="shared" si="25"/>
        <v>0</v>
      </c>
      <c r="G219" s="69">
        <f t="shared" si="26"/>
        <v>1.6993260304198232E-2</v>
      </c>
      <c r="H219" s="71">
        <f t="shared" si="28"/>
        <v>23420445</v>
      </c>
      <c r="I219" s="72"/>
      <c r="J219" s="73">
        <f t="shared" si="31"/>
        <v>0</v>
      </c>
      <c r="K219" s="74"/>
      <c r="L219" s="75">
        <f t="shared" si="29"/>
        <v>0</v>
      </c>
      <c r="M219" s="76">
        <f t="shared" si="27"/>
        <v>23420445</v>
      </c>
    </row>
    <row r="220" spans="1:13" x14ac:dyDescent="0.2">
      <c r="A220" s="67">
        <v>40452</v>
      </c>
      <c r="B220" s="67">
        <v>40482</v>
      </c>
      <c r="C220" s="77">
        <v>0.1421</v>
      </c>
      <c r="D220" s="68">
        <f t="shared" si="30"/>
        <v>0.21315000000000001</v>
      </c>
      <c r="E220" s="69">
        <f t="shared" si="24"/>
        <v>1.6232021011618469E-2</v>
      </c>
      <c r="F220" s="70">
        <f t="shared" si="25"/>
        <v>0</v>
      </c>
      <c r="G220" s="69">
        <f t="shared" si="26"/>
        <v>1.6232021011618469E-2</v>
      </c>
      <c r="H220" s="71">
        <f t="shared" si="28"/>
        <v>23420445</v>
      </c>
      <c r="I220" s="72"/>
      <c r="J220" s="73">
        <f t="shared" si="31"/>
        <v>0</v>
      </c>
      <c r="K220" s="74"/>
      <c r="L220" s="75">
        <f t="shared" si="29"/>
        <v>0</v>
      </c>
      <c r="M220" s="76">
        <f t="shared" si="27"/>
        <v>23420445</v>
      </c>
    </row>
    <row r="221" spans="1:13" x14ac:dyDescent="0.2">
      <c r="A221" s="67">
        <v>40483</v>
      </c>
      <c r="B221" s="67">
        <v>40512</v>
      </c>
      <c r="C221" s="77">
        <v>0.1421</v>
      </c>
      <c r="D221" s="68">
        <f t="shared" si="30"/>
        <v>0.21315000000000001</v>
      </c>
      <c r="E221" s="69">
        <f t="shared" si="24"/>
        <v>1.6232021011618469E-2</v>
      </c>
      <c r="F221" s="70">
        <f t="shared" si="25"/>
        <v>0</v>
      </c>
      <c r="G221" s="69">
        <f t="shared" si="26"/>
        <v>1.6232021011618469E-2</v>
      </c>
      <c r="H221" s="71">
        <f t="shared" si="28"/>
        <v>23420445</v>
      </c>
      <c r="I221" s="72"/>
      <c r="J221" s="73">
        <f t="shared" si="31"/>
        <v>0</v>
      </c>
      <c r="K221" s="74"/>
      <c r="L221" s="75">
        <f t="shared" si="29"/>
        <v>0</v>
      </c>
      <c r="M221" s="76">
        <f t="shared" si="27"/>
        <v>23420445</v>
      </c>
    </row>
    <row r="222" spans="1:13" x14ac:dyDescent="0.2">
      <c r="A222" s="67">
        <v>40513</v>
      </c>
      <c r="B222" s="67">
        <v>40543</v>
      </c>
      <c r="C222" s="77">
        <v>0.1421</v>
      </c>
      <c r="D222" s="68">
        <f t="shared" si="30"/>
        <v>0.21315000000000001</v>
      </c>
      <c r="E222" s="69">
        <f t="shared" si="24"/>
        <v>1.6232021011618469E-2</v>
      </c>
      <c r="F222" s="70">
        <f t="shared" si="25"/>
        <v>0</v>
      </c>
      <c r="G222" s="69">
        <f t="shared" si="26"/>
        <v>1.6232021011618469E-2</v>
      </c>
      <c r="H222" s="71">
        <f t="shared" si="28"/>
        <v>23420445</v>
      </c>
      <c r="I222" s="72"/>
      <c r="J222" s="73">
        <f t="shared" si="31"/>
        <v>0</v>
      </c>
      <c r="K222" s="74"/>
      <c r="L222" s="75">
        <f t="shared" si="29"/>
        <v>0</v>
      </c>
      <c r="M222" s="76">
        <f t="shared" si="27"/>
        <v>23420445</v>
      </c>
    </row>
    <row r="223" spans="1:13" x14ac:dyDescent="0.2">
      <c r="A223" s="67">
        <v>40544</v>
      </c>
      <c r="B223" s="67">
        <v>40574</v>
      </c>
      <c r="C223" s="77">
        <v>0.15609999999999999</v>
      </c>
      <c r="D223" s="68">
        <f t="shared" si="30"/>
        <v>0.23414999999999997</v>
      </c>
      <c r="E223" s="69">
        <f t="shared" si="24"/>
        <v>1.7686458185695697E-2</v>
      </c>
      <c r="F223" s="70">
        <f t="shared" si="25"/>
        <v>0</v>
      </c>
      <c r="G223" s="69">
        <f t="shared" si="26"/>
        <v>1.7686458185695697E-2</v>
      </c>
      <c r="H223" s="71">
        <f t="shared" si="28"/>
        <v>23420445</v>
      </c>
      <c r="I223" s="72"/>
      <c r="J223" s="73">
        <f t="shared" si="31"/>
        <v>0</v>
      </c>
      <c r="K223" s="74"/>
      <c r="L223" s="75">
        <f t="shared" si="29"/>
        <v>0</v>
      </c>
      <c r="M223" s="76">
        <f t="shared" si="27"/>
        <v>23420445</v>
      </c>
    </row>
    <row r="224" spans="1:13" x14ac:dyDescent="0.2">
      <c r="A224" s="67">
        <v>40575</v>
      </c>
      <c r="B224" s="67">
        <v>40602</v>
      </c>
      <c r="C224" s="77">
        <v>0.15609999999999999</v>
      </c>
      <c r="D224" s="68">
        <f>IF(A224="","",C224*1.5)</f>
        <v>0.23414999999999997</v>
      </c>
      <c r="E224" s="69">
        <f t="shared" si="24"/>
        <v>1.7686458185695697E-2</v>
      </c>
      <c r="F224" s="70">
        <f t="shared" si="25"/>
        <v>0</v>
      </c>
      <c r="G224" s="69">
        <f t="shared" si="26"/>
        <v>1.7686458185695697E-2</v>
      </c>
      <c r="H224" s="71">
        <f t="shared" si="28"/>
        <v>23420445</v>
      </c>
      <c r="I224" s="72"/>
      <c r="J224" s="73">
        <f t="shared" si="31"/>
        <v>0</v>
      </c>
      <c r="K224" s="74"/>
      <c r="L224" s="75">
        <f t="shared" si="29"/>
        <v>0</v>
      </c>
      <c r="M224" s="76">
        <f t="shared" si="27"/>
        <v>23420445</v>
      </c>
    </row>
    <row r="225" spans="1:13" x14ac:dyDescent="0.2">
      <c r="A225" s="67">
        <v>40603</v>
      </c>
      <c r="B225" s="67">
        <v>40633</v>
      </c>
      <c r="C225" s="77">
        <v>0.15609999999999999</v>
      </c>
      <c r="D225" s="68">
        <f t="shared" si="30"/>
        <v>0.23414999999999997</v>
      </c>
      <c r="E225" s="69">
        <f t="shared" si="24"/>
        <v>1.7686458185695697E-2</v>
      </c>
      <c r="F225" s="70">
        <f t="shared" si="25"/>
        <v>0</v>
      </c>
      <c r="G225" s="69">
        <f t="shared" si="26"/>
        <v>1.7686458185695697E-2</v>
      </c>
      <c r="H225" s="71">
        <f t="shared" si="28"/>
        <v>23420445</v>
      </c>
      <c r="I225" s="72"/>
      <c r="J225" s="73">
        <f t="shared" si="31"/>
        <v>0</v>
      </c>
      <c r="K225" s="74"/>
      <c r="L225" s="75">
        <f t="shared" si="29"/>
        <v>0</v>
      </c>
      <c r="M225" s="76">
        <f t="shared" si="27"/>
        <v>23420445</v>
      </c>
    </row>
    <row r="226" spans="1:13" x14ac:dyDescent="0.2">
      <c r="A226" s="67">
        <v>40634</v>
      </c>
      <c r="B226" s="67">
        <v>40663</v>
      </c>
      <c r="C226" s="77">
        <v>0.1769</v>
      </c>
      <c r="D226" s="68">
        <f t="shared" si="30"/>
        <v>0.26534999999999997</v>
      </c>
      <c r="E226" s="69">
        <f t="shared" si="24"/>
        <v>1.9805983531357541E-2</v>
      </c>
      <c r="F226" s="70">
        <f t="shared" si="25"/>
        <v>0</v>
      </c>
      <c r="G226" s="69">
        <f t="shared" si="26"/>
        <v>1.9805983531357541E-2</v>
      </c>
      <c r="H226" s="71">
        <f t="shared" si="28"/>
        <v>23420445</v>
      </c>
      <c r="I226" s="72"/>
      <c r="J226" s="73">
        <f>IF(A226="","",((H226*G226)/30)*I226)</f>
        <v>0</v>
      </c>
      <c r="K226" s="74"/>
      <c r="L226" s="75">
        <f t="shared" si="29"/>
        <v>0</v>
      </c>
      <c r="M226" s="76">
        <f t="shared" si="27"/>
        <v>23420445</v>
      </c>
    </row>
    <row r="227" spans="1:13" x14ac:dyDescent="0.2">
      <c r="A227" s="67">
        <v>40664</v>
      </c>
      <c r="B227" s="67">
        <v>40694</v>
      </c>
      <c r="C227" s="77">
        <v>0.1769</v>
      </c>
      <c r="D227" s="68">
        <f t="shared" si="30"/>
        <v>0.26534999999999997</v>
      </c>
      <c r="E227" s="69">
        <f t="shared" si="24"/>
        <v>1.9805983531357541E-2</v>
      </c>
      <c r="F227" s="70">
        <f t="shared" si="25"/>
        <v>0</v>
      </c>
      <c r="G227" s="69">
        <f t="shared" si="26"/>
        <v>1.9805983531357541E-2</v>
      </c>
      <c r="H227" s="71">
        <f t="shared" si="28"/>
        <v>23420445</v>
      </c>
      <c r="I227" s="72"/>
      <c r="J227" s="73">
        <f>IF(A227="","",((H227*G227)/30)*I227)</f>
        <v>0</v>
      </c>
      <c r="K227" s="74"/>
      <c r="L227" s="75">
        <f t="shared" si="29"/>
        <v>0</v>
      </c>
      <c r="M227" s="76">
        <f t="shared" si="27"/>
        <v>23420445</v>
      </c>
    </row>
    <row r="228" spans="1:13" x14ac:dyDescent="0.2">
      <c r="A228" s="67">
        <v>40695</v>
      </c>
      <c r="B228" s="67">
        <v>40724</v>
      </c>
      <c r="C228" s="77">
        <v>0.1769</v>
      </c>
      <c r="D228" s="68">
        <f t="shared" si="30"/>
        <v>0.26534999999999997</v>
      </c>
      <c r="E228" s="69">
        <f t="shared" si="24"/>
        <v>1.9805983531357541E-2</v>
      </c>
      <c r="F228" s="70">
        <f t="shared" si="25"/>
        <v>0</v>
      </c>
      <c r="G228" s="69">
        <f t="shared" si="26"/>
        <v>1.9805983531357541E-2</v>
      </c>
      <c r="H228" s="71">
        <f t="shared" si="28"/>
        <v>23420445</v>
      </c>
      <c r="I228" s="72"/>
      <c r="J228" s="73">
        <f t="shared" si="31"/>
        <v>0</v>
      </c>
      <c r="K228" s="74"/>
      <c r="L228" s="75">
        <f t="shared" si="29"/>
        <v>0</v>
      </c>
      <c r="M228" s="76">
        <f t="shared" si="27"/>
        <v>23420445</v>
      </c>
    </row>
    <row r="229" spans="1:13" x14ac:dyDescent="0.2">
      <c r="A229" s="67">
        <v>40725</v>
      </c>
      <c r="B229" s="67">
        <v>40755</v>
      </c>
      <c r="C229" s="78">
        <v>0.18629999999999999</v>
      </c>
      <c r="D229" s="68">
        <f>IF(A229="","",C229*1.5)</f>
        <v>0.27944999999999998</v>
      </c>
      <c r="E229" s="69">
        <f t="shared" si="24"/>
        <v>2.0748169752558221E-2</v>
      </c>
      <c r="F229" s="70">
        <f>IF(A229="","",MAX(E$8,D$9))</f>
        <v>0</v>
      </c>
      <c r="G229" s="69">
        <f>IF(F229="","",IF(F229=0,E229,MIN(E229,F229)))</f>
        <v>2.0748169752558221E-2</v>
      </c>
      <c r="H229" s="71">
        <f t="shared" si="28"/>
        <v>23420445</v>
      </c>
      <c r="I229" s="72"/>
      <c r="J229" s="73">
        <f>IF(A229="","",((H229*G229)/30)*I229)</f>
        <v>0</v>
      </c>
      <c r="K229" s="74"/>
      <c r="L229" s="75">
        <f t="shared" si="29"/>
        <v>0</v>
      </c>
      <c r="M229" s="76">
        <f>SUM(H229,L229)</f>
        <v>23420445</v>
      </c>
    </row>
    <row r="230" spans="1:13" x14ac:dyDescent="0.2">
      <c r="A230" s="67">
        <v>40756</v>
      </c>
      <c r="B230" s="67">
        <v>40786</v>
      </c>
      <c r="C230" s="78">
        <v>0.18629999999999999</v>
      </c>
      <c r="D230" s="68">
        <f t="shared" ref="D230:D293" si="32">IF(A230="","",C230*1.5)</f>
        <v>0.27944999999999998</v>
      </c>
      <c r="E230" s="69">
        <f t="shared" si="24"/>
        <v>2.0748169752558221E-2</v>
      </c>
      <c r="F230" s="70">
        <f t="shared" ref="F230:F293" si="33">IF(A230="","",MAX(E$8,D$9))</f>
        <v>0</v>
      </c>
      <c r="G230" s="69">
        <f t="shared" ref="G230:G293" si="34">IF(F230="","",IF(F230=0,E230,MIN(E230,F230)))</f>
        <v>2.0748169752558221E-2</v>
      </c>
      <c r="H230" s="71">
        <f t="shared" si="28"/>
        <v>23420445</v>
      </c>
      <c r="I230" s="72"/>
      <c r="J230" s="73">
        <f t="shared" ref="J230:J293" si="35">IF(A230="","",((H230*G230)/30)*I230)</f>
        <v>0</v>
      </c>
      <c r="K230" s="74"/>
      <c r="L230" s="75">
        <f t="shared" si="29"/>
        <v>0</v>
      </c>
      <c r="M230" s="76">
        <f t="shared" ref="M230:M287" si="36">SUM(H230,L230)</f>
        <v>23420445</v>
      </c>
    </row>
    <row r="231" spans="1:13" x14ac:dyDescent="0.2">
      <c r="A231" s="67">
        <v>40787</v>
      </c>
      <c r="B231" s="67">
        <v>40816</v>
      </c>
      <c r="C231" s="78">
        <v>0.18629999999999999</v>
      </c>
      <c r="D231" s="68">
        <f t="shared" si="32"/>
        <v>0.27944999999999998</v>
      </c>
      <c r="E231" s="69">
        <f t="shared" si="24"/>
        <v>2.0748169752558221E-2</v>
      </c>
      <c r="F231" s="70">
        <f t="shared" si="33"/>
        <v>0</v>
      </c>
      <c r="G231" s="69">
        <f t="shared" si="34"/>
        <v>2.0748169752558221E-2</v>
      </c>
      <c r="H231" s="71">
        <f t="shared" si="28"/>
        <v>23420445</v>
      </c>
      <c r="I231" s="72"/>
      <c r="J231" s="73">
        <f t="shared" si="35"/>
        <v>0</v>
      </c>
      <c r="K231" s="74"/>
      <c r="L231" s="75">
        <f t="shared" si="29"/>
        <v>0</v>
      </c>
      <c r="M231" s="76">
        <f t="shared" si="36"/>
        <v>23420445</v>
      </c>
    </row>
    <row r="232" spans="1:13" x14ac:dyDescent="0.2">
      <c r="A232" s="67">
        <v>40817</v>
      </c>
      <c r="B232" s="67">
        <v>40847</v>
      </c>
      <c r="C232" s="78">
        <v>0.19389999999999999</v>
      </c>
      <c r="D232" s="68">
        <f t="shared" si="32"/>
        <v>0.29085</v>
      </c>
      <c r="E232" s="69">
        <f t="shared" si="24"/>
        <v>2.1503004304595841E-2</v>
      </c>
      <c r="F232" s="70">
        <f t="shared" si="33"/>
        <v>0</v>
      </c>
      <c r="G232" s="69">
        <f t="shared" si="34"/>
        <v>2.1503004304595841E-2</v>
      </c>
      <c r="H232" s="71">
        <f t="shared" si="28"/>
        <v>23420445</v>
      </c>
      <c r="I232" s="72"/>
      <c r="J232" s="73">
        <f>IF(A232="","",((H232*G232)/30)*I232)</f>
        <v>0</v>
      </c>
      <c r="K232" s="74"/>
      <c r="L232" s="75">
        <f t="shared" si="29"/>
        <v>0</v>
      </c>
      <c r="M232" s="76">
        <f t="shared" si="36"/>
        <v>23420445</v>
      </c>
    </row>
    <row r="233" spans="1:13" x14ac:dyDescent="0.2">
      <c r="A233" s="67">
        <v>40848</v>
      </c>
      <c r="B233" s="67">
        <v>40877</v>
      </c>
      <c r="C233" s="78">
        <v>0.19389999999999999</v>
      </c>
      <c r="D233" s="68">
        <f t="shared" si="32"/>
        <v>0.29085</v>
      </c>
      <c r="E233" s="69">
        <f t="shared" si="24"/>
        <v>2.1503004304595841E-2</v>
      </c>
      <c r="F233" s="70">
        <f t="shared" si="33"/>
        <v>0</v>
      </c>
      <c r="G233" s="69">
        <f t="shared" si="34"/>
        <v>2.1503004304595841E-2</v>
      </c>
      <c r="H233" s="71">
        <f t="shared" si="28"/>
        <v>23420445</v>
      </c>
      <c r="I233" s="72"/>
      <c r="J233" s="73">
        <f t="shared" si="35"/>
        <v>0</v>
      </c>
      <c r="K233" s="74"/>
      <c r="L233" s="75">
        <f t="shared" si="29"/>
        <v>0</v>
      </c>
      <c r="M233" s="76">
        <f t="shared" si="36"/>
        <v>23420445</v>
      </c>
    </row>
    <row r="234" spans="1:13" x14ac:dyDescent="0.2">
      <c r="A234" s="67">
        <v>40878</v>
      </c>
      <c r="B234" s="67">
        <v>40908</v>
      </c>
      <c r="C234" s="78">
        <v>0.19389999999999999</v>
      </c>
      <c r="D234" s="68">
        <f t="shared" si="32"/>
        <v>0.29085</v>
      </c>
      <c r="E234" s="69">
        <f t="shared" si="24"/>
        <v>2.1503004304595841E-2</v>
      </c>
      <c r="F234" s="70">
        <f t="shared" si="33"/>
        <v>0</v>
      </c>
      <c r="G234" s="69">
        <f t="shared" si="34"/>
        <v>2.1503004304595841E-2</v>
      </c>
      <c r="H234" s="71">
        <f t="shared" si="28"/>
        <v>23420445</v>
      </c>
      <c r="I234" s="72"/>
      <c r="J234" s="73">
        <f t="shared" si="35"/>
        <v>0</v>
      </c>
      <c r="K234" s="74"/>
      <c r="L234" s="75">
        <f t="shared" si="29"/>
        <v>0</v>
      </c>
      <c r="M234" s="76">
        <f t="shared" si="36"/>
        <v>23420445</v>
      </c>
    </row>
    <row r="235" spans="1:13" x14ac:dyDescent="0.2">
      <c r="A235" s="67">
        <v>40909</v>
      </c>
      <c r="B235" s="67">
        <v>40939</v>
      </c>
      <c r="C235" s="78">
        <v>0.19919999999999999</v>
      </c>
      <c r="D235" s="68">
        <f t="shared" si="32"/>
        <v>0.29879999999999995</v>
      </c>
      <c r="E235" s="69">
        <f t="shared" si="24"/>
        <v>2.2025793890954715E-2</v>
      </c>
      <c r="F235" s="70">
        <f t="shared" si="33"/>
        <v>0</v>
      </c>
      <c r="G235" s="69">
        <f t="shared" si="34"/>
        <v>2.2025793890954715E-2</v>
      </c>
      <c r="H235" s="71">
        <f t="shared" si="28"/>
        <v>23420445</v>
      </c>
      <c r="I235" s="72"/>
      <c r="J235" s="73">
        <f t="shared" si="35"/>
        <v>0</v>
      </c>
      <c r="K235" s="74"/>
      <c r="L235" s="75">
        <f t="shared" si="29"/>
        <v>0</v>
      </c>
      <c r="M235" s="76">
        <f t="shared" si="36"/>
        <v>23420445</v>
      </c>
    </row>
    <row r="236" spans="1:13" x14ac:dyDescent="0.2">
      <c r="A236" s="67">
        <v>40940</v>
      </c>
      <c r="B236" s="67">
        <v>40968</v>
      </c>
      <c r="C236" s="78">
        <v>0.19919999999999999</v>
      </c>
      <c r="D236" s="68">
        <f t="shared" si="32"/>
        <v>0.29879999999999995</v>
      </c>
      <c r="E236" s="69">
        <f t="shared" si="24"/>
        <v>2.2025793890954715E-2</v>
      </c>
      <c r="F236" s="70">
        <f t="shared" si="33"/>
        <v>0</v>
      </c>
      <c r="G236" s="69">
        <f t="shared" si="34"/>
        <v>2.2025793890954715E-2</v>
      </c>
      <c r="H236" s="71">
        <f t="shared" si="28"/>
        <v>23420445</v>
      </c>
      <c r="I236" s="72"/>
      <c r="J236" s="73">
        <f t="shared" si="35"/>
        <v>0</v>
      </c>
      <c r="K236" s="74"/>
      <c r="L236" s="75">
        <f t="shared" si="29"/>
        <v>0</v>
      </c>
      <c r="M236" s="76">
        <f t="shared" si="36"/>
        <v>23420445</v>
      </c>
    </row>
    <row r="237" spans="1:13" x14ac:dyDescent="0.2">
      <c r="A237" s="67">
        <v>40969</v>
      </c>
      <c r="B237" s="67">
        <v>40999</v>
      </c>
      <c r="C237" s="78">
        <v>0.19919999999999999</v>
      </c>
      <c r="D237" s="68">
        <f t="shared" si="32"/>
        <v>0.29879999999999995</v>
      </c>
      <c r="E237" s="69">
        <f t="shared" si="24"/>
        <v>2.2025793890954715E-2</v>
      </c>
      <c r="F237" s="70">
        <f t="shared" si="33"/>
        <v>0</v>
      </c>
      <c r="G237" s="69">
        <f t="shared" si="34"/>
        <v>2.2025793890954715E-2</v>
      </c>
      <c r="H237" s="71">
        <f t="shared" si="28"/>
        <v>23420445</v>
      </c>
      <c r="I237" s="72"/>
      <c r="J237" s="73">
        <f t="shared" si="35"/>
        <v>0</v>
      </c>
      <c r="K237" s="74"/>
      <c r="L237" s="75">
        <f t="shared" si="29"/>
        <v>0</v>
      </c>
      <c r="M237" s="76">
        <f t="shared" si="36"/>
        <v>23420445</v>
      </c>
    </row>
    <row r="238" spans="1:13" x14ac:dyDescent="0.2">
      <c r="A238" s="79">
        <v>41000</v>
      </c>
      <c r="B238" s="79">
        <v>41029</v>
      </c>
      <c r="C238" s="78">
        <v>0.20519999999999999</v>
      </c>
      <c r="D238" s="68">
        <f t="shared" si="32"/>
        <v>0.30779999999999996</v>
      </c>
      <c r="E238" s="69">
        <f t="shared" si="24"/>
        <v>2.261410278917575E-2</v>
      </c>
      <c r="F238" s="70">
        <f t="shared" si="33"/>
        <v>0</v>
      </c>
      <c r="G238" s="69">
        <f t="shared" si="34"/>
        <v>2.261410278917575E-2</v>
      </c>
      <c r="H238" s="71">
        <f t="shared" si="28"/>
        <v>23420445</v>
      </c>
      <c r="I238" s="72"/>
      <c r="J238" s="73">
        <f t="shared" si="35"/>
        <v>0</v>
      </c>
      <c r="K238" s="74"/>
      <c r="L238" s="75">
        <f t="shared" si="29"/>
        <v>0</v>
      </c>
      <c r="M238" s="76">
        <f t="shared" si="36"/>
        <v>23420445</v>
      </c>
    </row>
    <row r="239" spans="1:13" x14ac:dyDescent="0.2">
      <c r="A239" s="79">
        <v>41030</v>
      </c>
      <c r="B239" s="79">
        <v>41060</v>
      </c>
      <c r="C239" s="78">
        <v>0.20519999999999999</v>
      </c>
      <c r="D239" s="68">
        <f t="shared" si="32"/>
        <v>0.30779999999999996</v>
      </c>
      <c r="E239" s="69">
        <f t="shared" si="24"/>
        <v>2.261410278917575E-2</v>
      </c>
      <c r="F239" s="70">
        <f t="shared" si="33"/>
        <v>0</v>
      </c>
      <c r="G239" s="69">
        <f t="shared" si="34"/>
        <v>2.261410278917575E-2</v>
      </c>
      <c r="H239" s="71">
        <f t="shared" si="28"/>
        <v>23420445</v>
      </c>
      <c r="I239" s="72"/>
      <c r="J239" s="73">
        <f t="shared" si="35"/>
        <v>0</v>
      </c>
      <c r="K239" s="74"/>
      <c r="L239" s="75">
        <f t="shared" si="29"/>
        <v>0</v>
      </c>
      <c r="M239" s="76">
        <f t="shared" si="36"/>
        <v>23420445</v>
      </c>
    </row>
    <row r="240" spans="1:13" x14ac:dyDescent="0.2">
      <c r="A240" s="79">
        <v>41061</v>
      </c>
      <c r="B240" s="79">
        <v>41090</v>
      </c>
      <c r="C240" s="78">
        <v>0.20519999999999999</v>
      </c>
      <c r="D240" s="68">
        <f t="shared" si="32"/>
        <v>0.30779999999999996</v>
      </c>
      <c r="E240" s="69">
        <f t="shared" si="24"/>
        <v>2.261410278917575E-2</v>
      </c>
      <c r="F240" s="70">
        <f t="shared" si="33"/>
        <v>0</v>
      </c>
      <c r="G240" s="69">
        <f t="shared" si="34"/>
        <v>2.261410278917575E-2</v>
      </c>
      <c r="H240" s="71">
        <f t="shared" si="28"/>
        <v>23420445</v>
      </c>
      <c r="I240" s="72"/>
      <c r="J240" s="73">
        <f t="shared" si="35"/>
        <v>0</v>
      </c>
      <c r="K240" s="74"/>
      <c r="L240" s="75">
        <f t="shared" si="29"/>
        <v>0</v>
      </c>
      <c r="M240" s="76">
        <f t="shared" si="36"/>
        <v>23420445</v>
      </c>
    </row>
    <row r="241" spans="1:13" x14ac:dyDescent="0.2">
      <c r="A241" s="79">
        <v>41091</v>
      </c>
      <c r="B241" s="79">
        <v>41121</v>
      </c>
      <c r="C241" s="78">
        <v>0.20860000000000001</v>
      </c>
      <c r="D241" s="68">
        <f t="shared" si="32"/>
        <v>0.31290000000000001</v>
      </c>
      <c r="E241" s="69">
        <f t="shared" si="24"/>
        <v>2.2945832503501462E-2</v>
      </c>
      <c r="F241" s="70">
        <f t="shared" si="33"/>
        <v>0</v>
      </c>
      <c r="G241" s="69">
        <f t="shared" si="34"/>
        <v>2.2945832503501462E-2</v>
      </c>
      <c r="H241" s="71">
        <f t="shared" si="28"/>
        <v>23420445</v>
      </c>
      <c r="I241" s="72"/>
      <c r="J241" s="73">
        <f t="shared" si="35"/>
        <v>0</v>
      </c>
      <c r="K241" s="74"/>
      <c r="L241" s="75">
        <f t="shared" si="29"/>
        <v>0</v>
      </c>
      <c r="M241" s="76">
        <f t="shared" si="36"/>
        <v>23420445</v>
      </c>
    </row>
    <row r="242" spans="1:13" x14ac:dyDescent="0.2">
      <c r="A242" s="79">
        <v>41122</v>
      </c>
      <c r="B242" s="79">
        <v>41152</v>
      </c>
      <c r="C242" s="78">
        <v>0.20860000000000001</v>
      </c>
      <c r="D242" s="68">
        <f t="shared" si="32"/>
        <v>0.31290000000000001</v>
      </c>
      <c r="E242" s="69">
        <f t="shared" si="24"/>
        <v>2.2945832503501462E-2</v>
      </c>
      <c r="F242" s="70">
        <f t="shared" si="33"/>
        <v>0</v>
      </c>
      <c r="G242" s="69">
        <f t="shared" si="34"/>
        <v>2.2945832503501462E-2</v>
      </c>
      <c r="H242" s="71">
        <f t="shared" si="28"/>
        <v>23420445</v>
      </c>
      <c r="I242" s="72"/>
      <c r="J242" s="73">
        <f t="shared" si="35"/>
        <v>0</v>
      </c>
      <c r="K242" s="74"/>
      <c r="L242" s="75">
        <f t="shared" si="29"/>
        <v>0</v>
      </c>
      <c r="M242" s="76">
        <f t="shared" si="36"/>
        <v>23420445</v>
      </c>
    </row>
    <row r="243" spans="1:13" x14ac:dyDescent="0.2">
      <c r="A243" s="79">
        <v>41153</v>
      </c>
      <c r="B243" s="79">
        <v>41182</v>
      </c>
      <c r="C243" s="78">
        <v>0.20860000000000001</v>
      </c>
      <c r="D243" s="68">
        <f t="shared" si="32"/>
        <v>0.31290000000000001</v>
      </c>
      <c r="E243" s="69">
        <f t="shared" si="24"/>
        <v>2.2945832503501462E-2</v>
      </c>
      <c r="F243" s="70">
        <f t="shared" si="33"/>
        <v>0</v>
      </c>
      <c r="G243" s="69">
        <f t="shared" si="34"/>
        <v>2.2945832503501462E-2</v>
      </c>
      <c r="H243" s="71">
        <f t="shared" si="28"/>
        <v>23420445</v>
      </c>
      <c r="I243" s="72"/>
      <c r="J243" s="73">
        <f t="shared" si="35"/>
        <v>0</v>
      </c>
      <c r="K243" s="74"/>
      <c r="L243" s="75">
        <f t="shared" si="29"/>
        <v>0</v>
      </c>
      <c r="M243" s="76">
        <f t="shared" si="36"/>
        <v>23420445</v>
      </c>
    </row>
    <row r="244" spans="1:13" x14ac:dyDescent="0.2">
      <c r="A244" s="79">
        <v>41183</v>
      </c>
      <c r="B244" s="79">
        <v>41213</v>
      </c>
      <c r="C244" s="78">
        <v>0.2089</v>
      </c>
      <c r="D244" s="68">
        <f t="shared" si="32"/>
        <v>0.31335000000000002</v>
      </c>
      <c r="E244" s="69">
        <f t="shared" si="24"/>
        <v>2.2975046033702595E-2</v>
      </c>
      <c r="F244" s="70">
        <f t="shared" si="33"/>
        <v>0</v>
      </c>
      <c r="G244" s="69">
        <f t="shared" si="34"/>
        <v>2.2975046033702595E-2</v>
      </c>
      <c r="H244" s="71">
        <f t="shared" si="28"/>
        <v>23420445</v>
      </c>
      <c r="I244" s="72"/>
      <c r="J244" s="73">
        <f t="shared" si="35"/>
        <v>0</v>
      </c>
      <c r="K244" s="74"/>
      <c r="L244" s="75">
        <f t="shared" si="29"/>
        <v>0</v>
      </c>
      <c r="M244" s="76">
        <f t="shared" si="36"/>
        <v>23420445</v>
      </c>
    </row>
    <row r="245" spans="1:13" x14ac:dyDescent="0.2">
      <c r="A245" s="79">
        <v>41214</v>
      </c>
      <c r="B245" s="79">
        <v>41243</v>
      </c>
      <c r="C245" s="78">
        <v>0.2089</v>
      </c>
      <c r="D245" s="68">
        <f t="shared" si="32"/>
        <v>0.31335000000000002</v>
      </c>
      <c r="E245" s="69">
        <f t="shared" si="24"/>
        <v>2.2975046033702595E-2</v>
      </c>
      <c r="F245" s="70">
        <f t="shared" si="33"/>
        <v>0</v>
      </c>
      <c r="G245" s="69">
        <f t="shared" si="34"/>
        <v>2.2975046033702595E-2</v>
      </c>
      <c r="H245" s="71">
        <f t="shared" si="28"/>
        <v>23420445</v>
      </c>
      <c r="I245" s="72"/>
      <c r="J245" s="73">
        <f t="shared" si="35"/>
        <v>0</v>
      </c>
      <c r="K245" s="74"/>
      <c r="L245" s="75">
        <f t="shared" si="29"/>
        <v>0</v>
      </c>
      <c r="M245" s="76">
        <f t="shared" si="36"/>
        <v>23420445</v>
      </c>
    </row>
    <row r="246" spans="1:13" x14ac:dyDescent="0.2">
      <c r="A246" s="79">
        <v>41244</v>
      </c>
      <c r="B246" s="79">
        <v>41274</v>
      </c>
      <c r="C246" s="78">
        <v>0.2089</v>
      </c>
      <c r="D246" s="68">
        <f t="shared" si="32"/>
        <v>0.31335000000000002</v>
      </c>
      <c r="E246" s="69">
        <f t="shared" si="24"/>
        <v>2.2975046033702595E-2</v>
      </c>
      <c r="F246" s="70">
        <f t="shared" si="33"/>
        <v>0</v>
      </c>
      <c r="G246" s="69">
        <f t="shared" si="34"/>
        <v>2.2975046033702595E-2</v>
      </c>
      <c r="H246" s="71">
        <f t="shared" si="28"/>
        <v>23420445</v>
      </c>
      <c r="I246" s="72"/>
      <c r="J246" s="73">
        <f t="shared" si="35"/>
        <v>0</v>
      </c>
      <c r="K246" s="74"/>
      <c r="L246" s="75">
        <f t="shared" si="29"/>
        <v>0</v>
      </c>
      <c r="M246" s="76">
        <f t="shared" si="36"/>
        <v>23420445</v>
      </c>
    </row>
    <row r="247" spans="1:13" x14ac:dyDescent="0.2">
      <c r="A247" s="79">
        <v>41275</v>
      </c>
      <c r="B247" s="79">
        <v>41305</v>
      </c>
      <c r="C247" s="78">
        <v>0.20749999999999999</v>
      </c>
      <c r="D247" s="68">
        <f t="shared" si="32"/>
        <v>0.31124999999999997</v>
      </c>
      <c r="E247" s="69">
        <f t="shared" si="24"/>
        <v>2.2838637639847281E-2</v>
      </c>
      <c r="F247" s="70">
        <f t="shared" si="33"/>
        <v>0</v>
      </c>
      <c r="G247" s="69">
        <f t="shared" si="34"/>
        <v>2.2838637639847281E-2</v>
      </c>
      <c r="H247" s="71">
        <f t="shared" si="28"/>
        <v>23420445</v>
      </c>
      <c r="I247" s="72"/>
      <c r="J247" s="73">
        <f t="shared" si="35"/>
        <v>0</v>
      </c>
      <c r="K247" s="74"/>
      <c r="L247" s="75">
        <f t="shared" si="29"/>
        <v>0</v>
      </c>
      <c r="M247" s="76">
        <f t="shared" si="36"/>
        <v>23420445</v>
      </c>
    </row>
    <row r="248" spans="1:13" x14ac:dyDescent="0.2">
      <c r="A248" s="79">
        <v>41306</v>
      </c>
      <c r="B248" s="79">
        <v>41333</v>
      </c>
      <c r="C248" s="78">
        <v>0.20749999999999999</v>
      </c>
      <c r="D248" s="68">
        <f t="shared" si="32"/>
        <v>0.31124999999999997</v>
      </c>
      <c r="E248" s="69">
        <f t="shared" si="24"/>
        <v>2.2838637639847281E-2</v>
      </c>
      <c r="F248" s="70">
        <f t="shared" si="33"/>
        <v>0</v>
      </c>
      <c r="G248" s="69">
        <f t="shared" si="34"/>
        <v>2.2838637639847281E-2</v>
      </c>
      <c r="H248" s="71">
        <f t="shared" si="28"/>
        <v>23420445</v>
      </c>
      <c r="I248" s="72"/>
      <c r="J248" s="73">
        <f t="shared" si="35"/>
        <v>0</v>
      </c>
      <c r="K248" s="74"/>
      <c r="L248" s="75">
        <f t="shared" si="29"/>
        <v>0</v>
      </c>
      <c r="M248" s="76">
        <f t="shared" si="36"/>
        <v>23420445</v>
      </c>
    </row>
    <row r="249" spans="1:13" x14ac:dyDescent="0.2">
      <c r="A249" s="79">
        <v>41334</v>
      </c>
      <c r="B249" s="79">
        <v>41364</v>
      </c>
      <c r="C249" s="78">
        <v>0.20749999999999999</v>
      </c>
      <c r="D249" s="68">
        <f t="shared" si="32"/>
        <v>0.31124999999999997</v>
      </c>
      <c r="E249" s="69">
        <f t="shared" si="24"/>
        <v>2.2838637639847281E-2</v>
      </c>
      <c r="F249" s="70">
        <f t="shared" si="33"/>
        <v>0</v>
      </c>
      <c r="G249" s="69">
        <f t="shared" si="34"/>
        <v>2.2838637639847281E-2</v>
      </c>
      <c r="H249" s="71">
        <f t="shared" si="28"/>
        <v>23420445</v>
      </c>
      <c r="I249" s="72"/>
      <c r="J249" s="73">
        <f t="shared" si="35"/>
        <v>0</v>
      </c>
      <c r="K249" s="74"/>
      <c r="L249" s="75">
        <f t="shared" si="29"/>
        <v>0</v>
      </c>
      <c r="M249" s="76">
        <f t="shared" si="36"/>
        <v>23420445</v>
      </c>
    </row>
    <row r="250" spans="1:13" x14ac:dyDescent="0.2">
      <c r="A250" s="79">
        <v>41365</v>
      </c>
      <c r="B250" s="79">
        <v>41394</v>
      </c>
      <c r="C250" s="78">
        <v>0.20830000000000001</v>
      </c>
      <c r="D250" s="68">
        <f t="shared" si="32"/>
        <v>0.31245000000000001</v>
      </c>
      <c r="E250" s="69">
        <f t="shared" si="24"/>
        <v>2.2916609793260045E-2</v>
      </c>
      <c r="F250" s="70">
        <f t="shared" si="33"/>
        <v>0</v>
      </c>
      <c r="G250" s="69">
        <f t="shared" si="34"/>
        <v>2.2916609793260045E-2</v>
      </c>
      <c r="H250" s="71">
        <f t="shared" si="28"/>
        <v>23420445</v>
      </c>
      <c r="I250" s="72"/>
      <c r="J250" s="73">
        <f t="shared" si="35"/>
        <v>0</v>
      </c>
      <c r="K250" s="74"/>
      <c r="L250" s="75">
        <f t="shared" si="29"/>
        <v>0</v>
      </c>
      <c r="M250" s="76">
        <f t="shared" si="36"/>
        <v>23420445</v>
      </c>
    </row>
    <row r="251" spans="1:13" x14ac:dyDescent="0.2">
      <c r="A251" s="79">
        <v>41395</v>
      </c>
      <c r="B251" s="79">
        <v>41425</v>
      </c>
      <c r="C251" s="78">
        <v>0.20830000000000001</v>
      </c>
      <c r="D251" s="68">
        <f t="shared" si="32"/>
        <v>0.31245000000000001</v>
      </c>
      <c r="E251" s="69">
        <f t="shared" si="24"/>
        <v>2.2916609793260045E-2</v>
      </c>
      <c r="F251" s="70">
        <f t="shared" si="33"/>
        <v>0</v>
      </c>
      <c r="G251" s="69">
        <f t="shared" si="34"/>
        <v>2.2916609793260045E-2</v>
      </c>
      <c r="H251" s="71">
        <f>IF(M250&lt;H250,M250,H250)</f>
        <v>23420445</v>
      </c>
      <c r="I251" s="72"/>
      <c r="J251" s="73">
        <f t="shared" si="35"/>
        <v>0</v>
      </c>
      <c r="K251" s="74"/>
      <c r="L251" s="75">
        <f t="shared" si="29"/>
        <v>0</v>
      </c>
      <c r="M251" s="76">
        <f t="shared" si="36"/>
        <v>23420445</v>
      </c>
    </row>
    <row r="252" spans="1:13" x14ac:dyDescent="0.2">
      <c r="A252" s="79">
        <v>41426</v>
      </c>
      <c r="B252" s="79">
        <v>41455</v>
      </c>
      <c r="C252" s="78">
        <v>0.20830000000000001</v>
      </c>
      <c r="D252" s="68">
        <f t="shared" si="32"/>
        <v>0.31245000000000001</v>
      </c>
      <c r="E252" s="69">
        <f t="shared" si="24"/>
        <v>2.2916609793260045E-2</v>
      </c>
      <c r="F252" s="70">
        <f t="shared" si="33"/>
        <v>0</v>
      </c>
      <c r="G252" s="69">
        <f t="shared" si="34"/>
        <v>2.2916609793260045E-2</v>
      </c>
      <c r="H252" s="71">
        <f t="shared" si="28"/>
        <v>23420445</v>
      </c>
      <c r="I252" s="72"/>
      <c r="J252" s="73">
        <f t="shared" si="35"/>
        <v>0</v>
      </c>
      <c r="K252" s="74"/>
      <c r="L252" s="75">
        <f t="shared" si="29"/>
        <v>0</v>
      </c>
      <c r="M252" s="76">
        <f t="shared" si="36"/>
        <v>23420445</v>
      </c>
    </row>
    <row r="253" spans="1:13" x14ac:dyDescent="0.2">
      <c r="A253" s="79">
        <v>41456</v>
      </c>
      <c r="B253" s="79">
        <v>41486</v>
      </c>
      <c r="C253" s="78">
        <v>0.2034</v>
      </c>
      <c r="D253" s="68">
        <f t="shared" si="32"/>
        <v>0.30509999999999998</v>
      </c>
      <c r="E253" s="69">
        <f t="shared" si="24"/>
        <v>2.2438000800601765E-2</v>
      </c>
      <c r="F253" s="70">
        <f t="shared" si="33"/>
        <v>0</v>
      </c>
      <c r="G253" s="69">
        <f t="shared" si="34"/>
        <v>2.2438000800601765E-2</v>
      </c>
      <c r="H253" s="71">
        <f t="shared" si="28"/>
        <v>23420445</v>
      </c>
      <c r="I253" s="72"/>
      <c r="J253" s="73">
        <f t="shared" si="35"/>
        <v>0</v>
      </c>
      <c r="K253" s="74"/>
      <c r="L253" s="75">
        <f t="shared" si="29"/>
        <v>0</v>
      </c>
      <c r="M253" s="76">
        <f t="shared" si="36"/>
        <v>23420445</v>
      </c>
    </row>
    <row r="254" spans="1:13" x14ac:dyDescent="0.2">
      <c r="A254" s="79">
        <v>41487</v>
      </c>
      <c r="B254" s="79">
        <v>41517</v>
      </c>
      <c r="C254" s="78">
        <v>0.2034</v>
      </c>
      <c r="D254" s="68">
        <f t="shared" si="32"/>
        <v>0.30509999999999998</v>
      </c>
      <c r="E254" s="69">
        <f t="shared" si="24"/>
        <v>2.2438000800601765E-2</v>
      </c>
      <c r="F254" s="70">
        <f t="shared" si="33"/>
        <v>0</v>
      </c>
      <c r="G254" s="69">
        <f t="shared" si="34"/>
        <v>2.2438000800601765E-2</v>
      </c>
      <c r="H254" s="71">
        <f t="shared" si="28"/>
        <v>23420445</v>
      </c>
      <c r="I254" s="72"/>
      <c r="J254" s="73">
        <f t="shared" si="35"/>
        <v>0</v>
      </c>
      <c r="K254" s="74"/>
      <c r="L254" s="75">
        <f t="shared" si="29"/>
        <v>0</v>
      </c>
      <c r="M254" s="76">
        <f t="shared" si="36"/>
        <v>23420445</v>
      </c>
    </row>
    <row r="255" spans="1:13" x14ac:dyDescent="0.2">
      <c r="A255" s="79">
        <v>41518</v>
      </c>
      <c r="B255" s="79">
        <v>41547</v>
      </c>
      <c r="C255" s="78">
        <v>0.2034</v>
      </c>
      <c r="D255" s="68">
        <f t="shared" si="32"/>
        <v>0.30509999999999998</v>
      </c>
      <c r="E255" s="69">
        <f t="shared" si="24"/>
        <v>2.2438000800601765E-2</v>
      </c>
      <c r="F255" s="70">
        <f t="shared" si="33"/>
        <v>0</v>
      </c>
      <c r="G255" s="69">
        <f t="shared" si="34"/>
        <v>2.2438000800601765E-2</v>
      </c>
      <c r="H255" s="71">
        <f t="shared" si="28"/>
        <v>23420445</v>
      </c>
      <c r="I255" s="72"/>
      <c r="J255" s="73">
        <f t="shared" si="35"/>
        <v>0</v>
      </c>
      <c r="K255" s="74"/>
      <c r="L255" s="75">
        <f t="shared" si="29"/>
        <v>0</v>
      </c>
      <c r="M255" s="76">
        <f t="shared" si="36"/>
        <v>23420445</v>
      </c>
    </row>
    <row r="256" spans="1:13" x14ac:dyDescent="0.2">
      <c r="A256" s="79">
        <v>41548</v>
      </c>
      <c r="B256" s="79">
        <v>41578</v>
      </c>
      <c r="C256" s="78">
        <v>0.19850000000000001</v>
      </c>
      <c r="D256" s="68">
        <f t="shared" si="32"/>
        <v>0.29775000000000001</v>
      </c>
      <c r="E256" s="69">
        <f t="shared" si="24"/>
        <v>2.1956914610111067E-2</v>
      </c>
      <c r="F256" s="70">
        <f t="shared" si="33"/>
        <v>0</v>
      </c>
      <c r="G256" s="69">
        <f t="shared" si="34"/>
        <v>2.1956914610111067E-2</v>
      </c>
      <c r="H256" s="71">
        <f t="shared" si="28"/>
        <v>23420445</v>
      </c>
      <c r="I256" s="72"/>
      <c r="J256" s="73">
        <f t="shared" si="35"/>
        <v>0</v>
      </c>
      <c r="K256" s="74"/>
      <c r="L256" s="75">
        <f t="shared" si="29"/>
        <v>0</v>
      </c>
      <c r="M256" s="76">
        <f t="shared" si="36"/>
        <v>23420445</v>
      </c>
    </row>
    <row r="257" spans="1:13" x14ac:dyDescent="0.2">
      <c r="A257" s="79">
        <v>41579</v>
      </c>
      <c r="B257" s="79">
        <v>41608</v>
      </c>
      <c r="C257" s="78">
        <v>0.19850000000000001</v>
      </c>
      <c r="D257" s="68">
        <f t="shared" si="32"/>
        <v>0.29775000000000001</v>
      </c>
      <c r="E257" s="69">
        <f t="shared" si="24"/>
        <v>2.1956914610111067E-2</v>
      </c>
      <c r="F257" s="70">
        <f t="shared" si="33"/>
        <v>0</v>
      </c>
      <c r="G257" s="69">
        <f t="shared" si="34"/>
        <v>2.1956914610111067E-2</v>
      </c>
      <c r="H257" s="71">
        <f t="shared" si="28"/>
        <v>23420445</v>
      </c>
      <c r="I257" s="72"/>
      <c r="J257" s="73">
        <f t="shared" si="35"/>
        <v>0</v>
      </c>
      <c r="K257" s="74"/>
      <c r="L257" s="75">
        <f t="shared" si="29"/>
        <v>0</v>
      </c>
      <c r="M257" s="76">
        <f t="shared" si="36"/>
        <v>23420445</v>
      </c>
    </row>
    <row r="258" spans="1:13" x14ac:dyDescent="0.2">
      <c r="A258" s="79">
        <v>41609</v>
      </c>
      <c r="B258" s="79">
        <v>41639</v>
      </c>
      <c r="C258" s="78">
        <v>0.19850000000000001</v>
      </c>
      <c r="D258" s="68">
        <f t="shared" si="32"/>
        <v>0.29775000000000001</v>
      </c>
      <c r="E258" s="69">
        <f t="shared" si="24"/>
        <v>2.1956914610111067E-2</v>
      </c>
      <c r="F258" s="70">
        <f t="shared" si="33"/>
        <v>0</v>
      </c>
      <c r="G258" s="69">
        <f t="shared" si="34"/>
        <v>2.1956914610111067E-2</v>
      </c>
      <c r="H258" s="71">
        <f t="shared" si="28"/>
        <v>23420445</v>
      </c>
      <c r="I258" s="72"/>
      <c r="J258" s="73">
        <f t="shared" si="35"/>
        <v>0</v>
      </c>
      <c r="K258" s="74"/>
      <c r="L258" s="75">
        <f t="shared" si="29"/>
        <v>0</v>
      </c>
      <c r="M258" s="76">
        <f t="shared" si="36"/>
        <v>23420445</v>
      </c>
    </row>
    <row r="259" spans="1:13" x14ac:dyDescent="0.2">
      <c r="A259" s="79">
        <v>41640</v>
      </c>
      <c r="B259" s="79">
        <v>41670</v>
      </c>
      <c r="C259" s="78">
        <v>0.19650000000000001</v>
      </c>
      <c r="D259" s="68">
        <f t="shared" si="32"/>
        <v>0.29475000000000001</v>
      </c>
      <c r="E259" s="69">
        <f t="shared" si="24"/>
        <v>2.1759834797641986E-2</v>
      </c>
      <c r="F259" s="70">
        <f t="shared" si="33"/>
        <v>0</v>
      </c>
      <c r="G259" s="69">
        <f t="shared" si="34"/>
        <v>2.1759834797641986E-2</v>
      </c>
      <c r="H259" s="71">
        <f t="shared" si="28"/>
        <v>23420445</v>
      </c>
      <c r="I259" s="72"/>
      <c r="J259" s="73">
        <f t="shared" si="35"/>
        <v>0</v>
      </c>
      <c r="K259" s="74"/>
      <c r="L259" s="75">
        <f t="shared" si="29"/>
        <v>0</v>
      </c>
      <c r="M259" s="76">
        <f t="shared" si="36"/>
        <v>23420445</v>
      </c>
    </row>
    <row r="260" spans="1:13" x14ac:dyDescent="0.2">
      <c r="A260" s="79">
        <v>41671</v>
      </c>
      <c r="B260" s="79">
        <v>41698</v>
      </c>
      <c r="C260" s="78">
        <v>0.19650000000000001</v>
      </c>
      <c r="D260" s="68">
        <f t="shared" si="32"/>
        <v>0.29475000000000001</v>
      </c>
      <c r="E260" s="69">
        <f t="shared" si="24"/>
        <v>2.1759834797641986E-2</v>
      </c>
      <c r="F260" s="70">
        <f t="shared" si="33"/>
        <v>0</v>
      </c>
      <c r="G260" s="69">
        <f t="shared" si="34"/>
        <v>2.1759834797641986E-2</v>
      </c>
      <c r="H260" s="71">
        <f t="shared" si="28"/>
        <v>23420445</v>
      </c>
      <c r="I260" s="72"/>
      <c r="J260" s="73">
        <f t="shared" si="35"/>
        <v>0</v>
      </c>
      <c r="K260" s="74"/>
      <c r="L260" s="75">
        <f t="shared" si="29"/>
        <v>0</v>
      </c>
      <c r="M260" s="76">
        <f t="shared" si="36"/>
        <v>23420445</v>
      </c>
    </row>
    <row r="261" spans="1:13" x14ac:dyDescent="0.2">
      <c r="A261" s="79">
        <v>41699</v>
      </c>
      <c r="B261" s="79">
        <v>41729</v>
      </c>
      <c r="C261" s="78">
        <v>0.19650000000000001</v>
      </c>
      <c r="D261" s="68">
        <f t="shared" si="32"/>
        <v>0.29475000000000001</v>
      </c>
      <c r="E261" s="69">
        <f t="shared" si="24"/>
        <v>2.1759834797641986E-2</v>
      </c>
      <c r="F261" s="70">
        <f t="shared" si="33"/>
        <v>0</v>
      </c>
      <c r="G261" s="69">
        <f t="shared" si="34"/>
        <v>2.1759834797641986E-2</v>
      </c>
      <c r="H261" s="71">
        <f t="shared" si="28"/>
        <v>23420445</v>
      </c>
      <c r="I261" s="72"/>
      <c r="J261" s="73">
        <f t="shared" si="35"/>
        <v>0</v>
      </c>
      <c r="K261" s="74"/>
      <c r="L261" s="75">
        <f t="shared" si="29"/>
        <v>0</v>
      </c>
      <c r="M261" s="76">
        <f t="shared" si="36"/>
        <v>23420445</v>
      </c>
    </row>
    <row r="262" spans="1:13" x14ac:dyDescent="0.2">
      <c r="A262" s="79">
        <v>41730</v>
      </c>
      <c r="B262" s="79">
        <v>41759</v>
      </c>
      <c r="C262" s="78">
        <v>0.1963</v>
      </c>
      <c r="D262" s="68">
        <f t="shared" si="32"/>
        <v>0.29444999999999999</v>
      </c>
      <c r="E262" s="69">
        <f t="shared" si="24"/>
        <v>2.1740103800155453E-2</v>
      </c>
      <c r="F262" s="70">
        <f t="shared" si="33"/>
        <v>0</v>
      </c>
      <c r="G262" s="69">
        <f t="shared" si="34"/>
        <v>2.1740103800155453E-2</v>
      </c>
      <c r="H262" s="71">
        <f t="shared" si="28"/>
        <v>23420445</v>
      </c>
      <c r="I262" s="72"/>
      <c r="J262" s="73">
        <f t="shared" si="35"/>
        <v>0</v>
      </c>
      <c r="K262" s="74"/>
      <c r="L262" s="75">
        <f t="shared" si="29"/>
        <v>0</v>
      </c>
      <c r="M262" s="76">
        <f t="shared" si="36"/>
        <v>23420445</v>
      </c>
    </row>
    <row r="263" spans="1:13" x14ac:dyDescent="0.2">
      <c r="A263" s="79">
        <v>41760</v>
      </c>
      <c r="B263" s="79">
        <v>41790</v>
      </c>
      <c r="C263" s="78">
        <v>0.1963</v>
      </c>
      <c r="D263" s="68">
        <f t="shared" si="32"/>
        <v>0.29444999999999999</v>
      </c>
      <c r="E263" s="69">
        <f t="shared" si="24"/>
        <v>2.1740103800155453E-2</v>
      </c>
      <c r="F263" s="70">
        <f t="shared" si="33"/>
        <v>0</v>
      </c>
      <c r="G263" s="69">
        <f t="shared" si="34"/>
        <v>2.1740103800155453E-2</v>
      </c>
      <c r="H263" s="71">
        <f t="shared" si="28"/>
        <v>23420445</v>
      </c>
      <c r="I263" s="72"/>
      <c r="J263" s="73">
        <f t="shared" si="35"/>
        <v>0</v>
      </c>
      <c r="K263" s="74"/>
      <c r="L263" s="75">
        <f t="shared" si="29"/>
        <v>0</v>
      </c>
      <c r="M263" s="76">
        <f t="shared" si="36"/>
        <v>23420445</v>
      </c>
    </row>
    <row r="264" spans="1:13" x14ac:dyDescent="0.2">
      <c r="A264" s="79">
        <v>41791</v>
      </c>
      <c r="B264" s="79">
        <v>41820</v>
      </c>
      <c r="C264" s="78">
        <v>0.1963</v>
      </c>
      <c r="D264" s="68">
        <f t="shared" si="32"/>
        <v>0.29444999999999999</v>
      </c>
      <c r="E264" s="69">
        <f t="shared" si="24"/>
        <v>2.1740103800155453E-2</v>
      </c>
      <c r="F264" s="70">
        <f t="shared" si="33"/>
        <v>0</v>
      </c>
      <c r="G264" s="69">
        <f t="shared" si="34"/>
        <v>2.1740103800155453E-2</v>
      </c>
      <c r="H264" s="71">
        <f t="shared" si="28"/>
        <v>23420445</v>
      </c>
      <c r="I264" s="72"/>
      <c r="J264" s="73">
        <f t="shared" si="35"/>
        <v>0</v>
      </c>
      <c r="K264" s="74"/>
      <c r="L264" s="75">
        <f t="shared" si="29"/>
        <v>0</v>
      </c>
      <c r="M264" s="76">
        <f t="shared" si="36"/>
        <v>23420445</v>
      </c>
    </row>
    <row r="265" spans="1:13" x14ac:dyDescent="0.2">
      <c r="A265" s="79">
        <v>41821</v>
      </c>
      <c r="B265" s="79">
        <v>41851</v>
      </c>
      <c r="C265" s="78">
        <v>0.1933</v>
      </c>
      <c r="D265" s="68">
        <f t="shared" si="32"/>
        <v>0.28994999999999999</v>
      </c>
      <c r="E265" s="69">
        <f t="shared" si="24"/>
        <v>2.1443634727683625E-2</v>
      </c>
      <c r="F265" s="70">
        <f t="shared" si="33"/>
        <v>0</v>
      </c>
      <c r="G265" s="69">
        <f t="shared" si="34"/>
        <v>2.1443634727683625E-2</v>
      </c>
      <c r="H265" s="71">
        <f t="shared" si="28"/>
        <v>23420445</v>
      </c>
      <c r="I265" s="72"/>
      <c r="J265" s="73">
        <f t="shared" si="35"/>
        <v>0</v>
      </c>
      <c r="K265" s="74"/>
      <c r="L265" s="75">
        <f t="shared" si="29"/>
        <v>0</v>
      </c>
      <c r="M265" s="76">
        <f t="shared" si="36"/>
        <v>23420445</v>
      </c>
    </row>
    <row r="266" spans="1:13" x14ac:dyDescent="0.2">
      <c r="A266" s="79">
        <v>41852</v>
      </c>
      <c r="B266" s="79">
        <v>41881</v>
      </c>
      <c r="C266" s="78">
        <v>0.1933</v>
      </c>
      <c r="D266" s="68">
        <f t="shared" si="32"/>
        <v>0.28994999999999999</v>
      </c>
      <c r="E266" s="69">
        <f t="shared" si="24"/>
        <v>2.1443634727683625E-2</v>
      </c>
      <c r="F266" s="70">
        <f t="shared" si="33"/>
        <v>0</v>
      </c>
      <c r="G266" s="69">
        <f t="shared" si="34"/>
        <v>2.1443634727683625E-2</v>
      </c>
      <c r="H266" s="71">
        <f t="shared" si="28"/>
        <v>23420445</v>
      </c>
      <c r="I266" s="72"/>
      <c r="J266" s="73">
        <f t="shared" si="35"/>
        <v>0</v>
      </c>
      <c r="K266" s="74"/>
      <c r="L266" s="75">
        <f t="shared" si="29"/>
        <v>0</v>
      </c>
      <c r="M266" s="76">
        <f t="shared" si="36"/>
        <v>23420445</v>
      </c>
    </row>
    <row r="267" spans="1:13" x14ac:dyDescent="0.2">
      <c r="A267" s="79">
        <v>41883</v>
      </c>
      <c r="B267" s="79">
        <v>41912</v>
      </c>
      <c r="C267" s="78">
        <v>0.1933</v>
      </c>
      <c r="D267" s="68">
        <f t="shared" si="32"/>
        <v>0.28994999999999999</v>
      </c>
      <c r="E267" s="69">
        <f t="shared" si="24"/>
        <v>2.1443634727683625E-2</v>
      </c>
      <c r="F267" s="70">
        <f t="shared" si="33"/>
        <v>0</v>
      </c>
      <c r="G267" s="69">
        <f t="shared" si="34"/>
        <v>2.1443634727683625E-2</v>
      </c>
      <c r="H267" s="71">
        <f t="shared" si="28"/>
        <v>23420445</v>
      </c>
      <c r="I267" s="72"/>
      <c r="J267" s="73">
        <f t="shared" si="35"/>
        <v>0</v>
      </c>
      <c r="K267" s="74"/>
      <c r="L267" s="75">
        <f t="shared" si="29"/>
        <v>0</v>
      </c>
      <c r="M267" s="76">
        <f t="shared" si="36"/>
        <v>23420445</v>
      </c>
    </row>
    <row r="268" spans="1:13" x14ac:dyDescent="0.2">
      <c r="A268" s="79">
        <v>41913</v>
      </c>
      <c r="B268" s="79">
        <v>41943</v>
      </c>
      <c r="C268" s="78">
        <v>0.19170000000000001</v>
      </c>
      <c r="D268" s="68">
        <f t="shared" si="32"/>
        <v>0.28755000000000003</v>
      </c>
      <c r="E268" s="69">
        <f t="shared" si="24"/>
        <v>2.1285130025374244E-2</v>
      </c>
      <c r="F268" s="70">
        <f t="shared" si="33"/>
        <v>0</v>
      </c>
      <c r="G268" s="69">
        <f t="shared" si="34"/>
        <v>2.1285130025374244E-2</v>
      </c>
      <c r="H268" s="71">
        <f t="shared" si="28"/>
        <v>23420445</v>
      </c>
      <c r="I268" s="72"/>
      <c r="J268" s="73">
        <f t="shared" si="35"/>
        <v>0</v>
      </c>
      <c r="K268" s="74"/>
      <c r="L268" s="75">
        <f t="shared" si="29"/>
        <v>0</v>
      </c>
      <c r="M268" s="76">
        <f t="shared" si="36"/>
        <v>23420445</v>
      </c>
    </row>
    <row r="269" spans="1:13" x14ac:dyDescent="0.2">
      <c r="A269" s="79">
        <v>41944</v>
      </c>
      <c r="B269" s="79">
        <v>41973</v>
      </c>
      <c r="C269" s="78">
        <v>0.19170000000000001</v>
      </c>
      <c r="D269" s="68">
        <f t="shared" si="32"/>
        <v>0.28755000000000003</v>
      </c>
      <c r="E269" s="69">
        <f t="shared" si="24"/>
        <v>2.1285130025374244E-2</v>
      </c>
      <c r="F269" s="70">
        <f t="shared" si="33"/>
        <v>0</v>
      </c>
      <c r="G269" s="69">
        <f t="shared" si="34"/>
        <v>2.1285130025374244E-2</v>
      </c>
      <c r="H269" s="71">
        <f t="shared" si="28"/>
        <v>23420445</v>
      </c>
      <c r="I269" s="72"/>
      <c r="J269" s="73">
        <f t="shared" si="35"/>
        <v>0</v>
      </c>
      <c r="K269" s="74"/>
      <c r="L269" s="75">
        <f t="shared" si="29"/>
        <v>0</v>
      </c>
      <c r="M269" s="76">
        <f t="shared" si="36"/>
        <v>23420445</v>
      </c>
    </row>
    <row r="270" spans="1:13" x14ac:dyDescent="0.2">
      <c r="A270" s="79">
        <v>41974</v>
      </c>
      <c r="B270" s="79">
        <v>42004</v>
      </c>
      <c r="C270" s="78">
        <v>0.19170000000000001</v>
      </c>
      <c r="D270" s="68">
        <f t="shared" si="32"/>
        <v>0.28755000000000003</v>
      </c>
      <c r="E270" s="69">
        <f t="shared" si="24"/>
        <v>2.1285130025374244E-2</v>
      </c>
      <c r="F270" s="70">
        <f t="shared" si="33"/>
        <v>0</v>
      </c>
      <c r="G270" s="69">
        <f t="shared" si="34"/>
        <v>2.1285130025374244E-2</v>
      </c>
      <c r="H270" s="71">
        <f t="shared" si="28"/>
        <v>23420445</v>
      </c>
      <c r="I270" s="72"/>
      <c r="J270" s="73">
        <f t="shared" si="35"/>
        <v>0</v>
      </c>
      <c r="K270" s="74"/>
      <c r="L270" s="75">
        <f t="shared" si="29"/>
        <v>0</v>
      </c>
      <c r="M270" s="76">
        <f t="shared" si="36"/>
        <v>23420445</v>
      </c>
    </row>
    <row r="271" spans="1:13" x14ac:dyDescent="0.2">
      <c r="A271" s="79">
        <v>42005</v>
      </c>
      <c r="B271" s="79">
        <v>42035</v>
      </c>
      <c r="C271" s="78">
        <v>0.19209999999999999</v>
      </c>
      <c r="D271" s="68">
        <f t="shared" si="32"/>
        <v>0.28815000000000002</v>
      </c>
      <c r="E271" s="69">
        <f t="shared" si="24"/>
        <v>2.1324781575405183E-2</v>
      </c>
      <c r="F271" s="70">
        <f t="shared" si="33"/>
        <v>0</v>
      </c>
      <c r="G271" s="69">
        <f t="shared" si="34"/>
        <v>2.1324781575405183E-2</v>
      </c>
      <c r="H271" s="71">
        <f t="shared" si="28"/>
        <v>23420445</v>
      </c>
      <c r="I271" s="72"/>
      <c r="J271" s="73">
        <f t="shared" si="35"/>
        <v>0</v>
      </c>
      <c r="K271" s="74"/>
      <c r="L271" s="75">
        <f t="shared" si="29"/>
        <v>0</v>
      </c>
      <c r="M271" s="76">
        <f t="shared" si="36"/>
        <v>23420445</v>
      </c>
    </row>
    <row r="272" spans="1:13" x14ac:dyDescent="0.2">
      <c r="A272" s="79">
        <v>42036</v>
      </c>
      <c r="B272" s="79">
        <v>42063</v>
      </c>
      <c r="C272" s="78">
        <v>0.19209999999999999</v>
      </c>
      <c r="D272" s="68">
        <f t="shared" si="32"/>
        <v>0.28815000000000002</v>
      </c>
      <c r="E272" s="69">
        <f t="shared" ref="E272:E338" si="37">IF(D272="","", (POWER((1+D272),(1/12)))-1)</f>
        <v>2.1324781575405183E-2</v>
      </c>
      <c r="F272" s="70">
        <f t="shared" si="33"/>
        <v>0</v>
      </c>
      <c r="G272" s="69">
        <f t="shared" si="34"/>
        <v>2.1324781575405183E-2</v>
      </c>
      <c r="H272" s="71">
        <f t="shared" si="28"/>
        <v>23420445</v>
      </c>
      <c r="I272" s="72"/>
      <c r="J272" s="73">
        <f t="shared" si="35"/>
        <v>0</v>
      </c>
      <c r="K272" s="74"/>
      <c r="L272" s="75">
        <f t="shared" si="29"/>
        <v>0</v>
      </c>
      <c r="M272" s="76">
        <f t="shared" si="36"/>
        <v>23420445</v>
      </c>
    </row>
    <row r="273" spans="1:13" x14ac:dyDescent="0.2">
      <c r="A273" s="79">
        <v>42064</v>
      </c>
      <c r="B273" s="79">
        <v>42094</v>
      </c>
      <c r="C273" s="78">
        <v>0.19209999999999999</v>
      </c>
      <c r="D273" s="68">
        <f t="shared" si="32"/>
        <v>0.28815000000000002</v>
      </c>
      <c r="E273" s="69">
        <f t="shared" si="37"/>
        <v>2.1324781575405183E-2</v>
      </c>
      <c r="F273" s="70">
        <f t="shared" si="33"/>
        <v>0</v>
      </c>
      <c r="G273" s="69">
        <f t="shared" si="34"/>
        <v>2.1324781575405183E-2</v>
      </c>
      <c r="H273" s="71">
        <f t="shared" ref="H273:H305" si="38">IF(M272&lt;H272,M272,H272)</f>
        <v>23420445</v>
      </c>
      <c r="I273" s="72"/>
      <c r="J273" s="73">
        <f t="shared" si="35"/>
        <v>0</v>
      </c>
      <c r="K273" s="74"/>
      <c r="L273" s="75">
        <f t="shared" ref="L273:L299" si="39">IF(L272&lt;0,J273-K273,SUM(L272,J273)-K273)</f>
        <v>0</v>
      </c>
      <c r="M273" s="76">
        <f t="shared" si="36"/>
        <v>23420445</v>
      </c>
    </row>
    <row r="274" spans="1:13" x14ac:dyDescent="0.2">
      <c r="A274" s="79">
        <v>42095</v>
      </c>
      <c r="B274" s="79">
        <v>42124</v>
      </c>
      <c r="C274" s="78">
        <v>0.19370000000000001</v>
      </c>
      <c r="D274" s="68">
        <f t="shared" si="32"/>
        <v>0.29055000000000003</v>
      </c>
      <c r="E274" s="69">
        <f t="shared" si="37"/>
        <v>2.1483218662772696E-2</v>
      </c>
      <c r="F274" s="70">
        <f t="shared" si="33"/>
        <v>0</v>
      </c>
      <c r="G274" s="69">
        <f t="shared" si="34"/>
        <v>2.1483218662772696E-2</v>
      </c>
      <c r="H274" s="71">
        <f t="shared" si="38"/>
        <v>23420445</v>
      </c>
      <c r="I274" s="72"/>
      <c r="J274" s="73">
        <f t="shared" si="35"/>
        <v>0</v>
      </c>
      <c r="K274" s="74"/>
      <c r="L274" s="75">
        <f t="shared" si="39"/>
        <v>0</v>
      </c>
      <c r="M274" s="76">
        <f t="shared" si="36"/>
        <v>23420445</v>
      </c>
    </row>
    <row r="275" spans="1:13" x14ac:dyDescent="0.2">
      <c r="A275" s="79">
        <v>42125</v>
      </c>
      <c r="B275" s="79">
        <v>42155</v>
      </c>
      <c r="C275" s="78">
        <v>0.19370000000000001</v>
      </c>
      <c r="D275" s="68">
        <f t="shared" si="32"/>
        <v>0.29055000000000003</v>
      </c>
      <c r="E275" s="69">
        <f t="shared" si="37"/>
        <v>2.1483218662772696E-2</v>
      </c>
      <c r="F275" s="70">
        <f t="shared" si="33"/>
        <v>0</v>
      </c>
      <c r="G275" s="69">
        <f t="shared" si="34"/>
        <v>2.1483218662772696E-2</v>
      </c>
      <c r="H275" s="71">
        <f>IF(M274&lt;H274,M274,H274)</f>
        <v>23420445</v>
      </c>
      <c r="I275" s="72"/>
      <c r="J275" s="73">
        <f t="shared" si="35"/>
        <v>0</v>
      </c>
      <c r="K275" s="74"/>
      <c r="L275" s="75">
        <f>IF(L274&lt;0,J275-K275,SUM(L274,J275)-K275)</f>
        <v>0</v>
      </c>
      <c r="M275" s="76">
        <f t="shared" si="36"/>
        <v>23420445</v>
      </c>
    </row>
    <row r="276" spans="1:13" x14ac:dyDescent="0.2">
      <c r="A276" s="79">
        <v>42156</v>
      </c>
      <c r="B276" s="79">
        <v>42185</v>
      </c>
      <c r="C276" s="78">
        <v>0.19370000000000001</v>
      </c>
      <c r="D276" s="68">
        <f t="shared" si="32"/>
        <v>0.29055000000000003</v>
      </c>
      <c r="E276" s="69">
        <f t="shared" si="37"/>
        <v>2.1483218662772696E-2</v>
      </c>
      <c r="F276" s="70">
        <f t="shared" si="33"/>
        <v>0</v>
      </c>
      <c r="G276" s="69">
        <f t="shared" si="34"/>
        <v>2.1483218662772696E-2</v>
      </c>
      <c r="H276" s="71">
        <f t="shared" si="38"/>
        <v>23420445</v>
      </c>
      <c r="I276" s="72"/>
      <c r="J276" s="73">
        <f t="shared" si="35"/>
        <v>0</v>
      </c>
      <c r="K276" s="74"/>
      <c r="L276" s="75">
        <f t="shared" si="39"/>
        <v>0</v>
      </c>
      <c r="M276" s="76">
        <f t="shared" si="36"/>
        <v>23420445</v>
      </c>
    </row>
    <row r="277" spans="1:13" x14ac:dyDescent="0.2">
      <c r="A277" s="79">
        <v>42186</v>
      </c>
      <c r="B277" s="79">
        <v>42216</v>
      </c>
      <c r="C277" s="78">
        <v>0.19259999999999999</v>
      </c>
      <c r="D277" s="68">
        <f t="shared" si="32"/>
        <v>0.28889999999999999</v>
      </c>
      <c r="E277" s="69">
        <f t="shared" si="37"/>
        <v>2.1374322212011299E-2</v>
      </c>
      <c r="F277" s="70">
        <f t="shared" si="33"/>
        <v>0</v>
      </c>
      <c r="G277" s="69">
        <f t="shared" si="34"/>
        <v>2.1374322212011299E-2</v>
      </c>
      <c r="H277" s="71">
        <f t="shared" si="38"/>
        <v>23420445</v>
      </c>
      <c r="I277" s="72"/>
      <c r="J277" s="73">
        <f t="shared" si="35"/>
        <v>0</v>
      </c>
      <c r="K277" s="74"/>
      <c r="L277" s="75">
        <f t="shared" si="39"/>
        <v>0</v>
      </c>
      <c r="M277" s="76">
        <f t="shared" si="36"/>
        <v>23420445</v>
      </c>
    </row>
    <row r="278" spans="1:13" x14ac:dyDescent="0.2">
      <c r="A278" s="79">
        <v>42217</v>
      </c>
      <c r="B278" s="79">
        <v>42247</v>
      </c>
      <c r="C278" s="78">
        <v>0.19259999999999999</v>
      </c>
      <c r="D278" s="68">
        <f t="shared" si="32"/>
        <v>0.28889999999999999</v>
      </c>
      <c r="E278" s="69">
        <f t="shared" si="37"/>
        <v>2.1374322212011299E-2</v>
      </c>
      <c r="F278" s="70">
        <f t="shared" si="33"/>
        <v>0</v>
      </c>
      <c r="G278" s="69">
        <f t="shared" si="34"/>
        <v>2.1374322212011299E-2</v>
      </c>
      <c r="H278" s="71">
        <f t="shared" si="38"/>
        <v>23420445</v>
      </c>
      <c r="I278" s="72"/>
      <c r="J278" s="73">
        <f t="shared" si="35"/>
        <v>0</v>
      </c>
      <c r="K278" s="74"/>
      <c r="L278" s="75">
        <f t="shared" si="39"/>
        <v>0</v>
      </c>
      <c r="M278" s="76">
        <f t="shared" si="36"/>
        <v>23420445</v>
      </c>
    </row>
    <row r="279" spans="1:13" x14ac:dyDescent="0.2">
      <c r="A279" s="79">
        <v>42248</v>
      </c>
      <c r="B279" s="79">
        <v>42277</v>
      </c>
      <c r="C279" s="78">
        <v>0.19259999999999999</v>
      </c>
      <c r="D279" s="68">
        <f t="shared" si="32"/>
        <v>0.28889999999999999</v>
      </c>
      <c r="E279" s="69">
        <f t="shared" si="37"/>
        <v>2.1374322212011299E-2</v>
      </c>
      <c r="F279" s="70">
        <f t="shared" si="33"/>
        <v>0</v>
      </c>
      <c r="G279" s="69">
        <f t="shared" si="34"/>
        <v>2.1374322212011299E-2</v>
      </c>
      <c r="H279" s="71">
        <f t="shared" si="38"/>
        <v>23420445</v>
      </c>
      <c r="I279" s="72"/>
      <c r="J279" s="73">
        <f t="shared" si="35"/>
        <v>0</v>
      </c>
      <c r="K279" s="74"/>
      <c r="L279" s="75">
        <f t="shared" si="39"/>
        <v>0</v>
      </c>
      <c r="M279" s="76">
        <f t="shared" si="36"/>
        <v>23420445</v>
      </c>
    </row>
    <row r="280" spans="1:13" x14ac:dyDescent="0.2">
      <c r="A280" s="79">
        <v>42278</v>
      </c>
      <c r="B280" s="79">
        <v>42308</v>
      </c>
      <c r="C280" s="78">
        <v>0.1933</v>
      </c>
      <c r="D280" s="68">
        <f t="shared" si="32"/>
        <v>0.28994999999999999</v>
      </c>
      <c r="E280" s="69">
        <f t="shared" si="37"/>
        <v>2.1443634727683625E-2</v>
      </c>
      <c r="F280" s="70">
        <f t="shared" si="33"/>
        <v>0</v>
      </c>
      <c r="G280" s="69">
        <f t="shared" si="34"/>
        <v>2.1443634727683625E-2</v>
      </c>
      <c r="H280" s="71">
        <f t="shared" si="38"/>
        <v>23420445</v>
      </c>
      <c r="I280" s="72"/>
      <c r="J280" s="73">
        <f t="shared" si="35"/>
        <v>0</v>
      </c>
      <c r="K280" s="74"/>
      <c r="L280" s="75">
        <f t="shared" si="39"/>
        <v>0</v>
      </c>
      <c r="M280" s="76">
        <f t="shared" si="36"/>
        <v>23420445</v>
      </c>
    </row>
    <row r="281" spans="1:13" x14ac:dyDescent="0.2">
      <c r="A281" s="79">
        <v>42309</v>
      </c>
      <c r="B281" s="79">
        <v>42338</v>
      </c>
      <c r="C281" s="78">
        <v>0.1933</v>
      </c>
      <c r="D281" s="68">
        <f t="shared" si="32"/>
        <v>0.28994999999999999</v>
      </c>
      <c r="E281" s="69">
        <f t="shared" si="37"/>
        <v>2.1443634727683625E-2</v>
      </c>
      <c r="F281" s="70">
        <f t="shared" si="33"/>
        <v>0</v>
      </c>
      <c r="G281" s="69">
        <f t="shared" si="34"/>
        <v>2.1443634727683625E-2</v>
      </c>
      <c r="H281" s="71">
        <f t="shared" si="38"/>
        <v>23420445</v>
      </c>
      <c r="I281" s="72"/>
      <c r="J281" s="73">
        <f t="shared" si="35"/>
        <v>0</v>
      </c>
      <c r="K281" s="74"/>
      <c r="L281" s="75">
        <f t="shared" si="39"/>
        <v>0</v>
      </c>
      <c r="M281" s="76">
        <f t="shared" si="36"/>
        <v>23420445</v>
      </c>
    </row>
    <row r="282" spans="1:13" x14ac:dyDescent="0.2">
      <c r="A282" s="79">
        <v>42339</v>
      </c>
      <c r="B282" s="79">
        <v>42369</v>
      </c>
      <c r="C282" s="78">
        <v>0.1933</v>
      </c>
      <c r="D282" s="68">
        <f t="shared" si="32"/>
        <v>0.28994999999999999</v>
      </c>
      <c r="E282" s="69">
        <f t="shared" si="37"/>
        <v>2.1443634727683625E-2</v>
      </c>
      <c r="F282" s="70">
        <f t="shared" si="33"/>
        <v>0</v>
      </c>
      <c r="G282" s="69">
        <f t="shared" si="34"/>
        <v>2.1443634727683625E-2</v>
      </c>
      <c r="H282" s="71">
        <f t="shared" si="38"/>
        <v>23420445</v>
      </c>
      <c r="I282" s="72"/>
      <c r="J282" s="73">
        <f t="shared" si="35"/>
        <v>0</v>
      </c>
      <c r="K282" s="74"/>
      <c r="L282" s="75">
        <f t="shared" si="39"/>
        <v>0</v>
      </c>
      <c r="M282" s="76">
        <f t="shared" si="36"/>
        <v>23420445</v>
      </c>
    </row>
    <row r="283" spans="1:13" x14ac:dyDescent="0.2">
      <c r="A283" s="79">
        <v>42370</v>
      </c>
      <c r="B283" s="79">
        <v>42400</v>
      </c>
      <c r="C283" s="78">
        <v>0.1968</v>
      </c>
      <c r="D283" s="68">
        <f t="shared" si="32"/>
        <v>0.29520000000000002</v>
      </c>
      <c r="E283" s="69">
        <f t="shared" si="37"/>
        <v>2.1789423437557742E-2</v>
      </c>
      <c r="F283" s="70">
        <f t="shared" si="33"/>
        <v>0</v>
      </c>
      <c r="G283" s="69">
        <f t="shared" si="34"/>
        <v>2.1789423437557742E-2</v>
      </c>
      <c r="H283" s="71">
        <f t="shared" si="38"/>
        <v>23420445</v>
      </c>
      <c r="I283" s="72"/>
      <c r="J283" s="73">
        <f t="shared" si="35"/>
        <v>0</v>
      </c>
      <c r="K283" s="74"/>
      <c r="L283" s="75">
        <f t="shared" si="39"/>
        <v>0</v>
      </c>
      <c r="M283" s="76">
        <f t="shared" si="36"/>
        <v>23420445</v>
      </c>
    </row>
    <row r="284" spans="1:13" x14ac:dyDescent="0.2">
      <c r="A284" s="79">
        <v>42401</v>
      </c>
      <c r="B284" s="79">
        <v>42429</v>
      </c>
      <c r="C284" s="78">
        <v>0.1968</v>
      </c>
      <c r="D284" s="68">
        <f t="shared" si="32"/>
        <v>0.29520000000000002</v>
      </c>
      <c r="E284" s="69">
        <f t="shared" si="37"/>
        <v>2.1789423437557742E-2</v>
      </c>
      <c r="F284" s="70">
        <f t="shared" si="33"/>
        <v>0</v>
      </c>
      <c r="G284" s="69">
        <f t="shared" si="34"/>
        <v>2.1789423437557742E-2</v>
      </c>
      <c r="H284" s="71">
        <f t="shared" si="38"/>
        <v>23420445</v>
      </c>
      <c r="I284" s="72"/>
      <c r="J284" s="73">
        <f t="shared" si="35"/>
        <v>0</v>
      </c>
      <c r="K284" s="74"/>
      <c r="L284" s="75">
        <f t="shared" si="39"/>
        <v>0</v>
      </c>
      <c r="M284" s="76">
        <f t="shared" si="36"/>
        <v>23420445</v>
      </c>
    </row>
    <row r="285" spans="1:13" x14ac:dyDescent="0.2">
      <c r="A285" s="79">
        <v>42430</v>
      </c>
      <c r="B285" s="79">
        <v>42460</v>
      </c>
      <c r="C285" s="78">
        <v>0.1968</v>
      </c>
      <c r="D285" s="68">
        <f t="shared" si="32"/>
        <v>0.29520000000000002</v>
      </c>
      <c r="E285" s="69">
        <f t="shared" si="37"/>
        <v>2.1789423437557742E-2</v>
      </c>
      <c r="F285" s="70">
        <f t="shared" si="33"/>
        <v>0</v>
      </c>
      <c r="G285" s="69">
        <f t="shared" si="34"/>
        <v>2.1789423437557742E-2</v>
      </c>
      <c r="H285" s="71">
        <f t="shared" si="38"/>
        <v>23420445</v>
      </c>
      <c r="I285" s="72"/>
      <c r="J285" s="73">
        <f t="shared" si="35"/>
        <v>0</v>
      </c>
      <c r="K285" s="74"/>
      <c r="L285" s="75">
        <f t="shared" si="39"/>
        <v>0</v>
      </c>
      <c r="M285" s="76">
        <f t="shared" si="36"/>
        <v>23420445</v>
      </c>
    </row>
    <row r="286" spans="1:13" x14ac:dyDescent="0.2">
      <c r="A286" s="79">
        <v>42461</v>
      </c>
      <c r="B286" s="79">
        <v>42490</v>
      </c>
      <c r="C286" s="78">
        <v>0.2054</v>
      </c>
      <c r="D286" s="68">
        <f t="shared" si="32"/>
        <v>0.30809999999999998</v>
      </c>
      <c r="E286" s="69">
        <f t="shared" si="37"/>
        <v>2.2633649099822239E-2</v>
      </c>
      <c r="F286" s="70">
        <f t="shared" si="33"/>
        <v>0</v>
      </c>
      <c r="G286" s="69">
        <f t="shared" si="34"/>
        <v>2.2633649099822239E-2</v>
      </c>
      <c r="H286" s="71">
        <f t="shared" si="38"/>
        <v>23420445</v>
      </c>
      <c r="I286" s="72"/>
      <c r="J286" s="73">
        <f t="shared" si="35"/>
        <v>0</v>
      </c>
      <c r="K286" s="74"/>
      <c r="L286" s="75">
        <f t="shared" si="39"/>
        <v>0</v>
      </c>
      <c r="M286" s="76">
        <f t="shared" si="36"/>
        <v>23420445</v>
      </c>
    </row>
    <row r="287" spans="1:13" x14ac:dyDescent="0.2">
      <c r="A287" s="79">
        <v>42491</v>
      </c>
      <c r="B287" s="79">
        <v>42521</v>
      </c>
      <c r="C287" s="78">
        <v>0.2054</v>
      </c>
      <c r="D287" s="68">
        <f t="shared" si="32"/>
        <v>0.30809999999999998</v>
      </c>
      <c r="E287" s="69">
        <f t="shared" si="37"/>
        <v>2.2633649099822239E-2</v>
      </c>
      <c r="F287" s="70">
        <f t="shared" si="33"/>
        <v>0</v>
      </c>
      <c r="G287" s="69">
        <f t="shared" si="34"/>
        <v>2.2633649099822239E-2</v>
      </c>
      <c r="H287" s="71">
        <f t="shared" si="38"/>
        <v>23420445</v>
      </c>
      <c r="I287" s="72"/>
      <c r="J287" s="73">
        <f t="shared" si="35"/>
        <v>0</v>
      </c>
      <c r="K287" s="74"/>
      <c r="L287" s="75">
        <f t="shared" si="39"/>
        <v>0</v>
      </c>
      <c r="M287" s="76">
        <f t="shared" si="36"/>
        <v>23420445</v>
      </c>
    </row>
    <row r="288" spans="1:13" x14ac:dyDescent="0.2">
      <c r="A288" s="79">
        <v>42522</v>
      </c>
      <c r="B288" s="79">
        <v>42551</v>
      </c>
      <c r="C288" s="78">
        <v>0.2054</v>
      </c>
      <c r="D288" s="68">
        <f t="shared" si="32"/>
        <v>0.30809999999999998</v>
      </c>
      <c r="E288" s="69">
        <f t="shared" si="37"/>
        <v>2.2633649099822239E-2</v>
      </c>
      <c r="F288" s="70">
        <f t="shared" si="33"/>
        <v>0</v>
      </c>
      <c r="G288" s="69">
        <f t="shared" si="34"/>
        <v>2.2633649099822239E-2</v>
      </c>
      <c r="H288" s="71">
        <f t="shared" si="38"/>
        <v>23420445</v>
      </c>
      <c r="I288" s="72"/>
      <c r="J288" s="73">
        <f t="shared" si="35"/>
        <v>0</v>
      </c>
      <c r="K288" s="74"/>
      <c r="L288" s="75">
        <f t="shared" si="39"/>
        <v>0</v>
      </c>
      <c r="M288" s="76">
        <f>SUM(H288,L288)</f>
        <v>23420445</v>
      </c>
    </row>
    <row r="289" spans="1:13" x14ac:dyDescent="0.2">
      <c r="A289" s="79">
        <v>42552</v>
      </c>
      <c r="B289" s="79">
        <v>42582</v>
      </c>
      <c r="C289" s="78">
        <v>0.21340000000000001</v>
      </c>
      <c r="D289" s="68">
        <f t="shared" si="32"/>
        <v>0.3201</v>
      </c>
      <c r="E289" s="69">
        <f t="shared" si="37"/>
        <v>2.3412151466478903E-2</v>
      </c>
      <c r="F289" s="70">
        <f t="shared" si="33"/>
        <v>0</v>
      </c>
      <c r="G289" s="69">
        <f t="shared" si="34"/>
        <v>2.3412151466478903E-2</v>
      </c>
      <c r="H289" s="71">
        <f t="shared" si="38"/>
        <v>23420445</v>
      </c>
      <c r="I289" s="72"/>
      <c r="J289" s="73">
        <f t="shared" si="35"/>
        <v>0</v>
      </c>
      <c r="K289" s="74"/>
      <c r="L289" s="75">
        <f t="shared" si="39"/>
        <v>0</v>
      </c>
      <c r="M289" s="76">
        <f t="shared" ref="M289:M318" si="40">SUM(H289,L289)</f>
        <v>23420445</v>
      </c>
    </row>
    <row r="290" spans="1:13" x14ac:dyDescent="0.2">
      <c r="A290" s="79">
        <v>42583</v>
      </c>
      <c r="B290" s="79">
        <v>42613</v>
      </c>
      <c r="C290" s="78">
        <v>0.21340000000000001</v>
      </c>
      <c r="D290" s="68">
        <f t="shared" si="32"/>
        <v>0.3201</v>
      </c>
      <c r="E290" s="69">
        <f t="shared" si="37"/>
        <v>2.3412151466478903E-2</v>
      </c>
      <c r="F290" s="70">
        <f t="shared" si="33"/>
        <v>0</v>
      </c>
      <c r="G290" s="69">
        <f t="shared" si="34"/>
        <v>2.3412151466478903E-2</v>
      </c>
      <c r="H290" s="71">
        <f t="shared" si="38"/>
        <v>23420445</v>
      </c>
      <c r="I290" s="72"/>
      <c r="J290" s="73">
        <f t="shared" si="35"/>
        <v>0</v>
      </c>
      <c r="K290" s="74"/>
      <c r="L290" s="75">
        <f t="shared" si="39"/>
        <v>0</v>
      </c>
      <c r="M290" s="76">
        <f t="shared" si="40"/>
        <v>23420445</v>
      </c>
    </row>
    <row r="291" spans="1:13" x14ac:dyDescent="0.2">
      <c r="A291" s="79">
        <v>42614</v>
      </c>
      <c r="B291" s="79">
        <v>42643</v>
      </c>
      <c r="C291" s="78">
        <v>0.21340000000000001</v>
      </c>
      <c r="D291" s="68">
        <f t="shared" si="32"/>
        <v>0.3201</v>
      </c>
      <c r="E291" s="69">
        <f t="shared" si="37"/>
        <v>2.3412151466478903E-2</v>
      </c>
      <c r="F291" s="70">
        <f t="shared" si="33"/>
        <v>0</v>
      </c>
      <c r="G291" s="69">
        <f t="shared" si="34"/>
        <v>2.3412151466478903E-2</v>
      </c>
      <c r="H291" s="71">
        <f t="shared" si="38"/>
        <v>23420445</v>
      </c>
      <c r="I291" s="72"/>
      <c r="J291" s="73">
        <f t="shared" si="35"/>
        <v>0</v>
      </c>
      <c r="K291" s="74"/>
      <c r="L291" s="75">
        <f t="shared" si="39"/>
        <v>0</v>
      </c>
      <c r="M291" s="76">
        <f t="shared" si="40"/>
        <v>23420445</v>
      </c>
    </row>
    <row r="292" spans="1:13" x14ac:dyDescent="0.2">
      <c r="A292" s="79">
        <v>42644</v>
      </c>
      <c r="B292" s="79">
        <v>42674</v>
      </c>
      <c r="C292" s="78">
        <v>0.21990000000000001</v>
      </c>
      <c r="D292" s="68">
        <f t="shared" si="32"/>
        <v>0.32985000000000003</v>
      </c>
      <c r="E292" s="69">
        <f t="shared" si="37"/>
        <v>2.4039922656450941E-2</v>
      </c>
      <c r="F292" s="70">
        <f t="shared" si="33"/>
        <v>0</v>
      </c>
      <c r="G292" s="69">
        <f t="shared" si="34"/>
        <v>2.4039922656450941E-2</v>
      </c>
      <c r="H292" s="71">
        <f t="shared" si="38"/>
        <v>23420445</v>
      </c>
      <c r="I292" s="72"/>
      <c r="J292" s="73">
        <f t="shared" si="35"/>
        <v>0</v>
      </c>
      <c r="K292" s="74"/>
      <c r="L292" s="75">
        <f t="shared" si="39"/>
        <v>0</v>
      </c>
      <c r="M292" s="76">
        <f t="shared" si="40"/>
        <v>23420445</v>
      </c>
    </row>
    <row r="293" spans="1:13" x14ac:dyDescent="0.2">
      <c r="A293" s="79">
        <v>42675</v>
      </c>
      <c r="B293" s="79">
        <v>42704</v>
      </c>
      <c r="C293" s="78">
        <v>0.21990000000000001</v>
      </c>
      <c r="D293" s="68">
        <f t="shared" si="32"/>
        <v>0.32985000000000003</v>
      </c>
      <c r="E293" s="69">
        <f t="shared" si="37"/>
        <v>2.4039922656450941E-2</v>
      </c>
      <c r="F293" s="70">
        <f t="shared" si="33"/>
        <v>0</v>
      </c>
      <c r="G293" s="69">
        <f t="shared" si="34"/>
        <v>2.4039922656450941E-2</v>
      </c>
      <c r="H293" s="71">
        <f t="shared" si="38"/>
        <v>23420445</v>
      </c>
      <c r="I293" s="72"/>
      <c r="J293" s="73">
        <f t="shared" si="35"/>
        <v>0</v>
      </c>
      <c r="K293" s="74"/>
      <c r="L293" s="75">
        <f t="shared" si="39"/>
        <v>0</v>
      </c>
      <c r="M293" s="76">
        <f t="shared" si="40"/>
        <v>23420445</v>
      </c>
    </row>
    <row r="294" spans="1:13" x14ac:dyDescent="0.2">
      <c r="A294" s="79">
        <v>42705</v>
      </c>
      <c r="B294" s="79">
        <v>42735</v>
      </c>
      <c r="C294" s="78">
        <v>0.21990000000000001</v>
      </c>
      <c r="D294" s="68">
        <f t="shared" ref="D294:D338" si="41">IF(A294="","",C294*1.5)</f>
        <v>0.32985000000000003</v>
      </c>
      <c r="E294" s="69">
        <f t="shared" si="37"/>
        <v>2.4039922656450941E-2</v>
      </c>
      <c r="F294" s="70">
        <f t="shared" ref="F294:F338" si="42">IF(A294="","",MAX(E$8,D$9))</f>
        <v>0</v>
      </c>
      <c r="G294" s="69">
        <f t="shared" ref="G294:G338" si="43">IF(F294="","",IF(F294=0,E294,MIN(E294,F294)))</f>
        <v>2.4039922656450941E-2</v>
      </c>
      <c r="H294" s="71">
        <f t="shared" si="38"/>
        <v>23420445</v>
      </c>
      <c r="I294" s="72"/>
      <c r="J294" s="73">
        <f t="shared" ref="J294:J338" si="44">IF(A294="","",((H294*G294)/30)*I294)</f>
        <v>0</v>
      </c>
      <c r="K294" s="74"/>
      <c r="L294" s="75">
        <f t="shared" si="39"/>
        <v>0</v>
      </c>
      <c r="M294" s="76">
        <f t="shared" si="40"/>
        <v>23420445</v>
      </c>
    </row>
    <row r="295" spans="1:13" x14ac:dyDescent="0.2">
      <c r="A295" s="79">
        <v>42736</v>
      </c>
      <c r="B295" s="79">
        <v>42766</v>
      </c>
      <c r="C295" s="78">
        <v>0.22339999999999999</v>
      </c>
      <c r="D295" s="68">
        <f t="shared" si="41"/>
        <v>0.33509999999999995</v>
      </c>
      <c r="E295" s="69">
        <f t="shared" si="37"/>
        <v>2.4376207843189057E-2</v>
      </c>
      <c r="F295" s="70">
        <f t="shared" si="42"/>
        <v>0</v>
      </c>
      <c r="G295" s="69">
        <f t="shared" si="43"/>
        <v>2.4376207843189057E-2</v>
      </c>
      <c r="H295" s="71">
        <f t="shared" si="38"/>
        <v>23420445</v>
      </c>
      <c r="I295" s="72"/>
      <c r="J295" s="73">
        <f t="shared" si="44"/>
        <v>0</v>
      </c>
      <c r="K295" s="74"/>
      <c r="L295" s="75">
        <f t="shared" si="39"/>
        <v>0</v>
      </c>
      <c r="M295" s="76">
        <f t="shared" si="40"/>
        <v>23420445</v>
      </c>
    </row>
    <row r="296" spans="1:13" x14ac:dyDescent="0.2">
      <c r="A296" s="79">
        <v>42767</v>
      </c>
      <c r="B296" s="79">
        <v>42794</v>
      </c>
      <c r="C296" s="78">
        <v>0.22339999999999999</v>
      </c>
      <c r="D296" s="68">
        <f t="shared" si="41"/>
        <v>0.33509999999999995</v>
      </c>
      <c r="E296" s="69">
        <f t="shared" si="37"/>
        <v>2.4376207843189057E-2</v>
      </c>
      <c r="F296" s="70">
        <f t="shared" si="42"/>
        <v>0</v>
      </c>
      <c r="G296" s="69">
        <f t="shared" si="43"/>
        <v>2.4376207843189057E-2</v>
      </c>
      <c r="H296" s="71">
        <f t="shared" si="38"/>
        <v>23420445</v>
      </c>
      <c r="I296" s="72"/>
      <c r="J296" s="73">
        <f t="shared" si="44"/>
        <v>0</v>
      </c>
      <c r="K296" s="74"/>
      <c r="L296" s="75">
        <f t="shared" si="39"/>
        <v>0</v>
      </c>
      <c r="M296" s="76">
        <f t="shared" si="40"/>
        <v>23420445</v>
      </c>
    </row>
    <row r="297" spans="1:13" x14ac:dyDescent="0.2">
      <c r="A297" s="79">
        <v>42795</v>
      </c>
      <c r="B297" s="79">
        <v>42825</v>
      </c>
      <c r="C297" s="78">
        <v>0.22339999999999999</v>
      </c>
      <c r="D297" s="68">
        <f t="shared" si="41"/>
        <v>0.33509999999999995</v>
      </c>
      <c r="E297" s="69">
        <f t="shared" si="37"/>
        <v>2.4376207843189057E-2</v>
      </c>
      <c r="F297" s="70">
        <f t="shared" si="42"/>
        <v>0</v>
      </c>
      <c r="G297" s="69">
        <f t="shared" si="43"/>
        <v>2.4376207843189057E-2</v>
      </c>
      <c r="H297" s="71">
        <f t="shared" si="38"/>
        <v>23420445</v>
      </c>
      <c r="I297" s="72"/>
      <c r="J297" s="73">
        <f t="shared" si="44"/>
        <v>0</v>
      </c>
      <c r="K297" s="74"/>
      <c r="L297" s="75">
        <f t="shared" si="39"/>
        <v>0</v>
      </c>
      <c r="M297" s="76">
        <f t="shared" si="40"/>
        <v>23420445</v>
      </c>
    </row>
    <row r="298" spans="1:13" x14ac:dyDescent="0.2">
      <c r="A298" s="79">
        <v>42826</v>
      </c>
      <c r="B298" s="79">
        <v>42855</v>
      </c>
      <c r="C298" s="78">
        <v>0.2233</v>
      </c>
      <c r="D298" s="68">
        <f t="shared" si="41"/>
        <v>0.33494999999999997</v>
      </c>
      <c r="E298" s="69">
        <f t="shared" si="37"/>
        <v>2.4366616530168139E-2</v>
      </c>
      <c r="F298" s="70">
        <f t="shared" si="42"/>
        <v>0</v>
      </c>
      <c r="G298" s="69">
        <f t="shared" si="43"/>
        <v>2.4366616530168139E-2</v>
      </c>
      <c r="H298" s="71">
        <f t="shared" si="38"/>
        <v>23420445</v>
      </c>
      <c r="I298" s="72"/>
      <c r="J298" s="73">
        <f t="shared" si="44"/>
        <v>0</v>
      </c>
      <c r="K298" s="74"/>
      <c r="L298" s="75">
        <f t="shared" si="39"/>
        <v>0</v>
      </c>
      <c r="M298" s="76">
        <f t="shared" si="40"/>
        <v>23420445</v>
      </c>
    </row>
    <row r="299" spans="1:13" x14ac:dyDescent="0.2">
      <c r="A299" s="79">
        <v>42856</v>
      </c>
      <c r="B299" s="79">
        <v>42886</v>
      </c>
      <c r="C299" s="78">
        <v>0.2233</v>
      </c>
      <c r="D299" s="68">
        <f t="shared" si="41"/>
        <v>0.33494999999999997</v>
      </c>
      <c r="E299" s="69">
        <f t="shared" si="37"/>
        <v>2.4366616530168139E-2</v>
      </c>
      <c r="F299" s="70">
        <f t="shared" si="42"/>
        <v>0</v>
      </c>
      <c r="G299" s="69">
        <f t="shared" si="43"/>
        <v>2.4366616530168139E-2</v>
      </c>
      <c r="H299" s="71">
        <f t="shared" si="38"/>
        <v>23420445</v>
      </c>
      <c r="I299" s="72"/>
      <c r="J299" s="73">
        <f t="shared" si="44"/>
        <v>0</v>
      </c>
      <c r="K299" s="74"/>
      <c r="L299" s="75">
        <f t="shared" si="39"/>
        <v>0</v>
      </c>
      <c r="M299" s="76">
        <f t="shared" si="40"/>
        <v>23420445</v>
      </c>
    </row>
    <row r="300" spans="1:13" x14ac:dyDescent="0.2">
      <c r="A300" s="79">
        <v>42887</v>
      </c>
      <c r="B300" s="79">
        <v>42916</v>
      </c>
      <c r="C300" s="78">
        <v>0.2233</v>
      </c>
      <c r="D300" s="68">
        <f t="shared" si="41"/>
        <v>0.33494999999999997</v>
      </c>
      <c r="E300" s="69">
        <f t="shared" si="37"/>
        <v>2.4366616530168139E-2</v>
      </c>
      <c r="F300" s="70">
        <f t="shared" si="42"/>
        <v>0</v>
      </c>
      <c r="G300" s="69">
        <f t="shared" si="43"/>
        <v>2.4366616530168139E-2</v>
      </c>
      <c r="H300" s="71">
        <f t="shared" si="38"/>
        <v>23420445</v>
      </c>
      <c r="I300" s="72"/>
      <c r="J300" s="73">
        <f t="shared" si="44"/>
        <v>0</v>
      </c>
      <c r="K300" s="74"/>
      <c r="L300" s="75">
        <f>IF(L299&lt;0,J300-K300,SUM(L299,J300)-K300)</f>
        <v>0</v>
      </c>
      <c r="M300" s="76">
        <f t="shared" si="40"/>
        <v>23420445</v>
      </c>
    </row>
    <row r="301" spans="1:13" x14ac:dyDescent="0.2">
      <c r="A301" s="79">
        <v>42917</v>
      </c>
      <c r="B301" s="79">
        <v>42947</v>
      </c>
      <c r="C301" s="78">
        <v>0.21980000000000002</v>
      </c>
      <c r="D301" s="68">
        <f t="shared" si="41"/>
        <v>0.32970000000000005</v>
      </c>
      <c r="E301" s="69">
        <f t="shared" si="37"/>
        <v>2.4030296637850723E-2</v>
      </c>
      <c r="F301" s="70">
        <f t="shared" si="42"/>
        <v>0</v>
      </c>
      <c r="G301" s="69">
        <f t="shared" si="43"/>
        <v>2.4030296637850723E-2</v>
      </c>
      <c r="H301" s="71">
        <f t="shared" si="38"/>
        <v>23420445</v>
      </c>
      <c r="I301" s="72"/>
      <c r="J301" s="73">
        <f t="shared" si="44"/>
        <v>0</v>
      </c>
      <c r="K301" s="74"/>
      <c r="L301" s="75">
        <f t="shared" ref="L301:L314" si="45">IF(L300&lt;0,J301-K301,SUM(L300,J301)-K301)</f>
        <v>0</v>
      </c>
      <c r="M301" s="76">
        <f t="shared" si="40"/>
        <v>23420445</v>
      </c>
    </row>
    <row r="302" spans="1:13" x14ac:dyDescent="0.2">
      <c r="A302" s="79">
        <v>42948</v>
      </c>
      <c r="B302" s="79">
        <v>42978</v>
      </c>
      <c r="C302" s="78">
        <v>0.21980000000000002</v>
      </c>
      <c r="D302" s="68">
        <f t="shared" si="41"/>
        <v>0.32970000000000005</v>
      </c>
      <c r="E302" s="69">
        <f t="shared" si="37"/>
        <v>2.4030296637850723E-2</v>
      </c>
      <c r="F302" s="70">
        <f t="shared" si="42"/>
        <v>0</v>
      </c>
      <c r="G302" s="69">
        <f t="shared" si="43"/>
        <v>2.4030296637850723E-2</v>
      </c>
      <c r="H302" s="71">
        <f t="shared" si="38"/>
        <v>23420445</v>
      </c>
      <c r="I302" s="72"/>
      <c r="J302" s="73">
        <f t="shared" si="44"/>
        <v>0</v>
      </c>
      <c r="K302" s="74"/>
      <c r="L302" s="75">
        <f t="shared" si="45"/>
        <v>0</v>
      </c>
      <c r="M302" s="76">
        <f t="shared" si="40"/>
        <v>23420445</v>
      </c>
    </row>
    <row r="303" spans="1:13" x14ac:dyDescent="0.2">
      <c r="A303" s="79">
        <v>42979</v>
      </c>
      <c r="B303" s="79">
        <v>43008</v>
      </c>
      <c r="C303" s="78">
        <v>0.21980000000000002</v>
      </c>
      <c r="D303" s="68">
        <f t="shared" si="41"/>
        <v>0.32970000000000005</v>
      </c>
      <c r="E303" s="69">
        <f t="shared" si="37"/>
        <v>2.4030296637850723E-2</v>
      </c>
      <c r="F303" s="70">
        <f t="shared" si="42"/>
        <v>0</v>
      </c>
      <c r="G303" s="69">
        <f t="shared" si="43"/>
        <v>2.4030296637850723E-2</v>
      </c>
      <c r="H303" s="71">
        <f t="shared" si="38"/>
        <v>23420445</v>
      </c>
      <c r="I303" s="72"/>
      <c r="J303" s="73">
        <f t="shared" si="44"/>
        <v>0</v>
      </c>
      <c r="K303" s="74"/>
      <c r="L303" s="75">
        <f t="shared" si="45"/>
        <v>0</v>
      </c>
      <c r="M303" s="76">
        <f t="shared" si="40"/>
        <v>23420445</v>
      </c>
    </row>
    <row r="304" spans="1:13" x14ac:dyDescent="0.2">
      <c r="A304" s="79">
        <v>43009</v>
      </c>
      <c r="B304" s="79">
        <v>43039</v>
      </c>
      <c r="C304" s="78">
        <v>0.21153333333333338</v>
      </c>
      <c r="D304" s="68">
        <f t="shared" si="41"/>
        <v>0.31730000000000008</v>
      </c>
      <c r="E304" s="69">
        <f t="shared" si="37"/>
        <v>2.3231082889021204E-2</v>
      </c>
      <c r="F304" s="70">
        <f t="shared" si="42"/>
        <v>0</v>
      </c>
      <c r="G304" s="69">
        <f t="shared" si="43"/>
        <v>2.3231082889021204E-2</v>
      </c>
      <c r="H304" s="71">
        <f t="shared" si="38"/>
        <v>23420445</v>
      </c>
      <c r="I304" s="72"/>
      <c r="J304" s="73">
        <f t="shared" si="44"/>
        <v>0</v>
      </c>
      <c r="K304" s="74"/>
      <c r="L304" s="75">
        <f t="shared" si="45"/>
        <v>0</v>
      </c>
      <c r="M304" s="76">
        <f t="shared" si="40"/>
        <v>23420445</v>
      </c>
    </row>
    <row r="305" spans="1:13" x14ac:dyDescent="0.2">
      <c r="A305" s="79">
        <v>43040</v>
      </c>
      <c r="B305" s="79">
        <v>43069</v>
      </c>
      <c r="C305" s="78">
        <v>0.20960000000000001</v>
      </c>
      <c r="D305" s="68">
        <f t="shared" si="41"/>
        <v>0.31440000000000001</v>
      </c>
      <c r="E305" s="69">
        <f t="shared" si="37"/>
        <v>2.3043175271197036E-2</v>
      </c>
      <c r="F305" s="70">
        <f t="shared" si="42"/>
        <v>0</v>
      </c>
      <c r="G305" s="69">
        <f t="shared" si="43"/>
        <v>2.3043175271197036E-2</v>
      </c>
      <c r="H305" s="71">
        <f t="shared" si="38"/>
        <v>23420445</v>
      </c>
      <c r="I305" s="72"/>
      <c r="J305" s="73">
        <f t="shared" si="44"/>
        <v>0</v>
      </c>
      <c r="K305" s="74"/>
      <c r="L305" s="75">
        <f t="shared" si="45"/>
        <v>0</v>
      </c>
      <c r="M305" s="76">
        <f t="shared" si="40"/>
        <v>23420445</v>
      </c>
    </row>
    <row r="306" spans="1:13" x14ac:dyDescent="0.2">
      <c r="A306" s="79">
        <v>43070</v>
      </c>
      <c r="B306" s="79">
        <v>43100</v>
      </c>
      <c r="C306" s="78">
        <v>0.21066666666666667</v>
      </c>
      <c r="D306" s="68">
        <f t="shared" si="41"/>
        <v>0.316</v>
      </c>
      <c r="E306" s="69">
        <f t="shared" si="37"/>
        <v>2.3146895380749877E-2</v>
      </c>
      <c r="F306" s="70">
        <f t="shared" si="42"/>
        <v>0</v>
      </c>
      <c r="G306" s="69">
        <f t="shared" si="43"/>
        <v>2.3146895380749877E-2</v>
      </c>
      <c r="H306" s="71">
        <f>IF(M305&lt;H305,M305,H305)</f>
        <v>23420445</v>
      </c>
      <c r="I306" s="72"/>
      <c r="J306" s="73">
        <f t="shared" si="44"/>
        <v>0</v>
      </c>
      <c r="K306" s="74"/>
      <c r="L306" s="75">
        <f t="shared" si="45"/>
        <v>0</v>
      </c>
      <c r="M306" s="76">
        <f t="shared" si="40"/>
        <v>23420445</v>
      </c>
    </row>
    <row r="307" spans="1:13" x14ac:dyDescent="0.2">
      <c r="A307" s="79">
        <v>43101</v>
      </c>
      <c r="B307" s="79">
        <v>43131</v>
      </c>
      <c r="C307" s="78">
        <v>0.20693333333333333</v>
      </c>
      <c r="D307" s="68">
        <f t="shared" si="41"/>
        <v>0.31040000000000001</v>
      </c>
      <c r="E307" s="69">
        <f t="shared" si="37"/>
        <v>2.2783367779100727E-2</v>
      </c>
      <c r="F307" s="70">
        <f t="shared" si="42"/>
        <v>0</v>
      </c>
      <c r="G307" s="69">
        <f t="shared" si="43"/>
        <v>2.2783367779100727E-2</v>
      </c>
      <c r="H307" s="71">
        <f>IF(M306&lt;H306,M306,H306)</f>
        <v>23420445</v>
      </c>
      <c r="I307" s="72"/>
      <c r="J307" s="73">
        <f t="shared" si="44"/>
        <v>0</v>
      </c>
      <c r="K307" s="74"/>
      <c r="L307" s="75">
        <f t="shared" si="45"/>
        <v>0</v>
      </c>
      <c r="M307" s="76">
        <f t="shared" si="40"/>
        <v>23420445</v>
      </c>
    </row>
    <row r="308" spans="1:13" x14ac:dyDescent="0.2">
      <c r="A308" s="79">
        <v>43132</v>
      </c>
      <c r="B308" s="79">
        <v>43159</v>
      </c>
      <c r="C308" s="78">
        <v>0.21010000000000001</v>
      </c>
      <c r="D308" s="68">
        <f t="shared" si="41"/>
        <v>0.31515000000000004</v>
      </c>
      <c r="E308" s="69">
        <f t="shared" si="37"/>
        <v>2.3091808474569486E-2</v>
      </c>
      <c r="F308" s="70">
        <f t="shared" si="42"/>
        <v>0</v>
      </c>
      <c r="G308" s="69">
        <f t="shared" si="43"/>
        <v>2.3091808474569486E-2</v>
      </c>
      <c r="H308" s="71">
        <f>IF(M306&lt;H307,M306,H307)</f>
        <v>23420445</v>
      </c>
      <c r="I308" s="72"/>
      <c r="J308" s="73">
        <f t="shared" si="44"/>
        <v>0</v>
      </c>
      <c r="K308" s="74"/>
      <c r="L308" s="75">
        <f t="shared" si="45"/>
        <v>0</v>
      </c>
      <c r="M308" s="76">
        <f t="shared" si="40"/>
        <v>23420445</v>
      </c>
    </row>
    <row r="309" spans="1:13" x14ac:dyDescent="0.2">
      <c r="A309" s="79">
        <v>43160</v>
      </c>
      <c r="B309" s="79">
        <v>43190</v>
      </c>
      <c r="C309" s="78">
        <v>0.20680000000000001</v>
      </c>
      <c r="D309" s="68">
        <f t="shared" si="41"/>
        <v>0.31020000000000003</v>
      </c>
      <c r="E309" s="69">
        <f t="shared" si="37"/>
        <v>2.2770358330055807E-2</v>
      </c>
      <c r="F309" s="70">
        <f t="shared" si="42"/>
        <v>0</v>
      </c>
      <c r="G309" s="69">
        <f t="shared" si="43"/>
        <v>2.2770358330055807E-2</v>
      </c>
      <c r="H309" s="71">
        <f>IF(M308&lt;H308,M308,H308)</f>
        <v>23420445</v>
      </c>
      <c r="I309" s="72"/>
      <c r="J309" s="73">
        <f t="shared" si="44"/>
        <v>0</v>
      </c>
      <c r="K309" s="74"/>
      <c r="L309" s="75">
        <f t="shared" si="45"/>
        <v>0</v>
      </c>
      <c r="M309" s="76">
        <f t="shared" si="40"/>
        <v>23420445</v>
      </c>
    </row>
    <row r="310" spans="1:13" x14ac:dyDescent="0.2">
      <c r="A310" s="79">
        <v>43191</v>
      </c>
      <c r="B310" s="79">
        <v>43220</v>
      </c>
      <c r="C310" s="78">
        <v>0.20480000000000001</v>
      </c>
      <c r="D310" s="68">
        <f t="shared" si="41"/>
        <v>0.30720000000000003</v>
      </c>
      <c r="E310" s="69">
        <f t="shared" si="37"/>
        <v>2.2574997834371668E-2</v>
      </c>
      <c r="F310" s="70">
        <f t="shared" si="42"/>
        <v>0</v>
      </c>
      <c r="G310" s="69">
        <f t="shared" si="43"/>
        <v>2.2574997834371668E-2</v>
      </c>
      <c r="H310" s="71">
        <f>IF(M309&lt;H309,M309,H309)</f>
        <v>23420445</v>
      </c>
      <c r="I310" s="72"/>
      <c r="J310" s="73">
        <f t="shared" si="44"/>
        <v>0</v>
      </c>
      <c r="K310" s="74"/>
      <c r="L310" s="75">
        <f t="shared" si="45"/>
        <v>0</v>
      </c>
      <c r="M310" s="76">
        <f t="shared" si="40"/>
        <v>23420445</v>
      </c>
    </row>
    <row r="311" spans="1:13" x14ac:dyDescent="0.2">
      <c r="A311" s="79">
        <v>43221</v>
      </c>
      <c r="B311" s="79">
        <v>43251</v>
      </c>
      <c r="C311" s="78">
        <v>0.2044</v>
      </c>
      <c r="D311" s="68">
        <f t="shared" si="41"/>
        <v>0.30659999999999998</v>
      </c>
      <c r="E311" s="69">
        <f t="shared" si="37"/>
        <v>2.2535876422826506E-2</v>
      </c>
      <c r="F311" s="70">
        <f t="shared" si="42"/>
        <v>0</v>
      </c>
      <c r="G311" s="69">
        <f t="shared" si="43"/>
        <v>2.2535876422826506E-2</v>
      </c>
      <c r="H311" s="71">
        <f>IF(M310&lt;H310,M310,H310)</f>
        <v>23420445</v>
      </c>
      <c r="I311" s="72"/>
      <c r="J311" s="73">
        <f t="shared" si="44"/>
        <v>0</v>
      </c>
      <c r="K311" s="74"/>
      <c r="L311" s="75">
        <f t="shared" si="45"/>
        <v>0</v>
      </c>
      <c r="M311" s="76">
        <f t="shared" si="40"/>
        <v>23420445</v>
      </c>
    </row>
    <row r="312" spans="1:13" x14ac:dyDescent="0.2">
      <c r="A312" s="79">
        <v>43252</v>
      </c>
      <c r="B312" s="79">
        <v>43281</v>
      </c>
      <c r="C312" s="78">
        <v>0.20280000000000001</v>
      </c>
      <c r="D312" s="68">
        <f t="shared" si="41"/>
        <v>0.30420000000000003</v>
      </c>
      <c r="E312" s="69">
        <f t="shared" si="37"/>
        <v>2.2379225919199275E-2</v>
      </c>
      <c r="F312" s="70">
        <f t="shared" si="42"/>
        <v>0</v>
      </c>
      <c r="G312" s="69">
        <f t="shared" si="43"/>
        <v>2.2379225919199275E-2</v>
      </c>
      <c r="H312" s="71">
        <f>IF(M311&lt;H311,M311,H311)</f>
        <v>23420445</v>
      </c>
      <c r="I312" s="72"/>
      <c r="J312" s="73">
        <f t="shared" si="44"/>
        <v>0</v>
      </c>
      <c r="K312" s="74"/>
      <c r="L312" s="75">
        <f t="shared" si="45"/>
        <v>0</v>
      </c>
      <c r="M312" s="76">
        <f t="shared" si="40"/>
        <v>23420445</v>
      </c>
    </row>
    <row r="313" spans="1:13" x14ac:dyDescent="0.2">
      <c r="A313" s="79">
        <v>43282</v>
      </c>
      <c r="B313" s="79">
        <v>43312</v>
      </c>
      <c r="C313" s="78">
        <v>0.20030000000000001</v>
      </c>
      <c r="D313" s="68">
        <f t="shared" si="41"/>
        <v>0.30044999999999999</v>
      </c>
      <c r="E313" s="69">
        <f t="shared" si="37"/>
        <v>2.2133929699163168E-2</v>
      </c>
      <c r="F313" s="70">
        <f t="shared" si="42"/>
        <v>0</v>
      </c>
      <c r="G313" s="69">
        <f t="shared" si="43"/>
        <v>2.2133929699163168E-2</v>
      </c>
      <c r="H313" s="71">
        <f>IF(M312&lt;H312,M312,H312)</f>
        <v>23420445</v>
      </c>
      <c r="I313" s="72"/>
      <c r="J313" s="73">
        <f t="shared" si="44"/>
        <v>0</v>
      </c>
      <c r="K313" s="74"/>
      <c r="L313" s="75">
        <f t="shared" si="45"/>
        <v>0</v>
      </c>
      <c r="M313" s="76">
        <f t="shared" si="40"/>
        <v>23420445</v>
      </c>
    </row>
    <row r="314" spans="1:13" x14ac:dyDescent="0.2">
      <c r="A314" s="79">
        <v>43313</v>
      </c>
      <c r="B314" s="79">
        <v>43343</v>
      </c>
      <c r="C314" s="78">
        <v>0.19939999999999999</v>
      </c>
      <c r="D314" s="68">
        <f t="shared" si="41"/>
        <v>0.29909999999999998</v>
      </c>
      <c r="E314" s="69">
        <f t="shared" si="37"/>
        <v>2.2045464310016527E-2</v>
      </c>
      <c r="F314" s="70">
        <f t="shared" si="42"/>
        <v>0</v>
      </c>
      <c r="G314" s="69">
        <f t="shared" si="43"/>
        <v>2.2045464310016527E-2</v>
      </c>
      <c r="H314" s="71">
        <f t="shared" ref="H314:H328" si="46">IF(M313&lt;H313,M313,H313)</f>
        <v>23420445</v>
      </c>
      <c r="I314" s="72"/>
      <c r="J314" s="73">
        <f t="shared" si="44"/>
        <v>0</v>
      </c>
      <c r="K314" s="74"/>
      <c r="L314" s="75">
        <f t="shared" si="45"/>
        <v>0</v>
      </c>
      <c r="M314" s="76">
        <f t="shared" si="40"/>
        <v>23420445</v>
      </c>
    </row>
    <row r="315" spans="1:13" x14ac:dyDescent="0.2">
      <c r="A315" s="79">
        <v>43368</v>
      </c>
      <c r="B315" s="79">
        <v>43373</v>
      </c>
      <c r="C315" s="78">
        <v>0.1981</v>
      </c>
      <c r="D315" s="68">
        <f t="shared" si="41"/>
        <v>0.29715000000000003</v>
      </c>
      <c r="E315" s="69">
        <f t="shared" si="37"/>
        <v>2.1917532081249247E-2</v>
      </c>
      <c r="F315" s="70">
        <f t="shared" si="42"/>
        <v>0</v>
      </c>
      <c r="G315" s="69">
        <f t="shared" si="43"/>
        <v>2.1917532081249247E-2</v>
      </c>
      <c r="H315" s="71">
        <f t="shared" si="46"/>
        <v>23420445</v>
      </c>
      <c r="I315" s="72"/>
      <c r="J315" s="73">
        <f t="shared" si="44"/>
        <v>0</v>
      </c>
      <c r="K315" s="74"/>
      <c r="L315" s="75">
        <f>IF(L314&lt;0,J315-K315,SUM(L314,J315)-K315)</f>
        <v>0</v>
      </c>
      <c r="M315" s="76">
        <f t="shared" si="40"/>
        <v>23420445</v>
      </c>
    </row>
    <row r="316" spans="1:13" x14ac:dyDescent="0.2">
      <c r="A316" s="79">
        <v>43374</v>
      </c>
      <c r="B316" s="79">
        <v>43404</v>
      </c>
      <c r="C316" s="78">
        <v>0.1963</v>
      </c>
      <c r="D316" s="68">
        <f t="shared" si="41"/>
        <v>0.29444999999999999</v>
      </c>
      <c r="E316" s="69">
        <f t="shared" si="37"/>
        <v>2.1740103800155453E-2</v>
      </c>
      <c r="F316" s="70">
        <f t="shared" si="42"/>
        <v>0</v>
      </c>
      <c r="G316" s="69">
        <f t="shared" si="43"/>
        <v>2.1740103800155453E-2</v>
      </c>
      <c r="H316" s="71">
        <f t="shared" si="46"/>
        <v>23420445</v>
      </c>
      <c r="I316" s="72"/>
      <c r="J316" s="73">
        <f t="shared" si="44"/>
        <v>0</v>
      </c>
      <c r="K316" s="74"/>
      <c r="L316" s="75">
        <f t="shared" ref="L316:L328" si="47">IF(L315&lt;0,J316-K316,SUM(L315,J316)-K316)</f>
        <v>0</v>
      </c>
      <c r="M316" s="76">
        <f t="shared" si="40"/>
        <v>23420445</v>
      </c>
    </row>
    <row r="317" spans="1:13" x14ac:dyDescent="0.2">
      <c r="A317" s="79">
        <v>43405</v>
      </c>
      <c r="B317" s="79">
        <v>43434</v>
      </c>
      <c r="C317" s="78">
        <v>0.19489999999999999</v>
      </c>
      <c r="D317" s="68">
        <f t="shared" si="41"/>
        <v>0.29235</v>
      </c>
      <c r="E317" s="69">
        <f t="shared" si="37"/>
        <v>2.1601869331581591E-2</v>
      </c>
      <c r="F317" s="70">
        <f t="shared" si="42"/>
        <v>0</v>
      </c>
      <c r="G317" s="69">
        <f t="shared" si="43"/>
        <v>2.1601869331581591E-2</v>
      </c>
      <c r="H317" s="71">
        <f t="shared" si="46"/>
        <v>23420445</v>
      </c>
      <c r="I317" s="72"/>
      <c r="J317" s="73">
        <f t="shared" si="44"/>
        <v>0</v>
      </c>
      <c r="K317" s="74"/>
      <c r="L317" s="75">
        <f t="shared" si="47"/>
        <v>0</v>
      </c>
      <c r="M317" s="76">
        <f t="shared" si="40"/>
        <v>23420445</v>
      </c>
    </row>
    <row r="318" spans="1:13" x14ac:dyDescent="0.2">
      <c r="A318" s="79">
        <v>43435</v>
      </c>
      <c r="B318" s="79">
        <v>43465</v>
      </c>
      <c r="C318" s="78">
        <v>0.19400000000000001</v>
      </c>
      <c r="D318" s="68">
        <f t="shared" si="41"/>
        <v>0.29100000000000004</v>
      </c>
      <c r="E318" s="69">
        <f t="shared" si="37"/>
        <v>2.1512895544899102E-2</v>
      </c>
      <c r="F318" s="70">
        <f t="shared" si="42"/>
        <v>0</v>
      </c>
      <c r="G318" s="69">
        <f t="shared" si="43"/>
        <v>2.1512895544899102E-2</v>
      </c>
      <c r="H318" s="71">
        <f t="shared" si="46"/>
        <v>23420445</v>
      </c>
      <c r="I318" s="72"/>
      <c r="J318" s="73">
        <f t="shared" si="44"/>
        <v>0</v>
      </c>
      <c r="K318" s="74"/>
      <c r="L318" s="75">
        <f t="shared" si="47"/>
        <v>0</v>
      </c>
      <c r="M318" s="76">
        <f t="shared" si="40"/>
        <v>23420445</v>
      </c>
    </row>
    <row r="319" spans="1:13" x14ac:dyDescent="0.2">
      <c r="A319" s="79">
        <v>43466</v>
      </c>
      <c r="B319" s="79">
        <v>43496</v>
      </c>
      <c r="C319" s="78">
        <v>0.19159999999999999</v>
      </c>
      <c r="D319" s="68">
        <f t="shared" si="41"/>
        <v>0.28739999999999999</v>
      </c>
      <c r="E319" s="69">
        <f t="shared" si="37"/>
        <v>2.127521449135017E-2</v>
      </c>
      <c r="F319" s="70">
        <f t="shared" si="42"/>
        <v>0</v>
      </c>
      <c r="G319" s="69">
        <f t="shared" si="43"/>
        <v>2.127521449135017E-2</v>
      </c>
      <c r="H319" s="71">
        <f t="shared" si="46"/>
        <v>23420445</v>
      </c>
      <c r="I319" s="72"/>
      <c r="J319" s="73">
        <f t="shared" si="44"/>
        <v>0</v>
      </c>
      <c r="K319" s="74"/>
      <c r="L319" s="75">
        <f t="shared" si="47"/>
        <v>0</v>
      </c>
      <c r="M319" s="76">
        <f>SUM(H319,L319)</f>
        <v>23420445</v>
      </c>
    </row>
    <row r="320" spans="1:13" x14ac:dyDescent="0.2">
      <c r="A320" s="79">
        <v>43497</v>
      </c>
      <c r="B320" s="79">
        <v>43524</v>
      </c>
      <c r="C320" s="78">
        <v>0.19700000000000001</v>
      </c>
      <c r="D320" s="68">
        <f t="shared" si="41"/>
        <v>0.29549999999999998</v>
      </c>
      <c r="E320" s="69">
        <f t="shared" si="37"/>
        <v>2.1809143962671307E-2</v>
      </c>
      <c r="F320" s="70">
        <f t="shared" si="42"/>
        <v>0</v>
      </c>
      <c r="G320" s="69">
        <f t="shared" si="43"/>
        <v>2.1809143962671307E-2</v>
      </c>
      <c r="H320" s="71">
        <f t="shared" si="46"/>
        <v>23420445</v>
      </c>
      <c r="I320" s="72"/>
      <c r="J320" s="73">
        <f t="shared" si="44"/>
        <v>0</v>
      </c>
      <c r="K320" s="74"/>
      <c r="L320" s="75">
        <f t="shared" si="47"/>
        <v>0</v>
      </c>
      <c r="M320" s="76">
        <f>SUM(H320,L320)</f>
        <v>23420445</v>
      </c>
    </row>
    <row r="321" spans="1:13" x14ac:dyDescent="0.2">
      <c r="A321" s="79">
        <v>43525</v>
      </c>
      <c r="B321" s="79">
        <v>43555</v>
      </c>
      <c r="C321" s="78">
        <v>0.19370000000000001</v>
      </c>
      <c r="D321" s="68">
        <f t="shared" si="41"/>
        <v>0.29055000000000003</v>
      </c>
      <c r="E321" s="69">
        <f t="shared" si="37"/>
        <v>2.1483218662772696E-2</v>
      </c>
      <c r="F321" s="70">
        <f t="shared" si="42"/>
        <v>0</v>
      </c>
      <c r="G321" s="69">
        <f t="shared" si="43"/>
        <v>2.1483218662772696E-2</v>
      </c>
      <c r="H321" s="71">
        <f t="shared" si="46"/>
        <v>23420445</v>
      </c>
      <c r="I321" s="72"/>
      <c r="J321" s="73">
        <f t="shared" si="44"/>
        <v>0</v>
      </c>
      <c r="K321" s="74"/>
      <c r="L321" s="75">
        <f t="shared" si="47"/>
        <v>0</v>
      </c>
      <c r="M321" s="76">
        <f>SUM(H321,L321)</f>
        <v>23420445</v>
      </c>
    </row>
    <row r="322" spans="1:13" x14ac:dyDescent="0.2">
      <c r="A322" s="79">
        <v>43556</v>
      </c>
      <c r="B322" s="79">
        <v>43585</v>
      </c>
      <c r="C322" s="78">
        <v>0.19320000000000001</v>
      </c>
      <c r="D322" s="68">
        <f t="shared" si="41"/>
        <v>0.2898</v>
      </c>
      <c r="E322" s="69">
        <f t="shared" si="37"/>
        <v>2.1433736106823309E-2</v>
      </c>
      <c r="F322" s="70">
        <f t="shared" si="42"/>
        <v>0</v>
      </c>
      <c r="G322" s="69">
        <f t="shared" si="43"/>
        <v>2.1433736106823309E-2</v>
      </c>
      <c r="H322" s="71">
        <f t="shared" si="46"/>
        <v>23420445</v>
      </c>
      <c r="I322" s="72"/>
      <c r="J322" s="73">
        <f t="shared" si="44"/>
        <v>0</v>
      </c>
      <c r="K322" s="74"/>
      <c r="L322" s="75">
        <f t="shared" si="47"/>
        <v>0</v>
      </c>
      <c r="M322" s="76">
        <f>SUM(H322,L322)</f>
        <v>23420445</v>
      </c>
    </row>
    <row r="323" spans="1:13" x14ac:dyDescent="0.2">
      <c r="A323" s="79">
        <v>43586</v>
      </c>
      <c r="B323" s="79">
        <v>43616</v>
      </c>
      <c r="C323" s="78">
        <v>0.19339999999999999</v>
      </c>
      <c r="D323" s="68">
        <f t="shared" si="41"/>
        <v>0.29009999999999997</v>
      </c>
      <c r="E323" s="69">
        <f t="shared" si="37"/>
        <v>2.1453532293473465E-2</v>
      </c>
      <c r="F323" s="70">
        <f t="shared" si="42"/>
        <v>0</v>
      </c>
      <c r="G323" s="69">
        <f t="shared" si="43"/>
        <v>2.1453532293473465E-2</v>
      </c>
      <c r="H323" s="71">
        <f t="shared" si="46"/>
        <v>23420445</v>
      </c>
      <c r="I323" s="72">
        <v>6</v>
      </c>
      <c r="J323" s="73">
        <f t="shared" si="44"/>
        <v>100490.25462700383</v>
      </c>
      <c r="K323" s="74"/>
      <c r="L323" s="75">
        <f t="shared" si="47"/>
        <v>100490.25462700383</v>
      </c>
      <c r="M323" s="76">
        <f t="shared" ref="M323:M338" si="48">SUM(H323,L323)</f>
        <v>23520935.254627004</v>
      </c>
    </row>
    <row r="324" spans="1:13" x14ac:dyDescent="0.2">
      <c r="A324" s="79">
        <v>43617</v>
      </c>
      <c r="B324" s="79">
        <v>43646</v>
      </c>
      <c r="C324" s="78">
        <v>0.193</v>
      </c>
      <c r="D324" s="68">
        <f t="shared" si="41"/>
        <v>0.28949999999999998</v>
      </c>
      <c r="E324" s="69">
        <f t="shared" si="37"/>
        <v>2.1413935698951558E-2</v>
      </c>
      <c r="F324" s="70">
        <f t="shared" si="42"/>
        <v>0</v>
      </c>
      <c r="G324" s="69">
        <f t="shared" si="43"/>
        <v>2.1413935698951558E-2</v>
      </c>
      <c r="H324" s="71">
        <f t="shared" si="46"/>
        <v>23420445</v>
      </c>
      <c r="I324" s="72">
        <v>30</v>
      </c>
      <c r="J324" s="73">
        <f t="shared" si="44"/>
        <v>501523.90327083156</v>
      </c>
      <c r="K324" s="74"/>
      <c r="L324" s="75">
        <f t="shared" si="47"/>
        <v>602014.15789783536</v>
      </c>
      <c r="M324" s="76">
        <f t="shared" si="48"/>
        <v>24022459.157897834</v>
      </c>
    </row>
    <row r="325" spans="1:13" x14ac:dyDescent="0.2">
      <c r="A325" s="79">
        <v>43647</v>
      </c>
      <c r="B325" s="79">
        <v>43677</v>
      </c>
      <c r="C325" s="78">
        <v>0.1928</v>
      </c>
      <c r="D325" s="68">
        <f t="shared" si="41"/>
        <v>0.28920000000000001</v>
      </c>
      <c r="E325" s="69">
        <f t="shared" si="37"/>
        <v>2.1394131067975497E-2</v>
      </c>
      <c r="F325" s="70">
        <f t="shared" si="42"/>
        <v>0</v>
      </c>
      <c r="G325" s="69">
        <f t="shared" si="43"/>
        <v>2.1394131067975497E-2</v>
      </c>
      <c r="H325" s="71">
        <f t="shared" si="46"/>
        <v>23420445</v>
      </c>
      <c r="I325" s="72">
        <v>30</v>
      </c>
      <c r="J325" s="73">
        <f t="shared" si="44"/>
        <v>501060.07000031136</v>
      </c>
      <c r="K325" s="74"/>
      <c r="L325" s="75">
        <f t="shared" si="47"/>
        <v>1103074.2278981467</v>
      </c>
      <c r="M325" s="76">
        <f t="shared" si="48"/>
        <v>24523519.227898147</v>
      </c>
    </row>
    <row r="326" spans="1:13" x14ac:dyDescent="0.2">
      <c r="A326" s="79">
        <v>43678</v>
      </c>
      <c r="B326" s="79">
        <v>43708</v>
      </c>
      <c r="C326" s="78">
        <v>0.19320000000000001</v>
      </c>
      <c r="D326" s="68">
        <f t="shared" si="41"/>
        <v>0.2898</v>
      </c>
      <c r="E326" s="69">
        <f t="shared" si="37"/>
        <v>2.1433736106823309E-2</v>
      </c>
      <c r="F326" s="70">
        <f t="shared" si="42"/>
        <v>0</v>
      </c>
      <c r="G326" s="69">
        <f t="shared" si="43"/>
        <v>2.1433736106823309E-2</v>
      </c>
      <c r="H326" s="71">
        <f t="shared" si="46"/>
        <v>23420445</v>
      </c>
      <c r="I326" s="72">
        <v>30</v>
      </c>
      <c r="J326" s="73">
        <f t="shared" si="44"/>
        <v>501987.63763436943</v>
      </c>
      <c r="K326" s="74"/>
      <c r="L326" s="75">
        <f t="shared" si="47"/>
        <v>1605061.865532516</v>
      </c>
      <c r="M326" s="76">
        <f t="shared" si="48"/>
        <v>25025506.865532517</v>
      </c>
    </row>
    <row r="327" spans="1:13" x14ac:dyDescent="0.2">
      <c r="A327" s="79">
        <v>43709</v>
      </c>
      <c r="B327" s="79">
        <v>43738</v>
      </c>
      <c r="C327" s="78">
        <v>0.19320000000000001</v>
      </c>
      <c r="D327" s="68">
        <f t="shared" si="41"/>
        <v>0.2898</v>
      </c>
      <c r="E327" s="69">
        <f t="shared" si="37"/>
        <v>2.1433736106823309E-2</v>
      </c>
      <c r="F327" s="70">
        <f t="shared" si="42"/>
        <v>0</v>
      </c>
      <c r="G327" s="69">
        <f t="shared" si="43"/>
        <v>2.1433736106823309E-2</v>
      </c>
      <c r="H327" s="71">
        <f t="shared" si="46"/>
        <v>23420445</v>
      </c>
      <c r="I327" s="72">
        <v>30</v>
      </c>
      <c r="J327" s="73">
        <f t="shared" si="44"/>
        <v>501987.63763436943</v>
      </c>
      <c r="K327" s="74"/>
      <c r="L327" s="75">
        <f t="shared" si="47"/>
        <v>2107049.5031668856</v>
      </c>
      <c r="M327" s="76">
        <f t="shared" si="48"/>
        <v>25527494.503166884</v>
      </c>
    </row>
    <row r="328" spans="1:13" x14ac:dyDescent="0.2">
      <c r="A328" s="79">
        <v>43739</v>
      </c>
      <c r="B328" s="79">
        <v>43769</v>
      </c>
      <c r="C328" s="78">
        <v>0.191</v>
      </c>
      <c r="D328" s="68">
        <f t="shared" si="41"/>
        <v>0.28649999999999998</v>
      </c>
      <c r="E328" s="69">
        <f t="shared" si="37"/>
        <v>2.1215699038257929E-2</v>
      </c>
      <c r="F328" s="70">
        <f t="shared" si="42"/>
        <v>0</v>
      </c>
      <c r="G328" s="69">
        <f t="shared" si="43"/>
        <v>2.1215699038257929E-2</v>
      </c>
      <c r="H328" s="71">
        <f t="shared" si="46"/>
        <v>23420445</v>
      </c>
      <c r="I328" s="72">
        <v>30</v>
      </c>
      <c r="J328" s="73">
        <f t="shared" si="44"/>
        <v>496881.11246207275</v>
      </c>
      <c r="K328" s="74"/>
      <c r="L328" s="75">
        <f t="shared" si="47"/>
        <v>2603930.6156289582</v>
      </c>
      <c r="M328" s="76">
        <f t="shared" si="48"/>
        <v>26024375.615628958</v>
      </c>
    </row>
    <row r="329" spans="1:13" x14ac:dyDescent="0.2">
      <c r="A329" s="79">
        <v>43770</v>
      </c>
      <c r="B329" s="79">
        <v>43799</v>
      </c>
      <c r="C329" s="78">
        <v>0.1903</v>
      </c>
      <c r="D329" s="68">
        <f t="shared" si="41"/>
        <v>0.28544999999999998</v>
      </c>
      <c r="E329" s="69">
        <f t="shared" si="37"/>
        <v>2.1146216086632474E-2</v>
      </c>
      <c r="F329" s="70">
        <f t="shared" si="42"/>
        <v>0</v>
      </c>
      <c r="G329" s="69">
        <f t="shared" si="43"/>
        <v>2.1146216086632474E-2</v>
      </c>
      <c r="H329" s="71">
        <f t="shared" ref="H329:H338" si="49">IF(M328&lt;H328,M328,H328)</f>
        <v>23420445</v>
      </c>
      <c r="I329" s="72">
        <v>30</v>
      </c>
      <c r="J329" s="73">
        <f t="shared" si="44"/>
        <v>495253.79081509117</v>
      </c>
      <c r="K329" s="74"/>
      <c r="L329" s="75">
        <f>IF(L328&lt;0,J329-K329,SUM(L328,J329)-K329)</f>
        <v>3099184.4064440494</v>
      </c>
      <c r="M329" s="76">
        <f t="shared" si="48"/>
        <v>26519629.40644405</v>
      </c>
    </row>
    <row r="330" spans="1:13" x14ac:dyDescent="0.2">
      <c r="A330" s="79">
        <v>43800</v>
      </c>
      <c r="B330" s="79">
        <v>43830</v>
      </c>
      <c r="C330" s="78">
        <v>0.18909999999999999</v>
      </c>
      <c r="D330" s="68">
        <f t="shared" si="41"/>
        <v>0.28364999999999996</v>
      </c>
      <c r="E330" s="69">
        <f t="shared" si="37"/>
        <v>2.102698132372427E-2</v>
      </c>
      <c r="F330" s="70">
        <f t="shared" si="42"/>
        <v>0</v>
      </c>
      <c r="G330" s="69">
        <f t="shared" si="43"/>
        <v>2.102698132372427E-2</v>
      </c>
      <c r="H330" s="71">
        <f t="shared" si="49"/>
        <v>23420445</v>
      </c>
      <c r="I330" s="72">
        <v>30</v>
      </c>
      <c r="J330" s="73">
        <f t="shared" si="44"/>
        <v>492461.25960831146</v>
      </c>
      <c r="K330" s="74"/>
      <c r="L330" s="75">
        <f>IF(L329&lt;0,J330-K330,SUM(L329,J330)-K330)</f>
        <v>3591645.666052361</v>
      </c>
      <c r="M330" s="76">
        <f t="shared" si="48"/>
        <v>27012090.66605236</v>
      </c>
    </row>
    <row r="331" spans="1:13" x14ac:dyDescent="0.2">
      <c r="A331" s="79">
        <v>43831</v>
      </c>
      <c r="B331" s="79">
        <v>43861</v>
      </c>
      <c r="C331" s="78">
        <v>0.18770000000000001</v>
      </c>
      <c r="D331" s="68">
        <f t="shared" si="41"/>
        <v>0.28155000000000002</v>
      </c>
      <c r="E331" s="69">
        <f t="shared" si="37"/>
        <v>2.0887680238021122E-2</v>
      </c>
      <c r="F331" s="70">
        <f t="shared" si="42"/>
        <v>0</v>
      </c>
      <c r="G331" s="69">
        <f t="shared" si="43"/>
        <v>2.0887680238021122E-2</v>
      </c>
      <c r="H331" s="71">
        <f t="shared" si="49"/>
        <v>23420445</v>
      </c>
      <c r="I331" s="72">
        <v>30</v>
      </c>
      <c r="J331" s="73">
        <f t="shared" si="44"/>
        <v>489198.7661921606</v>
      </c>
      <c r="K331" s="74"/>
      <c r="L331" s="75">
        <f>IF(L330&lt;0,J331-K331,SUM(L330,J331)-K331)</f>
        <v>4080844.4322445216</v>
      </c>
      <c r="M331" s="76">
        <f t="shared" si="48"/>
        <v>27501289.432244521</v>
      </c>
    </row>
    <row r="332" spans="1:13" x14ac:dyDescent="0.2">
      <c r="A332" s="79">
        <v>43862</v>
      </c>
      <c r="B332" s="79">
        <v>43890</v>
      </c>
      <c r="C332" s="78">
        <v>0.19059999999999999</v>
      </c>
      <c r="D332" s="68">
        <f t="shared" si="41"/>
        <v>0.28589999999999999</v>
      </c>
      <c r="E332" s="69">
        <f t="shared" si="37"/>
        <v>2.1176000862688671E-2</v>
      </c>
      <c r="F332" s="70">
        <f t="shared" si="42"/>
        <v>0</v>
      </c>
      <c r="G332" s="69">
        <f t="shared" si="43"/>
        <v>2.1176000862688671E-2</v>
      </c>
      <c r="H332" s="71">
        <f t="shared" si="49"/>
        <v>23420445</v>
      </c>
      <c r="I332" s="72">
        <v>30</v>
      </c>
      <c r="J332" s="73">
        <f t="shared" si="44"/>
        <v>495951.36352455249</v>
      </c>
      <c r="K332" s="74"/>
      <c r="L332" s="75">
        <f>IF(L331&lt;0,J332-K332,SUM(L331,J332)-K332)</f>
        <v>4576795.795769074</v>
      </c>
      <c r="M332" s="76">
        <f t="shared" si="48"/>
        <v>27997240.795769073</v>
      </c>
    </row>
    <row r="333" spans="1:13" x14ac:dyDescent="0.2">
      <c r="A333" s="79">
        <v>43891</v>
      </c>
      <c r="B333" s="79">
        <v>43921</v>
      </c>
      <c r="C333" s="78">
        <v>0.1895</v>
      </c>
      <c r="D333" s="68">
        <f t="shared" si="41"/>
        <v>0.28425</v>
      </c>
      <c r="E333" s="69">
        <f t="shared" si="37"/>
        <v>2.1066743264638976E-2</v>
      </c>
      <c r="F333" s="70">
        <f t="shared" si="42"/>
        <v>0</v>
      </c>
      <c r="G333" s="69">
        <f t="shared" si="43"/>
        <v>2.1066743264638976E-2</v>
      </c>
      <c r="H333" s="71">
        <f t="shared" si="49"/>
        <v>23420445</v>
      </c>
      <c r="I333" s="72">
        <v>30</v>
      </c>
      <c r="J333" s="73">
        <f t="shared" si="44"/>
        <v>493392.50195859763</v>
      </c>
      <c r="K333" s="74"/>
      <c r="L333" s="75">
        <f t="shared" ref="L333:L338" si="50">IF(L332&lt;0,J333-K333,SUM(L332,J333)-K333)</f>
        <v>5070188.2977276715</v>
      </c>
      <c r="M333" s="76">
        <f t="shared" si="48"/>
        <v>28490633.297727671</v>
      </c>
    </row>
    <row r="334" spans="1:13" x14ac:dyDescent="0.2">
      <c r="A334" s="79">
        <v>43922</v>
      </c>
      <c r="B334" s="79">
        <v>43951</v>
      </c>
      <c r="C334" s="78">
        <v>0.18690000000000001</v>
      </c>
      <c r="D334" s="68">
        <f t="shared" si="41"/>
        <v>0.28034999999999999</v>
      </c>
      <c r="E334" s="69">
        <f t="shared" si="37"/>
        <v>2.0807985643612081E-2</v>
      </c>
      <c r="F334" s="70">
        <f t="shared" si="42"/>
        <v>0</v>
      </c>
      <c r="G334" s="69">
        <f t="shared" si="43"/>
        <v>2.0807985643612081E-2</v>
      </c>
      <c r="H334" s="71">
        <f t="shared" si="49"/>
        <v>23420445</v>
      </c>
      <c r="I334" s="72">
        <v>30</v>
      </c>
      <c r="J334" s="73">
        <f t="shared" si="44"/>
        <v>487332.28332700633</v>
      </c>
      <c r="K334" s="74"/>
      <c r="L334" s="75">
        <f t="shared" si="50"/>
        <v>5557520.5810546782</v>
      </c>
      <c r="M334" s="76">
        <f t="shared" si="48"/>
        <v>28977965.58105468</v>
      </c>
    </row>
    <row r="335" spans="1:13" x14ac:dyDescent="0.2">
      <c r="A335" s="79">
        <v>43952</v>
      </c>
      <c r="B335" s="79">
        <v>43982</v>
      </c>
      <c r="C335" s="78">
        <v>0.18190000000000001</v>
      </c>
      <c r="D335" s="68">
        <f t="shared" si="41"/>
        <v>0.27285000000000004</v>
      </c>
      <c r="E335" s="69">
        <f t="shared" si="37"/>
        <v>2.0308337615317473E-2</v>
      </c>
      <c r="F335" s="70">
        <f t="shared" si="42"/>
        <v>0</v>
      </c>
      <c r="G335" s="69">
        <f t="shared" si="43"/>
        <v>2.0308337615317473E-2</v>
      </c>
      <c r="H335" s="71">
        <f t="shared" si="49"/>
        <v>23420445</v>
      </c>
      <c r="I335" s="72">
        <v>30</v>
      </c>
      <c r="J335" s="73">
        <f t="shared" si="44"/>
        <v>475630.30416097405</v>
      </c>
      <c r="K335" s="74"/>
      <c r="L335" s="75">
        <f t="shared" si="50"/>
        <v>6033150.8852156522</v>
      </c>
      <c r="M335" s="76">
        <f t="shared" si="48"/>
        <v>29453595.885215651</v>
      </c>
    </row>
    <row r="336" spans="1:13" x14ac:dyDescent="0.2">
      <c r="A336" s="79">
        <v>43983</v>
      </c>
      <c r="B336" s="79">
        <v>44012</v>
      </c>
      <c r="C336" s="78">
        <v>0.1812</v>
      </c>
      <c r="D336" s="68">
        <f t="shared" si="41"/>
        <v>0.27179999999999999</v>
      </c>
      <c r="E336" s="69">
        <f t="shared" si="37"/>
        <v>2.0238171647650516E-2</v>
      </c>
      <c r="F336" s="70">
        <f t="shared" si="42"/>
        <v>0</v>
      </c>
      <c r="G336" s="69">
        <f t="shared" si="43"/>
        <v>2.0238171647650516E-2</v>
      </c>
      <c r="H336" s="71">
        <f t="shared" si="49"/>
        <v>23420445</v>
      </c>
      <c r="I336" s="72">
        <v>30</v>
      </c>
      <c r="J336" s="73">
        <f t="shared" si="44"/>
        <v>473986.98597435828</v>
      </c>
      <c r="K336" s="74"/>
      <c r="L336" s="75">
        <f t="shared" si="50"/>
        <v>6507137.8711900106</v>
      </c>
      <c r="M336" s="76">
        <f t="shared" si="48"/>
        <v>29927582.871190012</v>
      </c>
    </row>
    <row r="337" spans="1:13" x14ac:dyDescent="0.2">
      <c r="A337" s="79">
        <v>44013</v>
      </c>
      <c r="B337" s="79">
        <v>44043</v>
      </c>
      <c r="C337" s="78">
        <v>0.1812</v>
      </c>
      <c r="D337" s="68">
        <f t="shared" si="41"/>
        <v>0.27179999999999999</v>
      </c>
      <c r="E337" s="69">
        <f t="shared" si="37"/>
        <v>2.0238171647650516E-2</v>
      </c>
      <c r="F337" s="70">
        <f t="shared" si="42"/>
        <v>0</v>
      </c>
      <c r="G337" s="69">
        <f t="shared" si="43"/>
        <v>2.0238171647650516E-2</v>
      </c>
      <c r="H337" s="71">
        <f t="shared" si="49"/>
        <v>23420445</v>
      </c>
      <c r="I337" s="72">
        <v>30</v>
      </c>
      <c r="J337" s="73">
        <f t="shared" si="44"/>
        <v>473986.98597435828</v>
      </c>
      <c r="K337" s="74"/>
      <c r="L337" s="75">
        <f t="shared" si="50"/>
        <v>6981124.857164369</v>
      </c>
      <c r="M337" s="76">
        <f t="shared" si="48"/>
        <v>30401569.857164368</v>
      </c>
    </row>
    <row r="338" spans="1:13" x14ac:dyDescent="0.2">
      <c r="A338" s="79">
        <v>44044</v>
      </c>
      <c r="B338" s="79">
        <v>44074</v>
      </c>
      <c r="C338" s="78">
        <v>0.18290000000000001</v>
      </c>
      <c r="D338" s="68">
        <f t="shared" si="41"/>
        <v>0.27434999999999998</v>
      </c>
      <c r="E338" s="69">
        <f t="shared" si="37"/>
        <v>2.040848272831397E-2</v>
      </c>
      <c r="F338" s="70">
        <f t="shared" si="42"/>
        <v>0</v>
      </c>
      <c r="G338" s="69">
        <f t="shared" si="43"/>
        <v>2.040848272831397E-2</v>
      </c>
      <c r="H338" s="71">
        <f t="shared" si="49"/>
        <v>23420445</v>
      </c>
      <c r="I338" s="72">
        <v>30</v>
      </c>
      <c r="J338" s="73">
        <f t="shared" si="44"/>
        <v>477975.74727192731</v>
      </c>
      <c r="K338" s="74"/>
      <c r="L338" s="75">
        <f t="shared" si="50"/>
        <v>7459100.604436296</v>
      </c>
      <c r="M338" s="76">
        <f t="shared" si="48"/>
        <v>30879545.604436297</v>
      </c>
    </row>
    <row r="339" spans="1:13" x14ac:dyDescent="0.2">
      <c r="A339" s="79">
        <v>44075</v>
      </c>
      <c r="B339" s="79">
        <v>44104</v>
      </c>
      <c r="C339" s="78">
        <v>0.1835</v>
      </c>
      <c r="D339" s="68">
        <f t="shared" ref="D339" si="51">IF(A339="","",C339*1.5)</f>
        <v>0.27524999999999999</v>
      </c>
      <c r="E339" s="69">
        <f t="shared" ref="E339" si="52">IF(D339="","", (POWER((1+D339),(1/12)))-1)</f>
        <v>2.0468517942215714E-2</v>
      </c>
      <c r="F339" s="70">
        <f t="shared" ref="F339" si="53">IF(A339="","",MAX(E$8,D$9))</f>
        <v>0</v>
      </c>
      <c r="G339" s="69">
        <f t="shared" ref="G339" si="54">IF(F339="","",IF(F339=0,E339,MIN(E339,F339)))</f>
        <v>2.0468517942215714E-2</v>
      </c>
      <c r="H339" s="71">
        <f t="shared" ref="H339" si="55">IF(M338&lt;H338,M338,H338)</f>
        <v>23420445</v>
      </c>
      <c r="I339" s="72">
        <v>30</v>
      </c>
      <c r="J339" s="73">
        <f t="shared" ref="J339" si="56">IF(A339="","",((H339*G339)/30)*I339)</f>
        <v>479381.79869717627</v>
      </c>
      <c r="K339" s="74"/>
      <c r="L339" s="75">
        <f t="shared" ref="L339" si="57">IF(L338&lt;0,J339-K339,SUM(L338,J339)-K339)</f>
        <v>7938482.4031334724</v>
      </c>
      <c r="M339" s="76">
        <f t="shared" ref="M339" si="58">SUM(H339,L339)</f>
        <v>31358927.403133474</v>
      </c>
    </row>
    <row r="340" spans="1:13" x14ac:dyDescent="0.2">
      <c r="A340" s="79">
        <v>44105</v>
      </c>
      <c r="B340" s="79">
        <v>44135</v>
      </c>
      <c r="C340" s="78">
        <v>0.18090000000000001</v>
      </c>
      <c r="D340" s="68">
        <f>IF(A340="","",C340*1.5)</f>
        <v>0.27134999999999998</v>
      </c>
      <c r="E340" s="69">
        <f t="shared" ref="E340:E343" si="59">IF(D340="","", (POWER((1+D340),(1/12)))-1)</f>
        <v>2.0208084261774895E-2</v>
      </c>
      <c r="F340" s="70">
        <f t="shared" ref="F340:F343" si="60">IF(A340="","",MAX(E$8,D$9))</f>
        <v>0</v>
      </c>
      <c r="G340" s="69">
        <f t="shared" ref="G340:G343" si="61">IF(F340="","",IF(F340=0,E340,MIN(E340,F340)))</f>
        <v>2.0208084261774895E-2</v>
      </c>
      <c r="H340" s="71">
        <f t="shared" ref="H340:H343" si="62">IF(M339&lt;H339,M339,H339)</f>
        <v>23420445</v>
      </c>
      <c r="I340" s="72">
        <v>30</v>
      </c>
      <c r="J340" s="73">
        <f t="shared" ref="J340:J346" si="63">IF(A340="","",((H340*G340)/30)*I340)</f>
        <v>473282.3260082645</v>
      </c>
      <c r="K340" s="74"/>
      <c r="L340" s="75">
        <f t="shared" ref="L340:L343" si="64">IF(L339&lt;0,J340-K340,SUM(L339,J340)-K340)</f>
        <v>8411764.7291417364</v>
      </c>
      <c r="M340" s="76">
        <f t="shared" ref="M340:M343" si="65">SUM(H340,L340)</f>
        <v>31832209.729141735</v>
      </c>
    </row>
    <row r="341" spans="1:13" x14ac:dyDescent="0.2">
      <c r="A341" s="79">
        <v>44136</v>
      </c>
      <c r="B341" s="79">
        <v>44165</v>
      </c>
      <c r="C341" s="78">
        <v>0.1784</v>
      </c>
      <c r="D341" s="68">
        <f t="shared" ref="D341:D343" si="66">IF(A341="","",C341*1.5)</f>
        <v>0.2676</v>
      </c>
      <c r="E341" s="69">
        <f t="shared" si="59"/>
        <v>1.9956975716262315E-2</v>
      </c>
      <c r="F341" s="70">
        <f t="shared" si="60"/>
        <v>0</v>
      </c>
      <c r="G341" s="69">
        <f t="shared" si="61"/>
        <v>1.9956975716262315E-2</v>
      </c>
      <c r="H341" s="71">
        <f t="shared" si="62"/>
        <v>23420445</v>
      </c>
      <c r="I341" s="72">
        <v>30</v>
      </c>
      <c r="J341" s="73">
        <f t="shared" si="63"/>
        <v>467401.25212905713</v>
      </c>
      <c r="K341" s="74"/>
      <c r="L341" s="75">
        <f t="shared" si="64"/>
        <v>8879165.9812707938</v>
      </c>
      <c r="M341" s="76">
        <f t="shared" si="65"/>
        <v>32299610.981270794</v>
      </c>
    </row>
    <row r="342" spans="1:13" x14ac:dyDescent="0.2">
      <c r="A342" s="79">
        <v>44166</v>
      </c>
      <c r="B342" s="79">
        <v>44196</v>
      </c>
      <c r="C342" s="78">
        <v>0.17460000000000001</v>
      </c>
      <c r="D342" s="68">
        <f t="shared" si="66"/>
        <v>0.26190000000000002</v>
      </c>
      <c r="E342" s="69">
        <f t="shared" si="59"/>
        <v>1.9573983490916769E-2</v>
      </c>
      <c r="F342" s="70">
        <f t="shared" si="60"/>
        <v>0</v>
      </c>
      <c r="G342" s="69">
        <f t="shared" si="61"/>
        <v>1.9573983490916769E-2</v>
      </c>
      <c r="H342" s="71">
        <f t="shared" si="62"/>
        <v>23420445</v>
      </c>
      <c r="I342" s="72">
        <v>30</v>
      </c>
      <c r="J342" s="73">
        <f t="shared" si="63"/>
        <v>458431.40377992421</v>
      </c>
      <c r="K342" s="74"/>
      <c r="L342" s="75">
        <f t="shared" si="64"/>
        <v>9337597.3850507177</v>
      </c>
      <c r="M342" s="76">
        <f t="shared" si="65"/>
        <v>32758042.385050718</v>
      </c>
    </row>
    <row r="343" spans="1:13" x14ac:dyDescent="0.2">
      <c r="A343" s="79">
        <v>44197</v>
      </c>
      <c r="B343" s="79">
        <v>44227</v>
      </c>
      <c r="C343" s="78">
        <v>0.17319999999999999</v>
      </c>
      <c r="D343" s="68">
        <f t="shared" si="66"/>
        <v>0.25979999999999998</v>
      </c>
      <c r="E343" s="69">
        <f t="shared" si="59"/>
        <v>1.9432481245112987E-2</v>
      </c>
      <c r="F343" s="70">
        <f t="shared" si="60"/>
        <v>0</v>
      </c>
      <c r="G343" s="69">
        <f t="shared" si="61"/>
        <v>1.9432481245112987E-2</v>
      </c>
      <c r="H343" s="71">
        <f t="shared" si="62"/>
        <v>23420445</v>
      </c>
      <c r="I343" s="72">
        <v>30</v>
      </c>
      <c r="J343" s="73">
        <f t="shared" si="63"/>
        <v>455117.35821470025</v>
      </c>
      <c r="K343" s="74"/>
      <c r="L343" s="75">
        <f t="shared" si="64"/>
        <v>9792714.7432654183</v>
      </c>
      <c r="M343" s="76">
        <f t="shared" si="65"/>
        <v>33213159.74326542</v>
      </c>
    </row>
    <row r="344" spans="1:13" x14ac:dyDescent="0.2">
      <c r="A344" s="79">
        <v>44228</v>
      </c>
      <c r="B344" s="79">
        <v>44255</v>
      </c>
      <c r="C344" s="78">
        <v>0.1754</v>
      </c>
      <c r="D344" s="68">
        <f t="shared" ref="D344" si="67">IF(A344="","",C344*1.5)</f>
        <v>0.2631</v>
      </c>
      <c r="E344" s="69">
        <f t="shared" ref="E344" si="68">IF(D344="","", (POWER((1+D344),(1/12)))-1)</f>
        <v>1.9654745030757592E-2</v>
      </c>
      <c r="F344" s="70">
        <f t="shared" ref="F344" si="69">IF(A344="","",MAX(E$8,D$9))</f>
        <v>0</v>
      </c>
      <c r="G344" s="69">
        <f t="shared" ref="G344" si="70">IF(F344="","",IF(F344=0,E344,MIN(E344,F344)))</f>
        <v>1.9654745030757592E-2</v>
      </c>
      <c r="H344" s="71">
        <f t="shared" ref="H344" si="71">IF(M343&lt;H343,M343,H343)</f>
        <v>23420445</v>
      </c>
      <c r="I344" s="72">
        <v>30</v>
      </c>
      <c r="J344" s="73">
        <f t="shared" si="63"/>
        <v>460322.87498188147</v>
      </c>
      <c r="K344" s="74"/>
      <c r="L344" s="75">
        <f t="shared" ref="L344" si="72">IF(L343&lt;0,J344-K344,SUM(L343,J344)-K344)</f>
        <v>10253037.6182473</v>
      </c>
      <c r="M344" s="76">
        <f t="shared" ref="M344" si="73">SUM(H344,L344)</f>
        <v>33673482.6182473</v>
      </c>
    </row>
    <row r="345" spans="1:13" x14ac:dyDescent="0.2">
      <c r="A345" s="79">
        <v>44256</v>
      </c>
      <c r="B345" s="79">
        <v>44286</v>
      </c>
      <c r="C345" s="78">
        <v>0.1741</v>
      </c>
      <c r="D345" s="68">
        <f t="shared" ref="D345:D346" si="74">IF(A345="","",C345*1.5)</f>
        <v>0.26114999999999999</v>
      </c>
      <c r="E345" s="69">
        <f t="shared" ref="E345:E346" si="75">IF(D345="","", (POWER((1+D345),(1/12)))-1)</f>
        <v>1.9523471771100809E-2</v>
      </c>
      <c r="F345" s="70">
        <f t="shared" ref="F345:F346" si="76">IF(A345="","",MAX(E$8,D$9))</f>
        <v>0</v>
      </c>
      <c r="G345" s="69">
        <f t="shared" ref="G345:G346" si="77">IF(F345="","",IF(F345=0,E345,MIN(E345,F345)))</f>
        <v>1.9523471771100809E-2</v>
      </c>
      <c r="H345" s="71">
        <f t="shared" ref="H345:H346" si="78">IF(M344&lt;H344,M344,H344)</f>
        <v>23420445</v>
      </c>
      <c r="I345" s="72">
        <v>30</v>
      </c>
      <c r="J345" s="73">
        <f t="shared" si="63"/>
        <v>457248.39682411909</v>
      </c>
      <c r="K345" s="74"/>
      <c r="L345" s="75">
        <f t="shared" ref="L345:L346" si="79">IF(L344&lt;0,J345-K345,SUM(L344,J345)-K345)</f>
        <v>10710286.01507142</v>
      </c>
      <c r="M345" s="76">
        <f t="shared" ref="M345:M346" si="80">SUM(H345,L345)</f>
        <v>34130731.015071422</v>
      </c>
    </row>
    <row r="346" spans="1:13" x14ac:dyDescent="0.2">
      <c r="A346" s="79">
        <v>44287</v>
      </c>
      <c r="B346" s="79">
        <v>44316</v>
      </c>
      <c r="C346" s="78">
        <v>0.1731</v>
      </c>
      <c r="D346" s="68">
        <f t="shared" si="74"/>
        <v>0.25964999999999999</v>
      </c>
      <c r="E346" s="69">
        <f t="shared" si="75"/>
        <v>1.942236567004052E-2</v>
      </c>
      <c r="F346" s="70">
        <f t="shared" si="76"/>
        <v>0</v>
      </c>
      <c r="G346" s="69">
        <f t="shared" si="77"/>
        <v>1.942236567004052E-2</v>
      </c>
      <c r="H346" s="71">
        <f t="shared" si="78"/>
        <v>23420445</v>
      </c>
      <c r="I346" s="72">
        <v>30</v>
      </c>
      <c r="J346" s="73">
        <f t="shared" si="63"/>
        <v>454880.44694507215</v>
      </c>
      <c r="K346" s="74"/>
      <c r="L346" s="75">
        <f t="shared" si="79"/>
        <v>11165166.462016493</v>
      </c>
      <c r="M346" s="76">
        <f t="shared" si="80"/>
        <v>34585611.462016493</v>
      </c>
    </row>
    <row r="347" spans="1:13" x14ac:dyDescent="0.2">
      <c r="A347" s="16"/>
      <c r="B347" s="4"/>
      <c r="C347" s="4"/>
      <c r="D347" s="4"/>
      <c r="E347" s="4"/>
      <c r="F347" s="4"/>
      <c r="G347" s="4"/>
      <c r="H347" s="4"/>
      <c r="I347" s="4"/>
      <c r="J347" s="48"/>
      <c r="K347" s="7"/>
      <c r="L347" s="3" t="s">
        <v>23</v>
      </c>
      <c r="M347" s="49">
        <f>H332</f>
        <v>23420445</v>
      </c>
    </row>
    <row r="348" spans="1:13" x14ac:dyDescent="0.2">
      <c r="A348" s="16"/>
      <c r="B348" s="4"/>
      <c r="C348" s="4"/>
      <c r="D348" s="4"/>
      <c r="E348" s="4"/>
      <c r="F348" s="4"/>
      <c r="G348" s="4"/>
      <c r="H348" s="4"/>
      <c r="I348" s="4"/>
      <c r="J348" s="48"/>
      <c r="K348" s="7"/>
      <c r="L348" s="3"/>
      <c r="M348" s="50"/>
    </row>
    <row r="349" spans="1:13" x14ac:dyDescent="0.2">
      <c r="A349" s="16"/>
      <c r="B349" s="4"/>
      <c r="C349" s="4"/>
      <c r="D349" s="4"/>
      <c r="E349" s="4"/>
      <c r="F349" s="4"/>
      <c r="G349" s="4"/>
      <c r="H349" s="4"/>
      <c r="I349" s="4"/>
      <c r="J349" s="48"/>
      <c r="K349" s="3" t="s">
        <v>28</v>
      </c>
      <c r="L349" s="3" t="s">
        <v>29</v>
      </c>
      <c r="M349" s="51">
        <f>L338</f>
        <v>7459100.604436296</v>
      </c>
    </row>
    <row r="350" spans="1:13" x14ac:dyDescent="0.2">
      <c r="A350" s="16"/>
      <c r="B350" s="4"/>
      <c r="C350" s="4"/>
      <c r="D350" s="4"/>
      <c r="E350" s="4"/>
      <c r="F350" s="4"/>
      <c r="G350" s="4"/>
      <c r="H350" s="4"/>
      <c r="I350" s="4"/>
      <c r="J350" s="48"/>
      <c r="K350" s="3"/>
      <c r="L350" s="3"/>
      <c r="M350" s="51"/>
    </row>
    <row r="351" spans="1:13" x14ac:dyDescent="0.2">
      <c r="A351" s="16"/>
      <c r="B351" s="4"/>
      <c r="C351" s="4"/>
      <c r="D351" s="4"/>
      <c r="E351" s="4"/>
      <c r="F351" s="52"/>
      <c r="G351" s="52"/>
      <c r="H351" s="5"/>
      <c r="I351" s="4"/>
      <c r="J351" s="53"/>
      <c r="K351" s="3"/>
      <c r="L351" s="3"/>
      <c r="M351" s="51"/>
    </row>
    <row r="352" spans="1:13" ht="18.75" thickBot="1" x14ac:dyDescent="0.3">
      <c r="A352" s="54"/>
      <c r="B352" s="55"/>
      <c r="C352" s="55"/>
      <c r="D352" s="56"/>
      <c r="E352" s="56"/>
      <c r="F352" s="56"/>
      <c r="G352" s="57"/>
      <c r="H352" s="55"/>
      <c r="I352" s="93" t="s">
        <v>24</v>
      </c>
      <c r="J352" s="93"/>
      <c r="K352" s="93"/>
      <c r="L352" s="93"/>
      <c r="M352" s="58">
        <f>SUM(M347:M350)</f>
        <v>30879545.604436297</v>
      </c>
    </row>
    <row r="353" spans="1:13" ht="14.25" x14ac:dyDescent="0.2">
      <c r="H353" s="59"/>
      <c r="I353" s="59"/>
      <c r="J353" s="60"/>
      <c r="M353" s="62"/>
    </row>
    <row r="354" spans="1:13" x14ac:dyDescent="0.2">
      <c r="A354" s="63"/>
      <c r="B354" s="63"/>
      <c r="C354" s="63"/>
      <c r="D354" s="63"/>
      <c r="E354" s="63"/>
      <c r="F354" s="63"/>
      <c r="G354" s="63"/>
      <c r="H354" s="63"/>
      <c r="I354" s="63"/>
    </row>
    <row r="355" spans="1:13" x14ac:dyDescent="0.2">
      <c r="A355" s="63"/>
      <c r="B355" s="63"/>
      <c r="C355" s="63"/>
      <c r="D355" s="63"/>
      <c r="E355" s="63"/>
      <c r="F355" s="63"/>
      <c r="G355" s="63"/>
      <c r="H355" s="63"/>
      <c r="I355" s="63"/>
    </row>
    <row r="356" spans="1:13" x14ac:dyDescent="0.2">
      <c r="A356" s="63"/>
      <c r="B356" s="63"/>
      <c r="C356" s="63"/>
      <c r="D356" s="63"/>
      <c r="E356" s="63"/>
      <c r="F356" s="63"/>
      <c r="G356" s="63"/>
      <c r="H356" s="63"/>
      <c r="I356" s="63"/>
    </row>
    <row r="357" spans="1:13" x14ac:dyDescent="0.2">
      <c r="B357" s="63"/>
      <c r="C357" s="63"/>
      <c r="D357" s="63"/>
      <c r="E357" s="63"/>
      <c r="F357" s="63"/>
      <c r="G357" s="63"/>
      <c r="H357" s="63"/>
      <c r="I357" s="63"/>
    </row>
  </sheetData>
  <mergeCells count="15">
    <mergeCell ref="I352:L352"/>
    <mergeCell ref="A8:C8"/>
    <mergeCell ref="F8:J10"/>
    <mergeCell ref="A9:C9"/>
    <mergeCell ref="A12:C12"/>
    <mergeCell ref="D12:E12"/>
    <mergeCell ref="A14:B14"/>
    <mergeCell ref="D14:E14"/>
    <mergeCell ref="H14:M14"/>
    <mergeCell ref="B6:E6"/>
    <mergeCell ref="A1:M1"/>
    <mergeCell ref="A2:M2"/>
    <mergeCell ref="A3:M3"/>
    <mergeCell ref="B5:D5"/>
    <mergeCell ref="F5:G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0" fitToHeight="0" orientation="landscape" verticalDpi="180" r:id="rId1"/>
  <headerFooter alignWithMargins="0">
    <oddFooter>&amp;L&amp;A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CAPITAL</vt:lpstr>
      <vt:lpstr>CAPITAL!Área_de_impresión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Paola Andrea Pinzon Ortiz</cp:lastModifiedBy>
  <cp:lastPrinted>2020-03-03T17:00:41Z</cp:lastPrinted>
  <dcterms:created xsi:type="dcterms:W3CDTF">2011-02-09T19:49:21Z</dcterms:created>
  <dcterms:modified xsi:type="dcterms:W3CDTF">2021-04-27T14:37:37Z</dcterms:modified>
</cp:coreProperties>
</file>