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cevedb\Desktop\"/>
    </mc:Choice>
  </mc:AlternateContent>
  <bookViews>
    <workbookView xWindow="0" yWindow="0" windowWidth="28800" windowHeight="12300" activeTab="1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2" l="1"/>
  <c r="L9" i="2"/>
  <c r="L10" i="2"/>
  <c r="L11" i="2"/>
  <c r="L12" i="2"/>
  <c r="L13" i="2"/>
  <c r="L14" i="2"/>
  <c r="L15" i="2"/>
  <c r="L16" i="2"/>
  <c r="L17" i="2"/>
  <c r="L3" i="2"/>
  <c r="L4" i="2"/>
  <c r="L5" i="2"/>
  <c r="L6" i="2"/>
  <c r="L7" i="2"/>
  <c r="L2" i="2"/>
  <c r="K4" i="2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3" i="2"/>
  <c r="K2" i="2"/>
  <c r="H2" i="2"/>
  <c r="H3" i="2" s="1"/>
  <c r="H4" i="2" s="1"/>
  <c r="H5" i="2" s="1"/>
  <c r="H6" i="2" s="1"/>
  <c r="G8" i="2"/>
  <c r="G9" i="2"/>
  <c r="G10" i="2"/>
  <c r="G11" i="2"/>
  <c r="G12" i="2"/>
  <c r="G13" i="2"/>
  <c r="G7" i="2"/>
  <c r="C14" i="2"/>
  <c r="C33" i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G29" i="1"/>
  <c r="G19" i="1"/>
  <c r="G20" i="1"/>
  <c r="G21" i="1"/>
  <c r="G22" i="1"/>
  <c r="G23" i="1"/>
  <c r="G24" i="1"/>
  <c r="G25" i="1"/>
  <c r="G26" i="1"/>
  <c r="G27" i="1"/>
  <c r="G18" i="1"/>
  <c r="G17" i="1"/>
  <c r="E28" i="1"/>
  <c r="C28" i="1" s="1"/>
  <c r="G28" i="1" s="1"/>
  <c r="E4" i="1"/>
  <c r="C4" i="1" s="1"/>
  <c r="H7" i="2" l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G4" i="1"/>
  <c r="H4" i="1" s="1"/>
  <c r="C5" i="1"/>
  <c r="G5" i="1" l="1"/>
  <c r="H5" i="1" s="1"/>
  <c r="C6" i="1"/>
  <c r="O5" i="1" l="1"/>
  <c r="G6" i="1"/>
  <c r="H6" i="1" s="1"/>
  <c r="C7" i="1"/>
  <c r="O6" i="1" l="1"/>
  <c r="G7" i="1"/>
  <c r="H7" i="1" s="1"/>
  <c r="O7" i="1" s="1"/>
  <c r="C8" i="1"/>
  <c r="G8" i="1" l="1"/>
  <c r="H8" i="1" s="1"/>
  <c r="C9" i="1"/>
  <c r="O8" i="1" l="1"/>
  <c r="G9" i="1"/>
  <c r="H9" i="1" s="1"/>
  <c r="C10" i="1"/>
  <c r="O9" i="1" l="1"/>
  <c r="C11" i="1"/>
  <c r="G10" i="1"/>
  <c r="H10" i="1" s="1"/>
  <c r="O10" i="1" l="1"/>
  <c r="C12" i="1"/>
  <c r="G11" i="1"/>
  <c r="H11" i="1" s="1"/>
  <c r="O11" i="1" l="1"/>
  <c r="C13" i="1"/>
  <c r="G12" i="1"/>
  <c r="H12" i="1" s="1"/>
  <c r="O12" i="1" l="1"/>
  <c r="C14" i="1"/>
  <c r="G13" i="1"/>
  <c r="H13" i="1" s="1"/>
  <c r="O13" i="1" l="1"/>
  <c r="C15" i="1"/>
  <c r="E16" i="1"/>
  <c r="G14" i="1"/>
  <c r="H14" i="1" s="1"/>
  <c r="O14" i="1" l="1"/>
  <c r="G15" i="1"/>
  <c r="H15" i="1" s="1"/>
  <c r="C16" i="1"/>
  <c r="G16" i="1" s="1"/>
  <c r="H16" i="1" l="1"/>
  <c r="O15" i="1"/>
  <c r="H17" i="1" l="1"/>
  <c r="O16" i="1"/>
  <c r="H18" i="1" l="1"/>
  <c r="O17" i="1"/>
  <c r="H19" i="1" l="1"/>
  <c r="O18" i="1"/>
  <c r="H20" i="1" l="1"/>
  <c r="O19" i="1"/>
  <c r="H21" i="1" l="1"/>
  <c r="O20" i="1"/>
  <c r="H22" i="1" l="1"/>
  <c r="O21" i="1"/>
  <c r="H23" i="1" l="1"/>
  <c r="O22" i="1"/>
  <c r="H24" i="1" l="1"/>
  <c r="O23" i="1"/>
  <c r="H25" i="1" l="1"/>
  <c r="O24" i="1"/>
  <c r="H26" i="1" l="1"/>
  <c r="O25" i="1"/>
  <c r="H27" i="1" l="1"/>
  <c r="O26" i="1"/>
  <c r="H28" i="1" l="1"/>
  <c r="O27" i="1"/>
  <c r="H29" i="1" l="1"/>
  <c r="O28" i="1"/>
  <c r="O29" i="1" l="1"/>
  <c r="E33" i="1"/>
</calcChain>
</file>

<file path=xl/comments1.xml><?xml version="1.0" encoding="utf-8"?>
<comments xmlns="http://schemas.openxmlformats.org/spreadsheetml/2006/main">
  <authors>
    <author>NATALIA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NATALIA: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<sst xmlns="http://schemas.openxmlformats.org/spreadsheetml/2006/main" count="118" uniqueCount="40">
  <si>
    <t xml:space="preserve">AÑO </t>
  </si>
  <si>
    <t xml:space="preserve"> MES </t>
  </si>
  <si>
    <t>INCREMENTO SLMV</t>
  </si>
  <si>
    <t>ENERO</t>
  </si>
  <si>
    <t>NOVIEMBRE</t>
  </si>
  <si>
    <t>DICIEMBRE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</si>
  <si>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</si>
  <si>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</si>
  <si>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</si>
  <si>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</si>
  <si>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</si>
  <si>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</si>
  <si>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</si>
  <si>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</si>
  <si>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</si>
  <si>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VALOR DEL INCREMENTO</t>
  </si>
  <si>
    <t>PAGO</t>
  </si>
  <si>
    <t>VALOR DE CAPITAL</t>
  </si>
  <si>
    <t>INTERES MORATORIO</t>
  </si>
  <si>
    <t>VALOR DEL INTERES MORATORIO</t>
  </si>
  <si>
    <t>LIQUIDACION DE CAPITAL</t>
  </si>
  <si>
    <t>0.50%</t>
  </si>
  <si>
    <t>LIQUIDACION DE INTERES MORATORIOS</t>
  </si>
  <si>
    <t>TOTAL</t>
  </si>
  <si>
    <t>CAPITAL</t>
  </si>
  <si>
    <t>INTERESES</t>
  </si>
  <si>
    <t xml:space="preserve">CUOTA DE ALIMENTOS </t>
  </si>
  <si>
    <t>AÑO</t>
  </si>
  <si>
    <t>VESTUARIO DEL MENOR</t>
  </si>
  <si>
    <t>TOTAL DE LAS PRETENSIONES</t>
  </si>
  <si>
    <t xml:space="preserve">JUNIO </t>
  </si>
  <si>
    <t>41.515.</t>
  </si>
  <si>
    <t>0.50</t>
  </si>
  <si>
    <t xml:space="preserve">MES </t>
  </si>
  <si>
    <t>CUOTA DE ALIMENTOS</t>
  </si>
  <si>
    <t>INCREMENTO SLMLV</t>
  </si>
  <si>
    <t>VALOR CAPITAL</t>
  </si>
  <si>
    <t xml:space="preserve">VALOR DEL INTERES MORATORIA </t>
  </si>
  <si>
    <t>LIQUIDACION INTERES MORATORIO</t>
  </si>
  <si>
    <t>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</si>
</sst>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\ * #,##0.00_-;\-&quot;$&quot;\ * #,##0.00_-;_-&quot;$&quot;\ * &quot;-&quot;??_-;_-@_-"/>
    <numFmt numFmtId="164" formatCode="&quot;$&quot;\ #,##0.00"/>
    <numFmt numFmtId="165" formatCode="_-[$$-240A]\ * #,##0.00_-;\-[$$-240A]\ * #,##0.00_-;_-[$$-240A]\ * &quot;-&quot;??_-;_-@_-"/>
    <numFmt numFmtId="166" formatCode="&quot;$&quot;\ #,##0.000"/>
    <numFmt numFmtId="167" formatCode="&quot;$&quot;\ #,##0"/>
    <numFmt numFmtId="168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4">
    <xf numFmtId="0" fontId="0" fillId="0" borderId="0" xfId="0"/>
    <xf numFmtId="164" fontId="0" fillId="0" borderId="0" xfId="0" applyNumberFormat="1"/>
    <xf numFmtId="10" fontId="0" fillId="0" borderId="0" xfId="0" applyNumberFormat="1"/>
    <xf numFmtId="164" fontId="1" fillId="0" borderId="1" xfId="0" applyNumberFormat="1" applyFont="1" applyBorder="1"/>
    <xf numFmtId="10" fontId="1" fillId="0" borderId="1" xfId="0" applyNumberFormat="1" applyFont="1" applyBorder="1"/>
    <xf numFmtId="164" fontId="3" fillId="0" borderId="1" xfId="0" applyNumberFormat="1" applyFont="1" applyBorder="1"/>
    <xf numFmtId="164" fontId="2" fillId="0" borderId="1" xfId="0" applyNumberFormat="1" applyFont="1" applyBorder="1"/>
    <xf numFmtId="0" fontId="3" fillId="0" borderId="1" xfId="0" applyFont="1" applyBorder="1"/>
    <xf numFmtId="0" fontId="1" fillId="0" borderId="1" xfId="0" applyFont="1" applyBorder="1"/>
    <xf numFmtId="9" fontId="1" fillId="0" borderId="1" xfId="0" applyNumberFormat="1" applyFont="1" applyBorder="1"/>
    <xf numFmtId="0" fontId="0" fillId="0" borderId="1" xfId="0" applyBorder="1"/>
    <xf numFmtId="3" fontId="0" fillId="0" borderId="1" xfId="0" applyNumberFormat="1" applyBorder="1"/>
    <xf numFmtId="0" fontId="0" fillId="0" borderId="2" xfId="0" applyBorder="1"/>
    <xf numFmtId="3" fontId="0" fillId="0" borderId="2" xfId="0" applyNumberFormat="1" applyBorder="1"/>
    <xf numFmtId="165" fontId="1" fillId="0" borderId="1" xfId="1" applyNumberFormat="1" applyFont="1" applyBorder="1"/>
    <xf numFmtId="166" fontId="1" fillId="0" borderId="1" xfId="0" applyNumberFormat="1" applyFont="1" applyBorder="1"/>
    <xf numFmtId="9" fontId="1" fillId="0" borderId="1" xfId="2" applyFont="1" applyBorder="1"/>
    <xf numFmtId="168" fontId="0" fillId="0" borderId="0" xfId="0" applyNumberFormat="1"/>
    <xf numFmtId="0" fontId="8" fillId="0" borderId="1" xfId="0" applyFont="1" applyBorder="1"/>
    <xf numFmtId="164" fontId="8" fillId="0" borderId="1" xfId="0" applyNumberFormat="1" applyFont="1" applyBorder="1"/>
    <xf numFmtId="168" fontId="8" fillId="0" borderId="1" xfId="0" applyNumberFormat="1" applyFont="1" applyBorder="1"/>
    <xf numFmtId="164" fontId="8" fillId="0" borderId="1" xfId="0" applyNumberFormat="1" applyFont="1" applyBorder="1" applyAlignment="1"/>
    <xf numFmtId="164" fontId="8" fillId="0" borderId="1" xfId="0" applyNumberFormat="1" applyFont="1" applyBorder="1" applyAlignment="1">
      <alignment horizontal="left"/>
    </xf>
    <xf numFmtId="167" fontId="8" fillId="0" borderId="1" xfId="0" applyNumberFormat="1" applyFont="1" applyBorder="1"/>
    <xf numFmtId="9" fontId="8" fillId="0" borderId="1" xfId="2" applyFont="1" applyBorder="1"/>
    <xf numFmtId="166" fontId="8" fillId="0" borderId="1" xfId="0" applyNumberFormat="1" applyFont="1" applyBorder="1" applyAlignment="1"/>
    <xf numFmtId="167" fontId="8" fillId="0" borderId="1" xfId="0" applyNumberFormat="1" applyFont="1" applyBorder="1" applyAlignment="1">
      <alignment horizontal="left"/>
    </xf>
    <xf numFmtId="166" fontId="8" fillId="0" borderId="1" xfId="0" applyNumberFormat="1" applyFont="1" applyBorder="1"/>
    <xf numFmtId="164" fontId="9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55" zoomScaleNormal="55" workbookViewId="0">
      <selection activeCell="J11" sqref="J11"/>
    </sheetView>
  </sheetViews>
  <sheetFormatPr baseColWidth="10" defaultRowHeight="15" x14ac:dyDescent="0.25"/>
  <cols>
    <col min="2" max="2" width="23.7109375" customWidth="1"/>
    <col min="3" max="3" width="25.140625" style="1" customWidth="1"/>
    <col min="4" max="4" width="18.28515625" style="2" bestFit="1" customWidth="1"/>
    <col min="5" max="5" width="26.140625" style="1" customWidth="1"/>
    <col min="6" max="6" width="21.28515625" style="1" customWidth="1"/>
    <col min="7" max="8" width="23.42578125" style="1" customWidth="1"/>
    <col min="9" max="9" width="19.85546875" style="2" bestFit="1" customWidth="1"/>
    <col min="10" max="10" width="31" style="1" customWidth="1"/>
    <col min="15" max="15" width="20.85546875" customWidth="1"/>
  </cols>
  <sheetData>
    <row r="1" spans="1:15" x14ac:dyDescent="0.25">
      <c r="A1" s="8" t="s">
        <v>0</v>
      </c>
      <c r="B1" s="8" t="s">
        <v>1</v>
      </c>
      <c r="C1" s="3" t="s">
        <v>26</v>
      </c>
      <c r="D1" s="4" t="s">
        <v>2</v>
      </c>
      <c r="E1" s="3" t="s">
        <v>15</v>
      </c>
      <c r="F1" s="3" t="s">
        <v>16</v>
      </c>
      <c r="G1" s="3" t="s">
        <v>17</v>
      </c>
      <c r="H1" s="3" t="s">
        <v>20</v>
      </c>
      <c r="I1" s="4" t="s">
        <v>18</v>
      </c>
      <c r="J1" s="3" t="s">
        <v>19</v>
      </c>
      <c r="K1" s="29" t="s">
        <v>22</v>
      </c>
      <c r="L1" s="29"/>
      <c r="M1" s="29"/>
      <c r="N1" s="29"/>
      <c r="O1" s="30" t="s">
        <v>23</v>
      </c>
    </row>
    <row r="2" spans="1:15" x14ac:dyDescent="0.25">
      <c r="A2" s="8">
        <v>2022</v>
      </c>
      <c r="B2" s="8" t="s">
        <v>30</v>
      </c>
      <c r="C2" s="3">
        <v>241515</v>
      </c>
      <c r="D2" s="4">
        <v>0.1007</v>
      </c>
      <c r="E2" s="14" t="s">
        <v>31</v>
      </c>
      <c r="F2" s="3">
        <v>0</v>
      </c>
      <c r="G2" s="15">
        <v>241.51499999999999</v>
      </c>
      <c r="H2" s="15">
        <v>241.51499999999999</v>
      </c>
      <c r="I2" s="16" t="s">
        <v>32</v>
      </c>
      <c r="J2" s="3">
        <v>1207</v>
      </c>
      <c r="K2" s="29"/>
      <c r="L2" s="29"/>
      <c r="M2" s="29"/>
      <c r="N2" s="29"/>
      <c r="O2" s="30"/>
    </row>
    <row r="3" spans="1:15" x14ac:dyDescent="0.25">
      <c r="A3" s="8">
        <v>2019</v>
      </c>
      <c r="B3" s="8" t="s">
        <v>5</v>
      </c>
      <c r="C3" s="3">
        <v>700000</v>
      </c>
      <c r="D3" s="4"/>
      <c r="E3" s="3"/>
      <c r="F3" s="3"/>
      <c r="G3" s="3"/>
      <c r="H3" s="3"/>
      <c r="I3" s="4"/>
      <c r="J3" s="3"/>
      <c r="K3" s="29"/>
      <c r="L3" s="29"/>
      <c r="M3" s="29"/>
      <c r="N3" s="29"/>
      <c r="O3" s="30"/>
    </row>
    <row r="4" spans="1:15" x14ac:dyDescent="0.25">
      <c r="A4" s="8">
        <v>2020</v>
      </c>
      <c r="B4" s="8" t="s">
        <v>3</v>
      </c>
      <c r="C4" s="3">
        <f>C3+E4</f>
        <v>714490.9</v>
      </c>
      <c r="D4" s="4">
        <v>0.06</v>
      </c>
      <c r="E4" s="3">
        <f>C2*D4</f>
        <v>14490.9</v>
      </c>
      <c r="F4" s="3">
        <v>0</v>
      </c>
      <c r="G4" s="3">
        <f t="shared" ref="G4:G29" si="0">C4-F4</f>
        <v>714490.9</v>
      </c>
      <c r="H4" s="3">
        <f>G4</f>
        <v>714490.9</v>
      </c>
      <c r="I4" s="4" t="s">
        <v>21</v>
      </c>
      <c r="J4" s="3">
        <v>3710</v>
      </c>
      <c r="K4" s="29">
        <v>1207</v>
      </c>
      <c r="L4" s="30"/>
      <c r="M4" s="30"/>
      <c r="N4" s="30"/>
      <c r="O4" s="3"/>
    </row>
    <row r="5" spans="1:15" x14ac:dyDescent="0.25">
      <c r="A5" s="8">
        <v>2020</v>
      </c>
      <c r="B5" s="8" t="s">
        <v>6</v>
      </c>
      <c r="C5" s="3">
        <f>C4</f>
        <v>714490.9</v>
      </c>
      <c r="D5" s="4">
        <v>0.06</v>
      </c>
      <c r="E5" s="3">
        <v>42000</v>
      </c>
      <c r="F5" s="3">
        <v>0</v>
      </c>
      <c r="G5" s="3">
        <f t="shared" si="0"/>
        <v>714490.9</v>
      </c>
      <c r="H5" s="3">
        <f>H4+G5</f>
        <v>1428981.8</v>
      </c>
      <c r="I5" s="4" t="s">
        <v>21</v>
      </c>
      <c r="J5" s="3">
        <v>7420</v>
      </c>
      <c r="K5" s="29">
        <f t="shared" ref="K5:K29" si="1">K4+J5</f>
        <v>8627</v>
      </c>
      <c r="L5" s="30"/>
      <c r="M5" s="30"/>
      <c r="N5" s="30"/>
      <c r="O5" s="3">
        <f t="shared" ref="O5:O29" si="2">H5+K5</f>
        <v>1437608.8</v>
      </c>
    </row>
    <row r="6" spans="1:15" x14ac:dyDescent="0.25">
      <c r="A6" s="8">
        <v>2020</v>
      </c>
      <c r="B6" s="8" t="s">
        <v>7</v>
      </c>
      <c r="C6" s="3">
        <f>C5</f>
        <v>714490.9</v>
      </c>
      <c r="D6" s="4">
        <v>0.06</v>
      </c>
      <c r="E6" s="3">
        <v>42000</v>
      </c>
      <c r="F6" s="3">
        <v>0</v>
      </c>
      <c r="G6" s="3">
        <f t="shared" si="0"/>
        <v>714490.9</v>
      </c>
      <c r="H6" s="3">
        <f>H5+G6</f>
        <v>2143472.7000000002</v>
      </c>
      <c r="I6" s="4" t="s">
        <v>21</v>
      </c>
      <c r="J6" s="3">
        <v>11130</v>
      </c>
      <c r="K6" s="29">
        <f t="shared" si="1"/>
        <v>19757</v>
      </c>
      <c r="L6" s="30"/>
      <c r="M6" s="30"/>
      <c r="N6" s="30"/>
      <c r="O6" s="3">
        <f t="shared" si="2"/>
        <v>2163229.7000000002</v>
      </c>
    </row>
    <row r="7" spans="1:15" x14ac:dyDescent="0.25">
      <c r="A7" s="8">
        <v>2020</v>
      </c>
      <c r="B7" s="8" t="s">
        <v>8</v>
      </c>
      <c r="C7" s="3">
        <f>C6</f>
        <v>714490.9</v>
      </c>
      <c r="D7" s="4">
        <v>0.06</v>
      </c>
      <c r="E7" s="3">
        <v>42000</v>
      </c>
      <c r="F7" s="3">
        <v>0</v>
      </c>
      <c r="G7" s="3">
        <f t="shared" si="0"/>
        <v>714490.9</v>
      </c>
      <c r="H7" s="3">
        <f>H6+G7</f>
        <v>2857963.6</v>
      </c>
      <c r="I7" s="4" t="s">
        <v>21</v>
      </c>
      <c r="J7" s="3">
        <v>14840</v>
      </c>
      <c r="K7" s="29">
        <f t="shared" si="1"/>
        <v>34597</v>
      </c>
      <c r="L7" s="30"/>
      <c r="M7" s="30"/>
      <c r="N7" s="30"/>
      <c r="O7" s="3">
        <f t="shared" si="2"/>
        <v>2892560.6</v>
      </c>
    </row>
    <row r="8" spans="1:15" x14ac:dyDescent="0.25">
      <c r="A8" s="8">
        <v>2020</v>
      </c>
      <c r="B8" s="8" t="s">
        <v>9</v>
      </c>
      <c r="C8" s="3">
        <f>C7</f>
        <v>714490.9</v>
      </c>
      <c r="D8" s="4">
        <v>0.06</v>
      </c>
      <c r="E8" s="3">
        <v>42000</v>
      </c>
      <c r="F8" s="3">
        <v>0</v>
      </c>
      <c r="G8" s="3">
        <f t="shared" si="0"/>
        <v>714490.9</v>
      </c>
      <c r="H8" s="3">
        <f>G8+H7</f>
        <v>3572454.5</v>
      </c>
      <c r="I8" s="4" t="s">
        <v>21</v>
      </c>
      <c r="J8" s="3">
        <v>18550</v>
      </c>
      <c r="K8" s="29">
        <f t="shared" si="1"/>
        <v>53147</v>
      </c>
      <c r="L8" s="30"/>
      <c r="M8" s="30"/>
      <c r="N8" s="30"/>
      <c r="O8" s="3">
        <f t="shared" si="2"/>
        <v>3625601.5</v>
      </c>
    </row>
    <row r="9" spans="1:15" x14ac:dyDescent="0.25">
      <c r="A9" s="8">
        <v>2020</v>
      </c>
      <c r="B9" s="8" t="s">
        <v>10</v>
      </c>
      <c r="C9" s="3">
        <f t="shared" ref="C9:C15" si="3">C8</f>
        <v>714490.9</v>
      </c>
      <c r="D9" s="4">
        <v>0.06</v>
      </c>
      <c r="E9" s="3">
        <v>42000</v>
      </c>
      <c r="F9" s="3">
        <v>0</v>
      </c>
      <c r="G9" s="3">
        <f t="shared" si="0"/>
        <v>714490.9</v>
      </c>
      <c r="H9" s="3">
        <f t="shared" ref="H9:H29" si="4">H8+G9</f>
        <v>4286945.4000000004</v>
      </c>
      <c r="I9" s="4" t="s">
        <v>21</v>
      </c>
      <c r="J9" s="3">
        <v>22260</v>
      </c>
      <c r="K9" s="29">
        <f t="shared" si="1"/>
        <v>75407</v>
      </c>
      <c r="L9" s="30"/>
      <c r="M9" s="30"/>
      <c r="N9" s="30"/>
      <c r="O9" s="3">
        <f t="shared" si="2"/>
        <v>4362352.4000000004</v>
      </c>
    </row>
    <row r="10" spans="1:15" x14ac:dyDescent="0.25">
      <c r="A10" s="8">
        <v>2020</v>
      </c>
      <c r="B10" s="8" t="s">
        <v>11</v>
      </c>
      <c r="C10" s="3">
        <f t="shared" si="3"/>
        <v>714490.9</v>
      </c>
      <c r="D10" s="4">
        <v>0.06</v>
      </c>
      <c r="E10" s="3">
        <v>42000</v>
      </c>
      <c r="F10" s="3">
        <v>0</v>
      </c>
      <c r="G10" s="3">
        <f t="shared" si="0"/>
        <v>714490.9</v>
      </c>
      <c r="H10" s="3">
        <f t="shared" si="4"/>
        <v>5001436.3000000007</v>
      </c>
      <c r="I10" s="4" t="s">
        <v>21</v>
      </c>
      <c r="J10" s="3">
        <v>25970</v>
      </c>
      <c r="K10" s="29">
        <f t="shared" si="1"/>
        <v>101377</v>
      </c>
      <c r="L10" s="30"/>
      <c r="M10" s="30"/>
      <c r="N10" s="30"/>
      <c r="O10" s="3">
        <f t="shared" si="2"/>
        <v>5102813.3000000007</v>
      </c>
    </row>
    <row r="11" spans="1:15" x14ac:dyDescent="0.25">
      <c r="A11" s="8">
        <v>2020</v>
      </c>
      <c r="B11" s="8" t="s">
        <v>12</v>
      </c>
      <c r="C11" s="3">
        <f t="shared" si="3"/>
        <v>714490.9</v>
      </c>
      <c r="D11" s="4">
        <v>0.06</v>
      </c>
      <c r="E11" s="3">
        <v>42000</v>
      </c>
      <c r="F11" s="3">
        <v>0</v>
      </c>
      <c r="G11" s="3">
        <f t="shared" si="0"/>
        <v>714490.9</v>
      </c>
      <c r="H11" s="3">
        <f t="shared" si="4"/>
        <v>5715927.2000000011</v>
      </c>
      <c r="I11" s="4" t="s">
        <v>21</v>
      </c>
      <c r="J11" s="3">
        <v>29680</v>
      </c>
      <c r="K11" s="29">
        <f t="shared" si="1"/>
        <v>131057</v>
      </c>
      <c r="L11" s="30"/>
      <c r="M11" s="30"/>
      <c r="N11" s="30"/>
      <c r="O11" s="3">
        <f t="shared" si="2"/>
        <v>5846984.2000000011</v>
      </c>
    </row>
    <row r="12" spans="1:15" x14ac:dyDescent="0.25">
      <c r="A12" s="8">
        <v>2020</v>
      </c>
      <c r="B12" s="8" t="s">
        <v>13</v>
      </c>
      <c r="C12" s="3">
        <f t="shared" si="3"/>
        <v>714490.9</v>
      </c>
      <c r="D12" s="4">
        <v>0.06</v>
      </c>
      <c r="E12" s="3">
        <v>42000</v>
      </c>
      <c r="F12" s="3">
        <v>0</v>
      </c>
      <c r="G12" s="3">
        <f t="shared" si="0"/>
        <v>714490.9</v>
      </c>
      <c r="H12" s="3">
        <f t="shared" si="4"/>
        <v>6430418.1000000015</v>
      </c>
      <c r="I12" s="4" t="s">
        <v>21</v>
      </c>
      <c r="J12" s="3">
        <v>33390</v>
      </c>
      <c r="K12" s="29">
        <f t="shared" si="1"/>
        <v>164447</v>
      </c>
      <c r="L12" s="30"/>
      <c r="M12" s="30"/>
      <c r="N12" s="30"/>
      <c r="O12" s="3">
        <f t="shared" si="2"/>
        <v>6594865.1000000015</v>
      </c>
    </row>
    <row r="13" spans="1:15" x14ac:dyDescent="0.25">
      <c r="A13" s="8">
        <v>2020</v>
      </c>
      <c r="B13" s="8" t="s">
        <v>14</v>
      </c>
      <c r="C13" s="3">
        <f t="shared" si="3"/>
        <v>714490.9</v>
      </c>
      <c r="D13" s="4">
        <v>0.06</v>
      </c>
      <c r="E13" s="3">
        <v>42000</v>
      </c>
      <c r="F13" s="3">
        <v>0</v>
      </c>
      <c r="G13" s="3">
        <f t="shared" si="0"/>
        <v>714490.9</v>
      </c>
      <c r="H13" s="3">
        <f t="shared" si="4"/>
        <v>7144909.0000000019</v>
      </c>
      <c r="I13" s="4" t="s">
        <v>21</v>
      </c>
      <c r="J13" s="3">
        <v>37000</v>
      </c>
      <c r="K13" s="29">
        <f t="shared" si="1"/>
        <v>201447</v>
      </c>
      <c r="L13" s="30"/>
      <c r="M13" s="30"/>
      <c r="N13" s="30"/>
      <c r="O13" s="3">
        <f t="shared" si="2"/>
        <v>7346356.0000000019</v>
      </c>
    </row>
    <row r="14" spans="1:15" x14ac:dyDescent="0.25">
      <c r="A14" s="8">
        <v>2020</v>
      </c>
      <c r="B14" s="8" t="s">
        <v>4</v>
      </c>
      <c r="C14" s="3">
        <f t="shared" si="3"/>
        <v>714490.9</v>
      </c>
      <c r="D14" s="4">
        <v>0.06</v>
      </c>
      <c r="E14" s="3">
        <v>42000</v>
      </c>
      <c r="F14" s="3">
        <v>0</v>
      </c>
      <c r="G14" s="3">
        <f t="shared" si="0"/>
        <v>714490.9</v>
      </c>
      <c r="H14" s="3">
        <f t="shared" si="4"/>
        <v>7859399.9000000022</v>
      </c>
      <c r="I14" s="4" t="s">
        <v>21</v>
      </c>
      <c r="J14" s="3">
        <v>40810</v>
      </c>
      <c r="K14" s="29">
        <f t="shared" si="1"/>
        <v>242257</v>
      </c>
      <c r="L14" s="30"/>
      <c r="M14" s="30"/>
      <c r="N14" s="30"/>
      <c r="O14" s="3">
        <f t="shared" si="2"/>
        <v>8101656.9000000022</v>
      </c>
    </row>
    <row r="15" spans="1:15" x14ac:dyDescent="0.25">
      <c r="A15" s="8">
        <v>2020</v>
      </c>
      <c r="B15" s="8" t="s">
        <v>5</v>
      </c>
      <c r="C15" s="3">
        <f t="shared" si="3"/>
        <v>714490.9</v>
      </c>
      <c r="D15" s="4">
        <v>0.06</v>
      </c>
      <c r="E15" s="3">
        <v>42000</v>
      </c>
      <c r="F15" s="3">
        <v>0</v>
      </c>
      <c r="G15" s="3">
        <f t="shared" si="0"/>
        <v>714490.9</v>
      </c>
      <c r="H15" s="3">
        <f t="shared" si="4"/>
        <v>8573890.8000000026</v>
      </c>
      <c r="I15" s="4" t="s">
        <v>21</v>
      </c>
      <c r="J15" s="3">
        <v>44520</v>
      </c>
      <c r="K15" s="29">
        <f t="shared" si="1"/>
        <v>286777</v>
      </c>
      <c r="L15" s="30"/>
      <c r="M15" s="30"/>
      <c r="N15" s="30"/>
      <c r="O15" s="3">
        <f t="shared" si="2"/>
        <v>8860667.8000000026</v>
      </c>
    </row>
    <row r="16" spans="1:15" x14ac:dyDescent="0.25">
      <c r="A16" s="8">
        <v>2021</v>
      </c>
      <c r="B16" s="8" t="s">
        <v>3</v>
      </c>
      <c r="C16" s="3">
        <f>C15+E16</f>
        <v>757360.35400000005</v>
      </c>
      <c r="D16" s="4">
        <v>0.06</v>
      </c>
      <c r="E16" s="3">
        <f>C14*D16</f>
        <v>42869.453999999998</v>
      </c>
      <c r="F16" s="3">
        <v>0</v>
      </c>
      <c r="G16" s="3">
        <f t="shared" si="0"/>
        <v>757360.35400000005</v>
      </c>
      <c r="H16" s="3">
        <f t="shared" si="4"/>
        <v>9331251.1540000029</v>
      </c>
      <c r="I16" s="4" t="s">
        <v>21</v>
      </c>
      <c r="J16" s="3">
        <v>48452</v>
      </c>
      <c r="K16" s="29">
        <f t="shared" si="1"/>
        <v>335229</v>
      </c>
      <c r="L16" s="30"/>
      <c r="M16" s="30"/>
      <c r="N16" s="30"/>
      <c r="O16" s="3">
        <f t="shared" si="2"/>
        <v>9666480.1540000029</v>
      </c>
    </row>
    <row r="17" spans="1:15" x14ac:dyDescent="0.25">
      <c r="A17" s="8">
        <v>2021</v>
      </c>
      <c r="B17" s="8" t="s">
        <v>6</v>
      </c>
      <c r="C17" s="3">
        <v>786520</v>
      </c>
      <c r="D17" s="4">
        <v>0.06</v>
      </c>
      <c r="E17" s="3">
        <v>44520</v>
      </c>
      <c r="F17" s="3">
        <v>0</v>
      </c>
      <c r="G17" s="3">
        <f t="shared" si="0"/>
        <v>786520</v>
      </c>
      <c r="H17" s="3">
        <f t="shared" si="4"/>
        <v>10117771.154000003</v>
      </c>
      <c r="I17" s="4" t="s">
        <v>21</v>
      </c>
      <c r="J17" s="3">
        <v>52235</v>
      </c>
      <c r="K17" s="29">
        <f t="shared" si="1"/>
        <v>387464</v>
      </c>
      <c r="L17" s="30"/>
      <c r="M17" s="30"/>
      <c r="N17" s="30"/>
      <c r="O17" s="3">
        <f t="shared" si="2"/>
        <v>10505235.154000003</v>
      </c>
    </row>
    <row r="18" spans="1:15" x14ac:dyDescent="0.25">
      <c r="A18" s="8">
        <v>2021</v>
      </c>
      <c r="B18" s="8" t="s">
        <v>7</v>
      </c>
      <c r="C18" s="3">
        <v>786520</v>
      </c>
      <c r="D18" s="4">
        <v>0.06</v>
      </c>
      <c r="E18" s="3">
        <v>44520</v>
      </c>
      <c r="F18" s="3">
        <v>200000</v>
      </c>
      <c r="G18" s="3">
        <f t="shared" si="0"/>
        <v>586520</v>
      </c>
      <c r="H18" s="3">
        <f t="shared" si="4"/>
        <v>10704291.154000003</v>
      </c>
      <c r="I18" s="4" t="s">
        <v>21</v>
      </c>
      <c r="J18" s="3">
        <v>55315</v>
      </c>
      <c r="K18" s="29">
        <f t="shared" si="1"/>
        <v>442779</v>
      </c>
      <c r="L18" s="30"/>
      <c r="M18" s="30"/>
      <c r="N18" s="30"/>
      <c r="O18" s="3">
        <f t="shared" si="2"/>
        <v>11147070.154000003</v>
      </c>
    </row>
    <row r="19" spans="1:15" x14ac:dyDescent="0.25">
      <c r="A19" s="8">
        <v>2021</v>
      </c>
      <c r="B19" s="8" t="s">
        <v>8</v>
      </c>
      <c r="C19" s="3">
        <v>786520</v>
      </c>
      <c r="D19" s="4">
        <v>0.06</v>
      </c>
      <c r="E19" s="3">
        <v>44520</v>
      </c>
      <c r="F19" s="3">
        <v>200000</v>
      </c>
      <c r="G19" s="3">
        <f t="shared" si="0"/>
        <v>586520</v>
      </c>
      <c r="H19" s="3">
        <f t="shared" si="4"/>
        <v>11290811.154000003</v>
      </c>
      <c r="I19" s="4" t="s">
        <v>21</v>
      </c>
      <c r="J19" s="3">
        <v>58250</v>
      </c>
      <c r="K19" s="29">
        <f t="shared" si="1"/>
        <v>501029</v>
      </c>
      <c r="L19" s="30"/>
      <c r="M19" s="30"/>
      <c r="N19" s="30"/>
      <c r="O19" s="3">
        <f t="shared" si="2"/>
        <v>11791840.154000003</v>
      </c>
    </row>
    <row r="20" spans="1:15" x14ac:dyDescent="0.25">
      <c r="A20" s="8">
        <v>2021</v>
      </c>
      <c r="B20" s="8" t="s">
        <v>9</v>
      </c>
      <c r="C20" s="3">
        <v>786520</v>
      </c>
      <c r="D20" s="4">
        <v>0.06</v>
      </c>
      <c r="E20" s="3">
        <v>44520</v>
      </c>
      <c r="F20" s="3">
        <v>200000</v>
      </c>
      <c r="G20" s="3">
        <f t="shared" si="0"/>
        <v>586520</v>
      </c>
      <c r="H20" s="3">
        <f t="shared" si="4"/>
        <v>11877331.154000003</v>
      </c>
      <c r="I20" s="4" t="s">
        <v>21</v>
      </c>
      <c r="J20" s="3">
        <v>61180</v>
      </c>
      <c r="K20" s="29">
        <f t="shared" si="1"/>
        <v>562209</v>
      </c>
      <c r="L20" s="30"/>
      <c r="M20" s="30"/>
      <c r="N20" s="30"/>
      <c r="O20" s="3">
        <f t="shared" si="2"/>
        <v>12439540.154000003</v>
      </c>
    </row>
    <row r="21" spans="1:15" x14ac:dyDescent="0.25">
      <c r="A21" s="8">
        <v>2021</v>
      </c>
      <c r="B21" s="8" t="s">
        <v>10</v>
      </c>
      <c r="C21" s="3">
        <v>786520</v>
      </c>
      <c r="D21" s="4">
        <v>0.06</v>
      </c>
      <c r="E21" s="3">
        <v>44520</v>
      </c>
      <c r="F21" s="3">
        <v>0</v>
      </c>
      <c r="G21" s="3">
        <f t="shared" si="0"/>
        <v>786520</v>
      </c>
      <c r="H21" s="3">
        <f t="shared" si="4"/>
        <v>12663851.154000003</v>
      </c>
      <c r="I21" s="4" t="s">
        <v>21</v>
      </c>
      <c r="J21" s="3">
        <v>65115</v>
      </c>
      <c r="K21" s="29">
        <f t="shared" si="1"/>
        <v>627324</v>
      </c>
      <c r="L21" s="30"/>
      <c r="M21" s="30"/>
      <c r="N21" s="30"/>
      <c r="O21" s="3">
        <f t="shared" si="2"/>
        <v>13291175.154000003</v>
      </c>
    </row>
    <row r="22" spans="1:15" x14ac:dyDescent="0.25">
      <c r="A22" s="8">
        <v>2021</v>
      </c>
      <c r="B22" s="8" t="s">
        <v>11</v>
      </c>
      <c r="C22" s="3">
        <v>786520</v>
      </c>
      <c r="D22" s="4">
        <v>0.06</v>
      </c>
      <c r="E22" s="3">
        <v>44520</v>
      </c>
      <c r="F22" s="3">
        <v>0</v>
      </c>
      <c r="G22" s="3">
        <f t="shared" si="0"/>
        <v>786520</v>
      </c>
      <c r="H22" s="3">
        <f t="shared" si="4"/>
        <v>13450371.154000003</v>
      </c>
      <c r="I22" s="4" t="s">
        <v>21</v>
      </c>
      <c r="J22" s="3">
        <v>69048</v>
      </c>
      <c r="K22" s="29">
        <f t="shared" si="1"/>
        <v>696372</v>
      </c>
      <c r="L22" s="30"/>
      <c r="M22" s="30"/>
      <c r="N22" s="30"/>
      <c r="O22" s="3">
        <f t="shared" si="2"/>
        <v>14146743.154000003</v>
      </c>
    </row>
    <row r="23" spans="1:15" x14ac:dyDescent="0.25">
      <c r="A23" s="8">
        <v>2021</v>
      </c>
      <c r="B23" s="8" t="s">
        <v>12</v>
      </c>
      <c r="C23" s="3">
        <v>786520</v>
      </c>
      <c r="D23" s="4">
        <v>0.06</v>
      </c>
      <c r="E23" s="3">
        <v>44520</v>
      </c>
      <c r="F23" s="3">
        <v>300000</v>
      </c>
      <c r="G23" s="3">
        <f t="shared" si="0"/>
        <v>486520</v>
      </c>
      <c r="H23" s="3">
        <f t="shared" si="4"/>
        <v>13936891.154000003</v>
      </c>
      <c r="I23" s="4" t="s">
        <v>21</v>
      </c>
      <c r="J23" s="3">
        <v>71345</v>
      </c>
      <c r="K23" s="29">
        <f t="shared" si="1"/>
        <v>767717</v>
      </c>
      <c r="L23" s="30"/>
      <c r="M23" s="30"/>
      <c r="N23" s="30"/>
      <c r="O23" s="3">
        <f t="shared" si="2"/>
        <v>14704608.154000003</v>
      </c>
    </row>
    <row r="24" spans="1:15" x14ac:dyDescent="0.25">
      <c r="A24" s="8">
        <v>2021</v>
      </c>
      <c r="B24" s="8" t="s">
        <v>13</v>
      </c>
      <c r="C24" s="3">
        <v>786520</v>
      </c>
      <c r="D24" s="4">
        <v>0.06</v>
      </c>
      <c r="E24" s="3">
        <v>44520</v>
      </c>
      <c r="F24" s="3">
        <v>330000</v>
      </c>
      <c r="G24" s="3">
        <f t="shared" si="0"/>
        <v>456520</v>
      </c>
      <c r="H24" s="3">
        <f t="shared" si="4"/>
        <v>14393411.154000003</v>
      </c>
      <c r="I24" s="4" t="s">
        <v>21</v>
      </c>
      <c r="J24" s="3">
        <v>73763</v>
      </c>
      <c r="K24" s="29">
        <f t="shared" si="1"/>
        <v>841480</v>
      </c>
      <c r="L24" s="30"/>
      <c r="M24" s="30"/>
      <c r="N24" s="30"/>
      <c r="O24" s="3">
        <f t="shared" si="2"/>
        <v>15234891.154000003</v>
      </c>
    </row>
    <row r="25" spans="1:15" x14ac:dyDescent="0.25">
      <c r="A25" s="8">
        <v>2021</v>
      </c>
      <c r="B25" s="8" t="s">
        <v>14</v>
      </c>
      <c r="C25" s="3">
        <v>786520</v>
      </c>
      <c r="D25" s="4">
        <v>0.06</v>
      </c>
      <c r="E25" s="3">
        <v>44520</v>
      </c>
      <c r="F25" s="3">
        <v>300000</v>
      </c>
      <c r="G25" s="3">
        <f t="shared" si="0"/>
        <v>486520</v>
      </c>
      <c r="H25" s="3">
        <f t="shared" si="4"/>
        <v>14879931.154000003</v>
      </c>
      <c r="I25" s="4" t="s">
        <v>21</v>
      </c>
      <c r="J25" s="3">
        <v>76195</v>
      </c>
      <c r="K25" s="29">
        <f t="shared" si="1"/>
        <v>917675</v>
      </c>
      <c r="L25" s="30"/>
      <c r="M25" s="30"/>
      <c r="N25" s="30"/>
      <c r="O25" s="3">
        <f t="shared" si="2"/>
        <v>15797606.154000003</v>
      </c>
    </row>
    <row r="26" spans="1:15" x14ac:dyDescent="0.25">
      <c r="A26" s="8">
        <v>2021</v>
      </c>
      <c r="B26" s="8" t="s">
        <v>4</v>
      </c>
      <c r="C26" s="3">
        <v>786520</v>
      </c>
      <c r="D26" s="4">
        <v>0.06</v>
      </c>
      <c r="E26" s="3">
        <v>44520</v>
      </c>
      <c r="F26" s="3">
        <v>350000</v>
      </c>
      <c r="G26" s="3">
        <f t="shared" si="0"/>
        <v>436520</v>
      </c>
      <c r="H26" s="3">
        <f t="shared" si="4"/>
        <v>15316451.154000003</v>
      </c>
      <c r="I26" s="4" t="s">
        <v>21</v>
      </c>
      <c r="J26" s="3">
        <v>78375</v>
      </c>
      <c r="K26" s="29">
        <f t="shared" si="1"/>
        <v>996050</v>
      </c>
      <c r="L26" s="30"/>
      <c r="M26" s="30"/>
      <c r="N26" s="30"/>
      <c r="O26" s="3">
        <f t="shared" si="2"/>
        <v>16312501.154000003</v>
      </c>
    </row>
    <row r="27" spans="1:15" x14ac:dyDescent="0.25">
      <c r="A27" s="8">
        <v>2021</v>
      </c>
      <c r="B27" s="8" t="s">
        <v>5</v>
      </c>
      <c r="C27" s="3">
        <v>786520</v>
      </c>
      <c r="D27" s="4">
        <v>0.06</v>
      </c>
      <c r="E27" s="3">
        <v>44520</v>
      </c>
      <c r="F27" s="3">
        <v>350000</v>
      </c>
      <c r="G27" s="3">
        <f t="shared" si="0"/>
        <v>436520</v>
      </c>
      <c r="H27" s="3">
        <f t="shared" si="4"/>
        <v>15752971.154000003</v>
      </c>
      <c r="I27" s="4" t="s">
        <v>21</v>
      </c>
      <c r="J27" s="3">
        <v>80560</v>
      </c>
      <c r="K27" s="29">
        <f t="shared" si="1"/>
        <v>1076610</v>
      </c>
      <c r="L27" s="30"/>
      <c r="M27" s="30"/>
      <c r="N27" s="30"/>
      <c r="O27" s="3">
        <f t="shared" si="2"/>
        <v>16829581.154000003</v>
      </c>
    </row>
    <row r="28" spans="1:15" x14ac:dyDescent="0.25">
      <c r="A28" s="8">
        <v>2022</v>
      </c>
      <c r="B28" s="8" t="s">
        <v>3</v>
      </c>
      <c r="C28" s="3">
        <f>C27+E28</f>
        <v>865172</v>
      </c>
      <c r="D28" s="9">
        <v>0.1</v>
      </c>
      <c r="E28" s="3">
        <f>C27*D28</f>
        <v>78652</v>
      </c>
      <c r="F28" s="3">
        <v>0</v>
      </c>
      <c r="G28" s="3">
        <f t="shared" si="0"/>
        <v>865172</v>
      </c>
      <c r="H28" s="3">
        <f t="shared" si="4"/>
        <v>16618143.154000003</v>
      </c>
      <c r="I28" s="4" t="s">
        <v>21</v>
      </c>
      <c r="J28" s="3">
        <v>84885</v>
      </c>
      <c r="K28" s="29">
        <f t="shared" si="1"/>
        <v>1161495</v>
      </c>
      <c r="L28" s="30"/>
      <c r="M28" s="30"/>
      <c r="N28" s="30"/>
      <c r="O28" s="3">
        <f t="shared" si="2"/>
        <v>17779638.154000003</v>
      </c>
    </row>
    <row r="29" spans="1:15" ht="15.75" x14ac:dyDescent="0.25">
      <c r="A29" s="8">
        <v>2022</v>
      </c>
      <c r="B29" s="8" t="s">
        <v>6</v>
      </c>
      <c r="C29" s="3">
        <v>865172</v>
      </c>
      <c r="D29" s="4">
        <v>0.1</v>
      </c>
      <c r="E29" s="3">
        <v>78652</v>
      </c>
      <c r="F29" s="3">
        <v>0</v>
      </c>
      <c r="G29" s="3">
        <f t="shared" si="0"/>
        <v>865172</v>
      </c>
      <c r="H29" s="5">
        <f t="shared" si="4"/>
        <v>17483315.154000003</v>
      </c>
      <c r="I29" s="4" t="s">
        <v>21</v>
      </c>
      <c r="J29" s="3">
        <v>89210</v>
      </c>
      <c r="K29" s="31">
        <f t="shared" si="1"/>
        <v>1250705</v>
      </c>
      <c r="L29" s="32"/>
      <c r="M29" s="32"/>
      <c r="N29" s="32"/>
      <c r="O29" s="5">
        <f t="shared" si="2"/>
        <v>18734020.154000003</v>
      </c>
    </row>
    <row r="30" spans="1:15" ht="15.75" x14ac:dyDescent="0.25">
      <c r="A30" s="8"/>
      <c r="B30" s="8"/>
      <c r="C30" s="3"/>
      <c r="D30" s="4"/>
      <c r="E30" s="3"/>
      <c r="F30" s="3"/>
      <c r="G30" s="3"/>
      <c r="H30" s="6" t="s">
        <v>24</v>
      </c>
      <c r="I30" s="4"/>
      <c r="J30" s="3"/>
      <c r="K30" s="33" t="s">
        <v>25</v>
      </c>
      <c r="L30" s="33"/>
      <c r="M30" s="33"/>
      <c r="N30" s="33"/>
      <c r="O30" s="7" t="s">
        <v>23</v>
      </c>
    </row>
    <row r="32" spans="1:15" x14ac:dyDescent="0.25">
      <c r="A32" s="8" t="s">
        <v>27</v>
      </c>
      <c r="B32" s="8" t="s">
        <v>28</v>
      </c>
      <c r="C32" s="3" t="s">
        <v>23</v>
      </c>
      <c r="E32" s="3" t="s">
        <v>29</v>
      </c>
    </row>
    <row r="33" spans="1:5" ht="15.75" x14ac:dyDescent="0.25">
      <c r="A33" s="10">
        <v>2019</v>
      </c>
      <c r="B33" s="11">
        <v>600000</v>
      </c>
      <c r="C33" s="6">
        <f>B33+B34+B35+B36</f>
        <v>2400000</v>
      </c>
      <c r="E33" s="5">
        <f>C33+H29+K29</f>
        <v>21134020.154000003</v>
      </c>
    </row>
    <row r="34" spans="1:5" x14ac:dyDescent="0.25">
      <c r="A34" s="12">
        <v>2020</v>
      </c>
      <c r="B34" s="13">
        <v>600000</v>
      </c>
    </row>
    <row r="35" spans="1:5" x14ac:dyDescent="0.25">
      <c r="A35" s="10">
        <v>2021</v>
      </c>
      <c r="B35" s="11">
        <v>600000</v>
      </c>
    </row>
    <row r="36" spans="1:5" x14ac:dyDescent="0.25">
      <c r="A36" s="10">
        <v>2022</v>
      </c>
      <c r="B36" s="11">
        <v>600000</v>
      </c>
    </row>
  </sheetData>
  <mergeCells count="29">
    <mergeCell ref="K29:N29"/>
    <mergeCell ref="K1:N3"/>
    <mergeCell ref="O1:O3"/>
    <mergeCell ref="K30:N30"/>
    <mergeCell ref="K23:N23"/>
    <mergeCell ref="K24:N24"/>
    <mergeCell ref="K25:N25"/>
    <mergeCell ref="K26:N26"/>
    <mergeCell ref="K27:N27"/>
    <mergeCell ref="K28:N28"/>
    <mergeCell ref="K17:N17"/>
    <mergeCell ref="K18:N18"/>
    <mergeCell ref="K19:N19"/>
    <mergeCell ref="K20:N20"/>
    <mergeCell ref="K21:N21"/>
    <mergeCell ref="K22:N22"/>
    <mergeCell ref="K16:N16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K13:N13"/>
    <mergeCell ref="K14:N14"/>
    <mergeCell ref="K15:N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"/>
  <sheetViews>
    <sheetView tabSelected="1" zoomScale="78" zoomScaleNormal="85" workbookViewId="0">
      <selection activeCell="A17" sqref="A17"/>
    </sheetView>
  </sheetViews>
  <sheetFormatPr baseColWidth="10" defaultRowHeight="15" x14ac:dyDescent="0.25"/>
  <cols>
    <col min="2" max="2" width="18.140625" customWidth="1"/>
    <col min="3" max="3" width="28.140625" style="1" customWidth="1"/>
    <col min="4" max="4" width="24.85546875" style="17" customWidth="1"/>
    <col min="5" max="5" width="32.85546875" style="1" customWidth="1"/>
    <col min="6" max="6" width="22.5703125" customWidth="1"/>
    <col min="7" max="7" width="19.140625" style="1" customWidth="1"/>
    <col min="8" max="8" width="35" style="1" customWidth="1"/>
    <col min="9" max="9" width="29.7109375" style="17" customWidth="1"/>
    <col min="10" max="10" width="42.7109375" style="1" customWidth="1"/>
    <col min="11" max="11" width="43.7109375" customWidth="1"/>
    <col min="12" max="12" width="19.140625" customWidth="1"/>
    <col min="14" max="14" width="16.42578125" customWidth="1"/>
  </cols>
  <sheetData>
    <row r="1" spans="1:12" ht="18.75" x14ac:dyDescent="0.3">
      <c r="A1" s="18" t="s">
        <v>27</v>
      </c>
      <c r="B1" s="18" t="s">
        <v>33</v>
      </c>
      <c r="C1" s="19" t="s">
        <v>34</v>
      </c>
      <c r="D1" s="20" t="s">
        <v>35</v>
      </c>
      <c r="E1" s="19" t="s">
        <v>15</v>
      </c>
      <c r="F1" s="18" t="s">
        <v>16</v>
      </c>
      <c r="G1" s="19" t="s">
        <v>36</v>
      </c>
      <c r="H1" s="19" t="s">
        <v>20</v>
      </c>
      <c r="I1" s="20" t="s">
        <v>18</v>
      </c>
      <c r="J1" s="21" t="s">
        <v>37</v>
      </c>
      <c r="K1" s="18" t="s">
        <v>38</v>
      </c>
      <c r="L1" s="21" t="s">
        <v>23</v>
      </c>
    </row>
    <row r="2" spans="1:12" ht="18.75" x14ac:dyDescent="0.3">
      <c r="A2" s="18">
        <v>2022</v>
      </c>
      <c r="B2" s="18" t="s">
        <v>3</v>
      </c>
      <c r="C2" s="22">
        <v>241515</v>
      </c>
      <c r="D2" s="20">
        <v>0.1</v>
      </c>
      <c r="E2" s="23">
        <v>21942</v>
      </c>
      <c r="F2" s="18">
        <v>0</v>
      </c>
      <c r="G2" s="23">
        <v>241515</v>
      </c>
      <c r="H2" s="19">
        <f>G2</f>
        <v>241515</v>
      </c>
      <c r="I2" s="24" t="s">
        <v>39</v>
      </c>
      <c r="J2" s="19">
        <v>1207</v>
      </c>
      <c r="K2" s="19">
        <f>J2</f>
        <v>1207</v>
      </c>
      <c r="L2" s="19">
        <f>H2+K2</f>
        <v>242722</v>
      </c>
    </row>
    <row r="3" spans="1:12" ht="18.75" x14ac:dyDescent="0.3">
      <c r="A3" s="18">
        <v>2022</v>
      </c>
      <c r="B3" s="18" t="s">
        <v>6</v>
      </c>
      <c r="C3" s="22">
        <v>241515</v>
      </c>
      <c r="D3" s="20">
        <v>0.1</v>
      </c>
      <c r="E3" s="23">
        <v>21942</v>
      </c>
      <c r="F3" s="18">
        <v>0</v>
      </c>
      <c r="G3" s="23">
        <v>241515</v>
      </c>
      <c r="H3" s="19">
        <f>H2+G3</f>
        <v>483030</v>
      </c>
      <c r="I3" s="20">
        <v>0.5</v>
      </c>
      <c r="J3" s="21">
        <v>2415</v>
      </c>
      <c r="K3" s="19">
        <f>K2+J3</f>
        <v>3622</v>
      </c>
      <c r="L3" s="19">
        <f t="shared" ref="L3:L17" si="0">H3+K3</f>
        <v>486652</v>
      </c>
    </row>
    <row r="4" spans="1:12" ht="18.75" x14ac:dyDescent="0.3">
      <c r="A4" s="18">
        <v>2022</v>
      </c>
      <c r="B4" s="18" t="s">
        <v>7</v>
      </c>
      <c r="C4" s="22">
        <v>241515</v>
      </c>
      <c r="D4" s="20">
        <v>0.1</v>
      </c>
      <c r="E4" s="23">
        <v>21942</v>
      </c>
      <c r="F4" s="18">
        <v>0</v>
      </c>
      <c r="G4" s="23">
        <v>241515</v>
      </c>
      <c r="H4" s="19">
        <f t="shared" ref="H4:H17" si="1">H3+G4</f>
        <v>724545</v>
      </c>
      <c r="I4" s="20" t="s">
        <v>21</v>
      </c>
      <c r="J4" s="21">
        <v>3622</v>
      </c>
      <c r="K4" s="19">
        <f t="shared" ref="K4:K17" si="2">K3+J4</f>
        <v>7244</v>
      </c>
      <c r="L4" s="19">
        <f t="shared" si="0"/>
        <v>731789</v>
      </c>
    </row>
    <row r="5" spans="1:12" ht="18.75" x14ac:dyDescent="0.3">
      <c r="A5" s="18">
        <v>2022</v>
      </c>
      <c r="B5" s="18" t="s">
        <v>8</v>
      </c>
      <c r="C5" s="22">
        <v>241515</v>
      </c>
      <c r="D5" s="20">
        <v>0.1</v>
      </c>
      <c r="E5" s="23">
        <v>21942</v>
      </c>
      <c r="F5" s="18">
        <v>0</v>
      </c>
      <c r="G5" s="23">
        <v>241515</v>
      </c>
      <c r="H5" s="19">
        <f t="shared" si="1"/>
        <v>966060</v>
      </c>
      <c r="I5" s="20" t="s">
        <v>21</v>
      </c>
      <c r="J5" s="21">
        <v>4830</v>
      </c>
      <c r="K5" s="19">
        <f t="shared" si="2"/>
        <v>12074</v>
      </c>
      <c r="L5" s="19">
        <f t="shared" si="0"/>
        <v>978134</v>
      </c>
    </row>
    <row r="6" spans="1:12" ht="18.75" x14ac:dyDescent="0.3">
      <c r="A6" s="18">
        <v>2022</v>
      </c>
      <c r="B6" s="18" t="s">
        <v>9</v>
      </c>
      <c r="C6" s="22">
        <v>241515</v>
      </c>
      <c r="D6" s="20">
        <v>0.1</v>
      </c>
      <c r="E6" s="23">
        <v>21942</v>
      </c>
      <c r="F6" s="18">
        <v>0</v>
      </c>
      <c r="G6" s="23">
        <v>241515</v>
      </c>
      <c r="H6" s="19">
        <f t="shared" si="1"/>
        <v>1207575</v>
      </c>
      <c r="I6" s="20" t="s">
        <v>21</v>
      </c>
      <c r="J6" s="25">
        <v>6.0369999999999999</v>
      </c>
      <c r="K6" s="19">
        <f t="shared" si="2"/>
        <v>12080.037</v>
      </c>
      <c r="L6" s="19">
        <f t="shared" si="0"/>
        <v>1219655.037</v>
      </c>
    </row>
    <row r="7" spans="1:12" ht="18.75" x14ac:dyDescent="0.3">
      <c r="A7" s="18">
        <v>2022</v>
      </c>
      <c r="B7" s="18" t="s">
        <v>10</v>
      </c>
      <c r="C7" s="26">
        <v>241515</v>
      </c>
      <c r="D7" s="20">
        <v>0.1</v>
      </c>
      <c r="E7" s="23">
        <v>21942</v>
      </c>
      <c r="F7" s="18">
        <v>0</v>
      </c>
      <c r="G7" s="23">
        <f t="shared" ref="G7:G13" si="3">C7-F7</f>
        <v>241515</v>
      </c>
      <c r="H7" s="19">
        <f t="shared" si="1"/>
        <v>1449090</v>
      </c>
      <c r="I7" s="20" t="s">
        <v>21</v>
      </c>
      <c r="J7" s="19">
        <v>7.2450000000000001</v>
      </c>
      <c r="K7" s="19">
        <f t="shared" si="2"/>
        <v>12087.282000000001</v>
      </c>
      <c r="L7" s="19">
        <f t="shared" si="0"/>
        <v>1461177.2819999999</v>
      </c>
    </row>
    <row r="8" spans="1:12" ht="18.75" x14ac:dyDescent="0.3">
      <c r="A8" s="18">
        <v>2022</v>
      </c>
      <c r="B8" s="18" t="s">
        <v>11</v>
      </c>
      <c r="C8" s="26">
        <v>241515</v>
      </c>
      <c r="D8" s="20">
        <v>0.1</v>
      </c>
      <c r="E8" s="23">
        <v>21942</v>
      </c>
      <c r="F8" s="18">
        <v>0</v>
      </c>
      <c r="G8" s="23">
        <f t="shared" si="3"/>
        <v>241515</v>
      </c>
      <c r="H8" s="19">
        <f t="shared" si="1"/>
        <v>1690605</v>
      </c>
      <c r="I8" s="20" t="s">
        <v>21</v>
      </c>
      <c r="J8" s="19">
        <v>8453</v>
      </c>
      <c r="K8" s="19">
        <f t="shared" si="2"/>
        <v>20540.281999999999</v>
      </c>
      <c r="L8" s="19">
        <f t="shared" si="0"/>
        <v>1711145.2819999999</v>
      </c>
    </row>
    <row r="9" spans="1:12" ht="18.75" x14ac:dyDescent="0.3">
      <c r="A9" s="18">
        <v>2022</v>
      </c>
      <c r="B9" s="18" t="s">
        <v>12</v>
      </c>
      <c r="C9" s="26">
        <v>241515</v>
      </c>
      <c r="D9" s="20">
        <v>0.1</v>
      </c>
      <c r="E9" s="23">
        <v>21942</v>
      </c>
      <c r="F9" s="18">
        <v>0</v>
      </c>
      <c r="G9" s="23">
        <f t="shared" si="3"/>
        <v>241515</v>
      </c>
      <c r="H9" s="19">
        <f t="shared" si="1"/>
        <v>1932120</v>
      </c>
      <c r="I9" s="20" t="s">
        <v>21</v>
      </c>
      <c r="J9" s="27">
        <v>9.66</v>
      </c>
      <c r="K9" s="19">
        <f t="shared" si="2"/>
        <v>20549.941999999999</v>
      </c>
      <c r="L9" s="19">
        <f t="shared" si="0"/>
        <v>1952669.942</v>
      </c>
    </row>
    <row r="10" spans="1:12" ht="18.75" x14ac:dyDescent="0.3">
      <c r="A10" s="18">
        <v>2022</v>
      </c>
      <c r="B10" s="18" t="s">
        <v>13</v>
      </c>
      <c r="C10" s="26">
        <v>241515</v>
      </c>
      <c r="D10" s="20">
        <v>0.1</v>
      </c>
      <c r="E10" s="23">
        <v>21942</v>
      </c>
      <c r="F10" s="18">
        <v>0</v>
      </c>
      <c r="G10" s="23">
        <f t="shared" si="3"/>
        <v>241515</v>
      </c>
      <c r="H10" s="19">
        <f t="shared" si="1"/>
        <v>2173635</v>
      </c>
      <c r="I10" s="20" t="s">
        <v>21</v>
      </c>
      <c r="J10" s="27">
        <v>10.868</v>
      </c>
      <c r="K10" s="19">
        <f t="shared" si="2"/>
        <v>20560.809999999998</v>
      </c>
      <c r="L10" s="19">
        <f t="shared" si="0"/>
        <v>2194195.81</v>
      </c>
    </row>
    <row r="11" spans="1:12" ht="18.75" x14ac:dyDescent="0.3">
      <c r="A11" s="18">
        <v>2022</v>
      </c>
      <c r="B11" s="18" t="s">
        <v>14</v>
      </c>
      <c r="C11" s="26">
        <v>241515</v>
      </c>
      <c r="D11" s="20">
        <v>0.1</v>
      </c>
      <c r="E11" s="23">
        <v>21942</v>
      </c>
      <c r="F11" s="18">
        <v>0</v>
      </c>
      <c r="G11" s="23">
        <f t="shared" si="3"/>
        <v>241515</v>
      </c>
      <c r="H11" s="19">
        <f t="shared" si="1"/>
        <v>2415150</v>
      </c>
      <c r="I11" s="20" t="s">
        <v>21</v>
      </c>
      <c r="J11" s="27">
        <v>12.074999999999999</v>
      </c>
      <c r="K11" s="19">
        <f t="shared" si="2"/>
        <v>20572.884999999998</v>
      </c>
      <c r="L11" s="19">
        <f t="shared" si="0"/>
        <v>2435722.8849999998</v>
      </c>
    </row>
    <row r="12" spans="1:12" ht="18.75" x14ac:dyDescent="0.3">
      <c r="A12" s="18">
        <v>2022</v>
      </c>
      <c r="B12" s="18" t="s">
        <v>4</v>
      </c>
      <c r="C12" s="26">
        <v>241515</v>
      </c>
      <c r="D12" s="20">
        <v>0.1</v>
      </c>
      <c r="E12" s="23">
        <v>21942</v>
      </c>
      <c r="F12" s="18">
        <v>0</v>
      </c>
      <c r="G12" s="23">
        <f t="shared" si="3"/>
        <v>241515</v>
      </c>
      <c r="H12" s="19">
        <f t="shared" si="1"/>
        <v>2656665</v>
      </c>
      <c r="I12" s="20" t="s">
        <v>21</v>
      </c>
      <c r="J12" s="27">
        <v>13.282999999999999</v>
      </c>
      <c r="K12" s="19">
        <f t="shared" si="2"/>
        <v>20586.167999999998</v>
      </c>
      <c r="L12" s="19">
        <f t="shared" si="0"/>
        <v>2677251.1680000001</v>
      </c>
    </row>
    <row r="13" spans="1:12" ht="18.75" x14ac:dyDescent="0.3">
      <c r="A13" s="18">
        <v>2022</v>
      </c>
      <c r="B13" s="18" t="s">
        <v>5</v>
      </c>
      <c r="C13" s="26">
        <v>241515</v>
      </c>
      <c r="D13" s="20">
        <v>0.1</v>
      </c>
      <c r="E13" s="23">
        <v>21942</v>
      </c>
      <c r="F13" s="18">
        <v>0</v>
      </c>
      <c r="G13" s="23">
        <f t="shared" si="3"/>
        <v>241515</v>
      </c>
      <c r="H13" s="19">
        <f t="shared" si="1"/>
        <v>2898180</v>
      </c>
      <c r="I13" s="20" t="s">
        <v>21</v>
      </c>
      <c r="J13" s="27">
        <v>14.49</v>
      </c>
      <c r="K13" s="19">
        <f t="shared" si="2"/>
        <v>20600.657999999999</v>
      </c>
      <c r="L13" s="19">
        <f t="shared" si="0"/>
        <v>2918780.6579999998</v>
      </c>
    </row>
    <row r="14" spans="1:12" ht="18.75" x14ac:dyDescent="0.3">
      <c r="A14" s="18">
        <v>2023</v>
      </c>
      <c r="B14" s="18" t="s">
        <v>3</v>
      </c>
      <c r="C14" s="26">
        <f>C13+E14</f>
        <v>280157</v>
      </c>
      <c r="D14" s="20">
        <v>0.16</v>
      </c>
      <c r="E14" s="19">
        <v>38642</v>
      </c>
      <c r="F14" s="18">
        <v>0</v>
      </c>
      <c r="G14" s="19">
        <v>280157</v>
      </c>
      <c r="H14" s="19">
        <f t="shared" si="1"/>
        <v>3178337</v>
      </c>
      <c r="I14" s="20" t="s">
        <v>21</v>
      </c>
      <c r="J14" s="19">
        <v>15891</v>
      </c>
      <c r="K14" s="19">
        <f t="shared" si="2"/>
        <v>36491.657999999996</v>
      </c>
      <c r="L14" s="19">
        <f t="shared" si="0"/>
        <v>3214828.6579999998</v>
      </c>
    </row>
    <row r="15" spans="1:12" ht="18.75" x14ac:dyDescent="0.3">
      <c r="A15" s="18">
        <v>2023</v>
      </c>
      <c r="B15" s="18" t="s">
        <v>6</v>
      </c>
      <c r="C15" s="26">
        <v>280157</v>
      </c>
      <c r="D15" s="20">
        <v>0.16</v>
      </c>
      <c r="E15" s="19">
        <v>38642</v>
      </c>
      <c r="F15" s="18">
        <v>0</v>
      </c>
      <c r="G15" s="19">
        <v>280157</v>
      </c>
      <c r="H15" s="19">
        <f t="shared" si="1"/>
        <v>3458494</v>
      </c>
      <c r="I15" s="20" t="s">
        <v>21</v>
      </c>
      <c r="J15" s="19">
        <v>17292</v>
      </c>
      <c r="K15" s="19">
        <f t="shared" si="2"/>
        <v>53783.657999999996</v>
      </c>
      <c r="L15" s="19">
        <f t="shared" si="0"/>
        <v>3512277.6579999998</v>
      </c>
    </row>
    <row r="16" spans="1:12" ht="18.75" x14ac:dyDescent="0.3">
      <c r="A16" s="18">
        <v>2023</v>
      </c>
      <c r="B16" s="18" t="s">
        <v>7</v>
      </c>
      <c r="C16" s="26">
        <v>280157</v>
      </c>
      <c r="D16" s="20">
        <v>0.16</v>
      </c>
      <c r="E16" s="19">
        <v>38642</v>
      </c>
      <c r="F16" s="18">
        <v>0</v>
      </c>
      <c r="G16" s="19">
        <v>280157</v>
      </c>
      <c r="H16" s="19">
        <f t="shared" si="1"/>
        <v>3738651</v>
      </c>
      <c r="I16" s="20" t="s">
        <v>21</v>
      </c>
      <c r="J16" s="27">
        <v>18.693000000000001</v>
      </c>
      <c r="K16" s="19">
        <f t="shared" si="2"/>
        <v>53802.350999999995</v>
      </c>
      <c r="L16" s="19">
        <f t="shared" si="0"/>
        <v>3792453.3509999998</v>
      </c>
    </row>
    <row r="17" spans="1:12" ht="18.75" x14ac:dyDescent="0.3">
      <c r="A17" s="18">
        <v>2023</v>
      </c>
      <c r="B17" s="18" t="s">
        <v>8</v>
      </c>
      <c r="C17" s="26">
        <v>280157</v>
      </c>
      <c r="D17" s="20">
        <v>0.16</v>
      </c>
      <c r="E17" s="19">
        <v>38642</v>
      </c>
      <c r="F17" s="18">
        <v>0</v>
      </c>
      <c r="G17" s="19">
        <v>280157</v>
      </c>
      <c r="H17" s="19">
        <f t="shared" si="1"/>
        <v>4018808</v>
      </c>
      <c r="I17" s="20" t="s">
        <v>21</v>
      </c>
      <c r="J17" s="19">
        <v>20094</v>
      </c>
      <c r="K17" s="19">
        <f t="shared" si="2"/>
        <v>73896.350999999995</v>
      </c>
      <c r="L17" s="28">
        <f t="shared" si="0"/>
        <v>4092704.3509999998</v>
      </c>
    </row>
  </sheetData>
  <phoneticPr fontId="5" type="noConversion"/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Jimmy Giovanni Acevedo Barrero</cp:lastModifiedBy>
  <dcterms:created xsi:type="dcterms:W3CDTF">2022-02-01T15:30:54Z</dcterms:created>
  <dcterms:modified xsi:type="dcterms:W3CDTF">2023-05-11T21:00:34Z</dcterms:modified>
</cp:coreProperties>
</file>