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ENRY GIRALDO SECRETARIA DE SALUD\DEMANDA PROCESO\HOSPITAL SAN VICENTE DE PAUL\"/>
    </mc:Choice>
  </mc:AlternateContent>
  <bookViews>
    <workbookView xWindow="0" yWindow="0" windowWidth="21600" windowHeight="8730"/>
  </bookViews>
  <sheets>
    <sheet name="ENVIAR RES" sheetId="1" r:id="rId1"/>
  </sheets>
  <externalReferences>
    <externalReference r:id="rId2"/>
  </externalReferences>
  <definedNames>
    <definedName name="_xlnm._FilterDatabase" localSheetId="0" hidden="1">'ENVIAR RES'!$A$2:$N$38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M38" i="1"/>
  <c r="I37" i="1"/>
  <c r="H37" i="1"/>
  <c r="G37" i="1"/>
  <c r="F37" i="1"/>
  <c r="E37" i="1"/>
  <c r="D37" i="1"/>
  <c r="C37" i="1"/>
  <c r="M36" i="1"/>
  <c r="L36" i="1"/>
  <c r="M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L7" i="1"/>
  <c r="J7" i="1"/>
  <c r="M7" i="1" s="1"/>
  <c r="M6" i="1"/>
  <c r="L6" i="1"/>
  <c r="L5" i="1"/>
  <c r="J5" i="1"/>
  <c r="M5" i="1" s="1"/>
  <c r="L4" i="1"/>
  <c r="J4" i="1"/>
  <c r="M4" i="1" s="1"/>
  <c r="M3" i="1"/>
  <c r="L3" i="1"/>
  <c r="J3" i="1"/>
  <c r="J37" i="1" l="1"/>
</calcChain>
</file>

<file path=xl/sharedStrings.xml><?xml version="1.0" encoding="utf-8"?>
<sst xmlns="http://schemas.openxmlformats.org/spreadsheetml/2006/main" count="86" uniqueCount="23">
  <si>
    <t>INFORMACION IPS</t>
  </si>
  <si>
    <t>INFORMACION SECRETARIA DE SALUD DPTAL DEL CAUCA</t>
  </si>
  <si>
    <t>FACTURA</t>
  </si>
  <si>
    <t>TIPO</t>
  </si>
  <si>
    <t>VALOR INICIAL FACTURA</t>
  </si>
  <si>
    <t>SALDO FINAL A COBRAR</t>
  </si>
  <si>
    <t>VR RADICADO SDSC</t>
  </si>
  <si>
    <t>VR GLOSA INICIAL</t>
  </si>
  <si>
    <t>VR GLOSA ACEPTADA IPS</t>
  </si>
  <si>
    <t>VR GLOSA LEVANTADA</t>
  </si>
  <si>
    <t>VR GLOSA NO CONCILIADA</t>
  </si>
  <si>
    <t xml:space="preserve">PAGADO </t>
  </si>
  <si>
    <t>OBSERVACIONES</t>
  </si>
  <si>
    <t>MOTIVO GLOSA</t>
  </si>
  <si>
    <t>SALDO X PAGAR</t>
  </si>
  <si>
    <t>NO POS</t>
  </si>
  <si>
    <t>URGENCIAS</t>
  </si>
  <si>
    <t>PPNA</t>
  </si>
  <si>
    <t>NO PBS</t>
  </si>
  <si>
    <t>El valor recobrado no se liquidó conforme a lo establecido en el Art. 40 de la Res. 5395 o demás normas que lo modifiquen, adicionen o sustituyan."</t>
  </si>
  <si>
    <t>NO SE EVIDENCIA RADICADO EN LA SDSC</t>
  </si>
  <si>
    <t>Usuario o servicio - corresponde a otro plan o - responsable</t>
  </si>
  <si>
    <t>Fuente: Trazabilidad cuentas medicas y NO PBS SIPRES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</si>
</sst>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41" fontId="3" fillId="2" borderId="0" xfId="2" applyFont="1" applyFill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41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NumberFormat="1" applyFont="1" applyBorder="1"/>
    <xf numFmtId="41" fontId="3" fillId="2" borderId="1" xfId="2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164" fontId="3" fillId="4" borderId="0" xfId="0" applyNumberFormat="1" applyFont="1" applyFill="1"/>
    <xf numFmtId="0" fontId="3" fillId="0" borderId="0" xfId="0" applyFont="1" applyAlignment="1">
      <alignment wrapText="1"/>
    </xf>
    <xf numFmtId="41" fontId="4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1" applyNumberFormat="1" applyFont="1" applyBorder="1"/>
    <xf numFmtId="164" fontId="3" fillId="0" borderId="0" xfId="1" applyNumberFormat="1" applyFont="1"/>
    <xf numFmtId="2" fontId="3" fillId="2" borderId="0" xfId="0" applyNumberFormat="1" applyFont="1" applyFill="1" applyAlignment="1">
      <alignment horizontal="center" vertical="center"/>
    </xf>
    <xf numFmtId="164" fontId="2" fillId="4" borderId="1" xfId="1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quintero\Downloads\RESPUESTA%20HOSPI%20SAN%20VICENTE%20DE%20PA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S (3)"/>
      <sheetName val="ENVIAR RES"/>
      <sheetName val="Hoja9"/>
      <sheetName val="FACTURAS (2)"/>
      <sheetName val="FACTURAS"/>
      <sheetName val="En No BPS"/>
      <sheetName val="NO PBS"/>
      <sheetName val="TRAZA NP 17 21"/>
      <sheetName val="TRAZA NP 15 16"/>
      <sheetName val="TRAZA CM"/>
      <sheetName val="En cuentas médicas"/>
      <sheetName val="PAGADAS"/>
    </sheetNames>
    <sheetDataSet>
      <sheetData sheetId="0"/>
      <sheetData sheetId="1"/>
      <sheetData sheetId="2">
        <row r="4">
          <cell r="B4">
            <v>37131342</v>
          </cell>
        </row>
        <row r="6">
          <cell r="B6">
            <v>37129404</v>
          </cell>
        </row>
      </sheetData>
      <sheetData sheetId="3"/>
      <sheetData sheetId="4"/>
      <sheetData sheetId="5"/>
      <sheetData sheetId="6"/>
      <sheetData sheetId="7">
        <row r="1">
          <cell r="DF1" t="str">
            <v>numfactura</v>
          </cell>
          <cell r="DG1" t="str">
            <v>vlrrecobrado</v>
          </cell>
          <cell r="DH1" t="str">
            <v>val_glosa</v>
          </cell>
          <cell r="DI1" t="str">
            <v>val_aceptado_proveedor</v>
          </cell>
          <cell r="DJ1" t="str">
            <v>val_aceptado_eps</v>
          </cell>
          <cell r="DK1" t="str">
            <v>val_levantado</v>
          </cell>
          <cell r="DL1" t="str">
            <v>valsaltotal</v>
          </cell>
          <cell r="DM1" t="str">
            <v>descripciones</v>
          </cell>
        </row>
        <row r="2">
          <cell r="DF2">
            <v>4001684726</v>
          </cell>
          <cell r="DG2">
            <v>267500</v>
          </cell>
          <cell r="DH2">
            <v>267500</v>
          </cell>
          <cell r="DI2">
            <v>0</v>
          </cell>
          <cell r="DJ2">
            <v>0</v>
          </cell>
          <cell r="DK2">
            <v>0</v>
          </cell>
          <cell r="DL2">
            <v>267500</v>
          </cell>
          <cell r="DM2" t="str">
            <v>El valor recobrado no se liquidó conforme a lo establecido en el Art. 40 de la Res. 5395 o demás normas que lo modifiquen, adicionen o sustituyan."--Los datos registrados en el MYT-01 no corresponden a la información contenida en los documentos en físico--No anexa Orden y/o fórmula médica, elaborada por el médico tratante con su firma y el número del registro médico</v>
          </cell>
        </row>
        <row r="3">
          <cell r="DF3">
            <v>4001809448</v>
          </cell>
          <cell r="DG3">
            <v>286200</v>
          </cell>
          <cell r="DH3">
            <v>286200</v>
          </cell>
          <cell r="DI3">
            <v>0</v>
          </cell>
          <cell r="DJ3">
            <v>0</v>
          </cell>
          <cell r="DK3">
            <v>0</v>
          </cell>
          <cell r="DL3">
            <v>286200</v>
          </cell>
          <cell r="DM3" t="str">
            <v>El valor recobrado no se liquidó conforme a lo establecido en el Art. 40 de la Res. 5395 o demás normas que lo modifiquen, adicionen o sustituyan."--Los datos registrados en el MYT-01 no corresponden a la información contenida en los documentos en físico--No anexa Orden y/o fórmula médica, elaborada por el médico tratante con su firma y el número del registro médico</v>
          </cell>
        </row>
        <row r="4">
          <cell r="DF4">
            <v>4001647889</v>
          </cell>
          <cell r="DG4">
            <v>267500</v>
          </cell>
          <cell r="DH4">
            <v>267500</v>
          </cell>
          <cell r="DI4">
            <v>0</v>
          </cell>
          <cell r="DJ4">
            <v>0</v>
          </cell>
          <cell r="DK4">
            <v>0</v>
          </cell>
          <cell r="DL4">
            <v>267500</v>
          </cell>
          <cell r="DM4" t="str">
            <v>El valor recobrado no se liquidó conforme a lo establecido en el Art. 40 de la Res. 5395 o demás normas que lo modifiquen, adicionen o sustituyan."--Los datos registrados en el MYT-01 no corresponden a la información contenida en los documentos en físico--No anexa Orden y/o fórmula médica, elaborada por el médico tratante con su firma y el número del registro médico</v>
          </cell>
        </row>
        <row r="5">
          <cell r="DF5">
            <v>4001716663</v>
          </cell>
          <cell r="DG5">
            <v>267500</v>
          </cell>
          <cell r="DH5">
            <v>267500</v>
          </cell>
          <cell r="DI5">
            <v>0</v>
          </cell>
          <cell r="DJ5">
            <v>0</v>
          </cell>
          <cell r="DK5">
            <v>0</v>
          </cell>
          <cell r="DL5">
            <v>267500</v>
          </cell>
          <cell r="DM5" t="str">
            <v>El valor recobrado no se liquidó conforme a lo establecido en el Art. 40 de la Res. 5395 o demás normas que lo modifiquen, adicionen o sustituyan."--Los datos registrados en el MYT-01 no corresponden a la información contenida en los documentos en físico--No anexa Orden y/o fórmula médica, elaborada por el médico tratante con su firma y el número del registro médico</v>
          </cell>
        </row>
        <row r="6">
          <cell r="DF6">
            <v>4001772949</v>
          </cell>
          <cell r="DG6">
            <v>286200</v>
          </cell>
          <cell r="DH6">
            <v>286200</v>
          </cell>
          <cell r="DI6">
            <v>0</v>
          </cell>
          <cell r="DJ6">
            <v>0</v>
          </cell>
          <cell r="DK6">
            <v>0</v>
          </cell>
          <cell r="DL6">
            <v>286200</v>
          </cell>
          <cell r="DM6" t="str">
            <v>El valor recobrado no se liquidó conforme a lo establecido en el Art. 40 de la Res. 5395 o demás normas que lo modifiquen, adicionen o sustituyan."--Los datos registrados en el MYT-01 no corresponden a la información contenida en los documentos en físico</v>
          </cell>
        </row>
        <row r="7">
          <cell r="DF7">
            <v>4001813761</v>
          </cell>
          <cell r="DG7">
            <v>286200</v>
          </cell>
          <cell r="DH7">
            <v>286200</v>
          </cell>
          <cell r="DI7">
            <v>0</v>
          </cell>
          <cell r="DJ7">
            <v>0</v>
          </cell>
          <cell r="DK7">
            <v>0</v>
          </cell>
          <cell r="DL7">
            <v>286200</v>
          </cell>
          <cell r="DM7" t="str">
            <v>El valor recobrado no se liquidó conforme a lo establecido en el Art. 40 de la Res. 5395 o demás normas que lo modifiquen, adicionen o sustituyan."--Los datos registrados en el MYT-01 no corresponden a la información contenida en los documentos en físico</v>
          </cell>
        </row>
        <row r="8">
          <cell r="DF8">
            <v>4001711337</v>
          </cell>
          <cell r="DG8">
            <v>267500</v>
          </cell>
          <cell r="DH8">
            <v>267500</v>
          </cell>
          <cell r="DI8">
            <v>0</v>
          </cell>
          <cell r="DJ8">
            <v>0</v>
          </cell>
          <cell r="DK8">
            <v>0</v>
          </cell>
          <cell r="DL8">
            <v>267500</v>
          </cell>
          <cell r="DM8" t="str">
            <v>El valor recobrado no se liquidó conforme a lo establecido en el Art. 40 de la Res. 5395 o demás normas que lo modifiquen, adicionen o sustituyan."--Los datos registrados en el MYT-01 no corresponden a la información contenida en los documentos en físico</v>
          </cell>
        </row>
        <row r="9">
          <cell r="DF9">
            <v>4001945632</v>
          </cell>
          <cell r="DG9">
            <v>286200</v>
          </cell>
          <cell r="DH9">
            <v>286200</v>
          </cell>
          <cell r="DI9">
            <v>0</v>
          </cell>
          <cell r="DJ9">
            <v>0</v>
          </cell>
          <cell r="DK9">
            <v>0</v>
          </cell>
          <cell r="DL9">
            <v>286200</v>
          </cell>
          <cell r="DM9" t="str">
            <v>El valor recobrado no se liquidó conforme a lo establecido en el Art. 40 de la Res. 5395 o demás normas que lo modifiquen, adicionen o sustituyan."--No anexa Copia de la justificación médica diligenciada y firmada por el médico tratante--No anexa Orden y/o fórmula médica, elaborada por el médico tratante con su firma y el número del registro médico</v>
          </cell>
        </row>
        <row r="10">
          <cell r="DF10">
            <v>4001937801</v>
          </cell>
          <cell r="DG10">
            <v>286200</v>
          </cell>
          <cell r="DH10">
            <v>286200</v>
          </cell>
          <cell r="DI10">
            <v>0</v>
          </cell>
          <cell r="DJ10">
            <v>0</v>
          </cell>
          <cell r="DK10">
            <v>0</v>
          </cell>
          <cell r="DL10">
            <v>286200</v>
          </cell>
          <cell r="DM10" t="str">
            <v>El valor recobrado no se liquidó conforme a lo establecido en el Art. 40 de la Res. 5395 o demás normas que lo modifiquen, adicionen o sustituyan."--No anexa Orden y/o fórmula médica, elaborada por el médico tratante con su firma y el número del registro médico</v>
          </cell>
        </row>
        <row r="11">
          <cell r="DF11">
            <v>4001758841</v>
          </cell>
          <cell r="DG11">
            <v>21472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</row>
        <row r="12">
          <cell r="DF12">
            <v>4001758841</v>
          </cell>
          <cell r="DG12">
            <v>271227</v>
          </cell>
          <cell r="DH12">
            <v>92000</v>
          </cell>
          <cell r="DI12">
            <v>0</v>
          </cell>
          <cell r="DJ12">
            <v>0</v>
          </cell>
          <cell r="DK12">
            <v>0</v>
          </cell>
          <cell r="DL12">
            <v>92000</v>
          </cell>
          <cell r="DM12" t="str">
            <v>El valor recobrado no se liquidó conforme a lo establecido en el Art. 40 de la Res. 5395 o demás normas que lo modifiquen, adicionen o sustituyan."</v>
          </cell>
        </row>
        <row r="13">
          <cell r="DF13">
            <v>4001758841</v>
          </cell>
          <cell r="DG13">
            <v>1502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</row>
        <row r="14">
          <cell r="DF14">
            <v>4001838370</v>
          </cell>
          <cell r="DG14">
            <v>286200</v>
          </cell>
          <cell r="DH14">
            <v>286200</v>
          </cell>
          <cell r="DI14">
            <v>0</v>
          </cell>
          <cell r="DJ14">
            <v>0</v>
          </cell>
          <cell r="DK14">
            <v>0</v>
          </cell>
          <cell r="DL14">
            <v>286200</v>
          </cell>
          <cell r="DM14" t="str">
            <v>El valor recobrado no se liquidó conforme a lo establecido en el Art. 40 de la Res. 5395 o demás normas que lo modifiquen, adicionen o sustituyan."--No anexa Copia de la justificación médica diligenciada y firmada por el médico tratante--No anexa Orden y/o fórmula médica, elaborada por el médico tratante con su firma y el número del registro médico</v>
          </cell>
        </row>
        <row r="15">
          <cell r="DF15">
            <v>4001962679</v>
          </cell>
          <cell r="DG15">
            <v>286200</v>
          </cell>
          <cell r="DH15">
            <v>286200</v>
          </cell>
          <cell r="DI15">
            <v>0</v>
          </cell>
          <cell r="DJ15">
            <v>0</v>
          </cell>
          <cell r="DK15">
            <v>0</v>
          </cell>
          <cell r="DL15">
            <v>286200</v>
          </cell>
          <cell r="DM15" t="str">
            <v>El valor recobrado no se liquidó conforme a lo establecido en el Art. 40 de la Res. 5395 o demás normas que lo modifiquen, adicionen o sustituyan."--No anexa Copia de la justificación médica diligenciada y firmada por el médico tratante</v>
          </cell>
        </row>
        <row r="16">
          <cell r="DF16">
            <v>4002034377</v>
          </cell>
          <cell r="DG16">
            <v>286200</v>
          </cell>
          <cell r="DH16">
            <v>92000</v>
          </cell>
          <cell r="DI16">
            <v>0</v>
          </cell>
          <cell r="DJ16">
            <v>0</v>
          </cell>
          <cell r="DK16">
            <v>0</v>
          </cell>
          <cell r="DL16">
            <v>92000</v>
          </cell>
          <cell r="DM16" t="str">
            <v>El valor recobrado no se liquidó conforme a lo establecido en el Art. 40 de la Res. 5395 o demás normas que lo modifiquen, adicionen o sustituyan."</v>
          </cell>
        </row>
        <row r="17">
          <cell r="DF17">
            <v>4002034377</v>
          </cell>
          <cell r="DG17">
            <v>286200</v>
          </cell>
          <cell r="DH17">
            <v>92000</v>
          </cell>
          <cell r="DI17">
            <v>0</v>
          </cell>
          <cell r="DJ17">
            <v>0</v>
          </cell>
          <cell r="DK17">
            <v>0</v>
          </cell>
          <cell r="DL17">
            <v>92000</v>
          </cell>
          <cell r="DM17" t="str">
            <v>El valor recobrado no se liquidó conforme a lo establecido en el Art. 40 de la Res. 5395 o demás normas que lo modifiquen, adicionen o sustituyan."</v>
          </cell>
        </row>
        <row r="18">
          <cell r="DF18">
            <v>4002034377</v>
          </cell>
          <cell r="DG18">
            <v>1245202</v>
          </cell>
          <cell r="DH18">
            <v>261058</v>
          </cell>
          <cell r="DI18">
            <v>0</v>
          </cell>
          <cell r="DJ18">
            <v>0</v>
          </cell>
          <cell r="DK18">
            <v>0</v>
          </cell>
          <cell r="DL18">
            <v>261058</v>
          </cell>
          <cell r="DM18" t="str">
            <v>El precio del medicamento se encuentra regulado por la Comisión Nacional de precios de medicamentos y dispositivos médicos.</v>
          </cell>
        </row>
        <row r="19">
          <cell r="DF19">
            <v>4002034377</v>
          </cell>
          <cell r="DG19">
            <v>784770</v>
          </cell>
          <cell r="DH19">
            <v>73860</v>
          </cell>
          <cell r="DI19">
            <v>0</v>
          </cell>
          <cell r="DJ19">
            <v>0</v>
          </cell>
          <cell r="DK19">
            <v>0</v>
          </cell>
          <cell r="DL19">
            <v>73860</v>
          </cell>
          <cell r="DM19" t="str">
            <v>El precio del medicamento se encuentra regulado por la Comisión Nacional de precios de medicamentos y dispositivos médicos.--El valor recobrado no se liquidó conforme a lo establecido en el Art. 40 de la Res. 5395 o demás normas que lo modifiquen, adicionen o sustituyan."</v>
          </cell>
        </row>
        <row r="20">
          <cell r="DF20">
            <v>4002070109</v>
          </cell>
          <cell r="DG20">
            <v>302000</v>
          </cell>
          <cell r="DH20">
            <v>92000</v>
          </cell>
          <cell r="DI20">
            <v>0</v>
          </cell>
          <cell r="DJ20">
            <v>0</v>
          </cell>
          <cell r="DK20">
            <v>0</v>
          </cell>
          <cell r="DL20">
            <v>92000</v>
          </cell>
          <cell r="DM20" t="str">
            <v>El valor recobrado no se liquidó conforme a lo establecido en el Art. 40 de la Res. 5395 o demás normas que lo modifiquen, adicionen o sustituyan."</v>
          </cell>
        </row>
        <row r="21">
          <cell r="DF21">
            <v>4002053337</v>
          </cell>
          <cell r="DG21">
            <v>598200</v>
          </cell>
          <cell r="DH21">
            <v>371000</v>
          </cell>
          <cell r="DI21">
            <v>0</v>
          </cell>
          <cell r="DJ21">
            <v>0</v>
          </cell>
          <cell r="DK21">
            <v>0</v>
          </cell>
          <cell r="DL21">
            <v>371000</v>
          </cell>
          <cell r="DM21" t="str">
            <v>El valor recobrado no se liquidó conforme a lo establecido en el Art. 40 de la Res. 5395 o demás normas que lo modifiquen, adicionen o sustituyan."</v>
          </cell>
        </row>
        <row r="22">
          <cell r="DF22">
            <v>4002053337</v>
          </cell>
          <cell r="DG22">
            <v>302000</v>
          </cell>
          <cell r="DH22">
            <v>302000</v>
          </cell>
          <cell r="DI22">
            <v>0</v>
          </cell>
          <cell r="DJ22">
            <v>0</v>
          </cell>
          <cell r="DK22">
            <v>0</v>
          </cell>
          <cell r="DL22">
            <v>302000</v>
          </cell>
          <cell r="DM22" t="str">
            <v>El valor recobrado no se liquidó conforme a lo establecido en el Art. 40 de la Res. 5395 o demás normas que lo modifiquen, adicionen o sustituyan."--No anexa Evidencia de la entrega o prestación de la tecnología No POS</v>
          </cell>
        </row>
        <row r="23">
          <cell r="DF23">
            <v>4002024502</v>
          </cell>
          <cell r="DG23">
            <v>302000</v>
          </cell>
          <cell r="DH23">
            <v>92000</v>
          </cell>
          <cell r="DI23">
            <v>0</v>
          </cell>
          <cell r="DJ23">
            <v>0</v>
          </cell>
          <cell r="DK23">
            <v>0</v>
          </cell>
          <cell r="DL23">
            <v>92000</v>
          </cell>
          <cell r="DM23" t="str">
            <v>El valor recobrado no se liquidó conforme a lo establecido en el Art. 40 de la Res. 5395 o demás normas que lo modifiquen, adicionen o sustituyan."</v>
          </cell>
        </row>
        <row r="24">
          <cell r="DF24">
            <v>4002092278</v>
          </cell>
          <cell r="DG24">
            <v>302000</v>
          </cell>
          <cell r="DH24">
            <v>92000</v>
          </cell>
          <cell r="DI24">
            <v>0</v>
          </cell>
          <cell r="DJ24">
            <v>0</v>
          </cell>
          <cell r="DK24">
            <v>0</v>
          </cell>
          <cell r="DL24">
            <v>92000</v>
          </cell>
          <cell r="DM24" t="str">
            <v>El valor recobrado no se liquidó conforme a lo establecido en el Art. 40 de la Res. 5395 o demás normas que lo modifiquen, adicionen o sustituyan."</v>
          </cell>
        </row>
        <row r="25">
          <cell r="DF25">
            <v>4002172871</v>
          </cell>
          <cell r="DG25">
            <v>302000</v>
          </cell>
          <cell r="DH25">
            <v>92000</v>
          </cell>
          <cell r="DI25">
            <v>0</v>
          </cell>
          <cell r="DJ25">
            <v>0</v>
          </cell>
          <cell r="DK25">
            <v>0</v>
          </cell>
          <cell r="DL25">
            <v>92000</v>
          </cell>
          <cell r="DM25" t="str">
            <v>El valor recobrado no se liquidó conforme a lo establecido en el Art. 40 de la Res. 5395 o demás normas que lo modifiquen, adicionen o sustituyan."</v>
          </cell>
        </row>
        <row r="26">
          <cell r="DF26">
            <v>4800385968</v>
          </cell>
          <cell r="DG26">
            <v>90820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</row>
        <row r="27">
          <cell r="DF27">
            <v>4800385968</v>
          </cell>
          <cell r="DG27">
            <v>491372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</row>
        <row r="28">
          <cell r="DF28">
            <v>4800385968</v>
          </cell>
          <cell r="DG28">
            <v>491372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</row>
        <row r="29">
          <cell r="DF29">
            <v>4800385968</v>
          </cell>
          <cell r="DG29">
            <v>79545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</row>
        <row r="30">
          <cell r="DF30">
            <v>4002240821</v>
          </cell>
          <cell r="DG30">
            <v>302000</v>
          </cell>
          <cell r="DH30">
            <v>100800</v>
          </cell>
          <cell r="DI30">
            <v>0</v>
          </cell>
          <cell r="DJ30">
            <v>0</v>
          </cell>
          <cell r="DK30">
            <v>0</v>
          </cell>
          <cell r="DL30">
            <v>100800</v>
          </cell>
          <cell r="DM30" t="str">
            <v>El valor recobrado no se liquidó conforme a lo establecido en el Art. 40 de la Res. 5395 o demás normas que lo modifiquen, adicionen o sustituyan."--Se reconoce el valor de la tecnología según tarifas enviadas por la Administradora de Planes de Beneficios y/o al precio promedio del mercado.</v>
          </cell>
        </row>
        <row r="31">
          <cell r="DF31">
            <v>4001926150</v>
          </cell>
          <cell r="DG31">
            <v>286200</v>
          </cell>
          <cell r="DH31">
            <v>85000</v>
          </cell>
          <cell r="DI31">
            <v>0</v>
          </cell>
          <cell r="DJ31">
            <v>0</v>
          </cell>
          <cell r="DK31">
            <v>0</v>
          </cell>
          <cell r="DL31">
            <v>85000</v>
          </cell>
          <cell r="DM31" t="str">
            <v>El valor recobrado no se liquidó conforme a lo establecido en el Art. 40 de la Res. 5395 o demás normas que lo modifiquen, adicionen o sustituyan."</v>
          </cell>
        </row>
        <row r="32">
          <cell r="DF32">
            <v>4001926150</v>
          </cell>
          <cell r="DG32">
            <v>702465</v>
          </cell>
          <cell r="DH32">
            <v>36165</v>
          </cell>
          <cell r="DI32">
            <v>0</v>
          </cell>
          <cell r="DJ32">
            <v>0</v>
          </cell>
          <cell r="DK32">
            <v>0</v>
          </cell>
          <cell r="DL32">
            <v>36165</v>
          </cell>
          <cell r="DM32" t="str">
            <v>El valor recobrado no se liquidó conforme a lo establecido en el Art. 40 de la Res. 5395 o demás normas que lo modifiquen, adicionen o sustituyan."</v>
          </cell>
        </row>
        <row r="33">
          <cell r="DF33">
            <v>4001926150</v>
          </cell>
          <cell r="DG33">
            <v>682865</v>
          </cell>
          <cell r="DH33">
            <v>36165</v>
          </cell>
          <cell r="DI33">
            <v>0</v>
          </cell>
          <cell r="DJ33">
            <v>0</v>
          </cell>
          <cell r="DK33">
            <v>0</v>
          </cell>
          <cell r="DL33">
            <v>36165</v>
          </cell>
          <cell r="DM33" t="str">
            <v>El valor recobrado no se liquidó conforme a lo establecido en el Art. 40 de la Res. 5395 o demás normas que lo modifiquen, adicionen o sustituyan."</v>
          </cell>
        </row>
        <row r="34">
          <cell r="DF34">
            <v>4002195117</v>
          </cell>
          <cell r="DG34">
            <v>302000</v>
          </cell>
          <cell r="DH34">
            <v>100800</v>
          </cell>
          <cell r="DI34">
            <v>0</v>
          </cell>
          <cell r="DJ34">
            <v>0</v>
          </cell>
          <cell r="DK34">
            <v>0</v>
          </cell>
          <cell r="DL34">
            <v>100800</v>
          </cell>
          <cell r="DM34" t="str">
            <v>El valor recobrado no se liquidó conforme a lo establecido en el Art. 40 de la Res. 5395 o demás normas que lo modifiquen, adicionen o sustituyan."--Se reconoce el valor de la tecnología según tarifas enviadas por la Administradora de Planes de Beneficios y/o al precio promedio del mercado.</v>
          </cell>
        </row>
        <row r="35">
          <cell r="DF35">
            <v>4002421097</v>
          </cell>
          <cell r="DG35">
            <v>286900</v>
          </cell>
          <cell r="DH35">
            <v>286900</v>
          </cell>
          <cell r="DI35">
            <v>0</v>
          </cell>
          <cell r="DJ35">
            <v>0</v>
          </cell>
          <cell r="DK35">
            <v>0</v>
          </cell>
          <cell r="DL35">
            <v>286900</v>
          </cell>
          <cell r="DM35" t="str">
            <v>El valor recobrado no se liquidó conforme a lo establecido en el Art. 40 de la Res. 5395 o demás normas que lo modifiquen, adicionen o sustituyan."--Los datos de los formatos MYT-R y/o Anexo 1 y/o Medio magnético presentan inconsistencias con los paquetes individuales de recobro o solicitud de pago.--Se reconoce el valor de la tecnología según tarifas enviadas por la Administradora de Planes de Beneficios y/o al precio promedio del mercado.</v>
          </cell>
        </row>
        <row r="36">
          <cell r="DF36">
            <v>4002459467</v>
          </cell>
          <cell r="DG36">
            <v>286900</v>
          </cell>
          <cell r="DH36">
            <v>142000</v>
          </cell>
          <cell r="DI36">
            <v>0</v>
          </cell>
          <cell r="DJ36">
            <v>0</v>
          </cell>
          <cell r="DK36">
            <v>0</v>
          </cell>
          <cell r="DL36">
            <v>142000</v>
          </cell>
          <cell r="DM36" t="str">
            <v>El valor recobrado no se liquidó conforme a lo establecido en el Art. 40 de la Res. 5395 o demás normas que lo modifiquen, adicionen o sustituyan."--Se reconoce el valor de la tecnología según tarifas enviadas por la Administradora de Planes de Beneficios y/o al precio promedio del mercado.</v>
          </cell>
        </row>
        <row r="37">
          <cell r="DF37">
            <v>4002385408</v>
          </cell>
          <cell r="DG37">
            <v>286900</v>
          </cell>
          <cell r="DH37">
            <v>242000</v>
          </cell>
          <cell r="DI37">
            <v>0</v>
          </cell>
          <cell r="DJ37">
            <v>0</v>
          </cell>
          <cell r="DK37">
            <v>0</v>
          </cell>
          <cell r="DL37">
            <v>242000</v>
          </cell>
          <cell r="DM37" t="str">
            <v>El valor recobrado no se liquidó conforme a lo establecido en el Art. 40 de la Res. 5395 o demás normas que lo modifiquen, adicionen o sustituyan."--Se reconoce el valor de la tecnología según tarifas enviadas por la Administradora de Planes de Beneficios y/o al precio promedio del mercado.</v>
          </cell>
        </row>
        <row r="38">
          <cell r="DF38">
            <v>4001999630</v>
          </cell>
          <cell r="DG38">
            <v>104900</v>
          </cell>
          <cell r="DH38">
            <v>104900</v>
          </cell>
          <cell r="DI38">
            <v>0</v>
          </cell>
          <cell r="DJ38">
            <v>0</v>
          </cell>
          <cell r="DK38">
            <v>0</v>
          </cell>
          <cell r="DL38">
            <v>104900</v>
          </cell>
          <cell r="DM38" t="str">
            <v>El usuario está afiliado al régimen subsidiado de otro Departamento--Recobro o Solicitudes de pago presentado de manera prescrita.</v>
          </cell>
        </row>
        <row r="39">
          <cell r="DF39">
            <v>4001999630</v>
          </cell>
          <cell r="DG39">
            <v>66000</v>
          </cell>
          <cell r="DH39">
            <v>66000</v>
          </cell>
          <cell r="DI39">
            <v>0</v>
          </cell>
          <cell r="DJ39">
            <v>0</v>
          </cell>
          <cell r="DK39">
            <v>0</v>
          </cell>
          <cell r="DL39">
            <v>66000</v>
          </cell>
          <cell r="DM39" t="str">
            <v>El usuario está afiliado al régimen subsidiado de otro Departamento--Recobro o Solicitudes de pago presentado de manera prescrita.</v>
          </cell>
        </row>
        <row r="40">
          <cell r="DF40">
            <v>4001999630</v>
          </cell>
          <cell r="DG40">
            <v>371667</v>
          </cell>
          <cell r="DH40">
            <v>371667</v>
          </cell>
          <cell r="DI40">
            <v>0</v>
          </cell>
          <cell r="DJ40">
            <v>0</v>
          </cell>
          <cell r="DK40">
            <v>0</v>
          </cell>
          <cell r="DL40">
            <v>371667</v>
          </cell>
          <cell r="DM40" t="str">
            <v>El usuario está afiliado al régimen subsidiado de otro Departamento--Recobro o Solicitudes de pago presentado de manera prescrita.</v>
          </cell>
        </row>
        <row r="41">
          <cell r="DF41">
            <v>4001999630</v>
          </cell>
          <cell r="DG41">
            <v>7433340</v>
          </cell>
          <cell r="DH41">
            <v>7433340</v>
          </cell>
          <cell r="DI41">
            <v>0</v>
          </cell>
          <cell r="DJ41">
            <v>0</v>
          </cell>
          <cell r="DK41">
            <v>0</v>
          </cell>
          <cell r="DL41">
            <v>7433340</v>
          </cell>
          <cell r="DM41" t="str">
            <v>El usuario está afiliado al régimen subsidiado de otro Departamento--Recobro o Solicitudes de pago presentado de manera prescrita.</v>
          </cell>
        </row>
        <row r="42">
          <cell r="DF42">
            <v>4001999630</v>
          </cell>
          <cell r="DG42">
            <v>1945997</v>
          </cell>
          <cell r="DH42">
            <v>1945997</v>
          </cell>
          <cell r="DI42">
            <v>0</v>
          </cell>
          <cell r="DJ42">
            <v>0</v>
          </cell>
          <cell r="DK42">
            <v>0</v>
          </cell>
          <cell r="DL42">
            <v>1945997</v>
          </cell>
          <cell r="DM42" t="str">
            <v>El usuario está afiliado al régimen subsidiado de otro Departamento--Recobro o Solicitudes de pago presentado de manera prescrita.</v>
          </cell>
        </row>
        <row r="43">
          <cell r="DF43">
            <v>4001999630</v>
          </cell>
          <cell r="DG43">
            <v>181976</v>
          </cell>
          <cell r="DH43">
            <v>181976</v>
          </cell>
          <cell r="DI43">
            <v>0</v>
          </cell>
          <cell r="DJ43">
            <v>0</v>
          </cell>
          <cell r="DK43">
            <v>0</v>
          </cell>
          <cell r="DL43">
            <v>181976</v>
          </cell>
          <cell r="DM43" t="str">
            <v>El usuario está afiliado al régimen subsidiado de otro Departamento--Recobro o Solicitudes de pago presentado de manera prescrita.</v>
          </cell>
        </row>
        <row r="44">
          <cell r="DF44">
            <v>4002515706</v>
          </cell>
          <cell r="DG44">
            <v>286900</v>
          </cell>
          <cell r="DH44">
            <v>182170</v>
          </cell>
          <cell r="DI44">
            <v>0</v>
          </cell>
          <cell r="DJ44">
            <v>0</v>
          </cell>
          <cell r="DK44">
            <v>0</v>
          </cell>
          <cell r="DL44">
            <v>182170</v>
          </cell>
          <cell r="DM44" t="str">
            <v>El valor recobrado no se liquidó conforme a lo establecido en el Art. 40 de la Res. 5395 o demás normas que lo modifiquen, adicionen o sustituyan."--Se reconoce el valor de la tecnología según tarifas enviadas por la Administradora de Planes de Beneficios y/o al precio promedio del mercado.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pane ySplit="2" topLeftCell="A3" activePane="bottomLeft" state="frozen"/>
      <selection pane="bottomLeft" activeCell="M37" sqref="M37"/>
    </sheetView>
  </sheetViews>
  <sheetFormatPr baseColWidth="10" defaultColWidth="11.5703125" defaultRowHeight="12" x14ac:dyDescent="0.2"/>
  <cols>
    <col min="1" max="1" width="11.5703125" style="27"/>
    <col min="2" max="2" width="17.28515625" style="10" customWidth="1"/>
    <col min="3" max="3" width="11.85546875" style="17" customWidth="1"/>
    <col min="4" max="4" width="10.5703125" style="1" customWidth="1"/>
    <col min="5" max="6" width="14" style="17" bestFit="1" customWidth="1"/>
    <col min="7" max="7" width="11.7109375" style="17" bestFit="1" customWidth="1"/>
    <col min="8" max="8" width="13" style="17" bestFit="1" customWidth="1"/>
    <col min="9" max="9" width="14" style="17" bestFit="1" customWidth="1"/>
    <col min="10" max="10" width="10.85546875" style="17" customWidth="1"/>
    <col min="11" max="11" width="14.140625" style="10" customWidth="1"/>
    <col min="12" max="12" width="30" style="12" customWidth="1"/>
    <col min="13" max="13" width="12.5703125" style="10" customWidth="1"/>
    <col min="14" max="16384" width="11.5703125" style="10"/>
  </cols>
  <sheetData>
    <row r="1" spans="1:15" s="3" customFormat="1" ht="29.45" customHeight="1" x14ac:dyDescent="0.2">
      <c r="A1" s="29" t="s">
        <v>0</v>
      </c>
      <c r="B1" s="29"/>
      <c r="C1" s="29"/>
      <c r="D1" s="1"/>
      <c r="E1" s="29" t="s">
        <v>1</v>
      </c>
      <c r="F1" s="29"/>
      <c r="G1" s="29"/>
      <c r="H1" s="29"/>
      <c r="I1" s="29"/>
      <c r="J1" s="29"/>
      <c r="K1" s="29"/>
      <c r="L1" s="2"/>
    </row>
    <row r="2" spans="1:15" s="22" customFormat="1" ht="36" x14ac:dyDescent="0.25">
      <c r="A2" s="20" t="s">
        <v>2</v>
      </c>
      <c r="B2" s="20" t="s">
        <v>3</v>
      </c>
      <c r="C2" s="21" t="s">
        <v>4</v>
      </c>
      <c r="D2" s="5" t="s">
        <v>5</v>
      </c>
      <c r="E2" s="21" t="s">
        <v>6</v>
      </c>
      <c r="F2" s="21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0" t="s">
        <v>12</v>
      </c>
      <c r="L2" s="20" t="s">
        <v>13</v>
      </c>
      <c r="M2" s="22" t="s">
        <v>14</v>
      </c>
    </row>
    <row r="3" spans="1:15" x14ac:dyDescent="0.2">
      <c r="A3" s="23">
        <v>4001982150</v>
      </c>
      <c r="B3" s="6" t="s">
        <v>15</v>
      </c>
      <c r="C3" s="7">
        <v>286200</v>
      </c>
      <c r="D3" s="8">
        <v>286200</v>
      </c>
      <c r="E3" s="7">
        <v>286200</v>
      </c>
      <c r="F3" s="7">
        <v>0</v>
      </c>
      <c r="G3" s="7">
        <v>0</v>
      </c>
      <c r="H3" s="7">
        <v>0</v>
      </c>
      <c r="I3" s="7">
        <v>0</v>
      </c>
      <c r="J3" s="7">
        <f>E3</f>
        <v>286200</v>
      </c>
      <c r="K3" s="6" t="s">
        <v>16</v>
      </c>
      <c r="L3" s="14">
        <f>IFERROR(VLOOKUP(A3,'[1]TRAZA NP 17 21'!DF$1:DM$44,8,FALSE),0)</f>
        <v>0</v>
      </c>
      <c r="M3" s="9">
        <f>E3-G3-I3-J3</f>
        <v>0</v>
      </c>
      <c r="O3" s="9"/>
    </row>
    <row r="4" spans="1:15" x14ac:dyDescent="0.2">
      <c r="A4" s="24">
        <v>4001965715</v>
      </c>
      <c r="B4" s="6" t="s">
        <v>15</v>
      </c>
      <c r="C4" s="7">
        <v>286200</v>
      </c>
      <c r="D4" s="8">
        <v>286200</v>
      </c>
      <c r="E4" s="7">
        <v>286200</v>
      </c>
      <c r="F4" s="7">
        <v>0</v>
      </c>
      <c r="G4" s="7">
        <v>0</v>
      </c>
      <c r="H4" s="7">
        <v>0</v>
      </c>
      <c r="I4" s="7">
        <v>0</v>
      </c>
      <c r="J4" s="7">
        <f>E4</f>
        <v>286200</v>
      </c>
      <c r="K4" s="6" t="s">
        <v>16</v>
      </c>
      <c r="L4" s="14">
        <f>IFERROR(VLOOKUP(A4,'[1]TRAZA NP 17 21'!DF$1:DM$44,8,FALSE),0)</f>
        <v>0</v>
      </c>
      <c r="M4" s="9">
        <f t="shared" ref="M4:M36" si="0">E4-G4-I4-J4</f>
        <v>0</v>
      </c>
      <c r="O4" s="9"/>
    </row>
    <row r="5" spans="1:15" x14ac:dyDescent="0.2">
      <c r="A5" s="23">
        <v>4001749341</v>
      </c>
      <c r="B5" s="6" t="s">
        <v>17</v>
      </c>
      <c r="C5" s="7">
        <v>3622794</v>
      </c>
      <c r="D5" s="8">
        <v>3622794</v>
      </c>
      <c r="E5" s="7">
        <v>3622794</v>
      </c>
      <c r="F5" s="7">
        <v>0</v>
      </c>
      <c r="G5" s="7">
        <v>0</v>
      </c>
      <c r="H5" s="7">
        <v>0</v>
      </c>
      <c r="I5" s="7">
        <v>0</v>
      </c>
      <c r="J5" s="7">
        <f>E5</f>
        <v>3622794</v>
      </c>
      <c r="K5" s="6" t="s">
        <v>16</v>
      </c>
      <c r="L5" s="14">
        <f>IFERROR(VLOOKUP(A5,'[1]TRAZA NP 17 21'!DF$1:DM$44,8,FALSE),0)</f>
        <v>0</v>
      </c>
      <c r="M5" s="9">
        <f t="shared" si="0"/>
        <v>0</v>
      </c>
      <c r="O5" s="9"/>
    </row>
    <row r="6" spans="1:15" x14ac:dyDescent="0.2">
      <c r="A6" s="24">
        <v>4002171540</v>
      </c>
      <c r="B6" s="6" t="s">
        <v>17</v>
      </c>
      <c r="C6" s="7">
        <v>8336712</v>
      </c>
      <c r="D6" s="8">
        <v>8336712</v>
      </c>
      <c r="E6" s="7">
        <v>8336712</v>
      </c>
      <c r="F6" s="7">
        <v>8336712</v>
      </c>
      <c r="G6" s="7">
        <v>0</v>
      </c>
      <c r="H6" s="7">
        <v>8336712</v>
      </c>
      <c r="I6" s="7">
        <v>0</v>
      </c>
      <c r="J6" s="7"/>
      <c r="K6" s="6" t="s">
        <v>16</v>
      </c>
      <c r="L6" s="14">
        <f>IFERROR(VLOOKUP(A6,'[1]TRAZA NP 17 21'!DF$1:DM$44,8,FALSE),0)</f>
        <v>0</v>
      </c>
      <c r="M6" s="11">
        <f t="shared" si="0"/>
        <v>8336712</v>
      </c>
      <c r="O6" s="9"/>
    </row>
    <row r="7" spans="1:15" x14ac:dyDescent="0.2">
      <c r="A7" s="24">
        <v>4001769499</v>
      </c>
      <c r="B7" s="6" t="s">
        <v>17</v>
      </c>
      <c r="C7" s="7">
        <v>267672</v>
      </c>
      <c r="D7" s="8">
        <v>267672</v>
      </c>
      <c r="E7" s="7">
        <v>267672</v>
      </c>
      <c r="F7" s="7">
        <v>0</v>
      </c>
      <c r="G7" s="7">
        <v>0</v>
      </c>
      <c r="H7" s="7">
        <v>0</v>
      </c>
      <c r="I7" s="7">
        <v>0</v>
      </c>
      <c r="J7" s="7">
        <f>E7</f>
        <v>267672</v>
      </c>
      <c r="K7" s="6" t="s">
        <v>16</v>
      </c>
      <c r="L7" s="14">
        <f>IFERROR(VLOOKUP(A7,'[1]TRAZA NP 17 21'!DF$1:DM$44,8,FALSE),0)</f>
        <v>0</v>
      </c>
      <c r="M7" s="9">
        <f t="shared" si="0"/>
        <v>0</v>
      </c>
      <c r="O7" s="9"/>
    </row>
    <row r="8" spans="1:15" ht="129.75" customHeight="1" x14ac:dyDescent="0.2">
      <c r="A8" s="24">
        <v>4002421097</v>
      </c>
      <c r="B8" s="24" t="s">
        <v>15</v>
      </c>
      <c r="C8" s="28">
        <v>286900</v>
      </c>
      <c r="D8" s="8">
        <v>286900</v>
      </c>
      <c r="E8" s="28">
        <v>286900</v>
      </c>
      <c r="F8" s="28">
        <v>286900</v>
      </c>
      <c r="G8" s="28">
        <v>0</v>
      </c>
      <c r="H8" s="28">
        <v>0</v>
      </c>
      <c r="I8" s="28">
        <v>286900</v>
      </c>
      <c r="J8" s="28"/>
      <c r="K8" s="24" t="s">
        <v>18</v>
      </c>
      <c r="L8" s="14" t="str">
        <f>IFERROR(VLOOKUP(A8,'[1]TRAZA NP 17 21'!DF$1:DM$44,8,FALSE),0)</f>
        <v>El valor recobrado no se liquidó conforme a lo establecido en el Art. 40 de la Res. 5395 o demás normas que lo modifiquen, adicionen o sustituyan."--Los datos de los formatos MYT-R y/o Anexo 1 y/o Medio magnético presentan inconsistencias con los paquetes individuales de recobro o solicitud de pago.--Se reconoce el valor de la tecnología según tarifas enviadas por la Administradora de Planes de Beneficios y/o al precio promedio del mercado.</v>
      </c>
      <c r="M8" s="9">
        <f t="shared" si="0"/>
        <v>0</v>
      </c>
      <c r="O8" s="9"/>
    </row>
    <row r="9" spans="1:15" ht="144" x14ac:dyDescent="0.2">
      <c r="A9" s="24">
        <v>4001647889</v>
      </c>
      <c r="B9" s="24" t="s">
        <v>15</v>
      </c>
      <c r="C9" s="28">
        <v>267500</v>
      </c>
      <c r="D9" s="8">
        <v>267500</v>
      </c>
      <c r="E9" s="28">
        <v>267500</v>
      </c>
      <c r="F9" s="28">
        <v>267500</v>
      </c>
      <c r="G9" s="28">
        <v>0</v>
      </c>
      <c r="H9" s="28">
        <v>0</v>
      </c>
      <c r="I9" s="28">
        <v>267500</v>
      </c>
      <c r="J9" s="28"/>
      <c r="K9" s="24" t="s">
        <v>18</v>
      </c>
      <c r="L9" s="14" t="str">
        <f>IFERROR(VLOOKUP(A9,'[1]TRAZA NP 17 21'!DF$1:DM$44,8,FALSE),0)</f>
        <v>El valor recobrado no se liquidó conforme a lo establecido en el Art. 40 de la Res. 5395 o demás normas que lo modifiquen, adicionen o sustituyan."--Los datos registrados en el MYT-01 no corresponden a la información contenida en los documentos en físico--No anexa Orden y/o fórmula médica, elaborada por el médico tratante con su firma y el número del registro médico</v>
      </c>
      <c r="M9" s="9">
        <f t="shared" si="0"/>
        <v>0</v>
      </c>
      <c r="O9" s="9"/>
    </row>
    <row r="10" spans="1:15" ht="108" x14ac:dyDescent="0.2">
      <c r="A10" s="25">
        <v>4002459467</v>
      </c>
      <c r="B10" s="24" t="s">
        <v>15</v>
      </c>
      <c r="C10" s="28">
        <v>286900</v>
      </c>
      <c r="D10" s="8">
        <v>286900</v>
      </c>
      <c r="E10" s="28">
        <v>286900</v>
      </c>
      <c r="F10" s="28">
        <v>142000</v>
      </c>
      <c r="G10" s="28">
        <v>0</v>
      </c>
      <c r="H10" s="28">
        <v>0</v>
      </c>
      <c r="I10" s="28">
        <v>142000</v>
      </c>
      <c r="J10" s="28"/>
      <c r="K10" s="24" t="s">
        <v>18</v>
      </c>
      <c r="L10" s="14" t="str">
        <f>IFERROR(VLOOKUP(A10,'[1]TRAZA NP 17 21'!DF$1:DM$44,8,FALSE),0)</f>
        <v>El valor recobrado no se liquidó conforme a lo establecido en el Art. 40 de la Res. 5395 o demás normas que lo modifiquen, adicionen o sustituyan."--Se reconoce el valor de la tecnología según tarifas enviadas por la Administradora de Planes de Beneficios y/o al precio promedio del mercado.</v>
      </c>
      <c r="M10" s="11">
        <f t="shared" si="0"/>
        <v>144900</v>
      </c>
      <c r="O10" s="9"/>
    </row>
    <row r="11" spans="1:15" ht="108" x14ac:dyDescent="0.2">
      <c r="A11" s="25">
        <v>4002195117</v>
      </c>
      <c r="B11" s="24" t="s">
        <v>15</v>
      </c>
      <c r="C11" s="28">
        <v>302000</v>
      </c>
      <c r="D11" s="8">
        <v>302000</v>
      </c>
      <c r="E11" s="28">
        <v>302000</v>
      </c>
      <c r="F11" s="28">
        <v>100800</v>
      </c>
      <c r="G11" s="28">
        <v>0</v>
      </c>
      <c r="H11" s="28">
        <v>0</v>
      </c>
      <c r="I11" s="28">
        <v>100800</v>
      </c>
      <c r="J11" s="28"/>
      <c r="K11" s="24" t="s">
        <v>18</v>
      </c>
      <c r="L11" s="14" t="str">
        <f>IFERROR(VLOOKUP(A11,'[1]TRAZA NP 17 21'!DF$1:DM$44,8,FALSE),0)</f>
        <v>El valor recobrado no se liquidó conforme a lo establecido en el Art. 40 de la Res. 5395 o demás normas que lo modifiquen, adicionen o sustituyan."--Se reconoce el valor de la tecnología según tarifas enviadas por la Administradora de Planes de Beneficios y/o al precio promedio del mercado.</v>
      </c>
      <c r="M11" s="11">
        <f t="shared" si="0"/>
        <v>201200</v>
      </c>
      <c r="O11" s="9"/>
    </row>
    <row r="12" spans="1:15" ht="60" x14ac:dyDescent="0.2">
      <c r="A12" s="25">
        <v>4002172871</v>
      </c>
      <c r="B12" s="24" t="s">
        <v>15</v>
      </c>
      <c r="C12" s="28">
        <v>302000</v>
      </c>
      <c r="D12" s="8">
        <v>302000</v>
      </c>
      <c r="E12" s="28">
        <v>302000</v>
      </c>
      <c r="F12" s="28">
        <v>92000</v>
      </c>
      <c r="G12" s="28">
        <v>0</v>
      </c>
      <c r="H12" s="28">
        <v>0</v>
      </c>
      <c r="I12" s="28">
        <v>92000</v>
      </c>
      <c r="J12" s="28"/>
      <c r="K12" s="24" t="s">
        <v>18</v>
      </c>
      <c r="L12" s="14" t="str">
        <f>IFERROR(VLOOKUP(A12,'[1]TRAZA NP 17 21'!DF$1:DM$44,8,FALSE),0)</f>
        <v>El valor recobrado no se liquidó conforme a lo establecido en el Art. 40 de la Res. 5395 o demás normas que lo modifiquen, adicionen o sustituyan."</v>
      </c>
      <c r="M12" s="11">
        <f t="shared" si="0"/>
        <v>210000</v>
      </c>
      <c r="O12" s="9"/>
    </row>
    <row r="13" spans="1:15" ht="48" x14ac:dyDescent="0.2">
      <c r="A13" s="24">
        <v>4001999630</v>
      </c>
      <c r="B13" s="24" t="s">
        <v>15</v>
      </c>
      <c r="C13" s="28">
        <v>10103880</v>
      </c>
      <c r="D13" s="8">
        <v>10103880</v>
      </c>
      <c r="E13" s="28">
        <v>10103880</v>
      </c>
      <c r="F13" s="28">
        <v>10103880</v>
      </c>
      <c r="G13" s="28">
        <v>0</v>
      </c>
      <c r="H13" s="28">
        <v>0</v>
      </c>
      <c r="I13" s="28">
        <v>10103880</v>
      </c>
      <c r="J13" s="28"/>
      <c r="K13" s="24" t="s">
        <v>18</v>
      </c>
      <c r="L13" s="14" t="str">
        <f>IFERROR(VLOOKUP(A13,'[1]TRAZA NP 17 21'!DF$1:DM$44,8,FALSE),0)</f>
        <v>El usuario está afiliado al régimen subsidiado de otro Departamento--Recobro o Solicitudes de pago presentado de manera prescrita.</v>
      </c>
      <c r="M13" s="9">
        <f t="shared" si="0"/>
        <v>0</v>
      </c>
      <c r="O13" s="9"/>
    </row>
    <row r="14" spans="1:15" ht="96" x14ac:dyDescent="0.2">
      <c r="A14" s="24">
        <v>4001937801</v>
      </c>
      <c r="B14" s="24" t="s">
        <v>15</v>
      </c>
      <c r="C14" s="28">
        <v>286200</v>
      </c>
      <c r="D14" s="8">
        <v>286200</v>
      </c>
      <c r="E14" s="28">
        <v>286200</v>
      </c>
      <c r="F14" s="28">
        <v>286200</v>
      </c>
      <c r="G14" s="28">
        <v>0</v>
      </c>
      <c r="H14" s="28">
        <v>0</v>
      </c>
      <c r="I14" s="28">
        <v>286200</v>
      </c>
      <c r="J14" s="28"/>
      <c r="K14" s="24" t="s">
        <v>18</v>
      </c>
      <c r="L14" s="14" t="str">
        <f>IFERROR(VLOOKUP(A14,'[1]TRAZA NP 17 21'!DF$1:DM$44,8,FALSE),0)</f>
        <v>El valor recobrado no se liquidó conforme a lo establecido en el Art. 40 de la Res. 5395 o demás normas que lo modifiquen, adicionen o sustituyan."--No anexa Orden y/o fórmula médica, elaborada por el médico tratante con su firma y el número del registro médico</v>
      </c>
      <c r="M14" s="9">
        <f t="shared" si="0"/>
        <v>0</v>
      </c>
      <c r="O14" s="9"/>
    </row>
    <row r="15" spans="1:15" ht="132" x14ac:dyDescent="0.2">
      <c r="A15" s="24">
        <v>4001838370</v>
      </c>
      <c r="B15" s="24" t="s">
        <v>15</v>
      </c>
      <c r="C15" s="28">
        <v>286200</v>
      </c>
      <c r="D15" s="8">
        <v>286200</v>
      </c>
      <c r="E15" s="28">
        <v>286200</v>
      </c>
      <c r="F15" s="28">
        <v>286200</v>
      </c>
      <c r="G15" s="28">
        <v>0</v>
      </c>
      <c r="H15" s="28">
        <v>0</v>
      </c>
      <c r="I15" s="28">
        <v>286200</v>
      </c>
      <c r="J15" s="28"/>
      <c r="K15" s="24" t="s">
        <v>18</v>
      </c>
      <c r="L15" s="14" t="str">
        <f>IFERROR(VLOOKUP(A15,'[1]TRAZA NP 17 21'!DF$1:DM$44,8,FALSE),0)</f>
        <v>El valor recobrado no se liquidó conforme a lo establecido en el Art. 40 de la Res. 5395 o demás normas que lo modifiquen, adicionen o sustituyan."--No anexa Copia de la justificación médica diligenciada y firmada por el médico tratante--No anexa Orden y/o fórmula médica, elaborada por el médico tratante con su firma y el número del registro médico</v>
      </c>
      <c r="M15" s="9">
        <f t="shared" si="0"/>
        <v>0</v>
      </c>
      <c r="O15" s="9"/>
    </row>
    <row r="16" spans="1:15" ht="108" x14ac:dyDescent="0.2">
      <c r="A16" s="25">
        <v>4002385408</v>
      </c>
      <c r="B16" s="24" t="s">
        <v>15</v>
      </c>
      <c r="C16" s="28">
        <v>286900</v>
      </c>
      <c r="D16" s="8">
        <v>286900</v>
      </c>
      <c r="E16" s="28">
        <v>286900</v>
      </c>
      <c r="F16" s="28">
        <v>242000</v>
      </c>
      <c r="G16" s="28">
        <v>0</v>
      </c>
      <c r="H16" s="28">
        <v>0</v>
      </c>
      <c r="I16" s="28">
        <v>242000</v>
      </c>
      <c r="J16" s="28"/>
      <c r="K16" s="24" t="s">
        <v>18</v>
      </c>
      <c r="L16" s="14" t="str">
        <f>IFERROR(VLOOKUP(A16,'[1]TRAZA NP 17 21'!DF$1:DM$44,8,FALSE),0)</f>
        <v>El valor recobrado no se liquidó conforme a lo establecido en el Art. 40 de la Res. 5395 o demás normas que lo modifiquen, adicionen o sustituyan."--Se reconoce el valor de la tecnología según tarifas enviadas por la Administradora de Planes de Beneficios y/o al precio promedio del mercado.</v>
      </c>
      <c r="M16" s="11">
        <f t="shared" si="0"/>
        <v>44900</v>
      </c>
      <c r="O16" s="9"/>
    </row>
    <row r="17" spans="1:15" ht="96" x14ac:dyDescent="0.2">
      <c r="A17" s="24">
        <v>4001711337</v>
      </c>
      <c r="B17" s="24" t="s">
        <v>15</v>
      </c>
      <c r="C17" s="28">
        <v>267500</v>
      </c>
      <c r="D17" s="8">
        <v>267500</v>
      </c>
      <c r="E17" s="28">
        <v>267500</v>
      </c>
      <c r="F17" s="28">
        <v>267500</v>
      </c>
      <c r="G17" s="28">
        <v>0</v>
      </c>
      <c r="H17" s="28">
        <v>0</v>
      </c>
      <c r="I17" s="28">
        <v>267500</v>
      </c>
      <c r="J17" s="28"/>
      <c r="K17" s="24" t="s">
        <v>18</v>
      </c>
      <c r="L17" s="14" t="str">
        <f>IFERROR(VLOOKUP(A17,'[1]TRAZA NP 17 21'!DF$1:DM$44,8,FALSE),0)</f>
        <v>El valor recobrado no se liquidó conforme a lo establecido en el Art. 40 de la Res. 5395 o demás normas que lo modifiquen, adicionen o sustituyan."--Los datos registrados en el MYT-01 no corresponden a la información contenida en los documentos en físico</v>
      </c>
      <c r="M17" s="9">
        <f t="shared" si="0"/>
        <v>0</v>
      </c>
      <c r="O17" s="9"/>
    </row>
    <row r="18" spans="1:15" ht="108" x14ac:dyDescent="0.2">
      <c r="A18" s="25">
        <v>4002240821</v>
      </c>
      <c r="B18" s="24" t="s">
        <v>15</v>
      </c>
      <c r="C18" s="28">
        <v>302000</v>
      </c>
      <c r="D18" s="8">
        <v>302000</v>
      </c>
      <c r="E18" s="28">
        <v>302000</v>
      </c>
      <c r="F18" s="28">
        <v>100800</v>
      </c>
      <c r="G18" s="28">
        <v>0</v>
      </c>
      <c r="H18" s="28">
        <v>0</v>
      </c>
      <c r="I18" s="28">
        <v>100800</v>
      </c>
      <c r="J18" s="28"/>
      <c r="K18" s="24" t="s">
        <v>18</v>
      </c>
      <c r="L18" s="14" t="str">
        <f>IFERROR(VLOOKUP(A18,'[1]TRAZA NP 17 21'!DF$1:DM$44,8,FALSE),0)</f>
        <v>El valor recobrado no se liquidó conforme a lo establecido en el Art. 40 de la Res. 5395 o demás normas que lo modifiquen, adicionen o sustituyan."--Se reconoce el valor de la tecnología según tarifas enviadas por la Administradora de Planes de Beneficios y/o al precio promedio del mercado.</v>
      </c>
      <c r="M18" s="11">
        <f t="shared" si="0"/>
        <v>201200</v>
      </c>
      <c r="O18" s="9"/>
    </row>
    <row r="19" spans="1:15" ht="60" x14ac:dyDescent="0.2">
      <c r="A19" s="25">
        <v>4002034377</v>
      </c>
      <c r="B19" s="24" t="s">
        <v>15</v>
      </c>
      <c r="C19" s="28">
        <v>2602372</v>
      </c>
      <c r="D19" s="8">
        <v>2602372</v>
      </c>
      <c r="E19" s="28">
        <v>2602372</v>
      </c>
      <c r="F19" s="28">
        <v>518918</v>
      </c>
      <c r="G19" s="28">
        <v>0</v>
      </c>
      <c r="H19" s="28">
        <v>0</v>
      </c>
      <c r="I19" s="28">
        <v>518918</v>
      </c>
      <c r="J19" s="28"/>
      <c r="K19" s="24" t="s">
        <v>18</v>
      </c>
      <c r="L19" s="14" t="str">
        <f>IFERROR(VLOOKUP(A19,'[1]TRAZA NP 17 21'!DF$1:DM$44,8,FALSE),0)</f>
        <v>El valor recobrado no se liquidó conforme a lo establecido en el Art. 40 de la Res. 5395 o demás normas que lo modifiquen, adicionen o sustituyan."</v>
      </c>
      <c r="M19" s="11">
        <f t="shared" si="0"/>
        <v>2083454</v>
      </c>
      <c r="O19" s="9"/>
    </row>
    <row r="20" spans="1:15" ht="60" x14ac:dyDescent="0.2">
      <c r="A20" s="25">
        <v>4001758841</v>
      </c>
      <c r="B20" s="24" t="s">
        <v>15</v>
      </c>
      <c r="C20" s="28">
        <v>296139</v>
      </c>
      <c r="D20" s="8">
        <v>296139</v>
      </c>
      <c r="E20" s="28">
        <v>294201</v>
      </c>
      <c r="F20" s="28">
        <v>92000</v>
      </c>
      <c r="G20" s="28">
        <v>0</v>
      </c>
      <c r="H20" s="28">
        <v>0</v>
      </c>
      <c r="I20" s="28">
        <v>92000</v>
      </c>
      <c r="J20" s="28"/>
      <c r="K20" s="24" t="s">
        <v>18</v>
      </c>
      <c r="L20" s="14" t="s">
        <v>19</v>
      </c>
      <c r="M20" s="11">
        <f t="shared" si="0"/>
        <v>202201</v>
      </c>
      <c r="O20" s="9"/>
    </row>
    <row r="21" spans="1:15" ht="96" x14ac:dyDescent="0.2">
      <c r="A21" s="24">
        <v>4001772949</v>
      </c>
      <c r="B21" s="24" t="s">
        <v>15</v>
      </c>
      <c r="C21" s="28">
        <v>286200</v>
      </c>
      <c r="D21" s="8">
        <v>286200</v>
      </c>
      <c r="E21" s="28">
        <v>286200</v>
      </c>
      <c r="F21" s="28">
        <v>286200</v>
      </c>
      <c r="G21" s="28">
        <v>0</v>
      </c>
      <c r="H21" s="28">
        <v>0</v>
      </c>
      <c r="I21" s="28">
        <v>286200</v>
      </c>
      <c r="J21" s="28"/>
      <c r="K21" s="24" t="s">
        <v>18</v>
      </c>
      <c r="L21" s="14" t="str">
        <f>IFERROR(VLOOKUP(A21,'[1]TRAZA NP 17 21'!DF$1:DM$44,8,FALSE),0)</f>
        <v>El valor recobrado no se liquidó conforme a lo establecido en el Art. 40 de la Res. 5395 o demás normas que lo modifiquen, adicionen o sustituyan."--Los datos registrados en el MYT-01 no corresponden a la información contenida en los documentos en físico</v>
      </c>
      <c r="M21" s="9">
        <f t="shared" si="0"/>
        <v>0</v>
      </c>
      <c r="O21" s="9"/>
    </row>
    <row r="22" spans="1:15" ht="96" x14ac:dyDescent="0.2">
      <c r="A22" s="24">
        <v>4001813761</v>
      </c>
      <c r="B22" s="24" t="s">
        <v>15</v>
      </c>
      <c r="C22" s="28">
        <v>286200</v>
      </c>
      <c r="D22" s="8">
        <v>286200</v>
      </c>
      <c r="E22" s="28">
        <v>286200</v>
      </c>
      <c r="F22" s="28">
        <v>286200</v>
      </c>
      <c r="G22" s="28">
        <v>0</v>
      </c>
      <c r="H22" s="28">
        <v>0</v>
      </c>
      <c r="I22" s="28">
        <v>286200</v>
      </c>
      <c r="J22" s="28"/>
      <c r="K22" s="24" t="s">
        <v>18</v>
      </c>
      <c r="L22" s="14" t="str">
        <f>IFERROR(VLOOKUP(A22,'[1]TRAZA NP 17 21'!DF$1:DM$44,8,FALSE),0)</f>
        <v>El valor recobrado no se liquidó conforme a lo establecido en el Art. 40 de la Res. 5395 o demás normas que lo modifiquen, adicionen o sustituyan."--Los datos registrados en el MYT-01 no corresponden a la información contenida en los documentos en físico</v>
      </c>
      <c r="M22" s="9">
        <f t="shared" si="0"/>
        <v>0</v>
      </c>
      <c r="O22" s="9"/>
    </row>
    <row r="23" spans="1:15" ht="60" x14ac:dyDescent="0.2">
      <c r="A23" s="25">
        <v>4002070109</v>
      </c>
      <c r="B23" s="24" t="s">
        <v>15</v>
      </c>
      <c r="C23" s="28">
        <v>302000</v>
      </c>
      <c r="D23" s="8">
        <v>302000</v>
      </c>
      <c r="E23" s="28">
        <v>302000</v>
      </c>
      <c r="F23" s="28">
        <v>92000</v>
      </c>
      <c r="G23" s="28">
        <v>0</v>
      </c>
      <c r="H23" s="28">
        <v>0</v>
      </c>
      <c r="I23" s="28">
        <v>92000</v>
      </c>
      <c r="J23" s="28"/>
      <c r="K23" s="24" t="s">
        <v>18</v>
      </c>
      <c r="L23" s="14" t="str">
        <f>IFERROR(VLOOKUP(A23,'[1]TRAZA NP 17 21'!DF$1:DM$44,8,FALSE),0)</f>
        <v>El valor recobrado no se liquidó conforme a lo establecido en el Art. 40 de la Res. 5395 o demás normas que lo modifiquen, adicionen o sustituyan."</v>
      </c>
      <c r="M23" s="11">
        <f t="shared" si="0"/>
        <v>210000</v>
      </c>
      <c r="O23" s="9"/>
    </row>
    <row r="24" spans="1:15" ht="144" x14ac:dyDescent="0.2">
      <c r="A24" s="24">
        <v>4001809448</v>
      </c>
      <c r="B24" s="24" t="s">
        <v>15</v>
      </c>
      <c r="C24" s="28">
        <v>286200</v>
      </c>
      <c r="D24" s="8">
        <v>286200</v>
      </c>
      <c r="E24" s="28">
        <v>286200</v>
      </c>
      <c r="F24" s="28">
        <v>286200</v>
      </c>
      <c r="G24" s="28">
        <v>0</v>
      </c>
      <c r="H24" s="28">
        <v>0</v>
      </c>
      <c r="I24" s="28">
        <v>286200</v>
      </c>
      <c r="J24" s="28"/>
      <c r="K24" s="24" t="s">
        <v>18</v>
      </c>
      <c r="L24" s="14" t="str">
        <f>IFERROR(VLOOKUP(A24,'[1]TRAZA NP 17 21'!DF$1:DM$44,8,FALSE),0)</f>
        <v>El valor recobrado no se liquidó conforme a lo establecido en el Art. 40 de la Res. 5395 o demás normas que lo modifiquen, adicionen o sustituyan."--Los datos registrados en el MYT-01 no corresponden a la información contenida en los documentos en físico--No anexa Orden y/o fórmula médica, elaborada por el médico tratante con su firma y el número del registro médico</v>
      </c>
      <c r="M24" s="9">
        <f t="shared" si="0"/>
        <v>0</v>
      </c>
      <c r="O24" s="9"/>
    </row>
    <row r="25" spans="1:15" x14ac:dyDescent="0.2">
      <c r="A25" s="24">
        <v>4001578123</v>
      </c>
      <c r="B25" s="24" t="s">
        <v>15</v>
      </c>
      <c r="C25" s="28">
        <v>267500</v>
      </c>
      <c r="D25" s="13">
        <v>267500</v>
      </c>
      <c r="E25" s="28">
        <v>267500</v>
      </c>
      <c r="F25" s="28">
        <v>53500</v>
      </c>
      <c r="G25" s="28">
        <v>0</v>
      </c>
      <c r="H25" s="28">
        <v>53500</v>
      </c>
      <c r="I25" s="28">
        <v>0</v>
      </c>
      <c r="J25" s="28">
        <v>267500</v>
      </c>
      <c r="K25" s="24" t="s">
        <v>18</v>
      </c>
      <c r="L25" s="14">
        <f>IFERROR(VLOOKUP(A25,'[1]TRAZA NP 17 21'!DF$1:DM$44,8,FALSE),0)</f>
        <v>0</v>
      </c>
      <c r="M25" s="9">
        <f t="shared" si="0"/>
        <v>0</v>
      </c>
      <c r="O25" s="9"/>
    </row>
    <row r="26" spans="1:15" x14ac:dyDescent="0.2">
      <c r="A26" s="24">
        <v>4002119302</v>
      </c>
      <c r="B26" s="24" t="s">
        <v>15</v>
      </c>
      <c r="C26" s="28">
        <v>302000</v>
      </c>
      <c r="D26" s="13">
        <v>302000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/>
      <c r="K26" s="24" t="s">
        <v>20</v>
      </c>
      <c r="L26" s="14">
        <f>IFERROR(VLOOKUP(A26,'[1]TRAZA NP 17 21'!DF$1:DM$44,8,FALSE),0)</f>
        <v>0</v>
      </c>
      <c r="M26" s="9">
        <f t="shared" si="0"/>
        <v>0</v>
      </c>
      <c r="O26" s="9"/>
    </row>
    <row r="27" spans="1:15" x14ac:dyDescent="0.2">
      <c r="A27" s="24">
        <v>4001601951</v>
      </c>
      <c r="B27" s="24" t="s">
        <v>15</v>
      </c>
      <c r="C27" s="28">
        <v>511311</v>
      </c>
      <c r="D27" s="13">
        <v>242200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/>
      <c r="K27" s="24" t="s">
        <v>20</v>
      </c>
      <c r="L27" s="14">
        <f>IFERROR(VLOOKUP(A27,'[1]TRAZA NP 17 21'!DF$1:DM$44,8,FALSE),0)</f>
        <v>0</v>
      </c>
      <c r="M27" s="9">
        <f t="shared" si="0"/>
        <v>0</v>
      </c>
      <c r="O27" s="9"/>
    </row>
    <row r="28" spans="1:15" x14ac:dyDescent="0.2">
      <c r="A28" s="24">
        <v>4001436695</v>
      </c>
      <c r="B28" s="24" t="s">
        <v>15</v>
      </c>
      <c r="C28" s="28">
        <v>118817</v>
      </c>
      <c r="D28" s="13">
        <v>118817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/>
      <c r="K28" s="24" t="s">
        <v>20</v>
      </c>
      <c r="L28" s="14">
        <f>IFERROR(VLOOKUP(A28,'[1]TRAZA NP 17 21'!DF$1:DM$44,8,FALSE),0)</f>
        <v>0</v>
      </c>
      <c r="M28" s="9">
        <f t="shared" si="0"/>
        <v>0</v>
      </c>
      <c r="O28" s="9"/>
    </row>
    <row r="29" spans="1:15" x14ac:dyDescent="0.2">
      <c r="A29" s="24">
        <v>4001491085</v>
      </c>
      <c r="B29" s="24" t="s">
        <v>15</v>
      </c>
      <c r="C29" s="28">
        <v>267500</v>
      </c>
      <c r="D29" s="13">
        <v>267500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/>
      <c r="K29" s="24" t="s">
        <v>20</v>
      </c>
      <c r="L29" s="14">
        <f>IFERROR(VLOOKUP(A29,'[1]TRAZA NP 17 21'!DF$1:DM$44,8,FALSE),0)</f>
        <v>0</v>
      </c>
      <c r="M29" s="9">
        <f t="shared" si="0"/>
        <v>0</v>
      </c>
      <c r="O29" s="9"/>
    </row>
    <row r="30" spans="1:15" x14ac:dyDescent="0.2">
      <c r="A30" s="24">
        <v>4001560063</v>
      </c>
      <c r="B30" s="24" t="s">
        <v>15</v>
      </c>
      <c r="C30" s="28">
        <v>702000</v>
      </c>
      <c r="D30" s="13">
        <v>702000</v>
      </c>
      <c r="E30" s="28">
        <v>702000</v>
      </c>
      <c r="F30" s="28">
        <v>702000</v>
      </c>
      <c r="G30" s="28">
        <v>0</v>
      </c>
      <c r="H30" s="28">
        <v>702000</v>
      </c>
      <c r="I30" s="28">
        <v>0</v>
      </c>
      <c r="J30" s="28">
        <v>702000</v>
      </c>
      <c r="K30" s="24" t="s">
        <v>18</v>
      </c>
      <c r="L30" s="14">
        <f>IFERROR(VLOOKUP(A30,'[1]TRAZA NP 17 21'!DF$1:DM$44,8,FALSE),0)</f>
        <v>0</v>
      </c>
      <c r="M30" s="9">
        <f t="shared" si="0"/>
        <v>0</v>
      </c>
      <c r="O30" s="9"/>
    </row>
    <row r="31" spans="1:15" x14ac:dyDescent="0.2">
      <c r="A31" s="24">
        <v>4001754351</v>
      </c>
      <c r="B31" s="24" t="s">
        <v>15</v>
      </c>
      <c r="C31" s="28">
        <v>496428</v>
      </c>
      <c r="D31" s="13">
        <v>496428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/>
      <c r="K31" s="24" t="s">
        <v>20</v>
      </c>
      <c r="L31" s="14">
        <f>IFERROR(VLOOKUP(A31,'[1]TRAZA NP 17 21'!DF$1:DM$44,8,FALSE),0)</f>
        <v>0</v>
      </c>
      <c r="M31" s="9">
        <f t="shared" si="0"/>
        <v>0</v>
      </c>
      <c r="O31" s="9"/>
    </row>
    <row r="32" spans="1:15" x14ac:dyDescent="0.2">
      <c r="A32" s="24">
        <v>4001577833</v>
      </c>
      <c r="B32" s="24" t="s">
        <v>17</v>
      </c>
      <c r="C32" s="28">
        <v>267500</v>
      </c>
      <c r="D32" s="13">
        <v>267500</v>
      </c>
      <c r="E32" s="28">
        <v>267500</v>
      </c>
      <c r="F32" s="28">
        <v>53500</v>
      </c>
      <c r="G32" s="28">
        <v>0</v>
      </c>
      <c r="H32" s="28">
        <v>53500</v>
      </c>
      <c r="I32" s="28">
        <v>0</v>
      </c>
      <c r="J32" s="28">
        <v>267500</v>
      </c>
      <c r="K32" s="24" t="s">
        <v>18</v>
      </c>
      <c r="L32" s="14">
        <f>IFERROR(VLOOKUP(A32,'[1]TRAZA NP 17 21'!DF$1:DM$44,8,FALSE),0)</f>
        <v>0</v>
      </c>
      <c r="M32" s="9">
        <f t="shared" si="0"/>
        <v>0</v>
      </c>
      <c r="O32" s="9"/>
    </row>
    <row r="33" spans="1:15" ht="144" x14ac:dyDescent="0.2">
      <c r="A33" s="24">
        <v>4001684726</v>
      </c>
      <c r="B33" s="24" t="s">
        <v>17</v>
      </c>
      <c r="C33" s="28">
        <v>267500</v>
      </c>
      <c r="D33" s="13">
        <v>267500</v>
      </c>
      <c r="E33" s="28">
        <v>267500</v>
      </c>
      <c r="F33" s="28">
        <v>267500</v>
      </c>
      <c r="G33" s="28">
        <v>0</v>
      </c>
      <c r="H33" s="28">
        <v>0</v>
      </c>
      <c r="I33" s="28">
        <v>267500</v>
      </c>
      <c r="J33" s="28"/>
      <c r="K33" s="24" t="s">
        <v>18</v>
      </c>
      <c r="L33" s="14" t="str">
        <f>IFERROR(VLOOKUP(A33,'[1]TRAZA NP 17 21'!DF$1:DM$44,8,FALSE),0)</f>
        <v>El valor recobrado no se liquidó conforme a lo establecido en el Art. 40 de la Res. 5395 o demás normas que lo modifiquen, adicionen o sustituyan."--Los datos registrados en el MYT-01 no corresponden a la información contenida en los documentos en físico--No anexa Orden y/o fórmula médica, elaborada por el médico tratante con su firma y el número del registro médico</v>
      </c>
      <c r="M33" s="9">
        <f t="shared" si="0"/>
        <v>0</v>
      </c>
      <c r="O33" s="9"/>
    </row>
    <row r="34" spans="1:15" ht="60" x14ac:dyDescent="0.2">
      <c r="A34" s="25">
        <v>4002092278</v>
      </c>
      <c r="B34" s="24" t="s">
        <v>17</v>
      </c>
      <c r="C34" s="28">
        <v>302000</v>
      </c>
      <c r="D34" s="13">
        <v>302000</v>
      </c>
      <c r="E34" s="28">
        <v>302000</v>
      </c>
      <c r="F34" s="28">
        <v>92000</v>
      </c>
      <c r="G34" s="28">
        <v>0</v>
      </c>
      <c r="H34" s="28">
        <v>0</v>
      </c>
      <c r="I34" s="28">
        <v>92000</v>
      </c>
      <c r="J34" s="28"/>
      <c r="K34" s="24" t="s">
        <v>18</v>
      </c>
      <c r="L34" s="14" t="str">
        <f>IFERROR(VLOOKUP(A34,'[1]TRAZA NP 17 21'!DF$1:DM$44,8,FALSE),0)</f>
        <v>El valor recobrado no se liquidó conforme a lo establecido en el Art. 40 de la Res. 5395 o demás normas que lo modifiquen, adicionen o sustituyan."</v>
      </c>
      <c r="M34" s="11">
        <f t="shared" si="0"/>
        <v>210000</v>
      </c>
      <c r="O34" s="9"/>
    </row>
    <row r="35" spans="1:15" ht="24" x14ac:dyDescent="0.2">
      <c r="A35" s="24">
        <v>4001060473</v>
      </c>
      <c r="B35" s="24" t="s">
        <v>17</v>
      </c>
      <c r="C35" s="28">
        <v>5186173</v>
      </c>
      <c r="D35" s="13">
        <v>5186173</v>
      </c>
      <c r="E35" s="28">
        <v>5186173</v>
      </c>
      <c r="F35" s="28">
        <v>5186173</v>
      </c>
      <c r="G35" s="28">
        <v>0</v>
      </c>
      <c r="H35" s="28">
        <v>0</v>
      </c>
      <c r="I35" s="28">
        <v>5186173</v>
      </c>
      <c r="J35" s="28"/>
      <c r="K35" s="24" t="s">
        <v>16</v>
      </c>
      <c r="L35" s="14" t="s">
        <v>21</v>
      </c>
      <c r="M35" s="9">
        <f t="shared" si="0"/>
        <v>0</v>
      </c>
      <c r="O35" s="9"/>
    </row>
    <row r="36" spans="1:15" ht="60" x14ac:dyDescent="0.2">
      <c r="A36" s="25">
        <v>4002024502</v>
      </c>
      <c r="B36" s="24" t="s">
        <v>17</v>
      </c>
      <c r="C36" s="28">
        <v>302000</v>
      </c>
      <c r="D36" s="13">
        <v>302000</v>
      </c>
      <c r="E36" s="28">
        <v>302000</v>
      </c>
      <c r="F36" s="28">
        <v>92000</v>
      </c>
      <c r="G36" s="28">
        <v>0</v>
      </c>
      <c r="H36" s="28">
        <v>0</v>
      </c>
      <c r="I36" s="28">
        <v>92000</v>
      </c>
      <c r="J36" s="28"/>
      <c r="K36" s="24" t="s">
        <v>18</v>
      </c>
      <c r="L36" s="14" t="str">
        <f>IFERROR(VLOOKUP(A36,'[1]TRAZA NP 17 21'!DF$1:DM$44,8,FALSE),0)</f>
        <v>El valor recobrado no se liquidó conforme a lo establecido en el Art. 40 de la Res. 5395 o demás normas que lo modifiquen, adicionen o sustituyan."</v>
      </c>
      <c r="M36" s="11">
        <f t="shared" si="0"/>
        <v>210000</v>
      </c>
      <c r="O36" s="9"/>
    </row>
    <row r="37" spans="1:15" x14ac:dyDescent="0.2">
      <c r="A37" s="26"/>
      <c r="B37" s="15"/>
      <c r="C37" s="16">
        <f>SUM(C3:C36)</f>
        <v>38827398</v>
      </c>
      <c r="D37" s="13">
        <f>SUM(D3:D36)</f>
        <v>38558287</v>
      </c>
      <c r="E37" s="16">
        <f t="shared" ref="E37:J37" si="1">SUM(E3:E36)</f>
        <v>37129404</v>
      </c>
      <c r="F37" s="16">
        <f t="shared" si="1"/>
        <v>28520683</v>
      </c>
      <c r="G37" s="16">
        <f t="shared" si="1"/>
        <v>0</v>
      </c>
      <c r="H37" s="19">
        <f t="shared" si="1"/>
        <v>9145712</v>
      </c>
      <c r="I37" s="19">
        <f t="shared" si="1"/>
        <v>19374971</v>
      </c>
      <c r="J37" s="19">
        <f t="shared" si="1"/>
        <v>5699866</v>
      </c>
      <c r="K37" s="15"/>
      <c r="L37" s="4"/>
      <c r="M37" s="9"/>
      <c r="O37" s="9"/>
    </row>
    <row r="38" spans="1:15" x14ac:dyDescent="0.2">
      <c r="A38" s="27" t="s">
        <v>22</v>
      </c>
      <c r="D38" s="10"/>
      <c r="M38" s="9">
        <f>E38-G38-I38-J38</f>
        <v>0</v>
      </c>
      <c r="O38" s="9"/>
    </row>
    <row r="39" spans="1:15" x14ac:dyDescent="0.2">
      <c r="D39" s="10"/>
      <c r="M39" s="9"/>
    </row>
    <row r="40" spans="1:15" x14ac:dyDescent="0.2">
      <c r="D40" s="10"/>
      <c r="M40" s="9"/>
    </row>
    <row r="41" spans="1:15" x14ac:dyDescent="0.2">
      <c r="D41" s="10"/>
      <c r="M41" s="9"/>
    </row>
    <row r="42" spans="1:15" x14ac:dyDescent="0.2">
      <c r="D42" s="10"/>
      <c r="M42" s="9"/>
    </row>
    <row r="43" spans="1:15" x14ac:dyDescent="0.2">
      <c r="D43" s="10"/>
      <c r="M43" s="9"/>
    </row>
    <row r="44" spans="1:15" x14ac:dyDescent="0.2">
      <c r="D44" s="10"/>
      <c r="M44" s="9"/>
    </row>
    <row r="45" spans="1:15" x14ac:dyDescent="0.2">
      <c r="D45" s="10"/>
      <c r="M45" s="9"/>
    </row>
    <row r="46" spans="1:15" x14ac:dyDescent="0.2">
      <c r="D46" s="10"/>
      <c r="M46" s="9"/>
    </row>
    <row r="47" spans="1:15" x14ac:dyDescent="0.2">
      <c r="D47" s="10"/>
      <c r="M47" s="9"/>
    </row>
    <row r="48" spans="1:15" x14ac:dyDescent="0.2">
      <c r="D48" s="10"/>
      <c r="M48" s="9"/>
    </row>
    <row r="49" spans="3:13" ht="24.6" customHeight="1" x14ac:dyDescent="0.2">
      <c r="C49" s="10"/>
      <c r="D49" s="10"/>
      <c r="M49" s="9"/>
    </row>
    <row r="50" spans="3:13" ht="24.6" customHeight="1" x14ac:dyDescent="0.2">
      <c r="C50" s="10"/>
      <c r="D50" s="10"/>
      <c r="M50" s="9"/>
    </row>
    <row r="51" spans="3:13" ht="24.6" customHeight="1" x14ac:dyDescent="0.2">
      <c r="C51" s="10"/>
      <c r="D51" s="10"/>
      <c r="M51" s="9"/>
    </row>
    <row r="52" spans="3:13" ht="19.149999999999999" customHeight="1" x14ac:dyDescent="0.2">
      <c r="C52" s="10"/>
      <c r="D52" s="18">
        <f>[1]Hoja9!B4-[1]Hoja9!B6</f>
        <v>1938</v>
      </c>
      <c r="M52" s="9"/>
    </row>
    <row r="53" spans="3:13" ht="19.149999999999999" customHeight="1" x14ac:dyDescent="0.2">
      <c r="C53" s="10"/>
    </row>
    <row r="54" spans="3:13" ht="19.149999999999999" customHeight="1" x14ac:dyDescent="0.2">
      <c r="C54" s="10"/>
    </row>
    <row r="55" spans="3:13" ht="19.149999999999999" customHeight="1" x14ac:dyDescent="0.2">
      <c r="C55" s="10"/>
    </row>
    <row r="56" spans="3:13" ht="19.149999999999999" customHeight="1" x14ac:dyDescent="0.2">
      <c r="C56" s="10"/>
    </row>
    <row r="57" spans="3:13" ht="19.149999999999999" customHeight="1" x14ac:dyDescent="0.2">
      <c r="C57" s="10"/>
    </row>
    <row r="58" spans="3:13" ht="19.149999999999999" customHeight="1" x14ac:dyDescent="0.2">
      <c r="C58" s="10"/>
    </row>
  </sheetData>
  <mergeCells count="2">
    <mergeCell ref="A1:C1"/>
    <mergeCell ref="E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ENVIAR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Duban Quintero</dc:creator>
  <cp:lastModifiedBy>Neyla Arturo</cp:lastModifiedBy>
  <dcterms:created xsi:type="dcterms:W3CDTF">2022-05-02T22:07:05Z</dcterms:created>
  <dcterms:modified xsi:type="dcterms:W3CDTF">2022-05-02T22:34:54Z</dcterms:modified>
</cp:coreProperties>
</file>