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C83442AB-6FB3-4301-90BC-31B2F6C96FE2}" xr6:coauthVersionLast="47" xr6:coauthVersionMax="47" xr10:uidLastSave="{00000000-0000-0000-0000-000000000000}"/>
  <bookViews>
    <workbookView xWindow="-120" yWindow="-120" windowWidth="29040" windowHeight="15720" xr2:uid="{07B89E39-CA9D-479B-9EBC-E48545D3D8E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J70" i="1"/>
  <c r="J71" i="1"/>
  <c r="J77" i="1"/>
  <c r="G71" i="1"/>
  <c r="G70" i="1"/>
  <c r="J75" i="2"/>
  <c r="J70" i="2"/>
  <c r="J68" i="2"/>
  <c r="J67" i="2"/>
  <c r="J66" i="2"/>
  <c r="G68" i="2"/>
  <c r="G67" i="2"/>
  <c r="G66" i="2"/>
  <c r="G65" i="2"/>
  <c r="J65" i="2" s="1"/>
  <c r="G64" i="2"/>
  <c r="J64" i="2" s="1"/>
  <c r="G63" i="2"/>
  <c r="J63" i="2" s="1"/>
  <c r="G62" i="2"/>
  <c r="J62" i="2" s="1"/>
  <c r="G61" i="2"/>
  <c r="J61" i="2" s="1"/>
  <c r="G60" i="2"/>
  <c r="J60" i="2" s="1"/>
  <c r="G59" i="2"/>
  <c r="J59" i="2" s="1"/>
  <c r="G58" i="2"/>
  <c r="J58" i="2" s="1"/>
  <c r="G57" i="2"/>
  <c r="J57" i="2" s="1"/>
  <c r="G56" i="2"/>
  <c r="J56" i="2" s="1"/>
  <c r="G55" i="2"/>
  <c r="J55" i="2" s="1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G48" i="2"/>
  <c r="J48" i="2" s="1"/>
  <c r="G47" i="2"/>
  <c r="J47" i="2" s="1"/>
  <c r="G46" i="2"/>
  <c r="J46" i="2" s="1"/>
  <c r="H45" i="2"/>
  <c r="G45" i="2"/>
  <c r="H44" i="2"/>
  <c r="G44" i="2"/>
  <c r="H43" i="2"/>
  <c r="G43" i="2"/>
  <c r="G42" i="2"/>
  <c r="J42" i="2" s="1"/>
  <c r="H41" i="2"/>
  <c r="G41" i="2"/>
  <c r="G40" i="2"/>
  <c r="J40" i="2" s="1"/>
  <c r="G39" i="2"/>
  <c r="J39" i="2" s="1"/>
  <c r="J38" i="2"/>
  <c r="H37" i="2"/>
  <c r="G37" i="2"/>
  <c r="H36" i="2"/>
  <c r="G36" i="2"/>
  <c r="H35" i="2"/>
  <c r="G35" i="2"/>
  <c r="H34" i="2"/>
  <c r="G34" i="2"/>
  <c r="H33" i="2"/>
  <c r="G33" i="2"/>
  <c r="H32" i="2"/>
  <c r="G32" i="2"/>
  <c r="G31" i="2"/>
  <c r="J31" i="2" s="1"/>
  <c r="J30" i="2"/>
  <c r="J29" i="2"/>
  <c r="J28" i="2"/>
  <c r="J27" i="2"/>
  <c r="J26" i="2"/>
  <c r="J25" i="2"/>
  <c r="J24" i="2"/>
  <c r="J23" i="2"/>
  <c r="J18" i="2"/>
  <c r="J20" i="2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G60" i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J61" i="1"/>
  <c r="J60" i="1"/>
  <c r="G53" i="1"/>
  <c r="J53" i="1" s="1"/>
  <c r="G52" i="1"/>
  <c r="J52" i="1" s="1"/>
  <c r="G48" i="1"/>
  <c r="H48" i="1"/>
  <c r="G34" i="1"/>
  <c r="J34" i="1" s="1"/>
  <c r="J33" i="1"/>
  <c r="J32" i="1"/>
  <c r="J31" i="1"/>
  <c r="J30" i="1"/>
  <c r="J29" i="1"/>
  <c r="J28" i="1"/>
  <c r="J27" i="1"/>
  <c r="J26" i="1"/>
  <c r="J37" i="2" l="1"/>
  <c r="J32" i="2"/>
  <c r="J41" i="2"/>
  <c r="J36" i="2"/>
  <c r="J44" i="2"/>
  <c r="J43" i="2"/>
  <c r="J33" i="2"/>
  <c r="J35" i="2"/>
  <c r="J45" i="2"/>
  <c r="J48" i="1"/>
  <c r="G51" i="1"/>
  <c r="G50" i="1"/>
  <c r="G49" i="1"/>
  <c r="H47" i="1"/>
  <c r="G47" i="1"/>
  <c r="H46" i="1"/>
  <c r="G46" i="1"/>
  <c r="G45" i="1"/>
  <c r="H44" i="1"/>
  <c r="G44" i="1"/>
  <c r="G43" i="1"/>
  <c r="J43" i="1" s="1"/>
  <c r="G42" i="1"/>
  <c r="J42" i="1" s="1"/>
  <c r="H40" i="1"/>
  <c r="G40" i="1"/>
  <c r="H39" i="1"/>
  <c r="G39" i="1"/>
  <c r="H38" i="1"/>
  <c r="G38" i="1"/>
  <c r="H37" i="1"/>
  <c r="G37" i="1"/>
  <c r="H36" i="1"/>
  <c r="G36" i="1"/>
  <c r="H35" i="1"/>
  <c r="G35" i="1"/>
  <c r="J44" i="1" l="1"/>
  <c r="J45" i="1"/>
  <c r="J50" i="1"/>
  <c r="J38" i="1"/>
  <c r="J40" i="1"/>
  <c r="J46" i="1"/>
  <c r="J49" i="1"/>
  <c r="J21" i="1"/>
  <c r="J23" i="1" s="1"/>
  <c r="J36" i="1"/>
  <c r="J41" i="1"/>
  <c r="J35" i="1"/>
  <c r="J39" i="1"/>
  <c r="J47" i="1"/>
  <c r="J51" i="1"/>
  <c r="M33" i="1"/>
</calcChain>
</file>

<file path=xl/sharedStrings.xml><?xml version="1.0" encoding="utf-8"?>
<sst xmlns="http://schemas.openxmlformats.org/spreadsheetml/2006/main" count="112" uniqueCount="55">
  <si>
    <r>
      <t xml:space="preserve">LIQUIDACION DEL CREDITO 
</t>
    </r>
    <r>
      <rPr>
        <i/>
        <sz val="10"/>
        <color theme="1"/>
        <rFont val="Calibri"/>
        <family val="2"/>
        <scheme val="minor"/>
      </rPr>
      <t xml:space="preserve">Articulo 884 del Codigo del Comercio 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</si>
  <si>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FECHA </t>
  </si>
  <si>
    <t xml:space="preserve">CAPITAL </t>
  </si>
  <si>
    <t xml:space="preserve">PROCESO </t>
  </si>
  <si>
    <t xml:space="preserve">RADICACION </t>
  </si>
  <si>
    <t xml:space="preserve">DIA </t>
  </si>
  <si>
    <t>MES</t>
  </si>
  <si>
    <t>AÑO</t>
  </si>
  <si>
    <t>EJECUTIVO</t>
  </si>
  <si>
    <t xml:space="preserve">DEMANDANTE </t>
  </si>
  <si>
    <t xml:space="preserve">DEMANDADO </t>
  </si>
  <si>
    <t xml:space="preserve">CUANTIA </t>
  </si>
  <si>
    <t>MINIMA</t>
  </si>
  <si>
    <t xml:space="preserve">LIQUIDACION INTERESES DE MORA </t>
  </si>
  <si>
    <t>PERIODO LIQUIDADO</t>
  </si>
  <si>
    <t xml:space="preserve">DATOS </t>
  </si>
  <si>
    <t>Resoluc.</t>
  </si>
  <si>
    <t>Fecha</t>
  </si>
  <si>
    <t>Desde</t>
  </si>
  <si>
    <t>Hasta</t>
  </si>
  <si>
    <t>Bancario</t>
  </si>
  <si>
    <t xml:space="preserve">INTERES NOM. ANUAL </t>
  </si>
  <si>
    <t>INTERES LEGAL MENSUAL</t>
  </si>
  <si>
    <t>DIAS DE PLAZO</t>
  </si>
  <si>
    <t>Corriente</t>
  </si>
  <si>
    <t>30/01/2020</t>
  </si>
  <si>
    <t>27/02/2020</t>
  </si>
  <si>
    <t>27/03/2020</t>
  </si>
  <si>
    <t>30/04/2020</t>
  </si>
  <si>
    <t>29/05/2020</t>
  </si>
  <si>
    <t>30/06/2020</t>
  </si>
  <si>
    <t>31/07/2020</t>
  </si>
  <si>
    <t>28/08/2020</t>
  </si>
  <si>
    <t>30/09/2020</t>
  </si>
  <si>
    <t>29/10/2020</t>
  </si>
  <si>
    <t>26/11/2020</t>
  </si>
  <si>
    <t>30/12/2020</t>
  </si>
  <si>
    <t>29/01/2021</t>
  </si>
  <si>
    <t>26/02/2021</t>
  </si>
  <si>
    <t>30/04/2021</t>
  </si>
  <si>
    <t>28/05/2021</t>
  </si>
  <si>
    <t>30/06/2021</t>
  </si>
  <si>
    <t>30/08/2021</t>
  </si>
  <si>
    <t>ALBA LUDIVIA WALTERO</t>
  </si>
  <si>
    <t>ELIZABETH BEJARANO HERRADA</t>
  </si>
  <si>
    <t xml:space="preserve"> </t>
  </si>
  <si>
    <t>1.62%</t>
  </si>
  <si>
    <t>agosto</t>
  </si>
  <si>
    <t>TOTAL INTERESES CORRIENTES.</t>
  </si>
  <si>
    <t>28,,04</t>
  </si>
  <si>
    <t>INTERESES DE.MORA.</t>
  </si>
  <si>
    <t>TOTAL INTERES DE MORA.</t>
  </si>
  <si>
    <t>INTERESES CORRIENTES</t>
  </si>
  <si>
    <t>INTERESES DE MORA</t>
  </si>
  <si>
    <t>TOTAL CREDITO (CAPITAL MAS INTERESES CORRIENTES MAS INTERESES DE MORA)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</si>
</sst>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%"/>
    <numFmt numFmtId="165" formatCode="&quot;$&quot;#,##0;[Red]\-&quot;$&quot;#,##0"/>
    <numFmt numFmtId="166" formatCode="_(&quot;$&quot;* #,##0_);_(&quot;$&quot;* \(#,##0\);_(&quot;$&quot;* &quot;-&quot;??_);_(@_)"/>
    <numFmt numFmtId="167" formatCode="d/mm/yyyy;@"/>
    <numFmt numFmtId="168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FF6600"/>
      </left>
      <right style="thin">
        <color rgb="FFFF6600"/>
      </right>
      <top/>
      <bottom style="thin">
        <color rgb="FFFF66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10" fontId="0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5" xfId="3" applyFont="1" applyBorder="1" applyAlignment="1">
      <alignment horizontal="center"/>
    </xf>
    <xf numFmtId="166" fontId="11" fillId="0" borderId="15" xfId="0" applyNumberFormat="1" applyFont="1" applyBorder="1"/>
    <xf numFmtId="0" fontId="12" fillId="0" borderId="26" xfId="3" applyFont="1" applyBorder="1" applyAlignment="1">
      <alignment horizontal="center"/>
    </xf>
    <xf numFmtId="49" fontId="12" fillId="0" borderId="21" xfId="3" applyNumberFormat="1" applyFont="1" applyBorder="1" applyAlignment="1">
      <alignment horizontal="center"/>
    </xf>
    <xf numFmtId="14" fontId="12" fillId="0" borderId="21" xfId="3" applyNumberFormat="1" applyFont="1" applyBorder="1" applyAlignment="1">
      <alignment horizontal="center"/>
    </xf>
    <xf numFmtId="10" fontId="13" fillId="0" borderId="23" xfId="2" applyNumberFormat="1" applyFont="1" applyBorder="1" applyAlignment="1">
      <alignment horizontal="center"/>
    </xf>
    <xf numFmtId="10" fontId="13" fillId="0" borderId="15" xfId="2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0" fontId="11" fillId="0" borderId="15" xfId="2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10" fontId="11" fillId="0" borderId="23" xfId="2" applyNumberFormat="1" applyFont="1" applyBorder="1" applyAlignment="1">
      <alignment horizontal="center"/>
    </xf>
    <xf numFmtId="10" fontId="11" fillId="0" borderId="15" xfId="2" applyNumberFormat="1" applyFont="1" applyBorder="1" applyAlignment="1">
      <alignment horizontal="center"/>
    </xf>
    <xf numFmtId="0" fontId="12" fillId="0" borderId="25" xfId="3" applyFont="1" applyBorder="1" applyAlignment="1">
      <alignment horizontal="center"/>
    </xf>
    <xf numFmtId="49" fontId="12" fillId="0" borderId="11" xfId="3" applyNumberFormat="1" applyFont="1" applyBorder="1" applyAlignment="1">
      <alignment horizontal="center"/>
    </xf>
    <xf numFmtId="14" fontId="12" fillId="0" borderId="11" xfId="3" applyNumberFormat="1" applyFont="1" applyBorder="1" applyAlignment="1">
      <alignment horizontal="center"/>
    </xf>
    <xf numFmtId="10" fontId="11" fillId="0" borderId="11" xfId="2" applyNumberFormat="1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167" fontId="10" fillId="3" borderId="27" xfId="5" applyNumberFormat="1" applyFont="1" applyFill="1" applyBorder="1" applyAlignment="1">
      <alignment horizontal="right"/>
    </xf>
    <xf numFmtId="167" fontId="10" fillId="3" borderId="28" xfId="5" applyNumberFormat="1" applyFont="1" applyFill="1" applyBorder="1" applyAlignment="1">
      <alignment horizontal="right"/>
    </xf>
    <xf numFmtId="10" fontId="10" fillId="3" borderId="27" xfId="7" applyNumberFormat="1" applyFont="1" applyFill="1" applyBorder="1" applyProtection="1"/>
    <xf numFmtId="10" fontId="10" fillId="3" borderId="28" xfId="7" applyNumberFormat="1" applyFont="1" applyFill="1" applyBorder="1" applyProtection="1"/>
    <xf numFmtId="0" fontId="12" fillId="0" borderId="15" xfId="3" applyFont="1" applyBorder="1" applyAlignment="1">
      <alignment horizontal="center"/>
    </xf>
    <xf numFmtId="49" fontId="12" fillId="0" borderId="15" xfId="3" applyNumberFormat="1" applyFont="1" applyBorder="1" applyAlignment="1">
      <alignment horizontal="center"/>
    </xf>
    <xf numFmtId="14" fontId="12" fillId="0" borderId="15" xfId="3" applyNumberFormat="1" applyFont="1" applyBorder="1" applyAlignment="1">
      <alignment horizontal="center"/>
    </xf>
    <xf numFmtId="2" fontId="12" fillId="0" borderId="15" xfId="4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29" xfId="3" applyFont="1" applyBorder="1" applyAlignment="1">
      <alignment horizontal="center"/>
    </xf>
    <xf numFmtId="10" fontId="10" fillId="3" borderId="30" xfId="7" applyNumberFormat="1" applyFont="1" applyFill="1" applyBorder="1" applyProtection="1"/>
    <xf numFmtId="167" fontId="10" fillId="3" borderId="30" xfId="5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166" fontId="11" fillId="0" borderId="23" xfId="0" applyNumberFormat="1" applyFont="1" applyBorder="1"/>
    <xf numFmtId="10" fontId="10" fillId="2" borderId="15" xfId="7" applyNumberFormat="1" applyFont="1" applyFill="1" applyBorder="1" applyProtection="1">
      <protection locked="0"/>
    </xf>
    <xf numFmtId="167" fontId="10" fillId="3" borderId="15" xfId="5" applyNumberFormat="1" applyFont="1" applyFill="1" applyBorder="1" applyAlignment="1">
      <alignment horizontal="right"/>
    </xf>
    <xf numFmtId="0" fontId="12" fillId="0" borderId="32" xfId="3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0" fontId="8" fillId="0" borderId="15" xfId="2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5" fontId="6" fillId="0" borderId="33" xfId="0" applyNumberFormat="1" applyFont="1" applyBorder="1" applyAlignment="1">
      <alignment horizontal="left" vertical="center"/>
    </xf>
    <xf numFmtId="15" fontId="6" fillId="0" borderId="34" xfId="0" applyNumberFormat="1" applyFont="1" applyBorder="1" applyAlignment="1">
      <alignment horizontal="left" vertical="center"/>
    </xf>
    <xf numFmtId="10" fontId="6" fillId="0" borderId="15" xfId="0" applyNumberFormat="1" applyFont="1" applyBorder="1" applyAlignment="1">
      <alignment horizontal="center" vertical="center" wrapText="1"/>
    </xf>
    <xf numFmtId="10" fontId="6" fillId="0" borderId="35" xfId="0" applyNumberFormat="1" applyFont="1" applyBorder="1" applyAlignment="1">
      <alignment horizontal="center" vertical="center"/>
    </xf>
    <xf numFmtId="15" fontId="6" fillId="0" borderId="11" xfId="0" applyNumberFormat="1" applyFont="1" applyBorder="1" applyAlignment="1">
      <alignment horizontal="left" vertical="center"/>
    </xf>
    <xf numFmtId="15" fontId="6" fillId="0" borderId="12" xfId="0" applyNumberFormat="1" applyFont="1" applyBorder="1" applyAlignment="1">
      <alignment horizontal="left" vertical="center"/>
    </xf>
    <xf numFmtId="10" fontId="6" fillId="0" borderId="21" xfId="0" applyNumberFormat="1" applyFont="1" applyBorder="1" applyAlignment="1">
      <alignment horizontal="center" vertical="center" wrapText="1"/>
    </xf>
    <xf numFmtId="44" fontId="11" fillId="0" borderId="21" xfId="1" applyFont="1" applyBorder="1"/>
    <xf numFmtId="44" fontId="11" fillId="0" borderId="15" xfId="1" applyFont="1" applyBorder="1"/>
    <xf numFmtId="44" fontId="11" fillId="0" borderId="23" xfId="1" applyFont="1" applyBorder="1"/>
    <xf numFmtId="44" fontId="10" fillId="0" borderId="25" xfId="1" applyFont="1" applyBorder="1"/>
    <xf numFmtId="44" fontId="10" fillId="0" borderId="15" xfId="1" applyFont="1" applyBorder="1"/>
    <xf numFmtId="44" fontId="3" fillId="0" borderId="15" xfId="1" applyFont="1" applyBorder="1"/>
    <xf numFmtId="9" fontId="12" fillId="0" borderId="2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7" fillId="0" borderId="23" xfId="2" applyFont="1" applyBorder="1" applyAlignment="1">
      <alignment horizontal="center"/>
    </xf>
    <xf numFmtId="9" fontId="7" fillId="0" borderId="21" xfId="2" applyFont="1" applyBorder="1" applyAlignment="1">
      <alignment horizontal="center"/>
    </xf>
    <xf numFmtId="9" fontId="6" fillId="0" borderId="15" xfId="2" applyFont="1" applyBorder="1" applyAlignment="1">
      <alignment horizontal="center" vertical="center" wrapText="1"/>
    </xf>
    <xf numFmtId="9" fontId="15" fillId="0" borderId="15" xfId="2" applyFont="1" applyBorder="1" applyAlignment="1">
      <alignment horizontal="center"/>
    </xf>
    <xf numFmtId="9" fontId="15" fillId="0" borderId="11" xfId="2" applyFont="1" applyBorder="1" applyAlignment="1">
      <alignment horizontal="center"/>
    </xf>
    <xf numFmtId="9" fontId="15" fillId="0" borderId="0" xfId="2" applyFont="1" applyBorder="1" applyAlignment="1">
      <alignment horizontal="center"/>
    </xf>
    <xf numFmtId="9" fontId="0" fillId="0" borderId="0" xfId="2" applyFont="1"/>
    <xf numFmtId="43" fontId="12" fillId="0" borderId="15" xfId="8" applyFont="1" applyBorder="1" applyAlignment="1">
      <alignment horizontal="center"/>
    </xf>
    <xf numFmtId="43" fontId="12" fillId="0" borderId="21" xfId="8" applyFont="1" applyBorder="1" applyAlignment="1">
      <alignment horizontal="center"/>
    </xf>
    <xf numFmtId="43" fontId="12" fillId="0" borderId="15" xfId="8" applyFont="1" applyFill="1" applyBorder="1" applyAlignment="1">
      <alignment horizontal="center"/>
    </xf>
    <xf numFmtId="43" fontId="15" fillId="0" borderId="15" xfId="8" applyFont="1" applyBorder="1" applyAlignment="1">
      <alignment horizontal="center"/>
    </xf>
    <xf numFmtId="43" fontId="15" fillId="0" borderId="11" xfId="8" applyFont="1" applyBorder="1" applyAlignment="1">
      <alignment horizontal="center"/>
    </xf>
    <xf numFmtId="15" fontId="6" fillId="0" borderId="36" xfId="0" applyNumberFormat="1" applyFont="1" applyBorder="1" applyAlignment="1">
      <alignment horizontal="left" vertical="center"/>
    </xf>
    <xf numFmtId="15" fontId="6" fillId="0" borderId="21" xfId="0" applyNumberFormat="1" applyFont="1" applyBorder="1" applyAlignment="1">
      <alignment horizontal="left" vertical="center"/>
    </xf>
    <xf numFmtId="10" fontId="6" fillId="0" borderId="21" xfId="0" applyNumberFormat="1" applyFont="1" applyBorder="1" applyAlignment="1">
      <alignment horizontal="center" vertical="center"/>
    </xf>
    <xf numFmtId="15" fontId="6" fillId="0" borderId="37" xfId="0" applyNumberFormat="1" applyFont="1" applyBorder="1" applyAlignment="1">
      <alignment horizontal="left" vertical="center"/>
    </xf>
    <xf numFmtId="15" fontId="6" fillId="0" borderId="15" xfId="0" applyNumberFormat="1" applyFont="1" applyBorder="1" applyAlignment="1">
      <alignment horizontal="left" vertical="center"/>
    </xf>
    <xf numFmtId="10" fontId="6" fillId="0" borderId="15" xfId="0" applyNumberFormat="1" applyFont="1" applyBorder="1" applyAlignment="1">
      <alignment horizontal="center" vertical="center"/>
    </xf>
    <xf numFmtId="15" fontId="6" fillId="0" borderId="38" xfId="0" applyNumberFormat="1" applyFont="1" applyBorder="1" applyAlignment="1">
      <alignment horizontal="left" vertical="center"/>
    </xf>
    <xf numFmtId="15" fontId="6" fillId="0" borderId="39" xfId="0" applyNumberFormat="1" applyFont="1" applyBorder="1" applyAlignment="1">
      <alignment horizontal="left" vertical="center"/>
    </xf>
    <xf numFmtId="10" fontId="6" fillId="0" borderId="23" xfId="0" applyNumberFormat="1" applyFont="1" applyBorder="1" applyAlignment="1">
      <alignment horizontal="center" vertical="center" wrapText="1"/>
    </xf>
    <xf numFmtId="10" fontId="6" fillId="0" borderId="40" xfId="0" applyNumberFormat="1" applyFont="1" applyBorder="1" applyAlignment="1">
      <alignment horizontal="center" vertical="center"/>
    </xf>
    <xf numFmtId="15" fontId="6" fillId="0" borderId="41" xfId="0" applyNumberFormat="1" applyFont="1" applyBorder="1" applyAlignment="1">
      <alignment horizontal="left" vertical="center"/>
    </xf>
    <xf numFmtId="15" fontId="6" fillId="0" borderId="42" xfId="0" applyNumberFormat="1" applyFont="1" applyBorder="1" applyAlignment="1">
      <alignment horizontal="left" vertical="center"/>
    </xf>
    <xf numFmtId="10" fontId="6" fillId="0" borderId="43" xfId="0" applyNumberFormat="1" applyFont="1" applyBorder="1" applyAlignment="1">
      <alignment horizontal="center" vertical="center"/>
    </xf>
    <xf numFmtId="15" fontId="6" fillId="0" borderId="21" xfId="0" applyNumberFormat="1" applyFont="1" applyBorder="1" applyAlignment="1">
      <alignment horizontal="center" vertical="center" wrapText="1"/>
    </xf>
    <xf numFmtId="43" fontId="12" fillId="0" borderId="21" xfId="8" applyFont="1" applyBorder="1" applyAlignment="1">
      <alignment horizontal="right"/>
    </xf>
    <xf numFmtId="10" fontId="17" fillId="2" borderId="15" xfId="7" applyNumberFormat="1" applyFont="1" applyFill="1" applyBorder="1" applyProtection="1">
      <protection locked="0"/>
    </xf>
    <xf numFmtId="10" fontId="17" fillId="3" borderId="15" xfId="7" applyNumberFormat="1" applyFont="1" applyFill="1" applyBorder="1" applyProtection="1"/>
    <xf numFmtId="10" fontId="18" fillId="3" borderId="15" xfId="7" applyNumberFormat="1" applyFont="1" applyFill="1" applyBorder="1" applyProtection="1"/>
    <xf numFmtId="10" fontId="17" fillId="3" borderId="15" xfId="7" applyNumberFormat="1" applyFont="1" applyFill="1" applyBorder="1" applyProtection="1">
      <protection locked="0"/>
    </xf>
    <xf numFmtId="43" fontId="12" fillId="0" borderId="22" xfId="8" applyFont="1" applyBorder="1" applyAlignment="1">
      <alignment horizontal="center"/>
    </xf>
    <xf numFmtId="43" fontId="12" fillId="0" borderId="21" xfId="8" applyFont="1" applyBorder="1" applyAlignment="1">
      <alignment horizontal="left"/>
    </xf>
    <xf numFmtId="43" fontId="6" fillId="0" borderId="15" xfId="8" applyFont="1" applyBorder="1" applyAlignment="1">
      <alignment horizontal="center" vertical="center" wrapText="1"/>
    </xf>
    <xf numFmtId="10" fontId="19" fillId="0" borderId="15" xfId="2" applyNumberFormat="1" applyFont="1" applyBorder="1" applyAlignment="1">
      <alignment horizontal="center"/>
    </xf>
    <xf numFmtId="168" fontId="11" fillId="0" borderId="15" xfId="0" applyNumberFormat="1" applyFont="1" applyBorder="1"/>
    <xf numFmtId="10" fontId="7" fillId="0" borderId="21" xfId="0" applyNumberFormat="1" applyFont="1" applyBorder="1" applyAlignment="1">
      <alignment horizontal="center" vertical="center" wrapText="1"/>
    </xf>
    <xf numFmtId="9" fontId="15" fillId="0" borderId="21" xfId="2" applyFont="1" applyBorder="1" applyAlignment="1">
      <alignment horizontal="center"/>
    </xf>
    <xf numFmtId="168" fontId="14" fillId="0" borderId="15" xfId="0" applyNumberFormat="1" applyFont="1" applyBorder="1"/>
    <xf numFmtId="168" fontId="11" fillId="0" borderId="23" xfId="0" applyNumberFormat="1" applyFont="1" applyBorder="1"/>
    <xf numFmtId="168" fontId="20" fillId="0" borderId="15" xfId="0" applyNumberFormat="1" applyFont="1" applyBorder="1"/>
    <xf numFmtId="15" fontId="7" fillId="0" borderId="11" xfId="0" applyNumberFormat="1" applyFont="1" applyBorder="1" applyAlignment="1">
      <alignment horizontal="left" vertical="center"/>
    </xf>
    <xf numFmtId="10" fontId="6" fillId="0" borderId="15" xfId="2" applyNumberFormat="1" applyFont="1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1" fillId="0" borderId="18" xfId="2" applyNumberFormat="1" applyBorder="1" applyAlignment="1">
      <alignment horizontal="center" vertical="center"/>
    </xf>
    <xf numFmtId="164" fontId="1" fillId="0" borderId="9" xfId="2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1" fillId="0" borderId="18" xfId="2" applyNumberFormat="1" applyBorder="1" applyAlignment="1">
      <alignment horizontal="center" vertical="center"/>
    </xf>
    <xf numFmtId="10" fontId="1" fillId="0" borderId="8" xfId="2" applyNumberFormat="1" applyBorder="1" applyAlignment="1">
      <alignment horizontal="center" vertical="center"/>
    </xf>
    <xf numFmtId="10" fontId="1" fillId="0" borderId="9" xfId="2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6" fontId="9" fillId="0" borderId="7" xfId="1" applyNumberFormat="1" applyFont="1" applyBorder="1" applyAlignment="1">
      <alignment horizontal="center"/>
    </xf>
    <xf numFmtId="166" fontId="9" fillId="0" borderId="20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0" fontId="8" fillId="0" borderId="21" xfId="2" applyNumberFormat="1" applyFont="1" applyBorder="1" applyAlignment="1">
      <alignment horizontal="center" wrapText="1"/>
    </xf>
    <xf numFmtId="10" fontId="8" fillId="0" borderId="22" xfId="2" applyNumberFormat="1" applyFont="1" applyBorder="1" applyAlignment="1">
      <alignment horizontal="center" wrapText="1"/>
    </xf>
    <xf numFmtId="164" fontId="8" fillId="0" borderId="21" xfId="2" applyNumberFormat="1" applyFont="1" applyBorder="1" applyAlignment="1">
      <alignment horizontal="center" wrapText="1"/>
    </xf>
    <xf numFmtId="164" fontId="8" fillId="0" borderId="22" xfId="2" applyNumberFormat="1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15" fontId="6" fillId="0" borderId="44" xfId="0" applyNumberFormat="1" applyFont="1" applyBorder="1" applyAlignment="1">
      <alignment horizontal="left" vertical="center"/>
    </xf>
    <xf numFmtId="15" fontId="6" fillId="0" borderId="9" xfId="0" applyNumberFormat="1" applyFont="1" applyBorder="1" applyAlignment="1">
      <alignment horizontal="left" vertical="center"/>
    </xf>
    <xf numFmtId="10" fontId="6" fillId="0" borderId="8" xfId="0" applyNumberFormat="1" applyFont="1" applyBorder="1" applyAlignment="1">
      <alignment horizontal="center" vertical="center"/>
    </xf>
  </cellXfs>
  <cellStyles count="9">
    <cellStyle name="Millares" xfId="8" builtinId="3"/>
    <cellStyle name="Millares 2" xfId="6" xr:uid="{B32120B8-2A8C-4906-A211-63F72A23E9D7}"/>
    <cellStyle name="Moneda" xfId="1" builtinId="4"/>
    <cellStyle name="Normal" xfId="0" builtinId="0"/>
    <cellStyle name="Normal 2" xfId="5" xr:uid="{CDC6172A-2800-4C0A-A2E5-8A0171201BBC}"/>
    <cellStyle name="Normal 3" xfId="3" xr:uid="{4EE2152D-F455-4AE2-B5B7-A5E2EDEA1F3A}"/>
    <cellStyle name="Porcentaje" xfId="2" builtinId="5"/>
    <cellStyle name="Porcentaje 2" xfId="7" xr:uid="{B3C7A9F1-FFA1-4AFF-B5B1-B1AA427552CA}"/>
    <cellStyle name="Porcentual 2 3" xfId="4" xr:uid="{3B887978-BDC2-40A6-A31F-0BC8DC0B8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ABE-C0EB-493C-B67F-67ACD3EBBCE2}">
  <dimension ref="A4:P77"/>
  <sheetViews>
    <sheetView tabSelected="1" topLeftCell="A45" zoomScaleNormal="100" workbookViewId="0">
      <selection activeCell="K76" sqref="K76"/>
    </sheetView>
  </sheetViews>
  <sheetFormatPr baseColWidth="10" defaultRowHeight="15" x14ac:dyDescent="0.25"/>
  <cols>
    <col min="1" max="1" width="22.140625" customWidth="1"/>
    <col min="2" max="2" width="17" customWidth="1"/>
    <col min="5" max="5" width="14.5703125" style="67" customWidth="1"/>
    <col min="9" max="9" width="12.85546875" bestFit="1" customWidth="1"/>
    <col min="10" max="10" width="19.5703125" bestFit="1" customWidth="1"/>
  </cols>
  <sheetData>
    <row r="4" spans="1:10" ht="15.75" thickBot="1" x14ac:dyDescent="0.3">
      <c r="C4" s="1"/>
      <c r="D4" s="2"/>
      <c r="E4" s="60"/>
    </row>
    <row r="5" spans="1:10" x14ac:dyDescent="0.25">
      <c r="A5" s="109" t="s">
        <v>0</v>
      </c>
      <c r="B5" s="110"/>
      <c r="C5" s="110"/>
      <c r="D5" s="110"/>
      <c r="E5" s="110"/>
      <c r="F5" s="110"/>
      <c r="G5" s="110"/>
      <c r="H5" s="110"/>
      <c r="I5" s="110"/>
      <c r="J5" s="111"/>
    </row>
    <row r="6" spans="1:10" x14ac:dyDescent="0.25">
      <c r="A6" s="112"/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115" t="s">
        <v>1</v>
      </c>
      <c r="B7" s="116"/>
      <c r="C7" s="117"/>
      <c r="D7" s="118" t="s">
        <v>2</v>
      </c>
      <c r="E7" s="119"/>
      <c r="F7" s="120"/>
      <c r="G7" s="124" t="s">
        <v>3</v>
      </c>
      <c r="H7" s="125"/>
      <c r="I7" s="118" t="s">
        <v>4</v>
      </c>
      <c r="J7" s="128"/>
    </row>
    <row r="8" spans="1:10" x14ac:dyDescent="0.25">
      <c r="A8" s="3" t="s">
        <v>5</v>
      </c>
      <c r="B8" s="4" t="s">
        <v>6</v>
      </c>
      <c r="C8" s="4" t="s">
        <v>7</v>
      </c>
      <c r="D8" s="121"/>
      <c r="E8" s="122"/>
      <c r="F8" s="123"/>
      <c r="G8" s="126"/>
      <c r="H8" s="127"/>
      <c r="I8" s="121"/>
      <c r="J8" s="129"/>
    </row>
    <row r="9" spans="1:10" x14ac:dyDescent="0.25">
      <c r="A9" s="5">
        <v>26</v>
      </c>
      <c r="B9" s="6">
        <v>1</v>
      </c>
      <c r="C9" s="6">
        <v>2022</v>
      </c>
      <c r="D9" s="104">
        <v>900000</v>
      </c>
      <c r="E9" s="105"/>
      <c r="F9" s="106"/>
      <c r="G9" s="107" t="s">
        <v>8</v>
      </c>
      <c r="H9" s="108"/>
      <c r="I9" s="6">
        <v>2019</v>
      </c>
      <c r="J9" s="7">
        <v>295</v>
      </c>
    </row>
    <row r="10" spans="1:10" x14ac:dyDescent="0.25">
      <c r="A10" s="115" t="s">
        <v>9</v>
      </c>
      <c r="B10" s="116"/>
      <c r="C10" s="116"/>
      <c r="D10" s="116"/>
      <c r="E10" s="117"/>
      <c r="F10" s="130" t="s">
        <v>10</v>
      </c>
      <c r="G10" s="116"/>
      <c r="H10" s="117"/>
      <c r="I10" s="130" t="s">
        <v>11</v>
      </c>
      <c r="J10" s="131"/>
    </row>
    <row r="11" spans="1:10" x14ac:dyDescent="0.25">
      <c r="A11" s="132" t="s">
        <v>43</v>
      </c>
      <c r="B11" s="133"/>
      <c r="C11" s="133"/>
      <c r="D11" s="133"/>
      <c r="E11" s="134"/>
      <c r="F11" s="135" t="s">
        <v>44</v>
      </c>
      <c r="G11" s="136"/>
      <c r="H11" s="137"/>
      <c r="I11" s="138" t="s">
        <v>12</v>
      </c>
      <c r="J11" s="139"/>
    </row>
    <row r="12" spans="1:10" ht="15.75" x14ac:dyDescent="0.25">
      <c r="A12" s="142" t="s">
        <v>13</v>
      </c>
      <c r="B12" s="143"/>
      <c r="C12" s="143"/>
      <c r="D12" s="143"/>
      <c r="E12" s="143"/>
      <c r="F12" s="143"/>
      <c r="G12" s="143"/>
      <c r="H12" s="143"/>
      <c r="I12" s="143"/>
      <c r="J12" s="144"/>
    </row>
    <row r="13" spans="1:10" x14ac:dyDescent="0.25">
      <c r="A13" s="8"/>
      <c r="B13" s="145"/>
      <c r="C13" s="130" t="s">
        <v>14</v>
      </c>
      <c r="D13" s="131"/>
      <c r="E13" s="115" t="s">
        <v>15</v>
      </c>
      <c r="F13" s="116"/>
      <c r="G13" s="116"/>
      <c r="H13" s="117"/>
      <c r="I13" s="147" t="s">
        <v>2</v>
      </c>
      <c r="J13" s="148"/>
    </row>
    <row r="14" spans="1:10" x14ac:dyDescent="0.25">
      <c r="A14" s="8" t="s">
        <v>16</v>
      </c>
      <c r="B14" s="146" t="s">
        <v>17</v>
      </c>
      <c r="C14" s="145" t="s">
        <v>18</v>
      </c>
      <c r="D14" s="145" t="s">
        <v>19</v>
      </c>
      <c r="E14" s="61" t="s">
        <v>20</v>
      </c>
      <c r="F14" s="149" t="s">
        <v>21</v>
      </c>
      <c r="G14" s="151" t="s">
        <v>22</v>
      </c>
      <c r="H14" s="153" t="s">
        <v>23</v>
      </c>
      <c r="I14" s="140"/>
      <c r="J14" s="141"/>
    </row>
    <row r="15" spans="1:10" x14ac:dyDescent="0.25">
      <c r="A15" s="25"/>
      <c r="B15" s="146"/>
      <c r="C15" s="146"/>
      <c r="D15" s="146"/>
      <c r="E15" s="62" t="s">
        <v>24</v>
      </c>
      <c r="F15" s="150"/>
      <c r="G15" s="152"/>
      <c r="H15" s="154"/>
      <c r="I15" s="56"/>
      <c r="J15" s="53"/>
    </row>
    <row r="16" spans="1:10" x14ac:dyDescent="0.25">
      <c r="A16" s="8"/>
      <c r="C16" s="46">
        <v>43432</v>
      </c>
      <c r="D16" s="47">
        <v>43434</v>
      </c>
      <c r="E16" s="94">
        <v>19.489999999999998</v>
      </c>
      <c r="F16" s="44">
        <v>0.19489999999999999</v>
      </c>
      <c r="G16" s="44" t="s">
        <v>46</v>
      </c>
      <c r="H16" s="45">
        <v>3</v>
      </c>
      <c r="I16" s="57">
        <v>900000</v>
      </c>
      <c r="J16" s="54">
        <v>1458</v>
      </c>
    </row>
    <row r="17" spans="1:10" x14ac:dyDescent="0.25">
      <c r="A17" s="8"/>
      <c r="B17" s="46">
        <v>43435</v>
      </c>
      <c r="C17" s="46">
        <v>43435</v>
      </c>
      <c r="D17" s="47">
        <v>43465</v>
      </c>
      <c r="E17" s="63">
        <v>0.19400000000000001</v>
      </c>
      <c r="F17" s="44">
        <v>0.19400000000000001</v>
      </c>
      <c r="G17" s="44">
        <v>1.61E-2</v>
      </c>
      <c r="H17" s="45">
        <v>31</v>
      </c>
      <c r="I17" s="57">
        <v>900000</v>
      </c>
      <c r="J17" s="54">
        <v>14973</v>
      </c>
    </row>
    <row r="18" spans="1:10" x14ac:dyDescent="0.25">
      <c r="A18" s="8"/>
      <c r="B18" s="46">
        <v>43466</v>
      </c>
      <c r="C18" s="46">
        <v>43466</v>
      </c>
      <c r="D18" s="47">
        <v>43496</v>
      </c>
      <c r="E18" s="63">
        <v>0.19159999999999999</v>
      </c>
      <c r="F18" s="44">
        <v>0.19159999999999999</v>
      </c>
      <c r="G18" s="44">
        <v>1.5900000000000001E-2</v>
      </c>
      <c r="H18" s="45">
        <v>31</v>
      </c>
      <c r="I18" s="57">
        <v>900000</v>
      </c>
      <c r="J18" s="54">
        <v>14787</v>
      </c>
    </row>
    <row r="19" spans="1:10" x14ac:dyDescent="0.25">
      <c r="A19" s="8"/>
      <c r="B19" s="46">
        <v>43497</v>
      </c>
      <c r="C19" s="46">
        <v>43497</v>
      </c>
      <c r="D19" s="47">
        <v>43524</v>
      </c>
      <c r="E19" s="63">
        <v>0.19700000000000001</v>
      </c>
      <c r="F19" s="44">
        <v>0.19700000000000001</v>
      </c>
      <c r="G19" s="44">
        <v>1.6400000000000001E-2</v>
      </c>
      <c r="H19" s="45">
        <v>28</v>
      </c>
      <c r="I19" s="57">
        <v>900000</v>
      </c>
      <c r="J19" s="54">
        <v>13776</v>
      </c>
    </row>
    <row r="20" spans="1:10" x14ac:dyDescent="0.25">
      <c r="A20" s="8"/>
      <c r="B20" s="46">
        <v>43525</v>
      </c>
      <c r="C20" s="46">
        <v>43525</v>
      </c>
      <c r="D20" s="47">
        <v>43555</v>
      </c>
      <c r="E20" s="63">
        <v>0.19370000000000001</v>
      </c>
      <c r="F20" s="44">
        <v>0.19370000000000001</v>
      </c>
      <c r="G20" s="44">
        <v>1.61E-2</v>
      </c>
      <c r="H20" s="45">
        <v>31</v>
      </c>
      <c r="I20" s="57">
        <v>900000</v>
      </c>
      <c r="J20" s="54">
        <v>14973</v>
      </c>
    </row>
    <row r="21" spans="1:10" x14ac:dyDescent="0.25">
      <c r="A21" s="42">
        <v>1145</v>
      </c>
      <c r="B21" s="46">
        <v>43556</v>
      </c>
      <c r="C21" s="46">
        <v>43556</v>
      </c>
      <c r="D21" s="47">
        <v>43585</v>
      </c>
      <c r="E21" s="92">
        <v>19.32</v>
      </c>
      <c r="F21" s="13">
        <v>0.19320000000000001</v>
      </c>
      <c r="G21" s="13">
        <v>1.61E-2</v>
      </c>
      <c r="H21" s="43">
        <v>30</v>
      </c>
      <c r="I21" s="55">
        <v>900000</v>
      </c>
      <c r="J21" s="55">
        <f>+(I21*(G21/30)*H21)</f>
        <v>14489.999999999998</v>
      </c>
    </row>
    <row r="22" spans="1:10" x14ac:dyDescent="0.25">
      <c r="A22" s="10"/>
      <c r="B22" s="46">
        <v>43586</v>
      </c>
      <c r="C22" s="46">
        <v>43586</v>
      </c>
      <c r="D22" s="47">
        <v>43600</v>
      </c>
      <c r="E22" s="93">
        <v>19.34</v>
      </c>
      <c r="F22" s="13">
        <v>0.19339999999999999</v>
      </c>
      <c r="G22" s="14">
        <v>1.61E-2</v>
      </c>
      <c r="H22" s="15">
        <v>15</v>
      </c>
      <c r="I22" s="54">
        <v>900000</v>
      </c>
      <c r="J22" s="54">
        <v>7245</v>
      </c>
    </row>
    <row r="23" spans="1:10" ht="15.75" x14ac:dyDescent="0.25">
      <c r="A23" s="10"/>
      <c r="B23" s="102" t="s">
        <v>48</v>
      </c>
      <c r="C23" s="51"/>
      <c r="D23" s="52"/>
      <c r="E23" s="59"/>
      <c r="F23" s="13"/>
      <c r="G23" s="14"/>
      <c r="H23" s="16"/>
      <c r="I23" s="54"/>
      <c r="J23" s="58">
        <f>SUM(J15:J22)</f>
        <v>81702</v>
      </c>
    </row>
    <row r="24" spans="1:10" x14ac:dyDescent="0.25">
      <c r="A24" s="10"/>
      <c r="B24" s="50"/>
      <c r="C24" s="51"/>
      <c r="D24" s="97"/>
      <c r="E24" s="98" t="s">
        <v>50</v>
      </c>
      <c r="F24" s="13"/>
      <c r="G24" s="14"/>
      <c r="H24" s="16"/>
      <c r="I24" s="54"/>
      <c r="J24" s="54"/>
    </row>
    <row r="25" spans="1:10" x14ac:dyDescent="0.25">
      <c r="A25" s="10"/>
      <c r="B25" s="50">
        <v>43601</v>
      </c>
      <c r="C25" s="51">
        <v>43616</v>
      </c>
      <c r="D25" s="52"/>
      <c r="E25" s="59"/>
      <c r="F25" s="33"/>
      <c r="G25" s="14"/>
      <c r="H25" s="16"/>
      <c r="I25" s="9"/>
      <c r="J25" s="54"/>
    </row>
    <row r="26" spans="1:10" x14ac:dyDescent="0.25">
      <c r="A26" s="10"/>
      <c r="B26" s="50">
        <v>43617</v>
      </c>
      <c r="C26" s="51">
        <v>43646</v>
      </c>
      <c r="D26" s="52"/>
      <c r="E26" s="68">
        <v>28.95</v>
      </c>
      <c r="F26" s="33">
        <v>28.95</v>
      </c>
      <c r="G26" s="14">
        <v>2.41E-2</v>
      </c>
      <c r="H26" s="16">
        <v>30</v>
      </c>
      <c r="I26" s="9">
        <v>900000</v>
      </c>
      <c r="J26" s="54">
        <f t="shared" ref="J26:J33" si="0">+(I26*(G26/30)*H26)</f>
        <v>21690</v>
      </c>
    </row>
    <row r="27" spans="1:10" x14ac:dyDescent="0.25">
      <c r="A27" s="10"/>
      <c r="B27" s="50">
        <v>43647</v>
      </c>
      <c r="C27" s="51">
        <v>43677</v>
      </c>
      <c r="D27" s="52"/>
      <c r="E27" s="69">
        <v>28.92</v>
      </c>
      <c r="F27" s="33">
        <v>28.92</v>
      </c>
      <c r="G27" s="14">
        <v>2.41E-2</v>
      </c>
      <c r="H27" s="16">
        <v>31</v>
      </c>
      <c r="I27" s="9">
        <v>900000</v>
      </c>
      <c r="J27" s="54">
        <f t="shared" si="0"/>
        <v>22413</v>
      </c>
    </row>
    <row r="28" spans="1:10" x14ac:dyDescent="0.25">
      <c r="A28" s="10"/>
      <c r="B28" s="50" t="s">
        <v>47</v>
      </c>
      <c r="C28" s="51">
        <v>43708</v>
      </c>
      <c r="D28" s="52"/>
      <c r="E28" s="69">
        <v>28.98</v>
      </c>
      <c r="F28" s="33">
        <v>28.98</v>
      </c>
      <c r="G28" s="14">
        <v>2.41E-2</v>
      </c>
      <c r="H28" s="16">
        <v>31</v>
      </c>
      <c r="I28" s="9">
        <v>900000</v>
      </c>
      <c r="J28" s="54">
        <f t="shared" si="0"/>
        <v>22413</v>
      </c>
    </row>
    <row r="29" spans="1:10" x14ac:dyDescent="0.25">
      <c r="A29" s="10"/>
      <c r="B29" s="50">
        <v>43709</v>
      </c>
      <c r="C29" s="51">
        <v>43738</v>
      </c>
      <c r="D29" s="52"/>
      <c r="E29" s="69">
        <v>28.98</v>
      </c>
      <c r="F29" s="33">
        <v>28.98</v>
      </c>
      <c r="G29" s="14">
        <v>2.41E-2</v>
      </c>
      <c r="H29" s="16">
        <v>30</v>
      </c>
      <c r="I29" s="9">
        <v>900000</v>
      </c>
      <c r="J29" s="54">
        <f t="shared" si="0"/>
        <v>21690</v>
      </c>
    </row>
    <row r="30" spans="1:10" x14ac:dyDescent="0.25">
      <c r="A30" s="10"/>
      <c r="B30" s="50">
        <v>43739</v>
      </c>
      <c r="C30" s="51">
        <v>43768</v>
      </c>
      <c r="D30" s="52"/>
      <c r="E30" s="69">
        <v>28.65</v>
      </c>
      <c r="F30" s="33">
        <v>28.65</v>
      </c>
      <c r="G30" s="14">
        <v>2.3800000000000002E-2</v>
      </c>
      <c r="H30" s="16">
        <v>31</v>
      </c>
      <c r="I30" s="9">
        <v>900000</v>
      </c>
      <c r="J30" s="54">
        <f t="shared" si="0"/>
        <v>22134</v>
      </c>
    </row>
    <row r="31" spans="1:10" x14ac:dyDescent="0.25">
      <c r="A31" s="10"/>
      <c r="B31" s="50">
        <v>43770</v>
      </c>
      <c r="C31" s="51">
        <v>43799</v>
      </c>
      <c r="D31" s="52"/>
      <c r="E31" s="69">
        <v>28.55</v>
      </c>
      <c r="F31" s="33">
        <v>28.55</v>
      </c>
      <c r="G31" s="14">
        <v>2.3699999999999999E-2</v>
      </c>
      <c r="H31" s="16">
        <v>30</v>
      </c>
      <c r="I31" s="9">
        <v>900000</v>
      </c>
      <c r="J31" s="54">
        <f t="shared" si="0"/>
        <v>21330</v>
      </c>
    </row>
    <row r="32" spans="1:10" x14ac:dyDescent="0.25">
      <c r="A32" s="10"/>
      <c r="B32" s="50">
        <v>43800</v>
      </c>
      <c r="C32" s="51">
        <v>43830</v>
      </c>
      <c r="D32" s="52"/>
      <c r="E32" s="69">
        <v>28.37</v>
      </c>
      <c r="F32" s="33">
        <v>28.37</v>
      </c>
      <c r="G32" s="14">
        <v>2.3599999999999999E-2</v>
      </c>
      <c r="H32" s="16">
        <v>31</v>
      </c>
      <c r="I32" s="9">
        <v>900000</v>
      </c>
      <c r="J32" s="54">
        <f t="shared" si="0"/>
        <v>21948</v>
      </c>
    </row>
    <row r="33" spans="1:16" x14ac:dyDescent="0.25">
      <c r="A33" s="10"/>
      <c r="B33" s="50"/>
      <c r="C33" s="51">
        <v>43466</v>
      </c>
      <c r="D33" s="86">
        <v>43496</v>
      </c>
      <c r="E33" s="69">
        <v>28.16</v>
      </c>
      <c r="F33" s="14">
        <v>0.28160000000000002</v>
      </c>
      <c r="G33" s="95">
        <v>2.3400000000000001E-2</v>
      </c>
      <c r="H33" s="16">
        <v>31</v>
      </c>
      <c r="I33" s="9">
        <v>900000</v>
      </c>
      <c r="J33" s="54">
        <f t="shared" si="0"/>
        <v>21762</v>
      </c>
      <c r="M33">
        <f ca="1">M33:P77</f>
        <v>0</v>
      </c>
    </row>
    <row r="34" spans="1:16" x14ac:dyDescent="0.25">
      <c r="A34" s="10">
        <v>94</v>
      </c>
      <c r="B34" s="11" t="s">
        <v>25</v>
      </c>
      <c r="C34" s="12">
        <v>43862</v>
      </c>
      <c r="D34" s="12">
        <v>43889</v>
      </c>
      <c r="E34" s="69">
        <v>28.59</v>
      </c>
      <c r="F34" s="13">
        <v>0.28589999999999999</v>
      </c>
      <c r="G34" s="14">
        <f t="shared" ref="G34:G43" si="1">F34/12</f>
        <v>2.3824999999999999E-2</v>
      </c>
      <c r="H34" s="16">
        <v>28</v>
      </c>
      <c r="I34" s="9">
        <v>900000</v>
      </c>
      <c r="J34" s="96">
        <f>+(I34*(G34/30)*H34)</f>
        <v>20013</v>
      </c>
      <c r="M34" s="46"/>
      <c r="N34" s="47"/>
      <c r="O34" s="48"/>
      <c r="P34" s="49"/>
    </row>
    <row r="35" spans="1:16" x14ac:dyDescent="0.25">
      <c r="A35" s="10">
        <v>205</v>
      </c>
      <c r="B35" s="11" t="s">
        <v>26</v>
      </c>
      <c r="C35" s="12">
        <v>43891</v>
      </c>
      <c r="D35" s="12">
        <v>43921</v>
      </c>
      <c r="E35" s="69">
        <v>28.43</v>
      </c>
      <c r="F35" s="13">
        <v>0.2843</v>
      </c>
      <c r="G35" s="14">
        <f t="shared" si="1"/>
        <v>2.3691666666666666E-2</v>
      </c>
      <c r="H35" s="16">
        <f t="shared" ref="H35:H40" si="2">D35-C35+1</f>
        <v>31</v>
      </c>
      <c r="I35" s="9">
        <v>900000</v>
      </c>
      <c r="J35" s="96">
        <f t="shared" ref="J35:J36" si="3">+(I35*(G35/30)*H35)</f>
        <v>22033.25</v>
      </c>
      <c r="M35" s="46"/>
      <c r="N35" s="47"/>
      <c r="O35" s="48"/>
      <c r="P35" s="49"/>
    </row>
    <row r="36" spans="1:16" x14ac:dyDescent="0.25">
      <c r="A36" s="10">
        <v>351</v>
      </c>
      <c r="B36" s="11" t="s">
        <v>27</v>
      </c>
      <c r="C36" s="12">
        <v>43922</v>
      </c>
      <c r="D36" s="12">
        <v>43951</v>
      </c>
      <c r="E36" s="87" t="s">
        <v>49</v>
      </c>
      <c r="F36" s="13">
        <v>0.28039999999999998</v>
      </c>
      <c r="G36" s="14">
        <f t="shared" si="1"/>
        <v>2.3366666666666664E-2</v>
      </c>
      <c r="H36" s="16">
        <f t="shared" si="2"/>
        <v>30</v>
      </c>
      <c r="I36" s="9">
        <v>900000</v>
      </c>
      <c r="J36" s="96">
        <f t="shared" si="3"/>
        <v>21029.999999999996</v>
      </c>
      <c r="M36" s="46"/>
      <c r="N36" s="47"/>
      <c r="O36" s="48"/>
      <c r="P36" s="49"/>
    </row>
    <row r="37" spans="1:16" x14ac:dyDescent="0.25">
      <c r="A37" s="10">
        <v>437</v>
      </c>
      <c r="B37" s="11" t="s">
        <v>28</v>
      </c>
      <c r="C37" s="12">
        <v>43952</v>
      </c>
      <c r="D37" s="12">
        <v>43982</v>
      </c>
      <c r="E37" s="69">
        <v>27.29</v>
      </c>
      <c r="F37" s="13">
        <v>0.27289999999999998</v>
      </c>
      <c r="G37" s="14">
        <f t="shared" si="1"/>
        <v>2.2741666666666664E-2</v>
      </c>
      <c r="H37" s="16">
        <f t="shared" si="2"/>
        <v>31</v>
      </c>
      <c r="I37" s="9">
        <v>900000</v>
      </c>
      <c r="J37" s="96">
        <v>20430</v>
      </c>
      <c r="M37" s="46"/>
      <c r="N37" s="47"/>
      <c r="O37" s="48"/>
      <c r="P37" s="49"/>
    </row>
    <row r="38" spans="1:16" x14ac:dyDescent="0.25">
      <c r="A38" s="10">
        <v>505</v>
      </c>
      <c r="B38" s="11" t="s">
        <v>29</v>
      </c>
      <c r="C38" s="12">
        <v>43983</v>
      </c>
      <c r="D38" s="12">
        <v>44012</v>
      </c>
      <c r="E38" s="69">
        <v>27.18</v>
      </c>
      <c r="F38" s="13">
        <v>0.27179999999999999</v>
      </c>
      <c r="G38" s="14">
        <f t="shared" si="1"/>
        <v>2.265E-2</v>
      </c>
      <c r="H38" s="16">
        <f t="shared" si="2"/>
        <v>30</v>
      </c>
      <c r="I38" s="9">
        <v>900000</v>
      </c>
      <c r="J38" s="96">
        <f t="shared" ref="J38:J44" si="4">+(I38*(G38/30)*H38)</f>
        <v>20385</v>
      </c>
      <c r="M38" s="73"/>
      <c r="N38" s="74"/>
      <c r="O38" s="52"/>
      <c r="P38" s="75"/>
    </row>
    <row r="39" spans="1:16" x14ac:dyDescent="0.25">
      <c r="A39" s="10">
        <v>605</v>
      </c>
      <c r="B39" s="11" t="s">
        <v>30</v>
      </c>
      <c r="C39" s="12">
        <v>44013</v>
      </c>
      <c r="D39" s="12">
        <v>44043</v>
      </c>
      <c r="E39" s="69">
        <v>27.18</v>
      </c>
      <c r="F39" s="13">
        <v>0.27179999999999999</v>
      </c>
      <c r="G39" s="14">
        <f t="shared" si="1"/>
        <v>2.265E-2</v>
      </c>
      <c r="H39" s="16">
        <f t="shared" si="2"/>
        <v>31</v>
      </c>
      <c r="I39" s="9">
        <v>900000</v>
      </c>
      <c r="J39" s="96">
        <f t="shared" si="4"/>
        <v>21064.5</v>
      </c>
      <c r="M39" s="76"/>
      <c r="N39" s="77"/>
      <c r="O39" s="48"/>
      <c r="P39" s="78"/>
    </row>
    <row r="40" spans="1:16" x14ac:dyDescent="0.25">
      <c r="A40" s="10">
        <v>685</v>
      </c>
      <c r="B40" s="11" t="s">
        <v>31</v>
      </c>
      <c r="C40" s="12">
        <v>44044</v>
      </c>
      <c r="D40" s="12">
        <v>44074</v>
      </c>
      <c r="E40" s="69">
        <v>27.44</v>
      </c>
      <c r="F40" s="13">
        <v>0.27439999999999998</v>
      </c>
      <c r="G40" s="14">
        <f t="shared" si="1"/>
        <v>2.2866666666666664E-2</v>
      </c>
      <c r="H40" s="16">
        <f t="shared" si="2"/>
        <v>31</v>
      </c>
      <c r="I40" s="9">
        <v>900000</v>
      </c>
      <c r="J40" s="96">
        <f t="shared" si="4"/>
        <v>21265.999999999996</v>
      </c>
      <c r="M40" s="76"/>
      <c r="N40" s="77"/>
      <c r="O40" s="48"/>
      <c r="P40" s="75"/>
    </row>
    <row r="41" spans="1:16" x14ac:dyDescent="0.25">
      <c r="A41" s="10">
        <v>769</v>
      </c>
      <c r="B41" s="11" t="s">
        <v>32</v>
      </c>
      <c r="C41" s="12">
        <v>44075</v>
      </c>
      <c r="D41" s="12">
        <v>44104</v>
      </c>
      <c r="E41" s="69">
        <v>27.53</v>
      </c>
      <c r="F41" s="13">
        <v>0.27529999999999999</v>
      </c>
      <c r="G41" s="14">
        <v>2.29E-2</v>
      </c>
      <c r="H41" s="16">
        <v>30</v>
      </c>
      <c r="I41" s="9">
        <v>900000</v>
      </c>
      <c r="J41" s="96">
        <f t="shared" si="4"/>
        <v>20610</v>
      </c>
      <c r="M41" s="76"/>
      <c r="N41" s="77"/>
      <c r="O41" s="48"/>
      <c r="P41" s="75"/>
    </row>
    <row r="42" spans="1:16" x14ac:dyDescent="0.25">
      <c r="A42" s="10">
        <v>869</v>
      </c>
      <c r="B42" s="11" t="s">
        <v>33</v>
      </c>
      <c r="C42" s="12">
        <v>44105</v>
      </c>
      <c r="D42" s="12">
        <v>44135</v>
      </c>
      <c r="E42" s="69">
        <v>27.14</v>
      </c>
      <c r="F42" s="13">
        <v>0.27139999999999997</v>
      </c>
      <c r="G42" s="14">
        <f t="shared" si="1"/>
        <v>2.2616666666666663E-2</v>
      </c>
      <c r="H42" s="16">
        <v>31</v>
      </c>
      <c r="I42" s="9">
        <v>900000</v>
      </c>
      <c r="J42" s="96">
        <f t="shared" si="4"/>
        <v>21033.499999999996</v>
      </c>
      <c r="M42" s="76"/>
      <c r="N42" s="77"/>
      <c r="O42" s="48"/>
      <c r="P42" s="75"/>
    </row>
    <row r="43" spans="1:16" x14ac:dyDescent="0.25">
      <c r="A43" s="10">
        <v>947</v>
      </c>
      <c r="B43" s="11" t="s">
        <v>34</v>
      </c>
      <c r="C43" s="12">
        <v>44136</v>
      </c>
      <c r="D43" s="12">
        <v>44165</v>
      </c>
      <c r="E43" s="69">
        <v>26.76</v>
      </c>
      <c r="F43" s="13">
        <v>0.2676</v>
      </c>
      <c r="G43" s="14">
        <f t="shared" si="1"/>
        <v>2.23E-2</v>
      </c>
      <c r="H43" s="16">
        <v>30</v>
      </c>
      <c r="I43" s="9">
        <v>900000</v>
      </c>
      <c r="J43" s="96">
        <f t="shared" si="4"/>
        <v>20070</v>
      </c>
      <c r="M43" s="79"/>
      <c r="N43" s="80"/>
      <c r="O43" s="81"/>
      <c r="P43" s="49"/>
    </row>
    <row r="44" spans="1:16" x14ac:dyDescent="0.25">
      <c r="A44" s="10">
        <v>1034</v>
      </c>
      <c r="B44" s="11" t="s">
        <v>35</v>
      </c>
      <c r="C44" s="12">
        <v>44166</v>
      </c>
      <c r="D44" s="12">
        <v>44196</v>
      </c>
      <c r="E44" s="69">
        <v>26.19</v>
      </c>
      <c r="F44" s="13">
        <v>0.26190000000000002</v>
      </c>
      <c r="G44" s="14">
        <f>F44/12</f>
        <v>2.1825000000000001E-2</v>
      </c>
      <c r="H44" s="16">
        <f t="shared" ref="H44" si="5">D44-C44+1</f>
        <v>31</v>
      </c>
      <c r="I44" s="9">
        <v>900000</v>
      </c>
      <c r="J44" s="96">
        <f t="shared" si="4"/>
        <v>20297.250000000004</v>
      </c>
      <c r="M44" s="46"/>
      <c r="N44" s="47"/>
      <c r="O44" s="48"/>
      <c r="P44" s="75"/>
    </row>
    <row r="45" spans="1:16" x14ac:dyDescent="0.25">
      <c r="A45" s="10">
        <v>1215</v>
      </c>
      <c r="B45" s="11" t="s">
        <v>36</v>
      </c>
      <c r="C45" s="12">
        <v>44226</v>
      </c>
      <c r="D45" s="12">
        <v>44227</v>
      </c>
      <c r="E45" s="69">
        <v>25.98</v>
      </c>
      <c r="F45" s="13">
        <v>0.25979999999999998</v>
      </c>
      <c r="G45" s="14">
        <f t="shared" ref="G45:G48" si="6">F45/12</f>
        <v>2.1649999999999999E-2</v>
      </c>
      <c r="H45" s="16">
        <v>31</v>
      </c>
      <c r="I45" s="9">
        <v>900000</v>
      </c>
      <c r="J45" s="96">
        <f t="shared" ref="J45:J48" si="7">+(I45*(G45/30)*H45)</f>
        <v>20134.5</v>
      </c>
      <c r="M45" s="46"/>
      <c r="N45" s="47"/>
      <c r="O45" s="48"/>
      <c r="P45" s="75"/>
    </row>
    <row r="46" spans="1:16" x14ac:dyDescent="0.25">
      <c r="A46" s="10">
        <v>64</v>
      </c>
      <c r="B46" s="11" t="s">
        <v>37</v>
      </c>
      <c r="C46" s="12">
        <v>44228</v>
      </c>
      <c r="D46" s="12">
        <v>44255</v>
      </c>
      <c r="E46" s="69">
        <v>26.31</v>
      </c>
      <c r="F46" s="13">
        <v>0.2631</v>
      </c>
      <c r="G46" s="14">
        <f t="shared" si="6"/>
        <v>2.1925E-2</v>
      </c>
      <c r="H46" s="16">
        <f t="shared" ref="H46:H48" si="8">D46-C46+1</f>
        <v>28</v>
      </c>
      <c r="I46" s="9">
        <v>900000</v>
      </c>
      <c r="J46" s="96">
        <f t="shared" si="7"/>
        <v>18417</v>
      </c>
      <c r="M46" s="46"/>
      <c r="N46" s="47"/>
      <c r="O46" s="48"/>
      <c r="P46" s="49"/>
    </row>
    <row r="47" spans="1:16" x14ac:dyDescent="0.25">
      <c r="A47" s="30">
        <v>161</v>
      </c>
      <c r="B47" s="31" t="s">
        <v>38</v>
      </c>
      <c r="C47" s="32">
        <v>44256</v>
      </c>
      <c r="D47" s="32">
        <v>44286</v>
      </c>
      <c r="E47" s="68">
        <v>25.98</v>
      </c>
      <c r="F47" s="14">
        <v>0.25979999999999998</v>
      </c>
      <c r="G47" s="14">
        <f t="shared" si="6"/>
        <v>2.1649999999999999E-2</v>
      </c>
      <c r="H47" s="34">
        <f t="shared" si="8"/>
        <v>31</v>
      </c>
      <c r="I47" s="9">
        <v>900000</v>
      </c>
      <c r="J47" s="96">
        <f t="shared" si="7"/>
        <v>20134.5</v>
      </c>
      <c r="M47" s="46"/>
      <c r="N47" s="47"/>
      <c r="O47" s="48"/>
      <c r="P47" s="49"/>
    </row>
    <row r="48" spans="1:16" x14ac:dyDescent="0.25">
      <c r="A48" s="30"/>
      <c r="B48" s="31"/>
      <c r="C48" s="32">
        <v>44287</v>
      </c>
      <c r="D48" s="32">
        <v>44316</v>
      </c>
      <c r="E48" s="68">
        <v>25.97</v>
      </c>
      <c r="F48" s="14">
        <v>0.25969999999999999</v>
      </c>
      <c r="G48" s="14">
        <f t="shared" si="6"/>
        <v>2.1641666666666667E-2</v>
      </c>
      <c r="H48" s="34">
        <f t="shared" si="8"/>
        <v>30</v>
      </c>
      <c r="I48" s="9">
        <v>900000</v>
      </c>
      <c r="J48" s="96">
        <f t="shared" si="7"/>
        <v>19477.5</v>
      </c>
      <c r="M48" s="46"/>
      <c r="N48" s="47"/>
      <c r="O48" s="48"/>
      <c r="P48" s="49"/>
    </row>
    <row r="49" spans="1:16" x14ac:dyDescent="0.25">
      <c r="A49" s="30">
        <v>407</v>
      </c>
      <c r="B49" s="31" t="s">
        <v>39</v>
      </c>
      <c r="C49" s="32">
        <v>44328</v>
      </c>
      <c r="D49" s="32">
        <v>44347</v>
      </c>
      <c r="E49" s="70">
        <v>25.83</v>
      </c>
      <c r="F49" s="17">
        <v>0.25829999999999997</v>
      </c>
      <c r="G49" s="17">
        <f>F49/12</f>
        <v>2.1524999999999999E-2</v>
      </c>
      <c r="H49" s="34">
        <v>31</v>
      </c>
      <c r="I49" s="9">
        <v>900000</v>
      </c>
      <c r="J49" s="96">
        <f>(I49*(G49/30)*H49)</f>
        <v>20018.249999999996</v>
      </c>
      <c r="M49" s="46"/>
      <c r="N49" s="47"/>
      <c r="O49" s="48"/>
      <c r="P49" s="49"/>
    </row>
    <row r="50" spans="1:16" x14ac:dyDescent="0.25">
      <c r="A50" s="30">
        <v>509</v>
      </c>
      <c r="B50" s="31" t="s">
        <v>40</v>
      </c>
      <c r="C50" s="32">
        <v>44348</v>
      </c>
      <c r="D50" s="32">
        <v>44377</v>
      </c>
      <c r="E50" s="68">
        <v>25.82</v>
      </c>
      <c r="F50" s="20">
        <v>0.25819999999999999</v>
      </c>
      <c r="G50" s="20">
        <f t="shared" ref="G50" si="9">F50/12</f>
        <v>2.1516666666666667E-2</v>
      </c>
      <c r="H50" s="34">
        <v>30</v>
      </c>
      <c r="I50" s="9">
        <v>900000</v>
      </c>
      <c r="J50" s="96">
        <f>(I50*(G50/30)*H50)</f>
        <v>19365</v>
      </c>
      <c r="M50" s="46"/>
      <c r="N50" s="47"/>
      <c r="O50" s="48"/>
      <c r="P50" s="49"/>
    </row>
    <row r="51" spans="1:16" x14ac:dyDescent="0.25">
      <c r="A51" s="30">
        <v>622</v>
      </c>
      <c r="B51" s="31" t="s">
        <v>41</v>
      </c>
      <c r="C51" s="32">
        <v>44378</v>
      </c>
      <c r="D51" s="32">
        <v>44404</v>
      </c>
      <c r="E51" s="68">
        <v>25.77</v>
      </c>
      <c r="F51" s="20">
        <v>0.25769999999999998</v>
      </c>
      <c r="G51" s="20">
        <f t="shared" ref="G51:G71" si="10">F51/12</f>
        <v>2.1474999999999998E-2</v>
      </c>
      <c r="H51" s="34">
        <v>31</v>
      </c>
      <c r="I51" s="9">
        <v>900000</v>
      </c>
      <c r="J51" s="96">
        <f>(I51*(G51/30)*H51)</f>
        <v>19971.75</v>
      </c>
      <c r="M51" s="46"/>
      <c r="N51" s="47"/>
      <c r="O51" s="48"/>
      <c r="P51" s="49"/>
    </row>
    <row r="52" spans="1:16" x14ac:dyDescent="0.25">
      <c r="A52" s="21"/>
      <c r="B52" s="22"/>
      <c r="C52" s="23">
        <v>44409</v>
      </c>
      <c r="D52" s="23">
        <v>44439</v>
      </c>
      <c r="E52" s="72">
        <v>25.86</v>
      </c>
      <c r="F52" s="20">
        <v>0.2586</v>
      </c>
      <c r="G52" s="24">
        <f t="shared" si="10"/>
        <v>2.155E-2</v>
      </c>
      <c r="H52" s="18">
        <v>31</v>
      </c>
      <c r="I52" s="9">
        <v>900000</v>
      </c>
      <c r="J52" s="96">
        <f t="shared" ref="J52:J58" si="11">+(I52*(G52/30)*H52)</f>
        <v>20041.5</v>
      </c>
      <c r="M52" s="46"/>
      <c r="N52" s="47"/>
      <c r="O52" s="48"/>
      <c r="P52" s="49"/>
    </row>
    <row r="53" spans="1:16" x14ac:dyDescent="0.25">
      <c r="A53" s="30">
        <v>931</v>
      </c>
      <c r="B53" s="31" t="s">
        <v>42</v>
      </c>
      <c r="C53" s="32">
        <v>44440</v>
      </c>
      <c r="D53" s="32">
        <v>44469</v>
      </c>
      <c r="E53" s="71">
        <v>25.79</v>
      </c>
      <c r="F53" s="20">
        <v>0.25790000000000002</v>
      </c>
      <c r="G53" s="20">
        <f t="shared" si="10"/>
        <v>2.1491666666666669E-2</v>
      </c>
      <c r="H53" s="34">
        <v>30</v>
      </c>
      <c r="I53" s="9">
        <v>900000</v>
      </c>
      <c r="J53" s="96">
        <f t="shared" si="11"/>
        <v>19342.500000000004</v>
      </c>
      <c r="M53" s="46"/>
      <c r="N53" s="47"/>
      <c r="O53" s="48"/>
      <c r="P53" s="49"/>
    </row>
    <row r="54" spans="1:16" x14ac:dyDescent="0.25">
      <c r="A54" s="30"/>
      <c r="B54" s="31"/>
      <c r="C54" s="32">
        <v>44470</v>
      </c>
      <c r="D54" s="32">
        <v>44500</v>
      </c>
      <c r="E54" s="71">
        <v>25.62</v>
      </c>
      <c r="F54" s="20">
        <v>0.25619999999999998</v>
      </c>
      <c r="G54" s="20">
        <f t="shared" si="10"/>
        <v>2.1349999999999997E-2</v>
      </c>
      <c r="H54" s="34">
        <v>31</v>
      </c>
      <c r="I54" s="9">
        <v>900000</v>
      </c>
      <c r="J54" s="96">
        <f t="shared" si="11"/>
        <v>19855.499999999996</v>
      </c>
      <c r="M54" s="46"/>
      <c r="N54" s="47"/>
      <c r="O54" s="48"/>
      <c r="P54" s="49"/>
    </row>
    <row r="55" spans="1:16" x14ac:dyDescent="0.25">
      <c r="A55" s="30"/>
      <c r="B55" s="31"/>
      <c r="C55" s="32">
        <v>44501</v>
      </c>
      <c r="D55" s="32">
        <v>44530</v>
      </c>
      <c r="E55" s="71">
        <v>25.91</v>
      </c>
      <c r="F55" s="20">
        <v>0.2591</v>
      </c>
      <c r="G55" s="20">
        <f t="shared" si="10"/>
        <v>2.1591666666666665E-2</v>
      </c>
      <c r="H55" s="34">
        <v>30</v>
      </c>
      <c r="I55" s="9">
        <v>900000</v>
      </c>
      <c r="J55" s="96">
        <f t="shared" si="11"/>
        <v>19432.5</v>
      </c>
      <c r="M55" s="46"/>
      <c r="N55" s="47"/>
      <c r="O55" s="48"/>
      <c r="P55" s="49"/>
    </row>
    <row r="56" spans="1:16" x14ac:dyDescent="0.25">
      <c r="A56" s="30"/>
      <c r="B56" s="31"/>
      <c r="C56" s="32">
        <v>44531</v>
      </c>
      <c r="D56" s="32">
        <v>44561</v>
      </c>
      <c r="E56" s="71">
        <v>26.19</v>
      </c>
      <c r="F56" s="20">
        <v>0.26190000000000002</v>
      </c>
      <c r="G56" s="20">
        <f t="shared" si="10"/>
        <v>2.1825000000000001E-2</v>
      </c>
      <c r="H56" s="34">
        <v>31</v>
      </c>
      <c r="I56" s="9">
        <v>900000</v>
      </c>
      <c r="J56" s="96">
        <f t="shared" si="11"/>
        <v>20297.250000000004</v>
      </c>
      <c r="M56" s="46"/>
      <c r="N56" s="47"/>
      <c r="O56" s="48"/>
      <c r="P56" s="49"/>
    </row>
    <row r="57" spans="1:16" x14ac:dyDescent="0.25">
      <c r="A57" s="30"/>
      <c r="B57" s="31"/>
      <c r="C57" s="32">
        <v>44562</v>
      </c>
      <c r="D57" s="32">
        <v>44592</v>
      </c>
      <c r="E57" s="71">
        <v>26.49</v>
      </c>
      <c r="F57" s="88">
        <v>0.26490000000000002</v>
      </c>
      <c r="G57" s="20">
        <f t="shared" si="10"/>
        <v>2.2075000000000001E-2</v>
      </c>
      <c r="H57" s="34">
        <v>31</v>
      </c>
      <c r="I57" s="9">
        <v>900000</v>
      </c>
      <c r="J57" s="96">
        <f t="shared" si="11"/>
        <v>20529.75</v>
      </c>
      <c r="M57" s="46"/>
      <c r="N57" s="47"/>
      <c r="O57" s="48"/>
      <c r="P57" s="49"/>
    </row>
    <row r="58" spans="1:16" x14ac:dyDescent="0.25">
      <c r="A58" s="30"/>
      <c r="B58" s="31"/>
      <c r="C58" s="32">
        <v>44593</v>
      </c>
      <c r="D58" s="32">
        <v>44620</v>
      </c>
      <c r="E58" s="71">
        <v>27.45</v>
      </c>
      <c r="F58" s="89">
        <v>0.27450000000000002</v>
      </c>
      <c r="G58" s="20">
        <f t="shared" si="10"/>
        <v>2.2875000000000003E-2</v>
      </c>
      <c r="H58" s="34">
        <v>28</v>
      </c>
      <c r="I58" s="9">
        <v>900000</v>
      </c>
      <c r="J58" s="96">
        <f t="shared" si="11"/>
        <v>19215</v>
      </c>
      <c r="M58" s="46"/>
      <c r="N58" s="47"/>
      <c r="O58" s="48"/>
      <c r="P58" s="49"/>
    </row>
    <row r="59" spans="1:16" x14ac:dyDescent="0.25">
      <c r="A59" s="30"/>
      <c r="B59" s="31"/>
      <c r="C59" s="32">
        <v>44621</v>
      </c>
      <c r="D59" s="32">
        <v>44651</v>
      </c>
      <c r="E59" s="71">
        <v>27.71</v>
      </c>
      <c r="F59" s="89">
        <v>0.27710000000000001</v>
      </c>
      <c r="G59" s="20">
        <f t="shared" si="10"/>
        <v>2.3091666666666667E-2</v>
      </c>
      <c r="H59" s="34">
        <v>31</v>
      </c>
      <c r="I59" s="9">
        <v>900000</v>
      </c>
      <c r="J59" s="96">
        <f>(I59*(G59/30)*H59)</f>
        <v>21475.25</v>
      </c>
      <c r="M59" s="46"/>
      <c r="N59" s="47"/>
      <c r="O59" s="48"/>
      <c r="P59" s="49"/>
    </row>
    <row r="60" spans="1:16" x14ac:dyDescent="0.25">
      <c r="A60" s="30"/>
      <c r="B60" s="31"/>
      <c r="C60" s="32">
        <v>44652</v>
      </c>
      <c r="D60" s="32">
        <v>44681</v>
      </c>
      <c r="E60" s="71">
        <v>28.58</v>
      </c>
      <c r="F60" s="89">
        <v>0.2858</v>
      </c>
      <c r="G60" s="20">
        <f t="shared" si="10"/>
        <v>2.3816666666666667E-2</v>
      </c>
      <c r="H60" s="34">
        <v>30</v>
      </c>
      <c r="I60" s="9">
        <v>900000</v>
      </c>
      <c r="J60" s="96">
        <f>(I60*(G60/30)*H60)</f>
        <v>21435</v>
      </c>
      <c r="M60" s="46"/>
      <c r="N60" s="47"/>
      <c r="O60" s="48"/>
      <c r="P60" s="49"/>
    </row>
    <row r="61" spans="1:16" x14ac:dyDescent="0.25">
      <c r="A61" s="30"/>
      <c r="B61" s="31"/>
      <c r="C61" s="32">
        <v>44682</v>
      </c>
      <c r="D61" s="32">
        <v>44712</v>
      </c>
      <c r="E61" s="71">
        <v>29.57</v>
      </c>
      <c r="F61" s="89">
        <v>0.29570000000000002</v>
      </c>
      <c r="G61" s="20">
        <f t="shared" si="10"/>
        <v>2.4641666666666669E-2</v>
      </c>
      <c r="H61" s="34">
        <v>31</v>
      </c>
      <c r="I61" s="9">
        <v>900000</v>
      </c>
      <c r="J61" s="96">
        <f>(I61*(G61/30)*H61)</f>
        <v>22916.750000000004</v>
      </c>
      <c r="M61" s="76"/>
      <c r="N61" s="77"/>
      <c r="O61" s="48"/>
      <c r="P61" s="49"/>
    </row>
    <row r="62" spans="1:16" x14ac:dyDescent="0.25">
      <c r="A62" s="30"/>
      <c r="B62" s="31"/>
      <c r="C62" s="32">
        <v>44713</v>
      </c>
      <c r="D62" s="32">
        <v>44742</v>
      </c>
      <c r="E62" s="71">
        <v>29.57</v>
      </c>
      <c r="F62" s="89">
        <v>0.29570000000000002</v>
      </c>
      <c r="G62" s="20">
        <f t="shared" si="10"/>
        <v>2.4641666666666669E-2</v>
      </c>
      <c r="H62" s="34">
        <v>30</v>
      </c>
      <c r="I62" s="9">
        <v>900000</v>
      </c>
      <c r="J62" s="96">
        <f t="shared" ref="J62:J66" si="12">+(I62*(G62/30)*H62)</f>
        <v>22177.500000000004</v>
      </c>
      <c r="M62" s="76"/>
      <c r="N62" s="77"/>
      <c r="O62" s="48"/>
      <c r="P62" s="49"/>
    </row>
    <row r="63" spans="1:16" x14ac:dyDescent="0.25">
      <c r="A63" s="30"/>
      <c r="B63" s="31"/>
      <c r="C63" s="32">
        <v>44743</v>
      </c>
      <c r="D63" s="32">
        <v>44773</v>
      </c>
      <c r="E63" s="71">
        <v>31.92</v>
      </c>
      <c r="F63" s="90">
        <v>0.31919999999999998</v>
      </c>
      <c r="G63" s="20">
        <f t="shared" si="10"/>
        <v>2.6599999999999999E-2</v>
      </c>
      <c r="H63" s="34">
        <v>31</v>
      </c>
      <c r="I63" s="9">
        <v>900000</v>
      </c>
      <c r="J63" s="96">
        <f t="shared" si="12"/>
        <v>24737.999999999996</v>
      </c>
      <c r="M63" s="76"/>
      <c r="N63" s="77"/>
      <c r="O63" s="48"/>
      <c r="P63" s="49"/>
    </row>
    <row r="64" spans="1:16" x14ac:dyDescent="0.25">
      <c r="A64" s="30"/>
      <c r="B64" s="31"/>
      <c r="C64" s="32">
        <v>44774</v>
      </c>
      <c r="D64" s="32">
        <v>44804</v>
      </c>
      <c r="E64" s="71">
        <v>33.32</v>
      </c>
      <c r="F64" s="89">
        <v>0.3332</v>
      </c>
      <c r="G64" s="20">
        <f t="shared" si="10"/>
        <v>2.7766666666666665E-2</v>
      </c>
      <c r="H64" s="34">
        <v>31</v>
      </c>
      <c r="I64" s="9">
        <v>900000</v>
      </c>
      <c r="J64" s="96">
        <f t="shared" si="12"/>
        <v>25823</v>
      </c>
      <c r="M64" s="76"/>
      <c r="N64" s="77"/>
      <c r="O64" s="48"/>
      <c r="P64" s="49"/>
    </row>
    <row r="65" spans="1:16" x14ac:dyDescent="0.25">
      <c r="A65" s="30"/>
      <c r="B65" s="31"/>
      <c r="C65" s="32">
        <v>44805</v>
      </c>
      <c r="D65" s="32">
        <v>44834</v>
      </c>
      <c r="E65" s="71">
        <v>35.25</v>
      </c>
      <c r="F65" s="89">
        <v>0.35249999999999998</v>
      </c>
      <c r="G65" s="20">
        <f t="shared" si="10"/>
        <v>2.9374999999999998E-2</v>
      </c>
      <c r="H65" s="34">
        <v>30</v>
      </c>
      <c r="I65" s="9">
        <v>900000</v>
      </c>
      <c r="J65" s="96">
        <f t="shared" si="12"/>
        <v>26437.499999999996</v>
      </c>
      <c r="M65" s="76"/>
      <c r="N65" s="77"/>
      <c r="O65" s="48"/>
      <c r="P65" s="78"/>
    </row>
    <row r="66" spans="1:16" x14ac:dyDescent="0.25">
      <c r="A66" s="30"/>
      <c r="B66" s="31"/>
      <c r="C66" s="32">
        <v>44835</v>
      </c>
      <c r="D66" s="32">
        <v>44865</v>
      </c>
      <c r="E66" s="71">
        <v>36.92</v>
      </c>
      <c r="F66" s="91">
        <v>0.36919999999999997</v>
      </c>
      <c r="G66" s="20">
        <f t="shared" si="10"/>
        <v>3.0766666666666664E-2</v>
      </c>
      <c r="H66" s="34">
        <v>31</v>
      </c>
      <c r="I66" s="9">
        <v>900000</v>
      </c>
      <c r="J66" s="96">
        <f t="shared" si="12"/>
        <v>28612.999999999996</v>
      </c>
      <c r="M66" s="76"/>
      <c r="N66" s="77"/>
      <c r="O66" s="48"/>
      <c r="P66" s="78"/>
    </row>
    <row r="67" spans="1:16" x14ac:dyDescent="0.25">
      <c r="A67" s="30"/>
      <c r="B67" s="31"/>
      <c r="C67" s="32">
        <v>44866</v>
      </c>
      <c r="D67" s="32">
        <v>44895</v>
      </c>
      <c r="E67" s="71">
        <v>38.67</v>
      </c>
      <c r="F67" s="91">
        <v>0.38669999999999999</v>
      </c>
      <c r="G67" s="20">
        <f t="shared" si="10"/>
        <v>3.2224999999999997E-2</v>
      </c>
      <c r="H67" s="34">
        <v>30</v>
      </c>
      <c r="I67" s="9">
        <v>900000</v>
      </c>
      <c r="J67" s="96">
        <f>(I67*(G67/30)*H67)</f>
        <v>29002.5</v>
      </c>
      <c r="M67" s="46"/>
      <c r="N67" s="47"/>
      <c r="O67" s="82"/>
      <c r="P67" s="82"/>
    </row>
    <row r="68" spans="1:16" x14ac:dyDescent="0.25">
      <c r="A68" s="30"/>
      <c r="B68" s="31"/>
      <c r="C68" s="32">
        <v>44896</v>
      </c>
      <c r="D68" s="32">
        <v>44926</v>
      </c>
      <c r="E68" s="71">
        <v>41.46</v>
      </c>
      <c r="F68" s="89">
        <v>0.41460000000000002</v>
      </c>
      <c r="G68" s="20">
        <f t="shared" si="10"/>
        <v>3.4550000000000004E-2</v>
      </c>
      <c r="H68" s="34">
        <v>31</v>
      </c>
      <c r="I68" s="9">
        <v>900000</v>
      </c>
      <c r="J68" s="96">
        <f>(I68*(G68/30)*H68)</f>
        <v>32131.5</v>
      </c>
      <c r="M68" s="46"/>
      <c r="N68" s="47"/>
      <c r="O68" s="82"/>
      <c r="P68" s="82"/>
    </row>
    <row r="69" spans="1:16" x14ac:dyDescent="0.25">
      <c r="A69" s="30"/>
      <c r="B69" s="31"/>
      <c r="C69" s="32">
        <v>44927</v>
      </c>
      <c r="D69" s="32">
        <v>44957</v>
      </c>
      <c r="E69" s="71">
        <v>43.26</v>
      </c>
      <c r="F69" s="89">
        <v>0.43259999999999998</v>
      </c>
      <c r="G69" s="20">
        <f t="shared" si="10"/>
        <v>3.6049999999999999E-2</v>
      </c>
      <c r="H69" s="34">
        <v>31</v>
      </c>
      <c r="I69" s="9">
        <v>900000</v>
      </c>
      <c r="J69" s="96">
        <f>(I69*(G69/30)*H69)</f>
        <v>33526.5</v>
      </c>
      <c r="M69" s="46"/>
      <c r="N69" s="47"/>
      <c r="O69" s="82"/>
      <c r="P69" s="49"/>
    </row>
    <row r="70" spans="1:16" x14ac:dyDescent="0.25">
      <c r="A70" s="30"/>
      <c r="B70" s="31"/>
      <c r="C70" s="32">
        <v>44958</v>
      </c>
      <c r="D70" s="32">
        <v>44985</v>
      </c>
      <c r="E70" s="71">
        <v>45.27</v>
      </c>
      <c r="F70" s="89">
        <v>0.45269999999999999</v>
      </c>
      <c r="G70" s="20">
        <f t="shared" si="10"/>
        <v>3.7725000000000002E-2</v>
      </c>
      <c r="H70" s="34">
        <v>28</v>
      </c>
      <c r="I70" s="9">
        <v>900000</v>
      </c>
      <c r="J70" s="96">
        <f t="shared" ref="J70:J71" si="13">(I70*(G70/30)*H70)</f>
        <v>31689.000000000007</v>
      </c>
      <c r="M70" s="155"/>
      <c r="N70" s="156"/>
      <c r="O70" s="157"/>
      <c r="P70" s="49"/>
    </row>
    <row r="71" spans="1:16" x14ac:dyDescent="0.25">
      <c r="A71" s="30"/>
      <c r="B71" s="31"/>
      <c r="C71" s="32">
        <v>44986</v>
      </c>
      <c r="D71" s="32">
        <v>45016</v>
      </c>
      <c r="E71" s="71">
        <v>44.26</v>
      </c>
      <c r="F71" s="89">
        <v>0.44259999999999999</v>
      </c>
      <c r="G71" s="20">
        <f t="shared" si="10"/>
        <v>3.688333333333333E-2</v>
      </c>
      <c r="H71" s="34">
        <v>31</v>
      </c>
      <c r="I71" s="9">
        <v>900000</v>
      </c>
      <c r="J71" s="96">
        <f t="shared" si="13"/>
        <v>34301.499999999993</v>
      </c>
      <c r="M71" s="155"/>
      <c r="N71" s="156"/>
      <c r="O71" s="157"/>
      <c r="P71" s="49"/>
    </row>
    <row r="72" spans="1:16" x14ac:dyDescent="0.25">
      <c r="A72" s="30"/>
      <c r="B72" s="31"/>
      <c r="C72" s="32"/>
      <c r="D72" s="32" t="s">
        <v>51</v>
      </c>
      <c r="E72" s="64"/>
      <c r="F72" s="20"/>
      <c r="G72" s="20"/>
      <c r="H72" s="34"/>
      <c r="I72" s="9"/>
      <c r="J72" s="99">
        <f>SUM(J25:J71)</f>
        <v>1034112</v>
      </c>
      <c r="M72" s="76"/>
      <c r="N72" s="77"/>
      <c r="O72" s="78"/>
      <c r="P72" s="49"/>
    </row>
    <row r="73" spans="1:16" x14ac:dyDescent="0.25">
      <c r="A73" s="30"/>
      <c r="B73" s="40"/>
      <c r="C73" s="41"/>
      <c r="D73" s="41"/>
      <c r="E73" s="64"/>
      <c r="F73" s="20"/>
      <c r="G73" s="20"/>
      <c r="H73" s="34"/>
      <c r="I73" s="9"/>
      <c r="J73" s="96"/>
      <c r="M73" s="76"/>
      <c r="N73" s="77"/>
      <c r="O73" s="78"/>
      <c r="P73" s="49" t="s">
        <v>45</v>
      </c>
    </row>
    <row r="74" spans="1:16" x14ac:dyDescent="0.25">
      <c r="A74" s="35"/>
      <c r="B74" s="36"/>
      <c r="C74" s="37" t="s">
        <v>2</v>
      </c>
      <c r="D74" s="37"/>
      <c r="E74" s="66"/>
      <c r="F74" s="19"/>
      <c r="G74" s="20"/>
      <c r="H74" s="38"/>
      <c r="I74" s="39"/>
      <c r="J74" s="100">
        <v>900000</v>
      </c>
      <c r="M74" s="46"/>
      <c r="N74" s="47"/>
      <c r="O74" s="82"/>
      <c r="P74" s="82"/>
    </row>
    <row r="75" spans="1:16" x14ac:dyDescent="0.25">
      <c r="A75" s="21"/>
      <c r="B75" s="28"/>
      <c r="C75" s="26" t="s">
        <v>52</v>
      </c>
      <c r="D75" s="26"/>
      <c r="E75" s="65"/>
      <c r="F75" s="20"/>
      <c r="G75" s="24"/>
      <c r="H75" s="18"/>
      <c r="I75" s="9"/>
      <c r="J75" s="96">
        <v>81702</v>
      </c>
      <c r="M75" s="83"/>
      <c r="N75" s="84"/>
      <c r="O75" s="85"/>
      <c r="P75" s="82"/>
    </row>
    <row r="76" spans="1:16" x14ac:dyDescent="0.25">
      <c r="A76" s="21"/>
      <c r="B76" s="28" t="s">
        <v>53</v>
      </c>
      <c r="C76" s="26"/>
      <c r="D76" s="26"/>
      <c r="E76" s="65"/>
      <c r="F76" s="20"/>
      <c r="G76" s="24"/>
      <c r="H76" s="18"/>
      <c r="I76" s="9"/>
      <c r="J76" s="96">
        <v>1034112</v>
      </c>
      <c r="M76" s="46"/>
      <c r="N76" s="47"/>
      <c r="O76" s="82"/>
      <c r="P76" s="82"/>
    </row>
    <row r="77" spans="1:16" ht="18.75" x14ac:dyDescent="0.3">
      <c r="A77" s="21"/>
      <c r="B77" s="29" t="s">
        <v>54</v>
      </c>
      <c r="C77" s="27"/>
      <c r="D77" s="27"/>
      <c r="E77" s="65"/>
      <c r="F77" s="20"/>
      <c r="G77" s="24"/>
      <c r="H77" s="18"/>
      <c r="I77" s="9"/>
      <c r="J77" s="101">
        <f>SUM(J73:J76)</f>
        <v>2015814</v>
      </c>
      <c r="M77" s="46"/>
      <c r="N77" s="47"/>
      <c r="O77" s="82"/>
      <c r="P77" s="82"/>
    </row>
  </sheetData>
  <mergeCells count="24">
    <mergeCell ref="I14:J14"/>
    <mergeCell ref="A12:J12"/>
    <mergeCell ref="B13:B15"/>
    <mergeCell ref="C13:D13"/>
    <mergeCell ref="E13:H13"/>
    <mergeCell ref="I13:J13"/>
    <mergeCell ref="C14:C15"/>
    <mergeCell ref="D14:D15"/>
    <mergeCell ref="F14:F15"/>
    <mergeCell ref="G14:G15"/>
    <mergeCell ref="H14:H15"/>
    <mergeCell ref="A10:E10"/>
    <mergeCell ref="F10:H10"/>
    <mergeCell ref="I10:J10"/>
    <mergeCell ref="A11:E11"/>
    <mergeCell ref="F11:H11"/>
    <mergeCell ref="I11:J11"/>
    <mergeCell ref="D9:F9"/>
    <mergeCell ref="G9:H9"/>
    <mergeCell ref="A5:J6"/>
    <mergeCell ref="A7:C7"/>
    <mergeCell ref="D7:F8"/>
    <mergeCell ref="G7:H8"/>
    <mergeCell ref="I7:J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1898-0D84-4FEF-83FE-3ADE374745D0}">
  <dimension ref="A3:J76"/>
  <sheetViews>
    <sheetView topLeftCell="A46" workbookViewId="0">
      <selection activeCell="M75" sqref="M75"/>
    </sheetView>
  </sheetViews>
  <sheetFormatPr baseColWidth="10" defaultRowHeight="15" x14ac:dyDescent="0.25"/>
  <cols>
    <col min="1" max="1" width="14.5703125" customWidth="1"/>
    <col min="2" max="2" width="15.140625" customWidth="1"/>
    <col min="3" max="4" width="14.5703125" customWidth="1"/>
    <col min="9" max="9" width="15.140625" customWidth="1"/>
    <col min="10" max="10" width="21" customWidth="1"/>
  </cols>
  <sheetData>
    <row r="3" spans="1:10" ht="15.75" thickBot="1" x14ac:dyDescent="0.3">
      <c r="C3" s="1"/>
      <c r="D3" s="2"/>
      <c r="E3" s="60"/>
    </row>
    <row r="4" spans="1:10" x14ac:dyDescent="0.25">
      <c r="A4" s="109" t="s">
        <v>0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x14ac:dyDescent="0.25">
      <c r="A5" s="112"/>
      <c r="B5" s="113"/>
      <c r="C5" s="113"/>
      <c r="D5" s="113"/>
      <c r="E5" s="113"/>
      <c r="F5" s="113"/>
      <c r="G5" s="113"/>
      <c r="H5" s="113"/>
      <c r="I5" s="113"/>
      <c r="J5" s="114"/>
    </row>
    <row r="6" spans="1:10" x14ac:dyDescent="0.25">
      <c r="A6" s="115" t="s">
        <v>1</v>
      </c>
      <c r="B6" s="116"/>
      <c r="C6" s="117"/>
      <c r="D6" s="118" t="s">
        <v>2</v>
      </c>
      <c r="E6" s="119"/>
      <c r="F6" s="120"/>
      <c r="G6" s="124" t="s">
        <v>3</v>
      </c>
      <c r="H6" s="125"/>
      <c r="I6" s="118" t="s">
        <v>4</v>
      </c>
      <c r="J6" s="128"/>
    </row>
    <row r="7" spans="1:10" x14ac:dyDescent="0.25">
      <c r="A7" s="3" t="s">
        <v>5</v>
      </c>
      <c r="B7" s="4" t="s">
        <v>6</v>
      </c>
      <c r="C7" s="4" t="s">
        <v>7</v>
      </c>
      <c r="D7" s="121"/>
      <c r="E7" s="122"/>
      <c r="F7" s="123"/>
      <c r="G7" s="126"/>
      <c r="H7" s="127"/>
      <c r="I7" s="121"/>
      <c r="J7" s="129"/>
    </row>
    <row r="8" spans="1:10" x14ac:dyDescent="0.25">
      <c r="A8" s="5">
        <v>26</v>
      </c>
      <c r="B8" s="6">
        <v>1</v>
      </c>
      <c r="C8" s="6">
        <v>2022</v>
      </c>
      <c r="D8" s="104">
        <v>500000</v>
      </c>
      <c r="E8" s="105"/>
      <c r="F8" s="106"/>
      <c r="G8" s="107" t="s">
        <v>8</v>
      </c>
      <c r="H8" s="108"/>
      <c r="I8" s="6">
        <v>2019</v>
      </c>
      <c r="J8" s="7">
        <v>295</v>
      </c>
    </row>
    <row r="9" spans="1:10" x14ac:dyDescent="0.25">
      <c r="A9" s="115" t="s">
        <v>9</v>
      </c>
      <c r="B9" s="116"/>
      <c r="C9" s="116"/>
      <c r="D9" s="116"/>
      <c r="E9" s="117"/>
      <c r="F9" s="130" t="s">
        <v>10</v>
      </c>
      <c r="G9" s="116"/>
      <c r="H9" s="117"/>
      <c r="I9" s="130" t="s">
        <v>11</v>
      </c>
      <c r="J9" s="131"/>
    </row>
    <row r="10" spans="1:10" x14ac:dyDescent="0.25">
      <c r="A10" s="132" t="s">
        <v>43</v>
      </c>
      <c r="B10" s="133"/>
      <c r="C10" s="133"/>
      <c r="D10" s="133"/>
      <c r="E10" s="134"/>
      <c r="F10" s="135" t="s">
        <v>44</v>
      </c>
      <c r="G10" s="136"/>
      <c r="H10" s="137"/>
      <c r="I10" s="138" t="s">
        <v>12</v>
      </c>
      <c r="J10" s="139"/>
    </row>
    <row r="11" spans="1:10" ht="15.75" x14ac:dyDescent="0.25">
      <c r="A11" s="142" t="s">
        <v>13</v>
      </c>
      <c r="B11" s="143"/>
      <c r="C11" s="143"/>
      <c r="D11" s="143"/>
      <c r="E11" s="143"/>
      <c r="F11" s="143"/>
      <c r="G11" s="143"/>
      <c r="H11" s="143"/>
      <c r="I11" s="143"/>
      <c r="J11" s="144"/>
    </row>
    <row r="12" spans="1:10" x14ac:dyDescent="0.25">
      <c r="A12" s="8"/>
      <c r="B12" s="145"/>
      <c r="C12" s="130" t="s">
        <v>14</v>
      </c>
      <c r="D12" s="131"/>
      <c r="E12" s="115" t="s">
        <v>15</v>
      </c>
      <c r="F12" s="116"/>
      <c r="G12" s="116"/>
      <c r="H12" s="117"/>
      <c r="I12" s="147" t="s">
        <v>2</v>
      </c>
      <c r="J12" s="148"/>
    </row>
    <row r="13" spans="1:10" x14ac:dyDescent="0.25">
      <c r="A13" s="8" t="s">
        <v>16</v>
      </c>
      <c r="B13" s="146" t="s">
        <v>17</v>
      </c>
      <c r="C13" s="145" t="s">
        <v>18</v>
      </c>
      <c r="D13" s="145" t="s">
        <v>19</v>
      </c>
      <c r="E13" s="61" t="s">
        <v>20</v>
      </c>
      <c r="F13" s="149" t="s">
        <v>21</v>
      </c>
      <c r="G13" s="151" t="s">
        <v>22</v>
      </c>
      <c r="H13" s="153" t="s">
        <v>23</v>
      </c>
      <c r="I13" s="140"/>
      <c r="J13" s="141"/>
    </row>
    <row r="14" spans="1:10" x14ac:dyDescent="0.25">
      <c r="A14" s="25"/>
      <c r="B14" s="146"/>
      <c r="C14" s="146"/>
      <c r="D14" s="146"/>
      <c r="E14" s="62" t="s">
        <v>24</v>
      </c>
      <c r="F14" s="150"/>
      <c r="G14" s="152"/>
      <c r="H14" s="154"/>
      <c r="I14" s="56"/>
      <c r="J14" s="53"/>
    </row>
    <row r="15" spans="1:10" x14ac:dyDescent="0.25">
      <c r="A15" s="8"/>
      <c r="B15" s="46">
        <v>43466</v>
      </c>
      <c r="C15" s="46">
        <v>43493</v>
      </c>
      <c r="D15" s="47">
        <v>43496</v>
      </c>
      <c r="E15" s="103">
        <v>0.19159999999999999</v>
      </c>
      <c r="F15" s="44">
        <v>0.19159999999999999</v>
      </c>
      <c r="G15" s="44">
        <v>1.5900000000000001E-2</v>
      </c>
      <c r="H15" s="45">
        <v>4</v>
      </c>
      <c r="I15" s="57">
        <v>500000</v>
      </c>
      <c r="J15" s="54">
        <v>1060</v>
      </c>
    </row>
    <row r="16" spans="1:10" x14ac:dyDescent="0.25">
      <c r="A16" s="8"/>
      <c r="B16" s="46">
        <v>43497</v>
      </c>
      <c r="C16" s="46">
        <v>43497</v>
      </c>
      <c r="D16" s="47">
        <v>43524</v>
      </c>
      <c r="E16" s="103">
        <v>0.19700000000000001</v>
      </c>
      <c r="F16" s="44">
        <v>0.19700000000000001</v>
      </c>
      <c r="G16" s="44">
        <v>1.6400000000000001E-2</v>
      </c>
      <c r="H16" s="45">
        <v>28</v>
      </c>
      <c r="I16" s="57">
        <v>500000</v>
      </c>
      <c r="J16" s="54">
        <v>7653</v>
      </c>
    </row>
    <row r="17" spans="1:10" x14ac:dyDescent="0.25">
      <c r="A17" s="8"/>
      <c r="B17" s="46">
        <v>43525</v>
      </c>
      <c r="C17" s="46">
        <v>43525</v>
      </c>
      <c r="D17" s="47">
        <v>43555</v>
      </c>
      <c r="E17" s="103">
        <v>0.19370000000000001</v>
      </c>
      <c r="F17" s="44">
        <v>0.19370000000000001</v>
      </c>
      <c r="G17" s="44">
        <v>1.61E-2</v>
      </c>
      <c r="H17" s="45">
        <v>31</v>
      </c>
      <c r="I17" s="57">
        <v>500000</v>
      </c>
      <c r="J17" s="54">
        <v>8318</v>
      </c>
    </row>
    <row r="18" spans="1:10" x14ac:dyDescent="0.25">
      <c r="A18" s="42">
        <v>1145</v>
      </c>
      <c r="B18" s="46">
        <v>43556</v>
      </c>
      <c r="C18" s="46">
        <v>43556</v>
      </c>
      <c r="D18" s="47">
        <v>43585</v>
      </c>
      <c r="E18" s="92">
        <v>19.32</v>
      </c>
      <c r="F18" s="13">
        <v>0.19320000000000001</v>
      </c>
      <c r="G18" s="13">
        <v>1.61E-2</v>
      </c>
      <c r="H18" s="43">
        <v>30</v>
      </c>
      <c r="I18" s="57">
        <v>500000</v>
      </c>
      <c r="J18" s="55">
        <f>+(I18*(G18/30)*H18)</f>
        <v>8049.9999999999991</v>
      </c>
    </row>
    <row r="19" spans="1:10" x14ac:dyDescent="0.25">
      <c r="A19" s="10"/>
      <c r="B19" s="46">
        <v>43586</v>
      </c>
      <c r="C19" s="46">
        <v>43586</v>
      </c>
      <c r="D19" s="47">
        <v>43600</v>
      </c>
      <c r="E19" s="93">
        <v>19.34</v>
      </c>
      <c r="F19" s="13">
        <v>0.19339999999999999</v>
      </c>
      <c r="G19" s="14">
        <v>1.61E-2</v>
      </c>
      <c r="H19" s="15">
        <v>15</v>
      </c>
      <c r="I19" s="57">
        <v>500000</v>
      </c>
      <c r="J19" s="54">
        <v>4024</v>
      </c>
    </row>
    <row r="20" spans="1:10" ht="15.75" x14ac:dyDescent="0.25">
      <c r="A20" s="10"/>
      <c r="B20" s="102" t="s">
        <v>48</v>
      </c>
      <c r="C20" s="51"/>
      <c r="D20" s="52"/>
      <c r="E20" s="59"/>
      <c r="F20" s="13"/>
      <c r="G20" s="14"/>
      <c r="H20" s="16"/>
      <c r="I20" s="54"/>
      <c r="J20" s="58">
        <f>SUM(J14:J19)</f>
        <v>29105</v>
      </c>
    </row>
    <row r="21" spans="1:10" x14ac:dyDescent="0.25">
      <c r="A21" s="10"/>
      <c r="B21" s="50"/>
      <c r="C21" s="51"/>
      <c r="D21" s="97"/>
      <c r="E21" s="98" t="s">
        <v>50</v>
      </c>
      <c r="F21" s="13"/>
      <c r="G21" s="14"/>
      <c r="H21" s="16"/>
      <c r="I21" s="54"/>
      <c r="J21" s="54"/>
    </row>
    <row r="22" spans="1:10" x14ac:dyDescent="0.25">
      <c r="A22" s="10"/>
      <c r="B22" s="50">
        <v>43601</v>
      </c>
      <c r="C22" s="51">
        <v>43616</v>
      </c>
      <c r="D22" s="52"/>
      <c r="E22" s="59"/>
      <c r="F22" s="33"/>
      <c r="G22" s="14"/>
      <c r="H22" s="16"/>
      <c r="I22" s="9"/>
      <c r="J22" s="54"/>
    </row>
    <row r="23" spans="1:10" x14ac:dyDescent="0.25">
      <c r="A23" s="10"/>
      <c r="B23" s="50">
        <v>43617</v>
      </c>
      <c r="C23" s="51">
        <v>43646</v>
      </c>
      <c r="D23" s="52"/>
      <c r="E23" s="68">
        <v>28.95</v>
      </c>
      <c r="F23" s="33">
        <v>28.95</v>
      </c>
      <c r="G23" s="14">
        <v>2.41E-2</v>
      </c>
      <c r="H23" s="16">
        <v>30</v>
      </c>
      <c r="I23" s="9">
        <v>500000</v>
      </c>
      <c r="J23" s="54">
        <f t="shared" ref="J23:J30" si="0">+(I23*(G23/30)*H23)</f>
        <v>12049.999999999998</v>
      </c>
    </row>
    <row r="24" spans="1:10" x14ac:dyDescent="0.25">
      <c r="A24" s="10"/>
      <c r="B24" s="50">
        <v>43647</v>
      </c>
      <c r="C24" s="51">
        <v>43677</v>
      </c>
      <c r="D24" s="52"/>
      <c r="E24" s="69">
        <v>28.92</v>
      </c>
      <c r="F24" s="33">
        <v>28.92</v>
      </c>
      <c r="G24" s="14">
        <v>2.41E-2</v>
      </c>
      <c r="H24" s="16">
        <v>31</v>
      </c>
      <c r="I24" s="9">
        <v>500000</v>
      </c>
      <c r="J24" s="54">
        <f t="shared" si="0"/>
        <v>12451.666666666666</v>
      </c>
    </row>
    <row r="25" spans="1:10" x14ac:dyDescent="0.25">
      <c r="A25" s="10"/>
      <c r="B25" s="50" t="s">
        <v>47</v>
      </c>
      <c r="C25" s="51">
        <v>43708</v>
      </c>
      <c r="D25" s="52"/>
      <c r="E25" s="69">
        <v>28.98</v>
      </c>
      <c r="F25" s="33">
        <v>28.98</v>
      </c>
      <c r="G25" s="14">
        <v>2.41E-2</v>
      </c>
      <c r="H25" s="16">
        <v>31</v>
      </c>
      <c r="I25" s="9">
        <v>500000</v>
      </c>
      <c r="J25" s="54">
        <f t="shared" si="0"/>
        <v>12451.666666666666</v>
      </c>
    </row>
    <row r="26" spans="1:10" x14ac:dyDescent="0.25">
      <c r="A26" s="10"/>
      <c r="B26" s="50">
        <v>43709</v>
      </c>
      <c r="C26" s="51">
        <v>43738</v>
      </c>
      <c r="D26" s="52"/>
      <c r="E26" s="69">
        <v>28.98</v>
      </c>
      <c r="F26" s="33">
        <v>28.98</v>
      </c>
      <c r="G26" s="14">
        <v>2.41E-2</v>
      </c>
      <c r="H26" s="16">
        <v>30</v>
      </c>
      <c r="I26" s="9">
        <v>500000</v>
      </c>
      <c r="J26" s="54">
        <f t="shared" si="0"/>
        <v>12049.999999999998</v>
      </c>
    </row>
    <row r="27" spans="1:10" x14ac:dyDescent="0.25">
      <c r="A27" s="10"/>
      <c r="B27" s="50">
        <v>43739</v>
      </c>
      <c r="C27" s="51">
        <v>43768</v>
      </c>
      <c r="D27" s="52"/>
      <c r="E27" s="69">
        <v>28.65</v>
      </c>
      <c r="F27" s="33">
        <v>28.65</v>
      </c>
      <c r="G27" s="14">
        <v>2.3800000000000002E-2</v>
      </c>
      <c r="H27" s="16">
        <v>31</v>
      </c>
      <c r="I27" s="9">
        <v>500000</v>
      </c>
      <c r="J27" s="54">
        <f t="shared" si="0"/>
        <v>12296.666666666668</v>
      </c>
    </row>
    <row r="28" spans="1:10" x14ac:dyDescent="0.25">
      <c r="A28" s="10"/>
      <c r="B28" s="50">
        <v>43770</v>
      </c>
      <c r="C28" s="51">
        <v>43799</v>
      </c>
      <c r="D28" s="52"/>
      <c r="E28" s="69">
        <v>28.55</v>
      </c>
      <c r="F28" s="33">
        <v>28.55</v>
      </c>
      <c r="G28" s="14">
        <v>2.3699999999999999E-2</v>
      </c>
      <c r="H28" s="16">
        <v>30</v>
      </c>
      <c r="I28" s="9">
        <v>500000</v>
      </c>
      <c r="J28" s="54">
        <f t="shared" si="0"/>
        <v>11850</v>
      </c>
    </row>
    <row r="29" spans="1:10" x14ac:dyDescent="0.25">
      <c r="A29" s="10"/>
      <c r="B29" s="50">
        <v>43800</v>
      </c>
      <c r="C29" s="51">
        <v>43830</v>
      </c>
      <c r="D29" s="52"/>
      <c r="E29" s="69">
        <v>28.37</v>
      </c>
      <c r="F29" s="33">
        <v>28.37</v>
      </c>
      <c r="G29" s="14">
        <v>2.3599999999999999E-2</v>
      </c>
      <c r="H29" s="16">
        <v>31</v>
      </c>
      <c r="I29" s="9">
        <v>500000</v>
      </c>
      <c r="J29" s="54">
        <f t="shared" si="0"/>
        <v>12193.333333333332</v>
      </c>
    </row>
    <row r="30" spans="1:10" x14ac:dyDescent="0.25">
      <c r="A30" s="10"/>
      <c r="B30" s="50"/>
      <c r="C30" s="51">
        <v>43466</v>
      </c>
      <c r="D30" s="86">
        <v>43496</v>
      </c>
      <c r="E30" s="69">
        <v>28.16</v>
      </c>
      <c r="F30" s="14">
        <v>0.28160000000000002</v>
      </c>
      <c r="G30" s="95">
        <v>2.3400000000000001E-2</v>
      </c>
      <c r="H30" s="16">
        <v>31</v>
      </c>
      <c r="I30" s="9">
        <v>500000</v>
      </c>
      <c r="J30" s="54">
        <f t="shared" si="0"/>
        <v>12090</v>
      </c>
    </row>
    <row r="31" spans="1:10" x14ac:dyDescent="0.25">
      <c r="A31" s="10">
        <v>94</v>
      </c>
      <c r="B31" s="11" t="s">
        <v>25</v>
      </c>
      <c r="C31" s="12">
        <v>43862</v>
      </c>
      <c r="D31" s="12">
        <v>43889</v>
      </c>
      <c r="E31" s="69">
        <v>28.59</v>
      </c>
      <c r="F31" s="13">
        <v>0.28589999999999999</v>
      </c>
      <c r="G31" s="14">
        <f t="shared" ref="G31:G40" si="1">F31/12</f>
        <v>2.3824999999999999E-2</v>
      </c>
      <c r="H31" s="16">
        <v>28</v>
      </c>
      <c r="I31" s="9">
        <v>500000</v>
      </c>
      <c r="J31" s="96">
        <f>+(I31*(G31/30)*H31)</f>
        <v>11118.333333333332</v>
      </c>
    </row>
    <row r="32" spans="1:10" x14ac:dyDescent="0.25">
      <c r="A32" s="10">
        <v>205</v>
      </c>
      <c r="B32" s="11" t="s">
        <v>26</v>
      </c>
      <c r="C32" s="12">
        <v>43891</v>
      </c>
      <c r="D32" s="12">
        <v>43921</v>
      </c>
      <c r="E32" s="69">
        <v>28.43</v>
      </c>
      <c r="F32" s="13">
        <v>0.2843</v>
      </c>
      <c r="G32" s="14">
        <f t="shared" si="1"/>
        <v>2.3691666666666666E-2</v>
      </c>
      <c r="H32" s="16">
        <f t="shared" ref="H32:H37" si="2">D32-C32+1</f>
        <v>31</v>
      </c>
      <c r="I32" s="9">
        <v>500000</v>
      </c>
      <c r="J32" s="96">
        <f t="shared" ref="J32:J33" si="3">+(I32*(G32/30)*H32)</f>
        <v>12240.694444444445</v>
      </c>
    </row>
    <row r="33" spans="1:10" x14ac:dyDescent="0.25">
      <c r="A33" s="10">
        <v>351</v>
      </c>
      <c r="B33" s="11" t="s">
        <v>27</v>
      </c>
      <c r="C33" s="12">
        <v>43922</v>
      </c>
      <c r="D33" s="12">
        <v>43951</v>
      </c>
      <c r="E33" s="87" t="s">
        <v>49</v>
      </c>
      <c r="F33" s="13">
        <v>0.28039999999999998</v>
      </c>
      <c r="G33" s="14">
        <f t="shared" si="1"/>
        <v>2.3366666666666664E-2</v>
      </c>
      <c r="H33" s="16">
        <f t="shared" si="2"/>
        <v>30</v>
      </c>
      <c r="I33" s="9">
        <v>500000</v>
      </c>
      <c r="J33" s="96">
        <f t="shared" si="3"/>
        <v>11683.333333333332</v>
      </c>
    </row>
    <row r="34" spans="1:10" x14ac:dyDescent="0.25">
      <c r="A34" s="10">
        <v>437</v>
      </c>
      <c r="B34" s="11" t="s">
        <v>28</v>
      </c>
      <c r="C34" s="12">
        <v>43952</v>
      </c>
      <c r="D34" s="12">
        <v>43982</v>
      </c>
      <c r="E34" s="69">
        <v>27.29</v>
      </c>
      <c r="F34" s="13">
        <v>0.27289999999999998</v>
      </c>
      <c r="G34" s="14">
        <f t="shared" si="1"/>
        <v>2.2741666666666664E-2</v>
      </c>
      <c r="H34" s="16">
        <f t="shared" si="2"/>
        <v>31</v>
      </c>
      <c r="I34" s="9">
        <v>500000</v>
      </c>
      <c r="J34" s="96">
        <v>20430</v>
      </c>
    </row>
    <row r="35" spans="1:10" x14ac:dyDescent="0.25">
      <c r="A35" s="10">
        <v>505</v>
      </c>
      <c r="B35" s="11" t="s">
        <v>29</v>
      </c>
      <c r="C35" s="12">
        <v>43983</v>
      </c>
      <c r="D35" s="12">
        <v>44012</v>
      </c>
      <c r="E35" s="69">
        <v>27.18</v>
      </c>
      <c r="F35" s="13">
        <v>0.27179999999999999</v>
      </c>
      <c r="G35" s="14">
        <f t="shared" si="1"/>
        <v>2.265E-2</v>
      </c>
      <c r="H35" s="16">
        <f t="shared" si="2"/>
        <v>30</v>
      </c>
      <c r="I35" s="9">
        <v>500000</v>
      </c>
      <c r="J35" s="96">
        <f t="shared" ref="J35:J45" si="4">+(I35*(G35/30)*H35)</f>
        <v>11325</v>
      </c>
    </row>
    <row r="36" spans="1:10" x14ac:dyDescent="0.25">
      <c r="A36" s="10">
        <v>605</v>
      </c>
      <c r="B36" s="11" t="s">
        <v>30</v>
      </c>
      <c r="C36" s="12">
        <v>44013</v>
      </c>
      <c r="D36" s="12">
        <v>44043</v>
      </c>
      <c r="E36" s="69">
        <v>27.18</v>
      </c>
      <c r="F36" s="13">
        <v>0.27179999999999999</v>
      </c>
      <c r="G36" s="14">
        <f t="shared" si="1"/>
        <v>2.265E-2</v>
      </c>
      <c r="H36" s="16">
        <f t="shared" si="2"/>
        <v>31</v>
      </c>
      <c r="I36" s="9">
        <v>500000</v>
      </c>
      <c r="J36" s="96">
        <f t="shared" si="4"/>
        <v>11702.5</v>
      </c>
    </row>
    <row r="37" spans="1:10" x14ac:dyDescent="0.25">
      <c r="A37" s="10">
        <v>685</v>
      </c>
      <c r="B37" s="11" t="s">
        <v>31</v>
      </c>
      <c r="C37" s="12">
        <v>44044</v>
      </c>
      <c r="D37" s="12">
        <v>44074</v>
      </c>
      <c r="E37" s="69">
        <v>27.44</v>
      </c>
      <c r="F37" s="13">
        <v>0.27439999999999998</v>
      </c>
      <c r="G37" s="14">
        <f t="shared" si="1"/>
        <v>2.2866666666666664E-2</v>
      </c>
      <c r="H37" s="16">
        <f t="shared" si="2"/>
        <v>31</v>
      </c>
      <c r="I37" s="9">
        <v>500000</v>
      </c>
      <c r="J37" s="96">
        <f t="shared" si="4"/>
        <v>11814.444444444442</v>
      </c>
    </row>
    <row r="38" spans="1:10" x14ac:dyDescent="0.25">
      <c r="A38" s="10">
        <v>769</v>
      </c>
      <c r="B38" s="11" t="s">
        <v>32</v>
      </c>
      <c r="C38" s="12">
        <v>44075</v>
      </c>
      <c r="D38" s="12">
        <v>44104</v>
      </c>
      <c r="E38" s="69">
        <v>27.53</v>
      </c>
      <c r="F38" s="13">
        <v>0.27529999999999999</v>
      </c>
      <c r="G38" s="14">
        <v>2.29E-2</v>
      </c>
      <c r="H38" s="16">
        <v>30</v>
      </c>
      <c r="I38" s="9">
        <v>500000</v>
      </c>
      <c r="J38" s="96">
        <f t="shared" si="4"/>
        <v>11449.999999999998</v>
      </c>
    </row>
    <row r="39" spans="1:10" x14ac:dyDescent="0.25">
      <c r="A39" s="10">
        <v>869</v>
      </c>
      <c r="B39" s="11" t="s">
        <v>33</v>
      </c>
      <c r="C39" s="12">
        <v>44105</v>
      </c>
      <c r="D39" s="12">
        <v>44135</v>
      </c>
      <c r="E39" s="69">
        <v>27.14</v>
      </c>
      <c r="F39" s="13">
        <v>0.27139999999999997</v>
      </c>
      <c r="G39" s="14">
        <f t="shared" si="1"/>
        <v>2.2616666666666663E-2</v>
      </c>
      <c r="H39" s="16">
        <v>31</v>
      </c>
      <c r="I39" s="9">
        <v>500000</v>
      </c>
      <c r="J39" s="96">
        <f t="shared" si="4"/>
        <v>11685.277777777776</v>
      </c>
    </row>
    <row r="40" spans="1:10" x14ac:dyDescent="0.25">
      <c r="A40" s="10">
        <v>947</v>
      </c>
      <c r="B40" s="11" t="s">
        <v>34</v>
      </c>
      <c r="C40" s="12">
        <v>44136</v>
      </c>
      <c r="D40" s="12">
        <v>44165</v>
      </c>
      <c r="E40" s="69">
        <v>26.76</v>
      </c>
      <c r="F40" s="13">
        <v>0.2676</v>
      </c>
      <c r="G40" s="14">
        <f t="shared" si="1"/>
        <v>2.23E-2</v>
      </c>
      <c r="H40" s="16">
        <v>30</v>
      </c>
      <c r="I40" s="9">
        <v>500000</v>
      </c>
      <c r="J40" s="96">
        <f t="shared" si="4"/>
        <v>11150</v>
      </c>
    </row>
    <row r="41" spans="1:10" x14ac:dyDescent="0.25">
      <c r="A41" s="10">
        <v>1034</v>
      </c>
      <c r="B41" s="11" t="s">
        <v>35</v>
      </c>
      <c r="C41" s="12">
        <v>44166</v>
      </c>
      <c r="D41" s="12">
        <v>44196</v>
      </c>
      <c r="E41" s="69">
        <v>26.19</v>
      </c>
      <c r="F41" s="13">
        <v>0.26190000000000002</v>
      </c>
      <c r="G41" s="14">
        <f>F41/12</f>
        <v>2.1825000000000001E-2</v>
      </c>
      <c r="H41" s="16">
        <f t="shared" ref="H41" si="5">D41-C41+1</f>
        <v>31</v>
      </c>
      <c r="I41" s="9">
        <v>500000</v>
      </c>
      <c r="J41" s="96">
        <f t="shared" si="4"/>
        <v>11276.250000000002</v>
      </c>
    </row>
    <row r="42" spans="1:10" x14ac:dyDescent="0.25">
      <c r="A42" s="10">
        <v>1215</v>
      </c>
      <c r="B42" s="11" t="s">
        <v>36</v>
      </c>
      <c r="C42" s="12">
        <v>44226</v>
      </c>
      <c r="D42" s="12">
        <v>44227</v>
      </c>
      <c r="E42" s="69">
        <v>25.98</v>
      </c>
      <c r="F42" s="13">
        <v>0.25979999999999998</v>
      </c>
      <c r="G42" s="14">
        <f t="shared" ref="G42:G45" si="6">F42/12</f>
        <v>2.1649999999999999E-2</v>
      </c>
      <c r="H42" s="16">
        <v>31</v>
      </c>
      <c r="I42" s="9">
        <v>500000</v>
      </c>
      <c r="J42" s="96">
        <f t="shared" si="4"/>
        <v>11185.833333333332</v>
      </c>
    </row>
    <row r="43" spans="1:10" x14ac:dyDescent="0.25">
      <c r="A43" s="10">
        <v>64</v>
      </c>
      <c r="B43" s="11" t="s">
        <v>37</v>
      </c>
      <c r="C43" s="12">
        <v>44228</v>
      </c>
      <c r="D43" s="12">
        <v>44255</v>
      </c>
      <c r="E43" s="69">
        <v>26.31</v>
      </c>
      <c r="F43" s="13">
        <v>0.2631</v>
      </c>
      <c r="G43" s="14">
        <f t="shared" si="6"/>
        <v>2.1925E-2</v>
      </c>
      <c r="H43" s="16">
        <f t="shared" ref="H43:H45" si="7">D43-C43+1</f>
        <v>28</v>
      </c>
      <c r="I43" s="9">
        <v>500000</v>
      </c>
      <c r="J43" s="96">
        <f t="shared" si="4"/>
        <v>10231.666666666668</v>
      </c>
    </row>
    <row r="44" spans="1:10" x14ac:dyDescent="0.25">
      <c r="A44" s="30">
        <v>161</v>
      </c>
      <c r="B44" s="31" t="s">
        <v>38</v>
      </c>
      <c r="C44" s="32">
        <v>44256</v>
      </c>
      <c r="D44" s="32">
        <v>44286</v>
      </c>
      <c r="E44" s="68">
        <v>25.98</v>
      </c>
      <c r="F44" s="14">
        <v>0.25979999999999998</v>
      </c>
      <c r="G44" s="14">
        <f t="shared" si="6"/>
        <v>2.1649999999999999E-2</v>
      </c>
      <c r="H44" s="34">
        <f t="shared" si="7"/>
        <v>31</v>
      </c>
      <c r="I44" s="9">
        <v>500000</v>
      </c>
      <c r="J44" s="96">
        <f t="shared" si="4"/>
        <v>11185.833333333332</v>
      </c>
    </row>
    <row r="45" spans="1:10" x14ac:dyDescent="0.25">
      <c r="A45" s="30"/>
      <c r="B45" s="31"/>
      <c r="C45" s="32">
        <v>44287</v>
      </c>
      <c r="D45" s="32">
        <v>44316</v>
      </c>
      <c r="E45" s="68">
        <v>25.97</v>
      </c>
      <c r="F45" s="14">
        <v>0.25969999999999999</v>
      </c>
      <c r="G45" s="14">
        <f t="shared" si="6"/>
        <v>2.1641666666666667E-2</v>
      </c>
      <c r="H45" s="34">
        <f t="shared" si="7"/>
        <v>30</v>
      </c>
      <c r="I45" s="9">
        <v>500000</v>
      </c>
      <c r="J45" s="96">
        <f t="shared" si="4"/>
        <v>10820.833333333334</v>
      </c>
    </row>
    <row r="46" spans="1:10" x14ac:dyDescent="0.25">
      <c r="A46" s="30">
        <v>407</v>
      </c>
      <c r="B46" s="31" t="s">
        <v>39</v>
      </c>
      <c r="C46" s="32">
        <v>44328</v>
      </c>
      <c r="D46" s="32">
        <v>44347</v>
      </c>
      <c r="E46" s="70">
        <v>25.83</v>
      </c>
      <c r="F46" s="17">
        <v>0.25829999999999997</v>
      </c>
      <c r="G46" s="17">
        <f>F46/12</f>
        <v>2.1524999999999999E-2</v>
      </c>
      <c r="H46" s="34">
        <v>31</v>
      </c>
      <c r="I46" s="9">
        <v>500000</v>
      </c>
      <c r="J46" s="96">
        <f>(I46*(G46/30)*H46)</f>
        <v>11121.249999999998</v>
      </c>
    </row>
    <row r="47" spans="1:10" x14ac:dyDescent="0.25">
      <c r="A47" s="30">
        <v>509</v>
      </c>
      <c r="B47" s="31" t="s">
        <v>40</v>
      </c>
      <c r="C47" s="32">
        <v>44348</v>
      </c>
      <c r="D47" s="32">
        <v>44377</v>
      </c>
      <c r="E47" s="68">
        <v>25.82</v>
      </c>
      <c r="F47" s="20">
        <v>0.25819999999999999</v>
      </c>
      <c r="G47" s="20">
        <f t="shared" ref="G47:G68" si="8">F47/12</f>
        <v>2.1516666666666667E-2</v>
      </c>
      <c r="H47" s="34">
        <v>30</v>
      </c>
      <c r="I47" s="9">
        <v>500000</v>
      </c>
      <c r="J47" s="96">
        <f>(I47*(G47/30)*H47)</f>
        <v>10758.333333333332</v>
      </c>
    </row>
    <row r="48" spans="1:10" x14ac:dyDescent="0.25">
      <c r="A48" s="30">
        <v>622</v>
      </c>
      <c r="B48" s="31" t="s">
        <v>41</v>
      </c>
      <c r="C48" s="32">
        <v>44378</v>
      </c>
      <c r="D48" s="32">
        <v>44404</v>
      </c>
      <c r="E48" s="68">
        <v>25.77</v>
      </c>
      <c r="F48" s="20">
        <v>0.25769999999999998</v>
      </c>
      <c r="G48" s="20">
        <f t="shared" si="8"/>
        <v>2.1474999999999998E-2</v>
      </c>
      <c r="H48" s="34">
        <v>31</v>
      </c>
      <c r="I48" s="9">
        <v>500000</v>
      </c>
      <c r="J48" s="96">
        <f>(I48*(G48/30)*H48)</f>
        <v>11095.416666666666</v>
      </c>
    </row>
    <row r="49" spans="1:10" x14ac:dyDescent="0.25">
      <c r="A49" s="21"/>
      <c r="B49" s="22"/>
      <c r="C49" s="23">
        <v>44409</v>
      </c>
      <c r="D49" s="23">
        <v>44439</v>
      </c>
      <c r="E49" s="72">
        <v>25.86</v>
      </c>
      <c r="F49" s="20">
        <v>0.2586</v>
      </c>
      <c r="G49" s="24">
        <f t="shared" si="8"/>
        <v>2.155E-2</v>
      </c>
      <c r="H49" s="18">
        <v>31</v>
      </c>
      <c r="I49" s="9">
        <v>500000</v>
      </c>
      <c r="J49" s="96">
        <f t="shared" ref="J49:J55" si="9">+(I49*(G49/30)*H49)</f>
        <v>11134.166666666666</v>
      </c>
    </row>
    <row r="50" spans="1:10" x14ac:dyDescent="0.25">
      <c r="A50" s="30">
        <v>931</v>
      </c>
      <c r="B50" s="31" t="s">
        <v>42</v>
      </c>
      <c r="C50" s="32">
        <v>44440</v>
      </c>
      <c r="D50" s="32">
        <v>44469</v>
      </c>
      <c r="E50" s="71">
        <v>25.79</v>
      </c>
      <c r="F50" s="20">
        <v>0.25790000000000002</v>
      </c>
      <c r="G50" s="20">
        <f t="shared" si="8"/>
        <v>2.1491666666666669E-2</v>
      </c>
      <c r="H50" s="34">
        <v>30</v>
      </c>
      <c r="I50" s="9">
        <v>500000</v>
      </c>
      <c r="J50" s="96">
        <f t="shared" si="9"/>
        <v>10745.833333333336</v>
      </c>
    </row>
    <row r="51" spans="1:10" x14ac:dyDescent="0.25">
      <c r="A51" s="30"/>
      <c r="B51" s="31"/>
      <c r="C51" s="32">
        <v>44470</v>
      </c>
      <c r="D51" s="32">
        <v>44500</v>
      </c>
      <c r="E51" s="71">
        <v>25.62</v>
      </c>
      <c r="F51" s="20">
        <v>0.25619999999999998</v>
      </c>
      <c r="G51" s="20">
        <f t="shared" si="8"/>
        <v>2.1349999999999997E-2</v>
      </c>
      <c r="H51" s="34">
        <v>31</v>
      </c>
      <c r="I51" s="9">
        <v>500000</v>
      </c>
      <c r="J51" s="96">
        <f t="shared" si="9"/>
        <v>11030.83333333333</v>
      </c>
    </row>
    <row r="52" spans="1:10" x14ac:dyDescent="0.25">
      <c r="A52" s="30"/>
      <c r="B52" s="31"/>
      <c r="C52" s="32">
        <v>44501</v>
      </c>
      <c r="D52" s="32">
        <v>44530</v>
      </c>
      <c r="E52" s="71">
        <v>25.91</v>
      </c>
      <c r="F52" s="20">
        <v>0.2591</v>
      </c>
      <c r="G52" s="20">
        <f t="shared" si="8"/>
        <v>2.1591666666666665E-2</v>
      </c>
      <c r="H52" s="34">
        <v>30</v>
      </c>
      <c r="I52" s="9">
        <v>500000</v>
      </c>
      <c r="J52" s="96">
        <f t="shared" si="9"/>
        <v>10795.833333333332</v>
      </c>
    </row>
    <row r="53" spans="1:10" x14ac:dyDescent="0.25">
      <c r="A53" s="30"/>
      <c r="B53" s="31"/>
      <c r="C53" s="32">
        <v>44531</v>
      </c>
      <c r="D53" s="32">
        <v>44561</v>
      </c>
      <c r="E53" s="71">
        <v>26.19</v>
      </c>
      <c r="F53" s="20">
        <v>0.26190000000000002</v>
      </c>
      <c r="G53" s="20">
        <f t="shared" si="8"/>
        <v>2.1825000000000001E-2</v>
      </c>
      <c r="H53" s="34">
        <v>31</v>
      </c>
      <c r="I53" s="9">
        <v>500000</v>
      </c>
      <c r="J53" s="96">
        <f t="shared" si="9"/>
        <v>11276.250000000002</v>
      </c>
    </row>
    <row r="54" spans="1:10" x14ac:dyDescent="0.25">
      <c r="A54" s="30"/>
      <c r="B54" s="31"/>
      <c r="C54" s="32">
        <v>44562</v>
      </c>
      <c r="D54" s="32">
        <v>44592</v>
      </c>
      <c r="E54" s="71">
        <v>26.49</v>
      </c>
      <c r="F54" s="88">
        <v>0.26490000000000002</v>
      </c>
      <c r="G54" s="20">
        <f t="shared" si="8"/>
        <v>2.2075000000000001E-2</v>
      </c>
      <c r="H54" s="34">
        <v>31</v>
      </c>
      <c r="I54" s="9">
        <v>500000</v>
      </c>
      <c r="J54" s="96">
        <f t="shared" si="9"/>
        <v>11405.416666666668</v>
      </c>
    </row>
    <row r="55" spans="1:10" x14ac:dyDescent="0.25">
      <c r="A55" s="30"/>
      <c r="B55" s="31"/>
      <c r="C55" s="32">
        <v>44593</v>
      </c>
      <c r="D55" s="32">
        <v>44620</v>
      </c>
      <c r="E55" s="71">
        <v>27.45</v>
      </c>
      <c r="F55" s="89">
        <v>0.27450000000000002</v>
      </c>
      <c r="G55" s="20">
        <f t="shared" si="8"/>
        <v>2.2875000000000003E-2</v>
      </c>
      <c r="H55" s="34">
        <v>28</v>
      </c>
      <c r="I55" s="9">
        <v>500000</v>
      </c>
      <c r="J55" s="96">
        <f t="shared" si="9"/>
        <v>10675</v>
      </c>
    </row>
    <row r="56" spans="1:10" x14ac:dyDescent="0.25">
      <c r="A56" s="30"/>
      <c r="B56" s="31"/>
      <c r="C56" s="32">
        <v>44621</v>
      </c>
      <c r="D56" s="32">
        <v>44651</v>
      </c>
      <c r="E56" s="71">
        <v>27.71</v>
      </c>
      <c r="F56" s="89">
        <v>0.27710000000000001</v>
      </c>
      <c r="G56" s="20">
        <f t="shared" si="8"/>
        <v>2.3091666666666667E-2</v>
      </c>
      <c r="H56" s="34">
        <v>31</v>
      </c>
      <c r="I56" s="9">
        <v>500000</v>
      </c>
      <c r="J56" s="96">
        <f>(I56*(G56/30)*H56)</f>
        <v>11930.694444444443</v>
      </c>
    </row>
    <row r="57" spans="1:10" x14ac:dyDescent="0.25">
      <c r="A57" s="30"/>
      <c r="B57" s="31"/>
      <c r="C57" s="32">
        <v>44652</v>
      </c>
      <c r="D57" s="32">
        <v>44681</v>
      </c>
      <c r="E57" s="71">
        <v>28.58</v>
      </c>
      <c r="F57" s="89">
        <v>0.2858</v>
      </c>
      <c r="G57" s="20">
        <f t="shared" si="8"/>
        <v>2.3816666666666667E-2</v>
      </c>
      <c r="H57" s="34">
        <v>30</v>
      </c>
      <c r="I57" s="9">
        <v>500000</v>
      </c>
      <c r="J57" s="96">
        <f>(I57*(G57/30)*H57)</f>
        <v>11908.333333333334</v>
      </c>
    </row>
    <row r="58" spans="1:10" x14ac:dyDescent="0.25">
      <c r="A58" s="30"/>
      <c r="B58" s="31"/>
      <c r="C58" s="32">
        <v>44682</v>
      </c>
      <c r="D58" s="32">
        <v>44712</v>
      </c>
      <c r="E58" s="71">
        <v>29.57</v>
      </c>
      <c r="F58" s="89">
        <v>0.29570000000000002</v>
      </c>
      <c r="G58" s="20">
        <f t="shared" si="8"/>
        <v>2.4641666666666669E-2</v>
      </c>
      <c r="H58" s="34">
        <v>31</v>
      </c>
      <c r="I58" s="9">
        <v>500000</v>
      </c>
      <c r="J58" s="96">
        <f>(I58*(G58/30)*H58)</f>
        <v>12731.527777777779</v>
      </c>
    </row>
    <row r="59" spans="1:10" x14ac:dyDescent="0.25">
      <c r="A59" s="30"/>
      <c r="B59" s="31"/>
      <c r="C59" s="32">
        <v>44713</v>
      </c>
      <c r="D59" s="32">
        <v>44742</v>
      </c>
      <c r="E59" s="71">
        <v>29.57</v>
      </c>
      <c r="F59" s="89">
        <v>0.29570000000000002</v>
      </c>
      <c r="G59" s="20">
        <f t="shared" si="8"/>
        <v>2.4641666666666669E-2</v>
      </c>
      <c r="H59" s="34">
        <v>30</v>
      </c>
      <c r="I59" s="9">
        <v>500000</v>
      </c>
      <c r="J59" s="96">
        <f t="shared" ref="J59:J63" si="10">+(I59*(G59/30)*H59)</f>
        <v>12320.833333333336</v>
      </c>
    </row>
    <row r="60" spans="1:10" x14ac:dyDescent="0.25">
      <c r="A60" s="30"/>
      <c r="B60" s="31"/>
      <c r="C60" s="32">
        <v>44743</v>
      </c>
      <c r="D60" s="32">
        <v>44773</v>
      </c>
      <c r="E60" s="71">
        <v>31.92</v>
      </c>
      <c r="F60" s="90">
        <v>0.31919999999999998</v>
      </c>
      <c r="G60" s="20">
        <f t="shared" si="8"/>
        <v>2.6599999999999999E-2</v>
      </c>
      <c r="H60" s="34">
        <v>31</v>
      </c>
      <c r="I60" s="9">
        <v>500000</v>
      </c>
      <c r="J60" s="96">
        <f t="shared" si="10"/>
        <v>13743.33333333333</v>
      </c>
    </row>
    <row r="61" spans="1:10" x14ac:dyDescent="0.25">
      <c r="A61" s="30"/>
      <c r="B61" s="31"/>
      <c r="C61" s="32">
        <v>44774</v>
      </c>
      <c r="D61" s="32">
        <v>44804</v>
      </c>
      <c r="E61" s="71">
        <v>33.32</v>
      </c>
      <c r="F61" s="89">
        <v>0.3332</v>
      </c>
      <c r="G61" s="20">
        <f t="shared" si="8"/>
        <v>2.7766666666666665E-2</v>
      </c>
      <c r="H61" s="34">
        <v>31</v>
      </c>
      <c r="I61" s="9">
        <v>500000</v>
      </c>
      <c r="J61" s="96">
        <f t="shared" si="10"/>
        <v>14346.111111111111</v>
      </c>
    </row>
    <row r="62" spans="1:10" x14ac:dyDescent="0.25">
      <c r="A62" s="30"/>
      <c r="B62" s="31"/>
      <c r="C62" s="32">
        <v>44805</v>
      </c>
      <c r="D62" s="32">
        <v>44834</v>
      </c>
      <c r="E62" s="71">
        <v>35.25</v>
      </c>
      <c r="F62" s="89">
        <v>0.35249999999999998</v>
      </c>
      <c r="G62" s="20">
        <f t="shared" si="8"/>
        <v>2.9374999999999998E-2</v>
      </c>
      <c r="H62" s="34">
        <v>30</v>
      </c>
      <c r="I62" s="9">
        <v>500000</v>
      </c>
      <c r="J62" s="96">
        <f t="shared" si="10"/>
        <v>14687.5</v>
      </c>
    </row>
    <row r="63" spans="1:10" x14ac:dyDescent="0.25">
      <c r="A63" s="30"/>
      <c r="B63" s="31"/>
      <c r="C63" s="32">
        <v>44835</v>
      </c>
      <c r="D63" s="32">
        <v>44865</v>
      </c>
      <c r="E63" s="71">
        <v>36.92</v>
      </c>
      <c r="F63" s="91">
        <v>0.36919999999999997</v>
      </c>
      <c r="G63" s="20">
        <f t="shared" si="8"/>
        <v>3.0766666666666664E-2</v>
      </c>
      <c r="H63" s="34">
        <v>31</v>
      </c>
      <c r="I63" s="9">
        <v>500000</v>
      </c>
      <c r="J63" s="96">
        <f t="shared" si="10"/>
        <v>15896.111111111109</v>
      </c>
    </row>
    <row r="64" spans="1:10" x14ac:dyDescent="0.25">
      <c r="A64" s="30"/>
      <c r="B64" s="31"/>
      <c r="C64" s="32">
        <v>44866</v>
      </c>
      <c r="D64" s="32">
        <v>44895</v>
      </c>
      <c r="E64" s="71">
        <v>38.67</v>
      </c>
      <c r="F64" s="91">
        <v>0.38669999999999999</v>
      </c>
      <c r="G64" s="20">
        <f t="shared" si="8"/>
        <v>3.2224999999999997E-2</v>
      </c>
      <c r="H64" s="34">
        <v>30</v>
      </c>
      <c r="I64" s="9">
        <v>500000</v>
      </c>
      <c r="J64" s="96">
        <f>(I64*(G64/30)*H64)</f>
        <v>16112.500000000002</v>
      </c>
    </row>
    <row r="65" spans="1:10" x14ac:dyDescent="0.25">
      <c r="A65" s="30"/>
      <c r="B65" s="31"/>
      <c r="C65" s="32">
        <v>44896</v>
      </c>
      <c r="D65" s="32">
        <v>44926</v>
      </c>
      <c r="E65" s="71">
        <v>41.46</v>
      </c>
      <c r="F65" s="89">
        <v>0.41460000000000002</v>
      </c>
      <c r="G65" s="20">
        <f t="shared" si="8"/>
        <v>3.4550000000000004E-2</v>
      </c>
      <c r="H65" s="34">
        <v>31</v>
      </c>
      <c r="I65" s="9">
        <v>500000</v>
      </c>
      <c r="J65" s="96">
        <f>(I65*(G65/30)*H65)</f>
        <v>17850.833333333336</v>
      </c>
    </row>
    <row r="66" spans="1:10" x14ac:dyDescent="0.25">
      <c r="A66" s="30"/>
      <c r="B66" s="31"/>
      <c r="C66" s="32">
        <v>44927</v>
      </c>
      <c r="D66" s="32">
        <v>44957</v>
      </c>
      <c r="E66" s="71">
        <v>43.26</v>
      </c>
      <c r="F66" s="89">
        <v>0.43259999999999998</v>
      </c>
      <c r="G66" s="20">
        <f t="shared" si="8"/>
        <v>3.6049999999999999E-2</v>
      </c>
      <c r="H66" s="34">
        <v>31</v>
      </c>
      <c r="I66" s="9">
        <v>500000</v>
      </c>
      <c r="J66" s="96">
        <f>(I66*(G66/30)*H66)</f>
        <v>18625.833333333336</v>
      </c>
    </row>
    <row r="67" spans="1:10" x14ac:dyDescent="0.25">
      <c r="A67" s="30"/>
      <c r="B67" s="31"/>
      <c r="C67" s="32">
        <v>44958</v>
      </c>
      <c r="D67" s="32">
        <v>44985</v>
      </c>
      <c r="E67" s="71">
        <v>45.27</v>
      </c>
      <c r="F67" s="89">
        <v>0.45269999999999999</v>
      </c>
      <c r="G67" s="20">
        <f t="shared" si="8"/>
        <v>3.7725000000000002E-2</v>
      </c>
      <c r="H67" s="34">
        <v>28</v>
      </c>
      <c r="I67" s="9">
        <v>500000</v>
      </c>
      <c r="J67" s="96">
        <f t="shared" ref="J67" si="11">(I67*(G67/30)*H67)</f>
        <v>17605.000000000004</v>
      </c>
    </row>
    <row r="68" spans="1:10" x14ac:dyDescent="0.25">
      <c r="A68" s="30"/>
      <c r="B68" s="31"/>
      <c r="C68" s="32">
        <v>44986</v>
      </c>
      <c r="D68" s="32">
        <v>45016</v>
      </c>
      <c r="E68" s="71">
        <v>44.26</v>
      </c>
      <c r="F68" s="89">
        <v>0.44259999999999999</v>
      </c>
      <c r="G68" s="20">
        <f t="shared" si="8"/>
        <v>3.688333333333333E-2</v>
      </c>
      <c r="H68" s="34">
        <v>31</v>
      </c>
      <c r="I68" s="9">
        <v>500000</v>
      </c>
      <c r="J68" s="96">
        <f>(I68*(G68/30)*H68)</f>
        <v>19056.388888888887</v>
      </c>
    </row>
    <row r="69" spans="1:10" x14ac:dyDescent="0.25">
      <c r="A69" s="30"/>
      <c r="B69" s="31"/>
      <c r="C69" s="32"/>
      <c r="D69" s="32"/>
      <c r="E69" s="71"/>
      <c r="F69" s="89"/>
      <c r="G69" s="20"/>
      <c r="H69" s="34"/>
      <c r="I69" s="9"/>
      <c r="J69" s="96"/>
    </row>
    <row r="70" spans="1:10" x14ac:dyDescent="0.25">
      <c r="A70" s="30"/>
      <c r="B70" s="31"/>
      <c r="C70" s="32"/>
      <c r="D70" s="32" t="s">
        <v>51</v>
      </c>
      <c r="E70" s="64"/>
      <c r="F70" s="20"/>
      <c r="G70" s="20"/>
      <c r="H70" s="34"/>
      <c r="I70" s="9"/>
      <c r="J70" s="99">
        <f>SUM(J22:J68)</f>
        <v>583586.66666666663</v>
      </c>
    </row>
    <row r="71" spans="1:10" x14ac:dyDescent="0.25">
      <c r="A71" s="30"/>
      <c r="B71" s="40"/>
      <c r="C71" s="41"/>
      <c r="D71" s="41"/>
      <c r="E71" s="64"/>
      <c r="F71" s="20"/>
      <c r="G71" s="20"/>
      <c r="H71" s="34"/>
      <c r="I71" s="9"/>
      <c r="J71" s="96"/>
    </row>
    <row r="72" spans="1:10" x14ac:dyDescent="0.25">
      <c r="A72" s="35"/>
      <c r="B72" s="36"/>
      <c r="C72" s="37" t="s">
        <v>2</v>
      </c>
      <c r="D72" s="37"/>
      <c r="E72" s="66"/>
      <c r="F72" s="19"/>
      <c r="G72" s="20"/>
      <c r="H72" s="38"/>
      <c r="I72" s="39"/>
      <c r="J72" s="100">
        <v>500000</v>
      </c>
    </row>
    <row r="73" spans="1:10" x14ac:dyDescent="0.25">
      <c r="A73" s="21"/>
      <c r="B73" s="28"/>
      <c r="C73" s="26" t="s">
        <v>52</v>
      </c>
      <c r="D73" s="26"/>
      <c r="E73" s="65"/>
      <c r="F73" s="20"/>
      <c r="G73" s="24"/>
      <c r="H73" s="18"/>
      <c r="I73" s="9"/>
      <c r="J73" s="96">
        <v>29105</v>
      </c>
    </row>
    <row r="74" spans="1:10" x14ac:dyDescent="0.25">
      <c r="A74" s="21"/>
      <c r="B74" s="28" t="s">
        <v>53</v>
      </c>
      <c r="C74" s="26"/>
      <c r="D74" s="26"/>
      <c r="E74" s="65"/>
      <c r="F74" s="20"/>
      <c r="G74" s="24"/>
      <c r="H74" s="18"/>
      <c r="I74" s="9"/>
      <c r="J74" s="96">
        <v>583586.67000000004</v>
      </c>
    </row>
    <row r="75" spans="1:10" ht="18.75" x14ac:dyDescent="0.3">
      <c r="A75" s="21"/>
      <c r="B75" s="29" t="s">
        <v>54</v>
      </c>
      <c r="C75" s="27"/>
      <c r="D75" s="27"/>
      <c r="E75" s="65"/>
      <c r="F75" s="20"/>
      <c r="G75" s="24"/>
      <c r="H75" s="18"/>
      <c r="I75" s="9"/>
      <c r="J75" s="101">
        <f>SUM(J71:J74)</f>
        <v>1112691.67</v>
      </c>
    </row>
    <row r="76" spans="1:10" x14ac:dyDescent="0.25">
      <c r="E76" s="67"/>
    </row>
  </sheetData>
  <mergeCells count="24">
    <mergeCell ref="I13:J13"/>
    <mergeCell ref="A11:J11"/>
    <mergeCell ref="B12:B14"/>
    <mergeCell ref="C12:D12"/>
    <mergeCell ref="E12:H12"/>
    <mergeCell ref="I12:J12"/>
    <mergeCell ref="C13:C14"/>
    <mergeCell ref="D13:D14"/>
    <mergeCell ref="F13:F14"/>
    <mergeCell ref="G13:G14"/>
    <mergeCell ref="H13:H14"/>
    <mergeCell ref="A9:E9"/>
    <mergeCell ref="F9:H9"/>
    <mergeCell ref="I9:J9"/>
    <mergeCell ref="A10:E10"/>
    <mergeCell ref="F10:H10"/>
    <mergeCell ref="I10:J10"/>
    <mergeCell ref="D8:F8"/>
    <mergeCell ref="G8:H8"/>
    <mergeCell ref="A4:J5"/>
    <mergeCell ref="A6:C6"/>
    <mergeCell ref="D6:F7"/>
    <mergeCell ref="G6:H7"/>
    <mergeCell ref="I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Marlenne</dc:creator>
  <cp:lastModifiedBy>Marlenne</cp:lastModifiedBy>
  <dcterms:created xsi:type="dcterms:W3CDTF">2023-01-23T23:28:53Z</dcterms:created>
  <dcterms:modified xsi:type="dcterms:W3CDTF">2023-03-22T17:08:03Z</dcterms:modified>
</cp:coreProperties>
</file>