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170" windowHeight="60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B3" i="1"/>
  <c r="F8" i="1" s="1"/>
  <c r="F7" i="1" l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3" i="1" s="1"/>
  <c r="B42" i="1" s="1"/>
  <c r="B43" i="1" s="1"/>
  <c r="B45" i="1" s="1"/>
</calcChain>
</file>

<file path=xl/sharedStrings.xml><?xml version="1.0" encoding="utf-8"?>
<sst xmlns="http://schemas.openxmlformats.org/spreadsheetml/2006/main" count="22" uniqueCount="22">
  <si>
    <t>CAPITAL ADEUDADO</t>
  </si>
  <si>
    <t>TOTAL OBLIGACION</t>
  </si>
  <si>
    <t>FECHA DESDE</t>
  </si>
  <si>
    <t xml:space="preserve">FECHA A </t>
  </si>
  <si>
    <t>DIAS</t>
  </si>
  <si>
    <t>INTERES MORATORIO  EFECTIVO  ANUAL</t>
  </si>
  <si>
    <t>INTERES MORATORIO  EFECTIVO MENSUAL</t>
  </si>
  <si>
    <t>VALOR INTERESES MORATORIOS</t>
  </si>
  <si>
    <t>SALDO PENDIENTE A LA FECHA</t>
  </si>
  <si>
    <t>VALOR TOTAL ADEUDADO A LA FECHA POR INTERESES MORATORIOS</t>
  </si>
  <si>
    <t>Valor</t>
  </si>
  <si>
    <t>Capital Adeudado</t>
  </si>
  <si>
    <t>Total Capital</t>
  </si>
  <si>
    <t>Total Interés Mora</t>
  </si>
  <si>
    <t>Total a Pagar</t>
  </si>
  <si>
    <t>- Abonos</t>
  </si>
  <si>
    <t>Neto a Pagar</t>
  </si>
  <si>
    <t>RAD: 761114003001-2021-00400-00</t>
  </si>
  <si>
    <t>Ddo. WILMAR CANO SANCHEZ</t>
  </si>
  <si>
    <t>Dte. ALVARO TEJADA DELGADO</t>
  </si>
  <si>
    <t>LIQUIDACION DE CREDITO</t>
  </si>
  <si>
    <t>JUZGADO PRIMERO CIVIL MUNICIPAL BUGA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</si>
</sst>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 &quot;$&quot;\ * #,##0_ ;_ &quot;$&quot;\ * \-#,##0_ ;_ &quot;$&quot;\ * &quot;-&quot;??_ ;_ @_ "/>
    <numFmt numFmtId="167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color rgb="FF000000"/>
      <name val="Arial Narrow"/>
      <family val="2"/>
    </font>
    <font>
      <b/>
      <i/>
      <sz val="12"/>
      <name val="Arial"/>
      <family val="2"/>
    </font>
    <font>
      <sz val="12"/>
      <color rgb="FF000000"/>
      <name val="Arial Narrow"/>
      <family val="2"/>
    </font>
    <font>
      <b/>
      <sz val="12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wrapText="1"/>
    </xf>
    <xf numFmtId="166" fontId="3" fillId="0" borderId="0" xfId="1" applyNumberFormat="1" applyFont="1"/>
    <xf numFmtId="166" fontId="0" fillId="0" borderId="0" xfId="1" applyNumberFormat="1" applyFont="1"/>
    <xf numFmtId="0" fontId="2" fillId="0" borderId="0" xfId="0" applyFont="1"/>
    <xf numFmtId="166" fontId="4" fillId="0" borderId="1" xfId="0" applyNumberFormat="1" applyFont="1" applyBorder="1"/>
    <xf numFmtId="166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0" fontId="0" fillId="0" borderId="3" xfId="3" applyNumberFormat="1" applyFont="1" applyBorder="1" applyAlignment="1">
      <alignment horizontal="center"/>
    </xf>
    <xf numFmtId="166" fontId="0" fillId="0" borderId="3" xfId="0" applyNumberFormat="1" applyBorder="1"/>
    <xf numFmtId="17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6" fontId="5" fillId="0" borderId="1" xfId="0" applyNumberFormat="1" applyFont="1" applyBorder="1"/>
    <xf numFmtId="0" fontId="7" fillId="0" borderId="0" xfId="0" applyFont="1"/>
    <xf numFmtId="0" fontId="10" fillId="0" borderId="0" xfId="0" applyFont="1"/>
    <xf numFmtId="167" fontId="9" fillId="2" borderId="1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167" fontId="8" fillId="0" borderId="0" xfId="2" applyNumberFormat="1" applyFont="1" applyFill="1" applyBorder="1" applyAlignment="1" applyProtection="1">
      <alignment horizontal="center" vertical="center"/>
    </xf>
    <xf numFmtId="167" fontId="8" fillId="0" borderId="4" xfId="2" applyNumberFormat="1" applyFont="1" applyFill="1" applyBorder="1" applyAlignment="1" applyProtection="1">
      <alignment horizontal="center" vertical="center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topLeftCell="A31" workbookViewId="0">
      <selection activeCell="G52" sqref="G52"/>
    </sheetView>
  </sheetViews>
  <sheetFormatPr baseColWidth="10" defaultColWidth="9.140625" defaultRowHeight="15" x14ac:dyDescent="0.25"/>
  <cols>
    <col min="1" max="1" width="24.140625" customWidth="1"/>
    <col min="2" max="2" width="22.7109375" customWidth="1"/>
    <col min="4" max="4" width="20.140625" customWidth="1"/>
    <col min="5" max="5" width="19.42578125" customWidth="1"/>
    <col min="6" max="6" width="17.85546875" customWidth="1"/>
    <col min="7" max="7" width="23.5703125" customWidth="1"/>
  </cols>
  <sheetData>
    <row r="1" spans="1:7" x14ac:dyDescent="0.25">
      <c r="A1" s="1" t="s">
        <v>0</v>
      </c>
      <c r="B1" s="2">
        <v>4000000</v>
      </c>
      <c r="C1" s="3"/>
    </row>
    <row r="2" spans="1:7" x14ac:dyDescent="0.25">
      <c r="A2" s="4"/>
    </row>
    <row r="3" spans="1:7" ht="15.75" thickBot="1" x14ac:dyDescent="0.3">
      <c r="A3" s="1" t="s">
        <v>1</v>
      </c>
      <c r="B3" s="5">
        <f>SUM(B1:B2)</f>
        <v>4000000</v>
      </c>
      <c r="C3" s="6"/>
    </row>
    <row r="4" spans="1:7" ht="15.75" thickTop="1" x14ac:dyDescent="0.25"/>
    <row r="5" spans="1:7" ht="15.75" thickBot="1" x14ac:dyDescent="0.3"/>
    <row r="6" spans="1:7" ht="51.75" thickTop="1" x14ac:dyDescent="0.25">
      <c r="A6" s="7" t="s">
        <v>2</v>
      </c>
      <c r="B6" s="7" t="s">
        <v>3</v>
      </c>
      <c r="C6" s="7" t="s">
        <v>4</v>
      </c>
      <c r="D6" s="8" t="s">
        <v>5</v>
      </c>
      <c r="E6" s="8" t="s">
        <v>6</v>
      </c>
      <c r="F6" s="8" t="s">
        <v>7</v>
      </c>
      <c r="G6" s="8" t="s">
        <v>8</v>
      </c>
    </row>
    <row r="7" spans="1:7" x14ac:dyDescent="0.25">
      <c r="A7" s="9">
        <v>44256</v>
      </c>
      <c r="B7" s="9">
        <v>44286</v>
      </c>
      <c r="C7" s="10">
        <v>30</v>
      </c>
      <c r="D7" s="11">
        <v>0.26119999999999999</v>
      </c>
      <c r="E7" s="11">
        <v>1.95E-2</v>
      </c>
      <c r="F7" s="12">
        <f>B3*(E7/30)*C7</f>
        <v>78000</v>
      </c>
      <c r="G7" s="12">
        <f>SUM(E7+F7)</f>
        <v>78000.019499999995</v>
      </c>
    </row>
    <row r="8" spans="1:7" x14ac:dyDescent="0.25">
      <c r="A8" s="9">
        <v>44287</v>
      </c>
      <c r="B8" s="9">
        <v>44316</v>
      </c>
      <c r="C8" s="10">
        <v>30</v>
      </c>
      <c r="D8" s="11">
        <v>0.25969999999999999</v>
      </c>
      <c r="E8" s="11">
        <v>1.9400000000000001E-2</v>
      </c>
      <c r="F8" s="12">
        <f>B3*(E8/30)*C8</f>
        <v>77600.000000000015</v>
      </c>
      <c r="G8" s="12">
        <f>G7+F8</f>
        <v>155600.01949999999</v>
      </c>
    </row>
    <row r="9" spans="1:7" x14ac:dyDescent="0.25">
      <c r="A9" s="9">
        <v>44317</v>
      </c>
      <c r="B9" s="9">
        <v>44347</v>
      </c>
      <c r="C9" s="10">
        <v>30</v>
      </c>
      <c r="D9" s="11">
        <v>0.25829999999999997</v>
      </c>
      <c r="E9" s="11">
        <v>1.9300000000000001E-2</v>
      </c>
      <c r="F9" s="12">
        <f>4000000*(E9/30)*C9</f>
        <v>77200</v>
      </c>
      <c r="G9" s="12">
        <f>G8+F9</f>
        <v>232800.01949999999</v>
      </c>
    </row>
    <row r="10" spans="1:7" x14ac:dyDescent="0.25">
      <c r="A10" s="9">
        <v>44348</v>
      </c>
      <c r="B10" s="9">
        <v>44377</v>
      </c>
      <c r="C10" s="10">
        <v>30</v>
      </c>
      <c r="D10" s="11">
        <v>0.25819999999999999</v>
      </c>
      <c r="E10" s="11">
        <v>1.9300000000000001E-2</v>
      </c>
      <c r="F10" s="12">
        <f t="shared" ref="F10:F30" si="0">4000000*(E10/30)*C10</f>
        <v>77200</v>
      </c>
      <c r="G10" s="12">
        <f t="shared" ref="G10:G30" si="1">G9+F10</f>
        <v>310000.01949999999</v>
      </c>
    </row>
    <row r="11" spans="1:7" x14ac:dyDescent="0.25">
      <c r="A11" s="9">
        <v>44378</v>
      </c>
      <c r="B11" s="9">
        <v>44408</v>
      </c>
      <c r="C11" s="10">
        <v>30</v>
      </c>
      <c r="D11" s="11">
        <v>0.25769999999999998</v>
      </c>
      <c r="E11" s="11">
        <v>1.9300000000000001E-2</v>
      </c>
      <c r="F11" s="12">
        <f t="shared" si="0"/>
        <v>77200</v>
      </c>
      <c r="G11" s="12">
        <f t="shared" si="1"/>
        <v>387200.01949999999</v>
      </c>
    </row>
    <row r="12" spans="1:7" x14ac:dyDescent="0.25">
      <c r="A12" s="9">
        <v>44409</v>
      </c>
      <c r="B12" s="9">
        <v>44439</v>
      </c>
      <c r="C12" s="10">
        <v>30</v>
      </c>
      <c r="D12" s="11">
        <v>0.2586</v>
      </c>
      <c r="E12" s="11">
        <v>1.9400000000000001E-2</v>
      </c>
      <c r="F12" s="12">
        <f t="shared" si="0"/>
        <v>77600.000000000015</v>
      </c>
      <c r="G12" s="12">
        <f t="shared" si="1"/>
        <v>464800.01949999999</v>
      </c>
    </row>
    <row r="13" spans="1:7" x14ac:dyDescent="0.25">
      <c r="A13" s="9">
        <v>44440</v>
      </c>
      <c r="B13" s="9">
        <v>44469</v>
      </c>
      <c r="C13" s="10">
        <v>30</v>
      </c>
      <c r="D13" s="11">
        <v>0.25790000000000002</v>
      </c>
      <c r="E13" s="11">
        <v>1.9300000000000001E-2</v>
      </c>
      <c r="F13" s="12">
        <f t="shared" si="0"/>
        <v>77200</v>
      </c>
      <c r="G13" s="12">
        <f t="shared" si="1"/>
        <v>542000.01949999994</v>
      </c>
    </row>
    <row r="14" spans="1:7" x14ac:dyDescent="0.25">
      <c r="A14" s="9">
        <v>44470</v>
      </c>
      <c r="B14" s="9">
        <v>44500</v>
      </c>
      <c r="C14" s="10">
        <v>30</v>
      </c>
      <c r="D14" s="11">
        <v>0.25619999999999998</v>
      </c>
      <c r="E14" s="11">
        <v>1.9199999999999998E-2</v>
      </c>
      <c r="F14" s="12">
        <f t="shared" si="0"/>
        <v>76800</v>
      </c>
      <c r="G14" s="12">
        <f t="shared" si="1"/>
        <v>618800.01949999994</v>
      </c>
    </row>
    <row r="15" spans="1:7" x14ac:dyDescent="0.25">
      <c r="A15" s="9">
        <v>44501</v>
      </c>
      <c r="B15" s="9">
        <v>44530</v>
      </c>
      <c r="C15" s="10">
        <v>30</v>
      </c>
      <c r="D15" s="11">
        <v>0.2591</v>
      </c>
      <c r="E15" s="11">
        <v>1.9400000000000001E-2</v>
      </c>
      <c r="F15" s="12">
        <f t="shared" si="0"/>
        <v>77600.000000000015</v>
      </c>
      <c r="G15" s="12">
        <f t="shared" si="1"/>
        <v>696400.01949999994</v>
      </c>
    </row>
    <row r="16" spans="1:7" x14ac:dyDescent="0.25">
      <c r="A16" s="9">
        <v>44531</v>
      </c>
      <c r="B16" s="9">
        <v>44561</v>
      </c>
      <c r="C16" s="10">
        <v>30</v>
      </c>
      <c r="D16" s="11">
        <v>0.26190000000000002</v>
      </c>
      <c r="E16" s="11">
        <v>1.9599999999999999E-2</v>
      </c>
      <c r="F16" s="12">
        <f t="shared" si="0"/>
        <v>78400</v>
      </c>
      <c r="G16" s="12">
        <f t="shared" si="1"/>
        <v>774800.01949999994</v>
      </c>
    </row>
    <row r="17" spans="1:7" x14ac:dyDescent="0.25">
      <c r="A17" s="9">
        <v>44562</v>
      </c>
      <c r="B17" s="9">
        <v>44592</v>
      </c>
      <c r="C17" s="10">
        <v>30</v>
      </c>
      <c r="D17" s="11">
        <v>0.26490000000000002</v>
      </c>
      <c r="E17" s="11">
        <v>1.9800000000000002E-2</v>
      </c>
      <c r="F17" s="12">
        <f t="shared" si="0"/>
        <v>79200.000000000015</v>
      </c>
      <c r="G17" s="12">
        <f t="shared" si="1"/>
        <v>854000.01949999994</v>
      </c>
    </row>
    <row r="18" spans="1:7" x14ac:dyDescent="0.25">
      <c r="A18" s="9">
        <v>44593</v>
      </c>
      <c r="B18" s="9">
        <v>44620</v>
      </c>
      <c r="C18" s="10">
        <v>30</v>
      </c>
      <c r="D18" s="11">
        <v>0.27450000000000002</v>
      </c>
      <c r="E18" s="11">
        <v>2.0400000000000001E-2</v>
      </c>
      <c r="F18" s="12">
        <f t="shared" si="0"/>
        <v>81600</v>
      </c>
      <c r="G18" s="12">
        <f t="shared" si="1"/>
        <v>935600.01949999994</v>
      </c>
    </row>
    <row r="19" spans="1:7" x14ac:dyDescent="0.25">
      <c r="A19" s="9">
        <v>44621</v>
      </c>
      <c r="B19" s="9">
        <v>44651</v>
      </c>
      <c r="C19" s="10">
        <v>30</v>
      </c>
      <c r="D19" s="11">
        <v>0.27710000000000001</v>
      </c>
      <c r="E19" s="11">
        <v>2.06E-2</v>
      </c>
      <c r="F19" s="12">
        <f t="shared" si="0"/>
        <v>82400.000000000015</v>
      </c>
      <c r="G19" s="12">
        <f t="shared" si="1"/>
        <v>1018000.0194999999</v>
      </c>
    </row>
    <row r="20" spans="1:7" x14ac:dyDescent="0.25">
      <c r="A20" s="9">
        <v>44652</v>
      </c>
      <c r="B20" s="9">
        <v>44681</v>
      </c>
      <c r="C20" s="10">
        <v>30</v>
      </c>
      <c r="D20" s="11">
        <v>0.2858</v>
      </c>
      <c r="E20" s="11">
        <v>2.12E-2</v>
      </c>
      <c r="F20" s="12">
        <f t="shared" si="0"/>
        <v>84800</v>
      </c>
      <c r="G20" s="12">
        <f t="shared" si="1"/>
        <v>1102800.0194999999</v>
      </c>
    </row>
    <row r="21" spans="1:7" x14ac:dyDescent="0.25">
      <c r="A21" s="9">
        <v>44682</v>
      </c>
      <c r="B21" s="9">
        <v>44712</v>
      </c>
      <c r="C21" s="10">
        <v>30</v>
      </c>
      <c r="D21" s="11">
        <v>0.29570000000000002</v>
      </c>
      <c r="E21" s="11">
        <v>2.18E-2</v>
      </c>
      <c r="F21" s="12">
        <f t="shared" si="0"/>
        <v>87200.000000000015</v>
      </c>
      <c r="G21" s="12">
        <f t="shared" si="1"/>
        <v>1190000.0194999999</v>
      </c>
    </row>
    <row r="22" spans="1:7" x14ac:dyDescent="0.25">
      <c r="A22" s="9">
        <v>44713</v>
      </c>
      <c r="B22" s="9">
        <v>44742</v>
      </c>
      <c r="C22" s="10">
        <v>30</v>
      </c>
      <c r="D22" s="11">
        <v>0.30599999999999999</v>
      </c>
      <c r="E22" s="11">
        <v>2.2499999999999999E-2</v>
      </c>
      <c r="F22" s="12">
        <f t="shared" si="0"/>
        <v>90000</v>
      </c>
      <c r="G22" s="12">
        <f t="shared" si="1"/>
        <v>1280000.0194999999</v>
      </c>
    </row>
    <row r="23" spans="1:7" x14ac:dyDescent="0.25">
      <c r="A23" s="9">
        <v>44743</v>
      </c>
      <c r="B23" s="9">
        <v>44773</v>
      </c>
      <c r="C23" s="10">
        <v>30</v>
      </c>
      <c r="D23" s="11">
        <v>0.31919999999999998</v>
      </c>
      <c r="E23" s="11">
        <v>2.3400000000000001E-2</v>
      </c>
      <c r="F23" s="12">
        <f t="shared" si="0"/>
        <v>93600</v>
      </c>
      <c r="G23" s="12">
        <f t="shared" si="1"/>
        <v>1373600.0194999999</v>
      </c>
    </row>
    <row r="24" spans="1:7" x14ac:dyDescent="0.25">
      <c r="A24" s="9">
        <v>44774</v>
      </c>
      <c r="B24" s="9">
        <v>44804</v>
      </c>
      <c r="C24" s="10">
        <v>30</v>
      </c>
      <c r="D24" s="11">
        <v>0.3332</v>
      </c>
      <c r="E24" s="11">
        <v>2.4299999999999999E-2</v>
      </c>
      <c r="F24" s="12">
        <f t="shared" si="0"/>
        <v>97200</v>
      </c>
      <c r="G24" s="12">
        <f t="shared" si="1"/>
        <v>1470800.0194999999</v>
      </c>
    </row>
    <row r="25" spans="1:7" x14ac:dyDescent="0.25">
      <c r="A25" s="9">
        <v>44805</v>
      </c>
      <c r="B25" s="9">
        <v>44834</v>
      </c>
      <c r="C25" s="10">
        <v>30</v>
      </c>
      <c r="D25" s="11">
        <v>0.35249999999999998</v>
      </c>
      <c r="E25" s="11">
        <v>2.5499999999999998E-2</v>
      </c>
      <c r="F25" s="12">
        <f t="shared" si="0"/>
        <v>102000</v>
      </c>
      <c r="G25" s="12">
        <f t="shared" si="1"/>
        <v>1572800.0194999999</v>
      </c>
    </row>
    <row r="26" spans="1:7" x14ac:dyDescent="0.25">
      <c r="A26" s="9">
        <v>44835</v>
      </c>
      <c r="B26" s="9">
        <v>44865</v>
      </c>
      <c r="C26" s="10">
        <v>30</v>
      </c>
      <c r="D26" s="11">
        <v>0.36919999999999997</v>
      </c>
      <c r="E26" s="11">
        <v>2.6499999999999999E-2</v>
      </c>
      <c r="F26" s="12">
        <f t="shared" si="0"/>
        <v>105999.99999999999</v>
      </c>
      <c r="G26" s="12">
        <f t="shared" si="1"/>
        <v>1678800.0194999999</v>
      </c>
    </row>
    <row r="27" spans="1:7" x14ac:dyDescent="0.25">
      <c r="A27" s="9">
        <v>44866</v>
      </c>
      <c r="B27" s="9">
        <v>44895</v>
      </c>
      <c r="C27" s="10">
        <v>30</v>
      </c>
      <c r="D27" s="11">
        <v>0.38669999999999999</v>
      </c>
      <c r="E27" s="11">
        <v>2.76E-2</v>
      </c>
      <c r="F27" s="12">
        <f t="shared" si="0"/>
        <v>110400</v>
      </c>
      <c r="G27" s="12">
        <f t="shared" si="1"/>
        <v>1789200.0194999999</v>
      </c>
    </row>
    <row r="28" spans="1:7" x14ac:dyDescent="0.25">
      <c r="A28" s="9">
        <v>44896</v>
      </c>
      <c r="B28" s="9">
        <v>44926</v>
      </c>
      <c r="C28" s="10">
        <v>30</v>
      </c>
      <c r="D28" s="11">
        <v>0.41160000000000002</v>
      </c>
      <c r="E28" s="11">
        <v>2.93E-2</v>
      </c>
      <c r="F28" s="12">
        <f t="shared" si="0"/>
        <v>117200.00000000001</v>
      </c>
      <c r="G28" s="12">
        <f t="shared" si="1"/>
        <v>1906400.0194999999</v>
      </c>
    </row>
    <row r="29" spans="1:7" x14ac:dyDescent="0.25">
      <c r="A29" s="9">
        <v>44927</v>
      </c>
      <c r="B29" s="9">
        <v>44957</v>
      </c>
      <c r="C29" s="10">
        <v>30</v>
      </c>
      <c r="D29" s="11">
        <v>0.43259999999999998</v>
      </c>
      <c r="E29" s="11">
        <v>3.04E-2</v>
      </c>
      <c r="F29" s="12">
        <f t="shared" si="0"/>
        <v>121600</v>
      </c>
      <c r="G29" s="12">
        <f t="shared" si="1"/>
        <v>2028000.0194999999</v>
      </c>
    </row>
    <row r="30" spans="1:7" x14ac:dyDescent="0.25">
      <c r="A30" s="9">
        <v>44958</v>
      </c>
      <c r="B30" s="9">
        <v>44980</v>
      </c>
      <c r="C30" s="10">
        <v>23</v>
      </c>
      <c r="D30" s="11">
        <v>0.45269999999999999</v>
      </c>
      <c r="E30" s="11">
        <v>3.1600000000000003E-2</v>
      </c>
      <c r="F30" s="12">
        <f t="shared" si="0"/>
        <v>96906.666666666686</v>
      </c>
      <c r="G30" s="12">
        <f t="shared" si="1"/>
        <v>2124906.6861666664</v>
      </c>
    </row>
    <row r="31" spans="1:7" x14ac:dyDescent="0.25">
      <c r="A31" s="13"/>
      <c r="C31" s="14"/>
      <c r="D31" s="6"/>
      <c r="E31" s="6"/>
      <c r="F31" s="6"/>
      <c r="G31" s="6"/>
    </row>
    <row r="33" spans="1:7" ht="15.75" thickBot="1" x14ac:dyDescent="0.3">
      <c r="A33" s="4" t="s">
        <v>9</v>
      </c>
      <c r="G33" s="15">
        <f>SUM(G30)</f>
        <v>2124906.6861666664</v>
      </c>
    </row>
    <row r="34" spans="1:7" ht="15.75" thickTop="1" x14ac:dyDescent="0.25"/>
    <row r="39" spans="1:7" x14ac:dyDescent="0.25">
      <c r="B39" s="19" t="s">
        <v>10</v>
      </c>
      <c r="C39" s="19"/>
    </row>
    <row r="40" spans="1:7" ht="15.75" x14ac:dyDescent="0.25">
      <c r="A40" s="16" t="s">
        <v>11</v>
      </c>
      <c r="B40" s="20">
        <v>4000000</v>
      </c>
      <c r="C40" s="20"/>
    </row>
    <row r="41" spans="1:7" ht="15.75" x14ac:dyDescent="0.25">
      <c r="A41" s="16" t="s">
        <v>12</v>
      </c>
      <c r="B41" s="20">
        <f>SUM(B40:B40)</f>
        <v>4000000</v>
      </c>
      <c r="C41" s="20"/>
    </row>
    <row r="42" spans="1:7" ht="15.75" x14ac:dyDescent="0.25">
      <c r="A42" s="16" t="s">
        <v>13</v>
      </c>
      <c r="B42" s="20">
        <f>SUM(G33)</f>
        <v>2124906.6861666664</v>
      </c>
      <c r="C42" s="20"/>
    </row>
    <row r="43" spans="1:7" ht="15.75" x14ac:dyDescent="0.25">
      <c r="A43" s="16" t="s">
        <v>14</v>
      </c>
      <c r="B43" s="20">
        <f>SUM(B41:B42)</f>
        <v>6124906.6861666664</v>
      </c>
      <c r="C43" s="20"/>
    </row>
    <row r="44" spans="1:7" ht="15.75" x14ac:dyDescent="0.25">
      <c r="A44" s="16" t="s">
        <v>15</v>
      </c>
      <c r="B44" s="21">
        <v>0</v>
      </c>
      <c r="C44" s="21"/>
    </row>
    <row r="45" spans="1:7" ht="16.5" thickBot="1" x14ac:dyDescent="0.3">
      <c r="A45" s="16" t="s">
        <v>16</v>
      </c>
      <c r="B45" s="18">
        <f>+B43-B44</f>
        <v>6124906.6861666664</v>
      </c>
      <c r="C45" s="18"/>
    </row>
    <row r="46" spans="1:7" ht="15.75" thickTop="1" x14ac:dyDescent="0.25"/>
    <row r="49" spans="1:2" x14ac:dyDescent="0.25">
      <c r="A49" s="17" t="s">
        <v>21</v>
      </c>
      <c r="B49" s="17"/>
    </row>
    <row r="50" spans="1:2" x14ac:dyDescent="0.25">
      <c r="A50" s="17" t="s">
        <v>17</v>
      </c>
      <c r="B50" s="17"/>
    </row>
    <row r="51" spans="1:2" x14ac:dyDescent="0.25">
      <c r="A51" s="17" t="s">
        <v>18</v>
      </c>
      <c r="B51" s="17"/>
    </row>
    <row r="52" spans="1:2" x14ac:dyDescent="0.25">
      <c r="A52" s="17" t="s">
        <v>19</v>
      </c>
      <c r="B52" s="17"/>
    </row>
    <row r="53" spans="1:2" x14ac:dyDescent="0.25">
      <c r="A53" s="17" t="s">
        <v>20</v>
      </c>
      <c r="B53" s="17"/>
    </row>
  </sheetData>
  <mergeCells count="7">
    <mergeCell ref="B45:C45"/>
    <mergeCell ref="B39:C39"/>
    <mergeCell ref="B40:C40"/>
    <mergeCell ref="B41:C41"/>
    <mergeCell ref="B42:C42"/>
    <mergeCell ref="B43:C43"/>
    <mergeCell ref="B44:C44"/>
  </mergeCells>
  <pageMargins left="0.7" right="0.7" top="0.75" bottom="0.75" header="0.3" footer="0.3"/>
  <pageSetup paperSize="5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cp:lastPrinted>2023-02-23T19:44:02Z</cp:lastPrinted>
  <dcterms:created xsi:type="dcterms:W3CDTF">2015-06-05T18:19:34Z</dcterms:created>
  <dcterms:modified xsi:type="dcterms:W3CDTF">2023-05-09T14:59:01Z</dcterms:modified>
</cp:coreProperties>
</file>