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omments1.xml" ContentType="application/vnd.openxmlformats-officedocument.spreadsheetml.comments+xml"/>
  <Override PartName="/xl/drawings/drawing5.xml" ContentType="application/vnd.openxmlformats-officedocument.drawing+xml"/>
  <Override PartName="/xl/drawings/drawing6.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hidePivotFieldList="1" defaultThemeVersion="166925"/>
  <mc:AlternateContent xmlns:mc="http://schemas.openxmlformats.org/markup-compatibility/2006">
    <mc:Choice Requires="x15">
      <x15ac:absPath xmlns:x15ac="http://schemas.microsoft.com/office/spreadsheetml/2010/11/ac" url="F:\(B) DOCUMENTOS SIGCMA PARA ACTUALIZAR EN EL 2025\MATRIZ DE RIESGOS\"/>
    </mc:Choice>
  </mc:AlternateContent>
  <xr:revisionPtr revIDLastSave="0" documentId="13_ncr:1_{F5596ECD-A220-4B10-A758-2DE637020808}" xr6:coauthVersionLast="47" xr6:coauthVersionMax="47" xr10:uidLastSave="{00000000-0000-0000-0000-000000000000}"/>
  <bookViews>
    <workbookView xWindow="-120" yWindow="-120" windowWidth="29040" windowHeight="15720" tabRatio="898" firstSheet="3" activeTab="9" xr2:uid="{00000000-000D-0000-FFFF-FFFF00000000}"/>
  </bookViews>
  <sheets>
    <sheet name="1- Presentación " sheetId="10" r:id="rId1"/>
    <sheet name="Conceptos 37001_2017 " sheetId="37" r:id="rId2"/>
    <sheet name="2- Análisis de contexto" sheetId="38" r:id="rId3"/>
    <sheet name="3- Estrategias" sheetId="39" r:id="rId4"/>
    <sheet name="4- Instructivo Riesgos " sheetId="33" r:id="rId5"/>
    <sheet name="5- Identificación de Riesgos" sheetId="27" r:id="rId6"/>
    <sheet name="6- Valoración Controles" sheetId="28" r:id="rId7"/>
    <sheet name="7- Mapa Final" sheetId="29" r:id="rId8"/>
    <sheet name="8- Políticas de Administración " sheetId="5" r:id="rId9"/>
    <sheet name="9- Matriz de Calor " sheetId="21" r:id="rId10"/>
  </sheets>
  <externalReferences>
    <externalReference r:id="rId11"/>
    <externalReference r:id="rId12"/>
    <externalReference r:id="rId13"/>
    <externalReference r:id="rId14"/>
  </externalReferences>
  <definedNames>
    <definedName name="_xlnm.Print_Area" localSheetId="2">'2- Análisis de contexto'!$A$1:$G$11</definedName>
    <definedName name="_xlnm.Print_Area" localSheetId="5">'5- Identificación de Riesgos'!$A$1:$N$19</definedName>
    <definedName name="_xlnm.Print_Area" localSheetId="6">'6- Valoración Controles'!$A$1:$V$19</definedName>
    <definedName name="_xlnm.Print_Area" localSheetId="7">'7- Mapa Final'!$A$1:$N$19</definedName>
    <definedName name="Data" localSheetId="2">'[1]Tabla de Valoración'!$I$2:$L$5</definedName>
    <definedName name="Data" localSheetId="3">'[2]Tabla de Valoración'!$I$2:$L$5</definedName>
    <definedName name="Data">'[1]Tabla de Valoración'!$I$2:$L$5</definedName>
    <definedName name="Diseño" localSheetId="2">'[1]Tabla de Valoración'!$I$2:$I$5</definedName>
    <definedName name="Diseño" localSheetId="3">'[2]Tabla de Valoración'!$I$2:$I$5</definedName>
    <definedName name="Diseño">'[1]Tabla de Valoración'!$I$2:$I$5</definedName>
    <definedName name="Ejecución" localSheetId="2">'[1]Tabla de Valoración'!$I$2:$L$2</definedName>
    <definedName name="Ejecución" localSheetId="3">'[2]Tabla de Valoración'!$I$2:$L$2</definedName>
    <definedName name="Ejecución">'[1]Tabla de Valoración'!$I$2:$L$2</definedName>
    <definedName name="GEST">[3]GESTION!#REF!</definedName>
    <definedName name="INV">[3]INVERSION!#REF!</definedName>
    <definedName name="INV_GEST">#REF!</definedName>
    <definedName name="Posibilidad" localSheetId="2">[4]Hoja2!$H$3:$H$7</definedName>
    <definedName name="Posibilidad" localSheetId="3">[4]Hoja2!$H$3:$H$7</definedName>
    <definedName name="Posibilidad">[4]Hoja2!$H$3:$H$7</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C63" i="28" l="1"/>
  <c r="C62" i="28"/>
  <c r="L53" i="28"/>
  <c r="L42" i="28"/>
  <c r="L43" i="28"/>
  <c r="L44" i="28"/>
  <c r="L41" i="28"/>
  <c r="C43" i="28"/>
  <c r="C46" i="28"/>
  <c r="C47" i="28"/>
  <c r="C48" i="28"/>
  <c r="C49" i="28"/>
  <c r="C50" i="29"/>
  <c r="L20" i="29"/>
  <c r="L30" i="29"/>
  <c r="L40" i="29"/>
  <c r="L50" i="29"/>
  <c r="L60" i="29"/>
  <c r="L70" i="29"/>
  <c r="L80" i="29"/>
  <c r="L90" i="29"/>
  <c r="G20" i="29"/>
  <c r="F30" i="29"/>
  <c r="G30" i="29"/>
  <c r="H30" i="29"/>
  <c r="G60" i="29"/>
  <c r="G90" i="29"/>
  <c r="C90" i="29"/>
  <c r="C70" i="29"/>
  <c r="C80" i="29"/>
  <c r="C60" i="29"/>
  <c r="C20" i="29"/>
  <c r="C30" i="29"/>
  <c r="C40" i="29"/>
  <c r="A80" i="29"/>
  <c r="A90" i="29"/>
  <c r="A60" i="29"/>
  <c r="A70" i="29"/>
  <c r="A50" i="29"/>
  <c r="A40" i="29"/>
  <c r="B90" i="29"/>
  <c r="E90" i="29"/>
  <c r="E91" i="29"/>
  <c r="E92" i="29"/>
  <c r="E93" i="29"/>
  <c r="E94" i="29"/>
  <c r="E95" i="29"/>
  <c r="E96" i="29"/>
  <c r="E97" i="29"/>
  <c r="E98" i="29"/>
  <c r="E99" i="29"/>
  <c r="B80" i="29"/>
  <c r="E80" i="29"/>
  <c r="E81" i="29"/>
  <c r="E82" i="29"/>
  <c r="E83" i="29"/>
  <c r="E84" i="29"/>
  <c r="E85" i="29"/>
  <c r="E86" i="29"/>
  <c r="E87" i="29"/>
  <c r="E88" i="29"/>
  <c r="E89" i="29"/>
  <c r="A90" i="28"/>
  <c r="A80" i="28"/>
  <c r="A70" i="28"/>
  <c r="A60" i="28"/>
  <c r="A50" i="28"/>
  <c r="A40" i="28"/>
  <c r="A30" i="28"/>
  <c r="A20" i="28"/>
  <c r="R99" i="28"/>
  <c r="L99" i="28"/>
  <c r="J99" i="28"/>
  <c r="C99" i="28"/>
  <c r="R98" i="28"/>
  <c r="L98" i="28"/>
  <c r="J98" i="28"/>
  <c r="C98" i="28"/>
  <c r="R97" i="28"/>
  <c r="L97" i="28"/>
  <c r="J97" i="28"/>
  <c r="C97" i="28"/>
  <c r="R96" i="28"/>
  <c r="L96" i="28"/>
  <c r="J96" i="28"/>
  <c r="C96" i="28"/>
  <c r="R95" i="28"/>
  <c r="L95" i="28"/>
  <c r="J95" i="28"/>
  <c r="C95" i="28"/>
  <c r="R94" i="28"/>
  <c r="L94" i="28"/>
  <c r="J94" i="28"/>
  <c r="C94" i="28"/>
  <c r="R93" i="28"/>
  <c r="L93" i="28"/>
  <c r="J93" i="28"/>
  <c r="C93" i="28"/>
  <c r="R92" i="28"/>
  <c r="L92" i="28"/>
  <c r="J92" i="28"/>
  <c r="C92" i="28"/>
  <c r="R91" i="28"/>
  <c r="L91" i="28"/>
  <c r="J91" i="28"/>
  <c r="C91" i="28"/>
  <c r="R90" i="28"/>
  <c r="L90" i="28"/>
  <c r="J90" i="28"/>
  <c r="C90" i="28"/>
  <c r="B90" i="28"/>
  <c r="L99" i="27"/>
  <c r="K99" i="27" s="1"/>
  <c r="L98" i="27"/>
  <c r="K98" i="27"/>
  <c r="L97" i="27"/>
  <c r="K97" i="27"/>
  <c r="L96" i="27"/>
  <c r="K96" i="27"/>
  <c r="L95" i="27"/>
  <c r="K95" i="27" s="1"/>
  <c r="L94" i="27"/>
  <c r="K94" i="27" s="1"/>
  <c r="L93" i="27"/>
  <c r="K93" i="27" s="1"/>
  <c r="L92" i="27"/>
  <c r="K92" i="27" s="1"/>
  <c r="L91" i="27"/>
  <c r="K91" i="27" s="1"/>
  <c r="L90" i="27"/>
  <c r="G90" i="27"/>
  <c r="H90" i="27" s="1"/>
  <c r="F90" i="29" s="1"/>
  <c r="C61" i="28"/>
  <c r="C64" i="28"/>
  <c r="C65" i="28"/>
  <c r="C66" i="28"/>
  <c r="C67" i="28"/>
  <c r="B80" i="28"/>
  <c r="C80" i="28"/>
  <c r="J80" i="28"/>
  <c r="L80" i="28"/>
  <c r="R80" i="28"/>
  <c r="C81" i="28"/>
  <c r="J81" i="28"/>
  <c r="L81" i="28"/>
  <c r="R81" i="28"/>
  <c r="C82" i="28"/>
  <c r="J82" i="28"/>
  <c r="L82" i="28"/>
  <c r="R82" i="28"/>
  <c r="C83" i="28"/>
  <c r="J83" i="28"/>
  <c r="L83" i="28"/>
  <c r="R83" i="28"/>
  <c r="C84" i="28"/>
  <c r="J84" i="28"/>
  <c r="L84" i="28"/>
  <c r="R84" i="28"/>
  <c r="C85" i="28"/>
  <c r="J85" i="28"/>
  <c r="L85" i="28"/>
  <c r="R85" i="28"/>
  <c r="C86" i="28"/>
  <c r="J86" i="28"/>
  <c r="L86" i="28"/>
  <c r="R86" i="28"/>
  <c r="C87" i="28"/>
  <c r="J87" i="28"/>
  <c r="L87" i="28"/>
  <c r="R87" i="28"/>
  <c r="C88" i="28"/>
  <c r="L88" i="28"/>
  <c r="R88" i="28"/>
  <c r="C89" i="28"/>
  <c r="L89" i="28"/>
  <c r="R89" i="28"/>
  <c r="C70" i="28"/>
  <c r="C41" i="28"/>
  <c r="C42" i="28"/>
  <c r="C44" i="28"/>
  <c r="C45" i="28"/>
  <c r="C51" i="28"/>
  <c r="C71" i="28"/>
  <c r="C72" i="28"/>
  <c r="C73" i="28"/>
  <c r="C74" i="28"/>
  <c r="C75" i="28"/>
  <c r="C76" i="28"/>
  <c r="C77" i="28"/>
  <c r="K90" i="28" l="1"/>
  <c r="S90" i="28"/>
  <c r="M90" i="27"/>
  <c r="T90" i="28"/>
  <c r="J90" i="29" s="1"/>
  <c r="U90" i="28"/>
  <c r="K90" i="29" s="1"/>
  <c r="N90" i="27"/>
  <c r="H90" i="29" s="1"/>
  <c r="K90" i="27"/>
  <c r="S80" i="28"/>
  <c r="K80" i="28"/>
  <c r="G80" i="27"/>
  <c r="H80" i="27" s="1"/>
  <c r="F80" i="29" s="1"/>
  <c r="L89" i="27"/>
  <c r="K89" i="27" s="1"/>
  <c r="L88" i="27"/>
  <c r="K88" i="27" s="1"/>
  <c r="L87" i="27"/>
  <c r="K87" i="27" s="1"/>
  <c r="L86" i="27"/>
  <c r="K86" i="27" s="1"/>
  <c r="L85" i="27"/>
  <c r="K85" i="27" s="1"/>
  <c r="L84" i="27"/>
  <c r="K84" i="27" s="1"/>
  <c r="L83" i="27"/>
  <c r="K83" i="27" s="1"/>
  <c r="L82" i="27"/>
  <c r="K82" i="27" s="1"/>
  <c r="L81" i="27"/>
  <c r="K81" i="27" s="1"/>
  <c r="L80" i="27"/>
  <c r="C78" i="28"/>
  <c r="C79" i="28"/>
  <c r="G70" i="27"/>
  <c r="H70" i="27" s="1"/>
  <c r="F70" i="29" s="1"/>
  <c r="L70" i="27"/>
  <c r="K70" i="27" s="1"/>
  <c r="L71" i="27"/>
  <c r="L72" i="27"/>
  <c r="K72" i="27" s="1"/>
  <c r="L73" i="27"/>
  <c r="K73" i="27" s="1"/>
  <c r="L74" i="27"/>
  <c r="K74" i="27" s="1"/>
  <c r="L75" i="27"/>
  <c r="K75" i="27" s="1"/>
  <c r="L76" i="27"/>
  <c r="K76" i="27" s="1"/>
  <c r="L77" i="27"/>
  <c r="K77" i="27" s="1"/>
  <c r="L78" i="27"/>
  <c r="K78" i="27" s="1"/>
  <c r="L79" i="27"/>
  <c r="K79" i="27" s="1"/>
  <c r="V90" i="28" l="1"/>
  <c r="M90" i="29" s="1"/>
  <c r="K80" i="27"/>
  <c r="M80" i="27"/>
  <c r="G80" i="29" s="1"/>
  <c r="T80" i="28"/>
  <c r="J80" i="29" s="1"/>
  <c r="M70" i="27"/>
  <c r="K71" i="27"/>
  <c r="B70" i="29"/>
  <c r="E70" i="29"/>
  <c r="E71" i="29"/>
  <c r="E72" i="29"/>
  <c r="E73" i="29"/>
  <c r="E74" i="29"/>
  <c r="E75" i="29"/>
  <c r="E76" i="29"/>
  <c r="E77" i="29"/>
  <c r="E78" i="29"/>
  <c r="E79" i="29"/>
  <c r="J70" i="28"/>
  <c r="L70" i="28"/>
  <c r="R70" i="28"/>
  <c r="J71" i="28"/>
  <c r="L71" i="28"/>
  <c r="R71" i="28"/>
  <c r="J72" i="28"/>
  <c r="L72" i="28"/>
  <c r="R72" i="28"/>
  <c r="J73" i="28"/>
  <c r="L73" i="28"/>
  <c r="R73" i="28"/>
  <c r="J74" i="28"/>
  <c r="L74" i="28"/>
  <c r="R74" i="28"/>
  <c r="J75" i="28"/>
  <c r="L75" i="28"/>
  <c r="R75" i="28"/>
  <c r="J76" i="28"/>
  <c r="L76" i="28"/>
  <c r="R76" i="28"/>
  <c r="J77" i="28"/>
  <c r="L77" i="28"/>
  <c r="R77" i="28"/>
  <c r="L78" i="28"/>
  <c r="R78" i="28"/>
  <c r="L79" i="28"/>
  <c r="R79" i="28"/>
  <c r="B70" i="28"/>
  <c r="N70" i="27" l="1"/>
  <c r="H70" i="29" s="1"/>
  <c r="G70" i="29"/>
  <c r="U80" i="28"/>
  <c r="K80" i="29" s="1"/>
  <c r="N80" i="27"/>
  <c r="H80" i="29" s="1"/>
  <c r="S70" i="28"/>
  <c r="K70" i="28"/>
  <c r="V80" i="28" l="1"/>
  <c r="M80" i="29" s="1"/>
  <c r="L62" i="28"/>
  <c r="L63" i="28"/>
  <c r="L51" i="28"/>
  <c r="L52" i="28"/>
  <c r="L54" i="28"/>
  <c r="L55" i="28"/>
  <c r="L50" i="28"/>
  <c r="L45" i="28"/>
  <c r="L46" i="28"/>
  <c r="L47" i="28"/>
  <c r="L48" i="28"/>
  <c r="L49" i="28"/>
  <c r="L31" i="28"/>
  <c r="L32" i="28"/>
  <c r="L33" i="28"/>
  <c r="L34" i="28"/>
  <c r="L35" i="28"/>
  <c r="L36" i="28"/>
  <c r="L37" i="28"/>
  <c r="L38" i="28"/>
  <c r="L13" i="28"/>
  <c r="L14" i="28"/>
  <c r="L15" i="28"/>
  <c r="L16" i="28"/>
  <c r="L10" i="28"/>
  <c r="L11" i="28"/>
  <c r="L12" i="28"/>
  <c r="C53" i="28"/>
  <c r="C54" i="28"/>
  <c r="C55" i="28"/>
  <c r="C56" i="28"/>
  <c r="C57" i="28"/>
  <c r="C68" i="28"/>
  <c r="C69" i="28"/>
  <c r="C40" i="28" l="1"/>
  <c r="B60" i="29"/>
  <c r="E60" i="29"/>
  <c r="E61" i="29"/>
  <c r="E62" i="29"/>
  <c r="E63" i="29"/>
  <c r="E64" i="29"/>
  <c r="E65" i="29"/>
  <c r="E66" i="29"/>
  <c r="E67" i="29"/>
  <c r="E68" i="29"/>
  <c r="E69" i="29"/>
  <c r="B50" i="29"/>
  <c r="E50" i="29"/>
  <c r="E51" i="29"/>
  <c r="E52" i="29"/>
  <c r="E53" i="29"/>
  <c r="E54" i="29"/>
  <c r="E55" i="29"/>
  <c r="E56" i="29"/>
  <c r="E57" i="29"/>
  <c r="E58" i="29"/>
  <c r="E59" i="29"/>
  <c r="B60" i="28"/>
  <c r="C60" i="28"/>
  <c r="J60" i="28"/>
  <c r="L60" i="28"/>
  <c r="R60" i="28"/>
  <c r="J61" i="28"/>
  <c r="L61" i="28"/>
  <c r="R61" i="28"/>
  <c r="J62" i="28"/>
  <c r="R62" i="28"/>
  <c r="J63" i="28"/>
  <c r="R63" i="28"/>
  <c r="J64" i="28"/>
  <c r="L64" i="28"/>
  <c r="R64" i="28"/>
  <c r="J65" i="28"/>
  <c r="L65" i="28"/>
  <c r="R65" i="28"/>
  <c r="J66" i="28"/>
  <c r="L66" i="28"/>
  <c r="R66" i="28"/>
  <c r="J67" i="28"/>
  <c r="L67" i="28"/>
  <c r="R67" i="28"/>
  <c r="L68" i="28"/>
  <c r="R68" i="28"/>
  <c r="L69" i="28"/>
  <c r="R69" i="28"/>
  <c r="C52" i="28"/>
  <c r="C58" i="28"/>
  <c r="B50" i="28"/>
  <c r="C50" i="28"/>
  <c r="J50" i="28"/>
  <c r="R50" i="28"/>
  <c r="J51" i="28"/>
  <c r="R51" i="28"/>
  <c r="J52" i="28"/>
  <c r="R52" i="28"/>
  <c r="J53" i="28"/>
  <c r="R53" i="28"/>
  <c r="J54" i="28"/>
  <c r="R54" i="28"/>
  <c r="J55" i="28"/>
  <c r="R55" i="28"/>
  <c r="J56" i="28"/>
  <c r="L56" i="28"/>
  <c r="R56" i="28"/>
  <c r="J57" i="28"/>
  <c r="L57" i="28"/>
  <c r="R57" i="28"/>
  <c r="L58" i="28"/>
  <c r="R58" i="28"/>
  <c r="C59" i="28"/>
  <c r="L59" i="28"/>
  <c r="R59" i="28"/>
  <c r="C33" i="28"/>
  <c r="C30" i="28"/>
  <c r="C31" i="28"/>
  <c r="C32" i="28"/>
  <c r="C34" i="28"/>
  <c r="C21" i="28"/>
  <c r="C22" i="28"/>
  <c r="C23" i="28"/>
  <c r="C16" i="28"/>
  <c r="C17" i="28"/>
  <c r="C18" i="28"/>
  <c r="C19" i="28"/>
  <c r="C13" i="28"/>
  <c r="C14" i="28"/>
  <c r="C15" i="28"/>
  <c r="C11" i="28"/>
  <c r="C12" i="28"/>
  <c r="C10" i="28"/>
  <c r="C20" i="28"/>
  <c r="C24" i="28"/>
  <c r="S60" i="28" l="1"/>
  <c r="S50" i="28"/>
  <c r="K60" i="28"/>
  <c r="K50" i="28"/>
  <c r="G60" i="27" l="1"/>
  <c r="H60" i="27" s="1"/>
  <c r="F60" i="29" s="1"/>
  <c r="L60" i="27"/>
  <c r="L61" i="27"/>
  <c r="K61" i="27" s="1"/>
  <c r="L62" i="27"/>
  <c r="K62" i="27" s="1"/>
  <c r="L63" i="27"/>
  <c r="K63" i="27" s="1"/>
  <c r="L64" i="27"/>
  <c r="K64" i="27" s="1"/>
  <c r="L65" i="27"/>
  <c r="K65" i="27" s="1"/>
  <c r="L66" i="27"/>
  <c r="K66" i="27" s="1"/>
  <c r="L67" i="27"/>
  <c r="K67" i="27" s="1"/>
  <c r="L68" i="27"/>
  <c r="K68" i="27" s="1"/>
  <c r="L69" i="27"/>
  <c r="K69" i="27" s="1"/>
  <c r="G50" i="27"/>
  <c r="H50" i="27" s="1"/>
  <c r="F50" i="29" s="1"/>
  <c r="L50" i="27"/>
  <c r="K50" i="27" s="1"/>
  <c r="L51" i="27"/>
  <c r="K51" i="27" s="1"/>
  <c r="L52" i="27"/>
  <c r="K52" i="27" s="1"/>
  <c r="L53" i="27"/>
  <c r="K53" i="27" s="1"/>
  <c r="L54" i="27"/>
  <c r="K54" i="27" s="1"/>
  <c r="L55" i="27"/>
  <c r="K55" i="27" s="1"/>
  <c r="L56" i="27"/>
  <c r="K56" i="27" s="1"/>
  <c r="L57" i="27"/>
  <c r="K57" i="27" s="1"/>
  <c r="L58" i="27"/>
  <c r="K58" i="27" s="1"/>
  <c r="L59" i="27"/>
  <c r="T70" i="28" l="1"/>
  <c r="T50" i="28"/>
  <c r="J50" i="29" s="1"/>
  <c r="T60" i="28"/>
  <c r="J60" i="29" s="1"/>
  <c r="M60" i="27"/>
  <c r="K60" i="27"/>
  <c r="M50" i="27"/>
  <c r="G50" i="29" s="1"/>
  <c r="K59" i="27"/>
  <c r="J70" i="29" l="1"/>
  <c r="U70" i="28"/>
  <c r="K70" i="29" s="1"/>
  <c r="N50" i="27"/>
  <c r="H50" i="29" s="1"/>
  <c r="U50" i="28"/>
  <c r="K50" i="29" s="1"/>
  <c r="N60" i="27"/>
  <c r="H60" i="29" s="1"/>
  <c r="U60" i="28"/>
  <c r="K60" i="29" s="1"/>
  <c r="V70" i="28" l="1"/>
  <c r="V60" i="28"/>
  <c r="M60" i="29" s="1"/>
  <c r="V50" i="28"/>
  <c r="M50" i="29" s="1"/>
  <c r="M70" i="29" l="1"/>
  <c r="L49" i="27" l="1"/>
  <c r="K49" i="27" s="1"/>
  <c r="L48" i="27"/>
  <c r="K48" i="27" s="1"/>
  <c r="L47" i="27"/>
  <c r="K47" i="27" s="1"/>
  <c r="L46" i="27"/>
  <c r="K46" i="27" s="1"/>
  <c r="L45" i="27"/>
  <c r="K45" i="27" s="1"/>
  <c r="L44" i="27"/>
  <c r="K44" i="27" s="1"/>
  <c r="L43" i="27"/>
  <c r="K43" i="27" s="1"/>
  <c r="L42" i="27"/>
  <c r="K42" i="27" s="1"/>
  <c r="L41" i="27"/>
  <c r="K41" i="27" s="1"/>
  <c r="L40" i="27"/>
  <c r="K40" i="27" s="1"/>
  <c r="L39" i="27"/>
  <c r="K39" i="27" s="1"/>
  <c r="L38" i="27"/>
  <c r="K38" i="27" s="1"/>
  <c r="L37" i="27"/>
  <c r="K37" i="27" s="1"/>
  <c r="L36" i="27"/>
  <c r="K36" i="27" s="1"/>
  <c r="L35" i="27"/>
  <c r="K35" i="27" s="1"/>
  <c r="L34" i="27"/>
  <c r="K34" i="27" s="1"/>
  <c r="L33" i="27"/>
  <c r="K33" i="27" s="1"/>
  <c r="L32" i="27"/>
  <c r="K32" i="27" s="1"/>
  <c r="L31" i="27"/>
  <c r="K31" i="27" s="1"/>
  <c r="L30" i="27"/>
  <c r="K30" i="27" s="1"/>
  <c r="E13" i="29"/>
  <c r="E14" i="29"/>
  <c r="E15" i="29"/>
  <c r="E16" i="29"/>
  <c r="E17" i="29"/>
  <c r="E18" i="29"/>
  <c r="E19" i="29"/>
  <c r="E20" i="29"/>
  <c r="E21" i="29"/>
  <c r="E22" i="29"/>
  <c r="E23" i="29"/>
  <c r="E24" i="29"/>
  <c r="E25" i="29"/>
  <c r="E26" i="29"/>
  <c r="E27" i="29"/>
  <c r="E28" i="29"/>
  <c r="E29" i="29"/>
  <c r="E30" i="29"/>
  <c r="E31" i="29"/>
  <c r="E32" i="29"/>
  <c r="E33" i="29"/>
  <c r="E34" i="29"/>
  <c r="E35" i="29"/>
  <c r="E36" i="29"/>
  <c r="E37" i="29"/>
  <c r="E38" i="29"/>
  <c r="E39" i="29"/>
  <c r="E40" i="29"/>
  <c r="E41" i="29"/>
  <c r="E42" i="29"/>
  <c r="E43" i="29"/>
  <c r="E44" i="29"/>
  <c r="E45" i="29"/>
  <c r="E46" i="29"/>
  <c r="E47" i="29"/>
  <c r="E48" i="29"/>
  <c r="E49" i="29"/>
  <c r="L11" i="27"/>
  <c r="K11" i="27" s="1"/>
  <c r="L12" i="27"/>
  <c r="K12" i="27" s="1"/>
  <c r="L13" i="27"/>
  <c r="K13" i="27" s="1"/>
  <c r="L14" i="27"/>
  <c r="K14" i="27" s="1"/>
  <c r="L15" i="27"/>
  <c r="K15" i="27" s="1"/>
  <c r="L16" i="27"/>
  <c r="K16" i="27" s="1"/>
  <c r="L17" i="27"/>
  <c r="K17" i="27" s="1"/>
  <c r="L18" i="27"/>
  <c r="K18" i="27" s="1"/>
  <c r="L19" i="27"/>
  <c r="K19" i="27" s="1"/>
  <c r="L20" i="27"/>
  <c r="K20" i="27" s="1"/>
  <c r="L21" i="27"/>
  <c r="K21" i="27" s="1"/>
  <c r="L22" i="27"/>
  <c r="K22" i="27" s="1"/>
  <c r="L23" i="27"/>
  <c r="K23" i="27" s="1"/>
  <c r="L24" i="27"/>
  <c r="K24" i="27" s="1"/>
  <c r="L25" i="27"/>
  <c r="K25" i="27" s="1"/>
  <c r="L26" i="27"/>
  <c r="K26" i="27" s="1"/>
  <c r="L27" i="27"/>
  <c r="K27" i="27" s="1"/>
  <c r="L28" i="27"/>
  <c r="K28" i="27" s="1"/>
  <c r="L29" i="27"/>
  <c r="K29" i="27" s="1"/>
  <c r="M40" i="27" l="1"/>
  <c r="G40" i="29" s="1"/>
  <c r="M30" i="27"/>
  <c r="L40" i="28" l="1"/>
  <c r="B20" i="28"/>
  <c r="B30" i="28"/>
  <c r="L30" i="28"/>
  <c r="L22" i="28"/>
  <c r="L21" i="28"/>
  <c r="L20" i="28"/>
  <c r="L17" i="28"/>
  <c r="L18" i="28"/>
  <c r="L19" i="28"/>
  <c r="B40" i="29"/>
  <c r="B30" i="29"/>
  <c r="A30" i="29"/>
  <c r="B20" i="29"/>
  <c r="A20" i="29"/>
  <c r="C35" i="28"/>
  <c r="C36" i="28"/>
  <c r="C37" i="28"/>
  <c r="C38" i="28"/>
  <c r="C39" i="28"/>
  <c r="C25" i="28"/>
  <c r="C26" i="28"/>
  <c r="C27" i="28"/>
  <c r="C28" i="28"/>
  <c r="C29" i="28"/>
  <c r="G20" i="27" l="1"/>
  <c r="H20" i="27" s="1"/>
  <c r="F20" i="29" s="1"/>
  <c r="M20" i="27" l="1"/>
  <c r="G10" i="27"/>
  <c r="O20" i="27" l="1"/>
  <c r="N20" i="27"/>
  <c r="H20" i="29" s="1"/>
  <c r="J20" i="28" l="1"/>
  <c r="R20" i="28"/>
  <c r="J21" i="28"/>
  <c r="R21" i="28"/>
  <c r="J22" i="28"/>
  <c r="R22" i="28"/>
  <c r="J23" i="28"/>
  <c r="R23" i="28"/>
  <c r="J24" i="28"/>
  <c r="R24" i="28"/>
  <c r="J25" i="28"/>
  <c r="R25" i="28"/>
  <c r="J26" i="28"/>
  <c r="R26" i="28"/>
  <c r="J27" i="28"/>
  <c r="R27" i="28"/>
  <c r="J28" i="28"/>
  <c r="R28" i="28"/>
  <c r="J29" i="28"/>
  <c r="R29" i="28"/>
  <c r="J30" i="28"/>
  <c r="R30" i="28"/>
  <c r="J31" i="28"/>
  <c r="R31" i="28"/>
  <c r="J32" i="28"/>
  <c r="R32" i="28"/>
  <c r="J33" i="28"/>
  <c r="R33" i="28"/>
  <c r="J34" i="28"/>
  <c r="R34" i="28"/>
  <c r="J35" i="28"/>
  <c r="R35" i="28"/>
  <c r="J36" i="28"/>
  <c r="R36" i="28"/>
  <c r="J37" i="28"/>
  <c r="R37" i="28"/>
  <c r="J38" i="28"/>
  <c r="R38" i="28"/>
  <c r="J39" i="28"/>
  <c r="R39" i="28"/>
  <c r="R49" i="28"/>
  <c r="J49" i="28"/>
  <c r="R48" i="28"/>
  <c r="J48" i="28"/>
  <c r="R47" i="28"/>
  <c r="J47" i="28"/>
  <c r="R46" i="28"/>
  <c r="J46" i="28"/>
  <c r="R45" i="28"/>
  <c r="J45" i="28"/>
  <c r="R44" i="28"/>
  <c r="J44" i="28"/>
  <c r="R43" i="28"/>
  <c r="J43" i="28"/>
  <c r="R42" i="28"/>
  <c r="J42" i="28"/>
  <c r="R41" i="28"/>
  <c r="J41" i="28"/>
  <c r="R40" i="28"/>
  <c r="J40" i="28"/>
  <c r="B40" i="28"/>
  <c r="S30" i="28" l="1"/>
  <c r="S20" i="28"/>
  <c r="S40" i="28"/>
  <c r="K20" i="28"/>
  <c r="T20" i="28" s="1"/>
  <c r="J20" i="29" s="1"/>
  <c r="U30" i="28"/>
  <c r="K30" i="29" s="1"/>
  <c r="U20" i="28"/>
  <c r="K20" i="29" s="1"/>
  <c r="K30" i="28"/>
  <c r="K40" i="28"/>
  <c r="G30" i="27" l="1"/>
  <c r="N30" i="27" s="1"/>
  <c r="T30" i="28" l="1"/>
  <c r="J30" i="29" s="1"/>
  <c r="O30" i="27" l="1"/>
  <c r="G40" i="27" l="1"/>
  <c r="H40" i="27" s="1"/>
  <c r="N40" i="27" l="1"/>
  <c r="H40" i="29" s="1"/>
  <c r="F40" i="29"/>
  <c r="T40" i="28"/>
  <c r="J40" i="29" s="1"/>
  <c r="U40" i="28" l="1"/>
  <c r="K40" i="29" s="1"/>
  <c r="O40" i="27"/>
  <c r="V40" i="28" l="1"/>
  <c r="M40" i="29" s="1"/>
  <c r="V20" i="28"/>
  <c r="M20" i="29" s="1"/>
  <c r="V30" i="28" l="1"/>
  <c r="M30" i="29" s="1"/>
  <c r="A10" i="28"/>
  <c r="B10" i="28"/>
  <c r="I33" i="5" a="1"/>
  <c r="I33" i="5" s="1"/>
  <c r="C10" i="29" l="1"/>
  <c r="I27" i="5" a="1"/>
  <c r="I27" i="5" l="1"/>
  <c r="L10" i="27" l="1"/>
  <c r="K10" i="27" s="1"/>
  <c r="I21" i="5"/>
  <c r="I22" i="5"/>
  <c r="M10" i="27" l="1"/>
  <c r="G10" i="29" l="1"/>
  <c r="E11" i="29"/>
  <c r="E12" i="29"/>
  <c r="R11" i="28"/>
  <c r="R12" i="28"/>
  <c r="R13" i="28"/>
  <c r="R14" i="28"/>
  <c r="R15" i="28"/>
  <c r="R16" i="28"/>
  <c r="R17" i="28"/>
  <c r="R18" i="28"/>
  <c r="R19" i="28"/>
  <c r="R10" i="28"/>
  <c r="J11" i="28"/>
  <c r="J12" i="28"/>
  <c r="J13" i="28"/>
  <c r="J14" i="28"/>
  <c r="J15" i="28"/>
  <c r="J16" i="28"/>
  <c r="J17" i="28"/>
  <c r="J18" i="28"/>
  <c r="J19" i="28"/>
  <c r="J10" i="28"/>
  <c r="K10" i="28" l="1"/>
  <c r="S10" i="28"/>
  <c r="U10" i="28" s="1"/>
  <c r="H10" i="27" l="1"/>
  <c r="O10" i="27" l="1"/>
  <c r="N10" i="27"/>
  <c r="H10" i="29" s="1"/>
  <c r="T10" i="28"/>
  <c r="V10" i="28" s="1"/>
  <c r="M10" i="29" s="1"/>
  <c r="E10" i="29"/>
  <c r="B10" i="29"/>
  <c r="A10" i="29"/>
  <c r="L10" i="29" l="1"/>
  <c r="K10" i="29" l="1"/>
  <c r="F10" i="29" l="1"/>
  <c r="J10" i="29" l="1"/>
  <c r="I37" i="5" l="1"/>
  <c r="I36" i="5"/>
  <c r="I35" i="5"/>
  <c r="I34" i="5"/>
  <c r="I31" i="5"/>
  <c r="I30" i="5"/>
  <c r="I29" i="5"/>
  <c r="I28" i="5"/>
</calcChain>
</file>

<file path=xl/comments1.xml><?xml version="1.0" encoding="utf-8"?>
<comments xmlns="http://schemas.openxmlformats.org/spreadsheetml/2006/main" xmlns:mc="http://schemas.openxmlformats.org/markup-compatibility/2006" xmlns:xr="http://schemas.microsoft.com/office/spreadsheetml/2014/revision" mc:Ignorable="xr">
  <authors>
    <author>NatyT</author>
  </authors>
  <commentList>
    <comment ref="K8" authorId="0" shapeId="0" xr:uid="{00000000-0006-0000-0500-000001000000}">
      <text>
        <r>
          <rPr>
            <b/>
            <sz val="9"/>
            <color indexed="81"/>
            <rFont val="Tahoma"/>
            <family val="2"/>
          </rPr>
          <t>NatyT:</t>
        </r>
        <r>
          <rPr>
            <sz val="9"/>
            <color indexed="81"/>
            <rFont val="Tahoma"/>
            <family val="2"/>
          </rPr>
          <t xml:space="preserve">
impacto por el maximola
por el probabilidad promedio </t>
        </r>
      </text>
    </comment>
  </commentList>
</comments>
</file>

<file path=xl/sharedStrings.xml><?xml version="1.0" encoding="utf-8"?>
<sst xmlns="http://schemas.openxmlformats.org/spreadsheetml/2006/main" count="1034" uniqueCount="607">
  <si>
    <t xml:space="preserve"> MAPA DE RIESGOS SIGCMA</t>
  </si>
  <si>
    <t>DEPENDENCIA (Unidad misional del CSJ o Unidad de la DEAJ o Seccional o CSJ en caso de despachos judiciales certificados)</t>
  </si>
  <si>
    <t>SISTEMA PENAL ACUSATORIO DE BOGOTÁ</t>
  </si>
  <si>
    <t>PROCESO (indique el tipo de proceso si es Estratégico. Misional, Apoyo, Evaluación y Mejora y especifique el nombre del proceso)</t>
  </si>
  <si>
    <t>Misionales</t>
  </si>
  <si>
    <t>PROCESO ACCIONES CONSTITUCIONALES 
PROCESO PENAL</t>
  </si>
  <si>
    <t>Apoyo</t>
  </si>
  <si>
    <t>ATENCIÓN AL USUARIO
GESTIÓN DE SERVICIOS JUDICIALES
GESTIÓN DE SERVICIOS ADMINISTRATIVOS</t>
  </si>
  <si>
    <t>CONSEJO SUPERIOR DE LA JUDICATURA</t>
  </si>
  <si>
    <t>CONSEJO SECCIONAL DE LA JUDICATURA</t>
  </si>
  <si>
    <t>DIRECCIÓN SECCIONAL DE ADMINISTRACIÓN JUDICIAL</t>
  </si>
  <si>
    <t>DESPACHO JUDICIAL CERTIFICADO</t>
  </si>
  <si>
    <t>X</t>
  </si>
  <si>
    <t>FECHA</t>
  </si>
  <si>
    <t>CÓDIGO</t>
  </si>
  <si>
    <t>ELABORÓ</t>
  </si>
  <si>
    <t>REVISÓ</t>
  </si>
  <si>
    <t>APROBÓ</t>
  </si>
  <si>
    <t>F-EVSG-11</t>
  </si>
  <si>
    <t>Líder de Proceso</t>
  </si>
  <si>
    <t xml:space="preserve">Coordinación Nacional SIGCMA </t>
  </si>
  <si>
    <t>Comité Nacional SIGCMA</t>
  </si>
  <si>
    <t>VERSIÓN</t>
  </si>
  <si>
    <t>RIESGOS DE SOBORNO</t>
  </si>
  <si>
    <t>RIESGOS DE CORRUPCIÓN</t>
  </si>
  <si>
    <r>
      <t>La norma ISO37001:2017  define el soborno como: "</t>
    </r>
    <r>
      <rPr>
        <sz val="11"/>
        <color theme="4"/>
        <rFont val="Calibri"/>
        <family val="2"/>
        <scheme val="minor"/>
      </rPr>
      <t>Oferta</t>
    </r>
    <r>
      <rPr>
        <sz val="11"/>
        <color theme="1"/>
        <rFont val="Calibri"/>
        <family val="2"/>
        <scheme val="minor"/>
      </rPr>
      <t xml:space="preserve">, </t>
    </r>
    <r>
      <rPr>
        <sz val="11"/>
        <color theme="5"/>
        <rFont val="Calibri"/>
        <family val="2"/>
        <scheme val="minor"/>
      </rPr>
      <t>promesa</t>
    </r>
    <r>
      <rPr>
        <sz val="11"/>
        <color theme="1"/>
        <rFont val="Calibri"/>
        <family val="2"/>
        <scheme val="minor"/>
      </rPr>
      <t xml:space="preserve">, </t>
    </r>
    <r>
      <rPr>
        <sz val="11"/>
        <color theme="9"/>
        <rFont val="Calibri"/>
        <family val="2"/>
        <scheme val="minor"/>
      </rPr>
      <t>entrega</t>
    </r>
    <r>
      <rPr>
        <sz val="11"/>
        <color theme="1"/>
        <rFont val="Calibri"/>
        <family val="2"/>
        <scheme val="minor"/>
      </rPr>
      <t xml:space="preserve">, </t>
    </r>
    <r>
      <rPr>
        <sz val="11"/>
        <color rgb="FF0070C0"/>
        <rFont val="Calibri"/>
        <family val="2"/>
        <scheme val="minor"/>
      </rPr>
      <t>aceptación</t>
    </r>
    <r>
      <rPr>
        <sz val="11"/>
        <color theme="1"/>
        <rFont val="Calibri"/>
        <family val="2"/>
        <scheme val="minor"/>
      </rPr>
      <t xml:space="preserve"> o </t>
    </r>
    <r>
      <rPr>
        <sz val="11"/>
        <color theme="5" tint="-0.249977111117893"/>
        <rFont val="Calibri"/>
        <family val="2"/>
        <scheme val="minor"/>
      </rPr>
      <t>solicitud de una ventaja</t>
    </r>
    <r>
      <rPr>
        <sz val="11"/>
        <color theme="1"/>
        <rFont val="Calibri"/>
        <family val="2"/>
        <scheme val="minor"/>
      </rPr>
      <t xml:space="preserve"> indebida de cualquier valor (que puede ser de naturaleza financiera o no financiera), directamente o indirectamente, e independiente de su ubicación, en violación de la ley aplicable, como incentivo o recompensa para que una persona actúe o deje de actuar en relación con el desempeño de las obligaciones de esa persona.</t>
    </r>
  </si>
  <si>
    <r>
      <t xml:space="preserve">“Posibilidad que, por acción u omisión, se use el poder para desviar la gestión de lo público hacia un beneficio privado”.
</t>
    </r>
    <r>
      <rPr>
        <sz val="8"/>
        <color theme="9" tint="-0.249977111117893"/>
        <rFont val="Arial"/>
        <family val="2"/>
      </rPr>
      <t>Guía para la administración del riesgo y el diseño de controles en entidades públicas Versión 5 (2020).DAFP. Página 12.</t>
    </r>
  </si>
  <si>
    <r>
      <t xml:space="preserve">Sin lugar a duda la </t>
    </r>
    <r>
      <rPr>
        <sz val="11"/>
        <color rgb="FFFF0000"/>
        <rFont val="Calibri"/>
        <family val="2"/>
        <scheme val="minor"/>
      </rPr>
      <t xml:space="preserve">causa raíz </t>
    </r>
    <r>
      <rPr>
        <sz val="11"/>
        <color theme="1"/>
        <rFont val="Calibri"/>
        <family val="2"/>
        <scheme val="minor"/>
      </rPr>
      <t xml:space="preserve">de cualquier situacion de soborno es la </t>
    </r>
    <r>
      <rPr>
        <sz val="11"/>
        <color rgb="FFFF0000"/>
        <rFont val="Calibri"/>
        <family val="2"/>
        <scheme val="minor"/>
      </rPr>
      <t xml:space="preserve">ausencia o debilidad de principios y valores </t>
    </r>
    <r>
      <rPr>
        <sz val="11"/>
        <color theme="1"/>
        <rFont val="Calibri"/>
        <family val="2"/>
        <scheme val="minor"/>
      </rPr>
      <t xml:space="preserve">en las actuaciones, ya sea por parte de quien ofrece, promete, entrega o de quien acepta o solicita. 
Estos son factores difíciles de controlar porque tienen que ver con características personales que, en el acaso de los adultos, se han ido forjando desde su niñez, y por lo general ya están arraigados al ser. Sin embargo, es deber de cada entidad hacer su mejor esfuerzo para que cada servidor público mantenga siempre presente el compromiso que hizo al convertirise en un servidor público, el compromiso de ejercer a cabalidad su labor en el marco de la integridad. 
</t>
    </r>
  </si>
  <si>
    <t>La corrupción consiste en el […] abuso de posiciones de poder o de confianza, para el beneficio particular en detrimento del interés colectivo, realizado a través de ofrecer o solicitar, entregar o recibir bienes o dinero en especie, en servicios o beneficios, a cambio de acciones, decisiones u omisiones […]</t>
  </si>
  <si>
    <t>Los mapas de riesgo de soborno del Consejo Superior de la Judicatura se han elaborado bajo de la directriz de que si bien es cierto la causa raíz de la ocurrencia de un hecho de soborno esta asociada a debilidades en los principios y valores, también es cierto que las debilidades en los controles de la realización de las actividades susceptibles al soborno, pueden dejar mas expuesta a la entidad a que esto ocurra.</t>
  </si>
  <si>
    <t>Los mapas de riesgos de soborno contemplan como causas los aspectos antes mencionados, y las acciones para tratar los riesgos se enfocan en:
1. La realización de actividades sistemáticas para fortalecer la toma de conciencia,  la aplicación del Código de Ética del Servidor Juidicial y el cumplimiento de lo estipulado en la Ley 270 de 1996, especialmente en relacionado con los deberes y las prohibiciones de los servidores.
2. El fortalecimiento de los controles asociados a las actividades susceptibles al riesgo de corrupción en cada uno de los procesos.</t>
  </si>
  <si>
    <t>ANÁLISIS DE CONTEXTO</t>
  </si>
  <si>
    <t>CONSEJO SECCIONAL/DIRECCIÓN SECCIONAL DE ADMINISTRACIÓN JUDICIAL Y/O DISTRITO JUDICIAL SEGÚN SEA EL CASO</t>
  </si>
  <si>
    <t xml:space="preserve">PROCESO </t>
  </si>
  <si>
    <t>DEPENDENCIA ADMINISTRATIVA O JUDICIAL</t>
  </si>
  <si>
    <t>OBJETIVO DEL PROCESO</t>
  </si>
  <si>
    <t>MAPA DE PROCESOS CONSEJO SUPERIOR DE LA JUDICATURA</t>
  </si>
  <si>
    <t>PROCESOS DEPENDENCIA JUDICIALES CERTIFICADAS</t>
  </si>
  <si>
    <t xml:space="preserve">MISIONALES 
Acciones Constitucionales:
Propender por el cumplimiento de los derechos fundamentales de la población, a partir de la aplicación de los instrumentos contemplados en la Constitucional Nacional y la Ley. 	
Proceso Penal:				
Administrar justicia en materia penal, dirigiendo las actuaciones procesales orientadas a la emisión de una decisión de carácter definitivo mediante la aplicación de la normatividad sustancial y procedimental vigente. </t>
  </si>
  <si>
    <t>DE APOYO
Atención al Usuario:
Orientar, recibir, radicar y entregar oportunamente al grupo que corresponda las solicitudes de los ciudadanos, usuarios y partes interesadas relacionadas con procesos Judiciales del Sistema Penal Acusatorio de Bogotá,  a través de los mecanismos y procedimientos establecidos, buscando la satisfacción de los mismos de acuerdo con sus requerimientos.
Gestión de Servicios Judiciales:
Dar trámite oportuno y eficaz a lo ordenado por los Jueces del Sistema Penal Acusatorio de Bogotá en sus providencias, de acuerdo con los términos y requisitos establecidos en la Constitución y la Ley.
Gestión de Servicios Administrativos:
Gestionar y coordinar con la Dirección  Seccional de  Bogotá, el suministro  oportuno  de los recursos para la atención de los servicios administrativos para el normal funcionamiento del Sistema Penal Acusatorio de Bogotá,  y administrar el Sistema de Gestión Documental Judicial y Administrativo.</t>
  </si>
  <si>
    <t>Acciones constitucionales,
Proceso Penal 
Atención al Usuario
Gestión de Servicios Judiciales
Gestión de Servicios Administrativos
 Mejoramiento del SIGCMA-SPA Bogotá</t>
  </si>
  <si>
    <t xml:space="preserve">CONTEXTO EXTERNO </t>
  </si>
  <si>
    <t>FACTORES TEMÁTICOS</t>
  </si>
  <si>
    <t>No.</t>
  </si>
  <si>
    <t xml:space="preserve">AMENAZAS (Factores específicos) </t>
  </si>
  <si>
    <t xml:space="preserve">No. </t>
  </si>
  <si>
    <t xml:space="preserve">OPORTUNIDADES (Factores específicos) </t>
  </si>
  <si>
    <t xml:space="preserve">Político (cambios de gobierno, legislación, políticas públicas, regulación). </t>
  </si>
  <si>
    <t>Modificación de la normatividad vigente aplicable a los procesos que implique adecuación de los procesos en curso.</t>
  </si>
  <si>
    <t xml:space="preserve">Actualización del Marco Normativo </t>
  </si>
  <si>
    <t>Modificación de la estructura organizacional de la rama judicial o del régimen de Carrera Judicial.</t>
  </si>
  <si>
    <t>Mejoramiento y ampliación de la planta de personal y número de juzgados para reducir carga permanente y acortar los tiempos de los procesos.</t>
  </si>
  <si>
    <t>Aplicabilidad de nuevas normas a consencuencia del COVID-19</t>
  </si>
  <si>
    <t xml:space="preserve">Implementación de buenas practicas en la Jurisdicción Penal </t>
  </si>
  <si>
    <t>Económicos y Financieros( disponibilidad de capital, liquidez, mercados financieros, desempleo, competencia.)</t>
  </si>
  <si>
    <t xml:space="preserve">4
</t>
  </si>
  <si>
    <t xml:space="preserve">Afectacion en la economia incrementa la criminalidad generado por el desempleo ocasionando una mayor demanda y congestión judicial </t>
  </si>
  <si>
    <t>Planeación a partir de las necesidades reales.</t>
  </si>
  <si>
    <t xml:space="preserve">5
</t>
  </si>
  <si>
    <t>Asignación presupuestal no ajustada a las necesidades reales de la Rama Judicial y por ende de los juzgados.</t>
  </si>
  <si>
    <t>Incremento del presupuesto asignado a la Rama Judicial para el desarrollo misional de la administración de justicia o aprovechamiento de alternativas para suplir necesidades.</t>
  </si>
  <si>
    <t>Sociales  y culturales (cultura, religión, demografía, responsabilidad social, orden público.)</t>
  </si>
  <si>
    <t>No realización de audiencias presenciales por falta de recursos económicos  de las partes interesadas externas para acudir a las sedes judiciales o inasistencia por falta de credibilidad en la justicia.</t>
  </si>
  <si>
    <t xml:space="preserve">Incremento de la credibilidad y confianza en la administracion de justicia al implementar y certificar sus Sistemas de Gestión. 
</t>
  </si>
  <si>
    <t>No realización de audiencias por falta de conocimiento en el uso  de herramientas tecnológicas de las partes interesadas externas.</t>
  </si>
  <si>
    <t xml:space="preserve">Mayor nivel de cumplimiento y realización de audiencias ante el cambio cultural orientado a un mayor uso de las tecnologías de la información y las telecomunicaciones disminuyendo el uso del papel. </t>
  </si>
  <si>
    <t>Afectación del orden público, generando mayor demanda y congestión judicial.</t>
  </si>
  <si>
    <t>Tecnológicos (desarrollo digital,avances en tecnología, acceso a sistemas de información externos, gobierno en línea.</t>
  </si>
  <si>
    <t>Falta de conocimiento y capacitación de las partes interesadas externas en la totalidad de las herramientas tecnológicas dispuestas para prestar el servicio de justicia.</t>
  </si>
  <si>
    <t xml:space="preserve">Ampliación y divulgación a la comunidad de los canales virtuales  y herramientas tecnológicas dispuestas para prestar el servicio de justicia y su funcionamiento.
</t>
  </si>
  <si>
    <t>Falta de una herramienta tecnólogica que integre  actividades interdependientes entre dos o más entidades (Fiscalía, defensoría del pueblo, policia, , etc.) para agendamientos mas ágiles, eficaces y eficiente de las audiencias y lograr el  cumplimiento óptimo de la audiencia en pro de la descongestión judicial.</t>
  </si>
  <si>
    <t>Ampliación de la cobertura del programa Gobierno en Línea que integre toda la información que debe ser de conocimiento público.</t>
  </si>
  <si>
    <t>Insuficiencia de los medios tecnológicos y conectividad en las depedencias de la Rama Judicial</t>
  </si>
  <si>
    <t>Ausencia de portal único de información del Estado (Ramas del poder, órganos autónomos y demás entes especiales), que garantice la consulta de información en línea de toda la información oficial. -Gobierno en Línea).</t>
  </si>
  <si>
    <t>Legales y reglamentarios (estándares nacionales, internacionales, regulacion )</t>
  </si>
  <si>
    <t>Cambios de la normatividad vigente.
Desactualización en cambios normativos y jurisprudenciales</t>
  </si>
  <si>
    <t>Capacitacion y actualización de los cambios normativos y reglamentarios por parte de la EJRLB.</t>
  </si>
  <si>
    <t>AMBIENTALES: emisiones y residuos, energía, catástrofes naturales, desarrollo sostenible.</t>
  </si>
  <si>
    <t>No comtemplar las modificaciones en materia ambiental de acuerdo con las disposiciones legales nacionales y locales.</t>
  </si>
  <si>
    <t>Estrategias del Gobierno Nacional definidas en el Plan de Desarrollo 2018 -2022, donde se busca fortalecer el modelo de desarrollo economico, ambiental y social. Economía Circular.</t>
  </si>
  <si>
    <t xml:space="preserve">Fenomenos naturales (Inundación, quema de bosques, sismo, vendavales).
</t>
  </si>
  <si>
    <t>Con la pandemia del COVID - 19, se han fomentado nuevas estrategias para impartir justicia, que contribuyen a la disminución de los impactos ambientales que genera el desarrollo de éstas actividades en sitio.</t>
  </si>
  <si>
    <t>La declaratoria de Pandemia por Contagio de la Covid 19 </t>
  </si>
  <si>
    <t>Existencia de protocolos de bioseguridad específicos para el sector justicia</t>
  </si>
  <si>
    <t>Inadecuada disposición de residuos e inservibles  acordes con la legislación ambiental en la materia acorde con las políticas del Gobierno Nacional y Local.</t>
  </si>
  <si>
    <t>Realización de jornadas de concientización sobre la importancia del carácter imperativo sobre el manejo y disposición de los residuos e inservibles.</t>
  </si>
  <si>
    <t>CAMBIO CLIMÁTICO</t>
  </si>
  <si>
    <t>Cambios a largo plazo de las temperaturas y los patrones climáticos.</t>
  </si>
  <si>
    <t>Tomar conciencia  sobre la importancia de aportar al logro de los objetivos de desarrollo sostenible.</t>
  </si>
  <si>
    <t xml:space="preserve">CONTEXTO INTERNO </t>
  </si>
  <si>
    <t xml:space="preserve">DEBILIDADES  (Factores específicos)  </t>
  </si>
  <si>
    <t>FORTALEZAS(Factores específicos)</t>
  </si>
  <si>
    <t>Estratégicos: (direccionamiento estratégico, planeación institucional,
liderazgo, trabajo en equipo)</t>
  </si>
  <si>
    <t>Falta de planeación,  seguimiento y evaluación.</t>
  </si>
  <si>
    <t>Formación del Juez como Lider de Proceso  con bases orientadas al  Direccionamiento, Planeación y Gestión de su  Despacho mediante la aplicación de Sistemas de Gestión.</t>
  </si>
  <si>
    <t xml:space="preserve">Falta de liderazgo y trabajo en equipo de algunos líderes de los procesos. 
</t>
  </si>
  <si>
    <t>Formación del Juez en  normas  de estructura de alto nivel y en los temas referentes al SIGCMA</t>
  </si>
  <si>
    <t xml:space="preserve">Desconocimiento del SIGCMA  y su  articulación  con el Plan Sectorial de Desarrollo.
</t>
  </si>
  <si>
    <t>Definición  de roles y responsabilidades de los  líderes de proceso, para el funcionamiento del SIGCMA.</t>
  </si>
  <si>
    <t>Desconocimiento al realizar el trabajo de forma sistemática con enfoque a proceso del SIGCMA.</t>
  </si>
  <si>
    <t>Normalización y estandarización de los comités del SIGCMA a nivel nacional por parte de la Coordinación Nacional del SIGCMA.</t>
  </si>
  <si>
    <t>Falta de estandarización de los procesos y procedimientos del SIGCMA por especialidad y jurisdicción.</t>
  </si>
  <si>
    <t>Capacitación recibida en normas ISO estructuras de alto nivel.</t>
  </si>
  <si>
    <t>Falta de tiempo para asistir a las capacitaciones y actualizaciones en las herramientas del SIGCMA.</t>
  </si>
  <si>
    <t xml:space="preserve">Autogestión del conocimiento.
</t>
  </si>
  <si>
    <t>Elaboración e implementación del Plan de Acción.</t>
  </si>
  <si>
    <t>Personal integrado por servidores judiciales de alto nivel profesional y capacitado para llevar a cabo las funciones asignadas. </t>
  </si>
  <si>
    <t>Cualificación de los requisitos para el ingreso y permanencia de servidores judiciales en la Rama Judicial</t>
  </si>
  <si>
    <t>Recursos financieros (presupuesto de funcionamiento, recursos de inversión</t>
  </si>
  <si>
    <t>Recursos insuficientes: economicos, humanos, físicos, tecnológicos e infraestructura para el desarrollo de las actividades judiciales.</t>
  </si>
  <si>
    <t>Aprovechamiento de licencias de microsoft Oficce 365 y aplicativos de la Rama Judicial.</t>
  </si>
  <si>
    <t>Falta de presupuesto asignado para la adecuada gestión judicial.</t>
  </si>
  <si>
    <t xml:space="preserve">Aprovechamiento y adaptación por parte de los servidores judiciales a los recursos suministrados. </t>
  </si>
  <si>
    <t>Personal
( competencia del personal, disponibilidad, suficiencia, seguridad
y salud ocupacional.)</t>
  </si>
  <si>
    <t>Insuficiencia de  personal  para atender la función misional y la atención a las partes interesadas en los despachos judiciales y centro de servicios , debido al aumento de la carga laboral.</t>
  </si>
  <si>
    <t>Competencia y compromiso de los servidores judiciales en  desarrollo de las  funciones asignadas al personal adscrito a cada depedencia judicial.</t>
  </si>
  <si>
    <t xml:space="preserve">Extensión de los horarios laborales (presencial y  trabajo en casa) por alta carga de trabajo, con afectación del bienestar físico y emocional de los servidores judiciales. </t>
  </si>
  <si>
    <t>Capacitación en habilidades emocionales y organización del trabajo por parte  de la ARL.</t>
  </si>
  <si>
    <t>Fusionar los espacios laboral, personal y familiar a causa del trabajo en casa.</t>
  </si>
  <si>
    <t>Implementación de los protocolos de bioseguridad definidos por la Rama Judicial para el acceso a las sedes.</t>
  </si>
  <si>
    <t>Imposibilidad para controlar las condiciones de seguridad y salud ocupacional a raiz del trabajo remoto en casa.</t>
  </si>
  <si>
    <t>Capacitación en software y aplicativos disponibles para la realización de los actividades para administrar justicia.</t>
  </si>
  <si>
    <t>Falta de tiempo para acceder a la formación  en herramientas tecnológicas y a diferentes capacitaciones de alto interes,tales como gestión documental, digitalización, seguridad de  la información.</t>
  </si>
  <si>
    <t>Disposición para el aprendizaje autodirigido, en la mayoria de los servidores judiciales.</t>
  </si>
  <si>
    <t xml:space="preserve">Resistencia por parte de algunos servidores judiciales a implementar la gestion del cambio y gestión del conocimiento,  en lo relativo al SIGCMA, a modelos de gestión, ambiental, seguridad informatica, normas antisoborno, normas de bioseguridad etc.,  </t>
  </si>
  <si>
    <t xml:space="preserve">
</t>
  </si>
  <si>
    <t>Proceso
(capacidad, diseño, ejecución, proveedores, entradas, salidas,
gestión del conocimiento)</t>
  </si>
  <si>
    <t>Incremento inusitado de solicitudes vía correo electrónico como principal canal de comunicación conocido por los usuarios.</t>
  </si>
  <si>
    <t>Ampliación y divulgación de otros canales de comunicación y suministro de información a los usuarios a través de micrositios, celular, whatsapp, etc.</t>
  </si>
  <si>
    <t>Congestión judicial a causa del incremento en la demanda de administración de justicia y en la no realización de audiencias programadas por diferentes causas tales como:
* Inasistencia de alguna de las partes,  
* Falta de remisión de detenidos, 
* Indebida citación 
* No disponibilidad de Juzgado por encontrarse en otras diligencias.
* Aplazamiento de audiencias por solicitud de las partes interesadas.</t>
  </si>
  <si>
    <t xml:space="preserve">Coordinación entre el Centro de Servicios Judiciales y los juzgados en el agendamiento, gestión ante establecimientos carcelarios y citación a las audiencias. </t>
  </si>
  <si>
    <t>Alta carga laboral que hace imposible el cumplimiento de algunos términos judiciales. Número de solicitudes que ingresan a los despachos (entradas) muy superior al número de solicitudes que pueden ser atendidas  (salidas).</t>
  </si>
  <si>
    <t xml:space="preserve">Implementar la Gestión del conocimiento generada por las experiencias de los servidores documentada en instructivos y guias.
</t>
  </si>
  <si>
    <t xml:space="preserve">Falta de implementación del expediente electrónico para trazabilidad de todos los procesos judiciales en trámite y archivados. </t>
  </si>
  <si>
    <t xml:space="preserve">Aprovechamiento de las  TIC's y todos los recursos digitales, para la realización de audiencias virtuales tales como  Teams, polycom, Rp1, Skype,  teleconferencias WhatsApp, mensaje de texto.
</t>
  </si>
  <si>
    <t>Duplicidad de solicitud de la misma información por parte de diferentes dependencias y entidades del sector público y partes interesadas en general, cuya atención retrasa la actividad judicial.</t>
  </si>
  <si>
    <t xml:space="preserve">Tecnológicos </t>
  </si>
  <si>
    <t>Fallas e insuficiencia de las herramientas tecnológicas y de  formación dispuestas para prestar el servicio de justicia, igualmente en la conformación y gestión del expediente electrónico.</t>
  </si>
  <si>
    <t>Implementación de herramientas tecnológicas para realizar  las actividades de los procesos, simplificando trámites, mejorando la comunicación interna de los servidores judiciales y dependencias y erradicando el uso de papel para la gestión de los expedientes.</t>
  </si>
  <si>
    <t>Falta de implementación de la digitalización y del expediente  electrónico en todas las dependencias y despachos judiciales.
Falta de un sistema que implemente la digitalización integral de todos los procesos en trámite y los que se encuentran en archivo de gestión (que comprenda los documentos impresos, audiencias y demás documentos en medios magnéticos)</t>
  </si>
  <si>
    <t>Avance en la implementación del expediente digital y nuevos aplicativos para la mejor gestión tanto en los juzgados comoen el centro de servicios.</t>
  </si>
  <si>
    <t>Insuficiencia  de  recursos tecnológicos (hardware y software) para los empleados en trabajo remoto.</t>
  </si>
  <si>
    <t xml:space="preserve">Directices y normatividad  impartidas por el Consejo Superior de la Judicatura para la implementación del expediente electronico.
</t>
  </si>
  <si>
    <r>
      <t xml:space="preserve">Fallas en el servicio de internet,  conectividad  irregular.
</t>
    </r>
    <r>
      <rPr>
        <sz val="10"/>
        <color rgb="FFFF0000"/>
        <rFont val="Calibri"/>
        <family val="2"/>
        <scheme val="minor"/>
      </rPr>
      <t xml:space="preserve">
</t>
    </r>
  </si>
  <si>
    <t>Avance en la digitalización de procesos judiciales fisicos, utilizando las herramientas sumistradas por office 365.</t>
  </si>
  <si>
    <t>La carencia de recursos tecnológicos necesarios para llevar a cabo el proceso de digitalización de expedientes  en los Despachos Judiciales.</t>
  </si>
  <si>
    <t>Desarrollo de aplicativos propios para elaboración de comunicaciones y digitalización de expedientes.</t>
  </si>
  <si>
    <t>Falta de divulgación de lineamiento relacionados con la seguridad informática de las audiencias y demás actividades propias del proceso juridico.</t>
  </si>
  <si>
    <t>Capacitaciones realizadas en herramientas y aplicativos tecnológicos grabadas por la EJRLB y divulgación de su existencia.</t>
  </si>
  <si>
    <t>Acceso permanente a las grabaciones de las capacitaciones que quedan publicadas en las redes sociales y aplicativos de microsoft.</t>
  </si>
  <si>
    <t xml:space="preserve">Existencia de protocolos para la realización de audiencias virtuales y guía de consultas de procesos en línea </t>
  </si>
  <si>
    <t>Avance del plan de digitalización de la Rama Judicial acorde con el protocolo del expediente electrónico</t>
  </si>
  <si>
    <t>Acceso remoto y consulta de procesos a través de la página web de la Rama Judicial para la consulta de procesos.</t>
  </si>
  <si>
    <t xml:space="preserve">Documentación
(Actualización, coherencia, aplicabilidad) </t>
  </si>
  <si>
    <t>Inconvenientes con el reporte de estadistica con el sistema SIERJU.</t>
  </si>
  <si>
    <t>Formatos estandarizados impartidos  desde la Coordinación Nacional del SIGCMA para la mejor prestación del servicio.</t>
  </si>
  <si>
    <t>Desactualización o no aplicación  de la documentación propia de las actividades del juzgado y/o del centro de servicios a raíz de los nuevos métodos virtuales  implementados.</t>
  </si>
  <si>
    <t>Micrositio de fácil acceso a los documentos propios del Sistema Integrado de Gestión y Control de la Calidad y el Medio Ambiente.</t>
  </si>
  <si>
    <t>Desconocimiento e inaplicabilidad de las Tablas de Retención Documental (TRD)</t>
  </si>
  <si>
    <t>Avance en la actualización permanente de documentos y procedimientos del SIGCMA</t>
  </si>
  <si>
    <t>Infraestructura física (suficiencia, comodidad)</t>
  </si>
  <si>
    <r>
      <t xml:space="preserve">Falta de salas de audiencia y/o  diseñadas con espacios inadecuados en algunos edificios. </t>
    </r>
    <r>
      <rPr>
        <sz val="10"/>
        <color rgb="FFFF0000"/>
        <rFont val="Calibri"/>
        <family val="2"/>
        <scheme val="minor"/>
      </rPr>
      <t xml:space="preserve">
</t>
    </r>
  </si>
  <si>
    <t>Falta de espacio en algunos  despachos judiciales para la ubicación del personal.</t>
  </si>
  <si>
    <t>Insuficiencia de espacios y muebles  (estantes) propios de los archivos de gestión y definitivo.</t>
  </si>
  <si>
    <t>Instalaciones, oficinas y mobiliario  para el personal que no cumplen los estándares de salud ocupacional.</t>
  </si>
  <si>
    <t>Falta de seguridad en áreas de acceso a algunos despachos judiciales</t>
  </si>
  <si>
    <t>Falta de vigilancia y seguridad en el desarrollo de las audiencias en  edificios donde funcionan juzgados.</t>
  </si>
  <si>
    <t>Elementos de trabajo (papel, equipos)</t>
  </si>
  <si>
    <t xml:space="preserve">Insuficiencia de equipos tecnológicos, internet para el trabajo presencial y  virtual.
</t>
  </si>
  <si>
    <t>Disminución notoria del uso del papel a causa de la implementación de medios tecnológicos.</t>
  </si>
  <si>
    <t>Comunicación Interna
(canales utilizados y su efectividad, flujo de la información necesaria para el desarrollo de las actividades)</t>
  </si>
  <si>
    <t>Falta de conocimiento y capacitación de los servidores judiciales sobre los canales dispuestos y adquiridos para optimizar el flujo de información y garantizar la comunicación interna.</t>
  </si>
  <si>
    <r>
      <t xml:space="preserve">Adquisición de herramientas tecnológicas tales como </t>
    </r>
    <r>
      <rPr>
        <i/>
        <sz val="10"/>
        <rFont val="Calibri"/>
        <family val="2"/>
        <scheme val="minor"/>
      </rPr>
      <t>Teams</t>
    </r>
    <r>
      <rPr>
        <sz val="10"/>
        <rFont val="Calibri"/>
        <family val="2"/>
        <scheme val="minor"/>
      </rPr>
      <t xml:space="preserve"> y </t>
    </r>
    <r>
      <rPr>
        <i/>
        <sz val="10"/>
        <rFont val="Calibri"/>
        <family val="2"/>
        <scheme val="minor"/>
      </rPr>
      <t>Planner</t>
    </r>
    <r>
      <rPr>
        <sz val="10"/>
        <rFont val="Calibri"/>
        <family val="2"/>
        <scheme val="minor"/>
      </rPr>
      <t xml:space="preserve"> para optimizar el flujo de información al interior de los despachos judiciales y garantizar la comunicación interna.</t>
    </r>
  </si>
  <si>
    <t>Falta de comunicación asertiva con los usuarios internos.</t>
  </si>
  <si>
    <t>Desaprovechamiento de canales de comunicaciones.</t>
  </si>
  <si>
    <t>Ambiental</t>
  </si>
  <si>
    <t>Desconocimiento del Plan de Gestión Ambiental que aplica para la Rama Judicial Acuerdo PSAA14-10160</t>
  </si>
  <si>
    <t xml:space="preserve">Disminución significativa en el consumo de servicios públicos por efecto de la aplicación del aforo en las sedes judiciales </t>
  </si>
  <si>
    <t>Disminución en el uso de papel, toners y demás elementos de oficina al implementar el uso de medios tecnológicos.</t>
  </si>
  <si>
    <t>Consejo Superior de la Judicatura</t>
  </si>
  <si>
    <t xml:space="preserve">ESTRATEGIAS/ACCIONES </t>
  </si>
  <si>
    <t>ESTRATEGIAS  DOFA</t>
  </si>
  <si>
    <t>ESTRATEGIA/ACCIÓN/ PROYECTO</t>
  </si>
  <si>
    <t xml:space="preserve">GESTIONA </t>
  </si>
  <si>
    <t xml:space="preserve">DOCUMENTADA EN </t>
  </si>
  <si>
    <t>A</t>
  </si>
  <si>
    <t>O</t>
  </si>
  <si>
    <t>D</t>
  </si>
  <si>
    <t>F</t>
  </si>
  <si>
    <r>
      <t xml:space="preserve">Incluir en la programación de los Juzgados y el centro de servicios,  espacios de actualización y capacitación periódica sobre la </t>
    </r>
    <r>
      <rPr>
        <b/>
        <sz val="10"/>
        <rFont val="Calibri"/>
        <family val="2"/>
        <scheme val="minor"/>
      </rPr>
      <t>normatividad</t>
    </r>
    <r>
      <rPr>
        <sz val="10"/>
        <rFont val="Calibri"/>
        <family val="2"/>
        <scheme val="minor"/>
      </rPr>
      <t xml:space="preserve"> </t>
    </r>
    <r>
      <rPr>
        <b/>
        <sz val="10"/>
        <rFont val="Calibri"/>
        <family val="2"/>
        <scheme val="minor"/>
      </rPr>
      <t>vigente</t>
    </r>
    <r>
      <rPr>
        <sz val="10"/>
        <rFont val="Calibri"/>
        <family val="2"/>
        <scheme val="minor"/>
      </rPr>
      <t xml:space="preserve"> y del </t>
    </r>
    <r>
      <rPr>
        <b/>
        <sz val="10"/>
        <rFont val="Calibri"/>
        <family val="2"/>
        <scheme val="minor"/>
      </rPr>
      <t>SIGCMA</t>
    </r>
    <r>
      <rPr>
        <sz val="10"/>
        <rFont val="Calibri"/>
        <family val="2"/>
        <scheme val="minor"/>
      </rPr>
      <t xml:space="preserve">, asi como espacios de asistencia a capacitaciones y formación autodirigida.
</t>
    </r>
  </si>
  <si>
    <t>1,3, 13</t>
  </si>
  <si>
    <t>1, 3, 10</t>
  </si>
  <si>
    <t>2, 3, 4, 5, 6, 13, 14, 36, 39</t>
  </si>
  <si>
    <t>1, 2, 5, 6, 11, 16, 12</t>
  </si>
  <si>
    <t xml:space="preserve">Plan de acción </t>
  </si>
  <si>
    <t>Realizar reuniones trimestrales de planeación, seguimiento y evaluación de la gestión.</t>
  </si>
  <si>
    <t>Realizar por parte de los lideres del SIGCMA del juzgado y del centro de servicios capacitación y seguimiento periódico al cumplimiento del sistema de calidad y ambiental, complementado con las capacitaciones realizadas por la Coordinación  Nacional del SIGCMA.</t>
  </si>
  <si>
    <t>14, 15</t>
  </si>
  <si>
    <t>2, 3, 4, 5, 6</t>
  </si>
  <si>
    <t>1, 2,3,4</t>
  </si>
  <si>
    <t xml:space="preserve">Revisar la estructura del SIGCMA para el SPA. 
Actualizar la documentación e implementar los documentos actualizados. </t>
  </si>
  <si>
    <t>9, 27</t>
  </si>
  <si>
    <t>19, 31, 32, 33</t>
  </si>
  <si>
    <t xml:space="preserve">Asistir y participar activamente en los procesos de normalización y estandarización de procesos y procedimientos conforme a la programación definida por la Coordinación Nacional del SIGCMA </t>
  </si>
  <si>
    <t>19, 27</t>
  </si>
  <si>
    <t>4, 36, 37</t>
  </si>
  <si>
    <t>Asignar el personal con el perfil requerido para realizar gestiones de tipo específico o judicial, optimizando la colaboración de judicantes y practicantes .
Revisar los procedimientos de talento humano en cada dependencia para facilitar transiciones o cambios de personal.</t>
  </si>
  <si>
    <t>9, 10</t>
  </si>
  <si>
    <t>8, 9, 12</t>
  </si>
  <si>
    <t xml:space="preserve">Mapa  de riesgos </t>
  </si>
  <si>
    <t>Definir y asignar responsables para los roles de líderes de proceso y de profesionales de enlace para el funcionamiento del SIGCMA.</t>
  </si>
  <si>
    <t>Realizar programación de audiencias acorde con el tiempo de duración para reducir número de audiencias no realizadas e incrementar el número de salidas.</t>
  </si>
  <si>
    <t>4, 8</t>
  </si>
  <si>
    <t>4, 7</t>
  </si>
  <si>
    <t>9, 16, 17</t>
  </si>
  <si>
    <t>Implementar modelos operativos de preparación de audiencias (MOPAS) y guías de realización de audiencias para reducir el tiempo de las diligencias.</t>
  </si>
  <si>
    <t>2, 3, 8</t>
  </si>
  <si>
    <t>9, 10, 16</t>
  </si>
  <si>
    <t>12, 15, 28</t>
  </si>
  <si>
    <r>
      <t xml:space="preserve">Ampliar y divulgar canales de comunicación con las partes interesadas, internas y  externas (micrositio, </t>
    </r>
    <r>
      <rPr>
        <i/>
        <sz val="10"/>
        <color theme="1"/>
        <rFont val="Calibri"/>
        <family val="2"/>
        <scheme val="minor"/>
      </rPr>
      <t xml:space="preserve">whatsapp, </t>
    </r>
    <r>
      <rPr>
        <sz val="10"/>
        <color theme="1"/>
        <rFont val="Calibri"/>
        <family val="2"/>
        <scheme val="minor"/>
      </rPr>
      <t xml:space="preserve">celular) que permitan visibilizar la labor del juzgado y del centro de servicios para mejorar la imagen de la administración de justicia. </t>
    </r>
  </si>
  <si>
    <t>15, 36, 37, 38</t>
  </si>
  <si>
    <t>17, 20, 30</t>
  </si>
  <si>
    <t>Facilitar la asistencia virtual o remota a las audiencias de quienes no acudan a las sedes judiciales cuando la audiencia se realiza de forma presencial.</t>
  </si>
  <si>
    <t>12, 13</t>
  </si>
  <si>
    <t>14, 18, 36, 37</t>
  </si>
  <si>
    <t>Divulgar los distintos medios,  formas de acceso e instructivos para asistir a las audiencias virtuales y  gestionar la conexión desde la sede judicial de aquellas partes interesadas que no cuenten con medios tecnológicos o conocimientos para hacerlo.</t>
  </si>
  <si>
    <t>7, 9</t>
  </si>
  <si>
    <t>7, 8, 13</t>
  </si>
  <si>
    <t>18, 30</t>
  </si>
  <si>
    <r>
      <t xml:space="preserve">Utilizar adecuadamente herramientas tecnológicas de comunicación interna como </t>
    </r>
    <r>
      <rPr>
        <i/>
        <sz val="10"/>
        <rFont val="Calibri"/>
        <family val="2"/>
        <scheme val="minor"/>
      </rPr>
      <t>Teams</t>
    </r>
    <r>
      <rPr>
        <sz val="10"/>
        <rFont val="Calibri"/>
        <family val="2"/>
        <scheme val="minor"/>
      </rPr>
      <t xml:space="preserve"> y </t>
    </r>
    <r>
      <rPr>
        <i/>
        <sz val="10"/>
        <rFont val="Calibri"/>
        <family val="2"/>
        <scheme val="minor"/>
      </rPr>
      <t>Planner</t>
    </r>
    <r>
      <rPr>
        <sz val="10"/>
        <rFont val="Calibri"/>
        <family val="2"/>
        <scheme val="minor"/>
      </rPr>
      <t xml:space="preserve">  que permitan respetar los horarios laborales y espacios personales y familiares de los servidores judiciales.</t>
    </r>
  </si>
  <si>
    <t>6, 10, 11</t>
  </si>
  <si>
    <t>10, 15, 35</t>
  </si>
  <si>
    <r>
      <t xml:space="preserve">Solicitar apoyo y seguimiento a las condiciones y riesgos laborales por parte de la </t>
    </r>
    <r>
      <rPr>
        <b/>
        <sz val="10"/>
        <rFont val="Calibri"/>
        <family val="2"/>
        <scheme val="minor"/>
      </rPr>
      <t>ARL</t>
    </r>
    <r>
      <rPr>
        <sz val="10"/>
        <rFont val="Calibri"/>
        <family val="2"/>
        <scheme val="minor"/>
      </rPr>
      <t xml:space="preserve"> así como fomentar la asistencia a las actividades programadas por esta.</t>
    </r>
  </si>
  <si>
    <t>10, 12</t>
  </si>
  <si>
    <t>13, 14</t>
  </si>
  <si>
    <r>
      <t xml:space="preserve">Conocer e implementar las diferentes herramientas tecnológicas dispuestas para la prestación del servicios de justicia, la realización de audiencias virtuales, </t>
    </r>
    <r>
      <rPr>
        <b/>
        <sz val="10"/>
        <rFont val="Calibri"/>
        <family val="2"/>
        <scheme val="minor"/>
      </rPr>
      <t>la gestión del expediente judicial (digitalización</t>
    </r>
    <r>
      <rPr>
        <sz val="10"/>
        <rFont val="Calibri"/>
        <family val="2"/>
        <scheme val="minor"/>
      </rPr>
      <t xml:space="preserve">) y  la atención de  trámites solicitados por las partes interesadas. </t>
    </r>
  </si>
  <si>
    <t>18, 20, 21, 36</t>
  </si>
  <si>
    <t>10, 21, 22, 23, 24, 25, 26, 27, 29, 36, 37</t>
  </si>
  <si>
    <t>Consolidar los procesos de digitalización en concordancia con el protocolo adoptado por el Consejo Superior de la Judicatura a través del CENDOJ para el manejo del expediente electrónico.</t>
  </si>
  <si>
    <t>10, 14</t>
  </si>
  <si>
    <t>21, 24, 25, 28</t>
  </si>
  <si>
    <t>10, 29, 36, 37</t>
  </si>
  <si>
    <t>Solicitar apoyo al CENDOJ, para realización de capacitaciones en tablas de retención documental (TRD)</t>
  </si>
  <si>
    <t>Adelantar campañas sobre manejo y disposición de residuos.</t>
  </si>
  <si>
    <t>21, 36, 37</t>
  </si>
  <si>
    <t>Solicitar apoyo a la Dirección Ejecutiva Seccional de Administración Judicial en el suministro de recursos tecnólogicos para los servidores judiciales.</t>
  </si>
  <si>
    <t>10, 11</t>
  </si>
  <si>
    <t>7, 22, 23, 29, 30, 31, 32, 33, 34, 35</t>
  </si>
  <si>
    <t>Matriz Mapa de Riesgos</t>
  </si>
  <si>
    <t>Orientaciones Generales</t>
  </si>
  <si>
    <t xml:space="preserve">Antes de iniciar con el diligenciamiento de la información en la matriz, se requiere haber efectuado el análisis DOFA ( Hoja 1-Análisis de Contexto)  y revisado todos los elementos del proceso:  objetivo, alcance, actividades , y en especial los productos y servicios que entrega.
</t>
  </si>
  <si>
    <r>
      <t xml:space="preserve">El archivo contiene las siguientes hojas:
-   </t>
    </r>
    <r>
      <rPr>
        <b/>
        <sz val="9"/>
        <rFont val="Arial"/>
        <family val="2"/>
      </rPr>
      <t>Hoja 1 Presentación 
    Conceptos 37001</t>
    </r>
    <r>
      <rPr>
        <sz val="9"/>
        <rFont val="Arial"/>
        <family val="2"/>
      </rPr>
      <t xml:space="preserve">
 -  </t>
    </r>
    <r>
      <rPr>
        <b/>
        <sz val="9"/>
        <rFont val="Arial"/>
        <family val="2"/>
      </rPr>
      <t>Hoja 2 Análisis de Contexto ( Se toma para el Plan de Acción y para Riesgos)</t>
    </r>
    <r>
      <rPr>
        <sz val="9"/>
        <rFont val="Arial"/>
        <family val="2"/>
      </rPr>
      <t xml:space="preserve">
 -  </t>
    </r>
    <r>
      <rPr>
        <b/>
        <sz val="9"/>
        <rFont val="Arial"/>
        <family val="2"/>
      </rPr>
      <t>Hoja 3 Estrategias DOFA</t>
    </r>
    <r>
      <rPr>
        <sz val="9"/>
        <rFont val="Arial"/>
        <family val="2"/>
      </rPr>
      <t xml:space="preserve">
 -  </t>
    </r>
    <r>
      <rPr>
        <b/>
        <sz val="9"/>
        <rFont val="Arial"/>
        <family val="2"/>
      </rPr>
      <t>Hoja 4  Este instructivo</t>
    </r>
  </si>
  <si>
    <t xml:space="preserve">HOJA </t>
  </si>
  <si>
    <t>Columna</t>
  </si>
  <si>
    <t>Descripción - Lineamientos para el diligenciamiento</t>
  </si>
  <si>
    <t>Proceso</t>
  </si>
  <si>
    <t>Diligenciar el nombre del proceso al cual se le identificarán y valorarán los riesgos.</t>
  </si>
  <si>
    <t>Objetivo</t>
  </si>
  <si>
    <t>Diligenciar el objetivo del proceso. ( Ver caracterización del proceso)</t>
  </si>
  <si>
    <t>Alcance</t>
  </si>
  <si>
    <t>Diligenciar el alcance del proceso.( Ver caracterización del proceso)</t>
  </si>
  <si>
    <t>No. Referencia</t>
  </si>
  <si>
    <t>Enumerar  consecutivamente los riesgos  (1, 2,…)</t>
  </si>
  <si>
    <t>Riesgo</t>
  </si>
  <si>
    <t>Enunciar   el riesgo</t>
  </si>
  <si>
    <t>Descripción del Riesgo</t>
  </si>
  <si>
    <t>Describir el riesgo  de forma mas amplia para mayor comprensión . Facilita la descripción el determinar cómo se materializa el riesgo.</t>
  </si>
  <si>
    <t xml:space="preserve">Causas </t>
  </si>
  <si>
    <t xml:space="preserve">Identificar  las causas que pueden generar el riesgo. Estas pueden estar relacionadas entre otros con factores de:  recursos financieros, talento humano, infraestructura, estilo de dirección, procedimientos, documentación, etc. </t>
  </si>
  <si>
    <t>Número de veces que se realizó  la actividad en un año o se  proyecta  realizar</t>
  </si>
  <si>
    <t>Diligenciar  el número de veces que se  ejecuta la actividad durante el año si se  conocen estadísticas.  Si no hay  estadísticas , proyectar  de acuerdo con el conocimiento que se tiene del proceso .</t>
  </si>
  <si>
    <t>Número de veces que se materializó el riesgo en un  año</t>
  </si>
  <si>
    <t xml:space="preserve">Diligenciar  el número de veces que se  materializo el riesgo, en el año anterior, o que se podría materializar.   </t>
  </si>
  <si>
    <t xml:space="preserve">% Frecuencia </t>
  </si>
  <si>
    <t xml:space="preserve">Resultado de: Número de veces que se materializó el riesgo en un año  numero de veces que se realizó la actividad en un año o se proyecta realizar  Ver Hoja Politicas </t>
  </si>
  <si>
    <t>PROBABILIDAD</t>
  </si>
  <si>
    <t xml:space="preserve">La hoja valora la probabilidad de acuerdo con los criterio definidos e la Hoja 8- Políticas de Administración </t>
  </si>
  <si>
    <t xml:space="preserve">Efectos </t>
  </si>
  <si>
    <t>Seleccionar  el efecto o los efectos que  tendrá la entidad si se materializara el riesgo .Se pueden seleccionar   1 o mas de los efectos que  presenta el desplegable. No seleccionar el mismo efecto mas de una vez. NOTA: Para los riesgos de soborno, no se debe seleccionar el efecto de interrupción en la prestación del servicio judicial. (En razón al alcance actual del SGAS)</t>
  </si>
  <si>
    <t xml:space="preserve">Valoración de Efectos </t>
  </si>
  <si>
    <t xml:space="preserve">Seleccionar  por cada efecto que identifico  la valoración que le correspondería en términos de afectación </t>
  </si>
  <si>
    <t>Impacto Inherente</t>
  </si>
  <si>
    <t>La Hoja calcula el impacto por cada valoración de efecto que haya seleccionado</t>
  </si>
  <si>
    <t xml:space="preserve">Impacto Inherente Total </t>
  </si>
  <si>
    <t>La Hoja calcula el impacto total teniendo en cuenta si selecciono mas de un efecto</t>
  </si>
  <si>
    <t xml:space="preserve">Zona de Riesgo Inherente </t>
  </si>
  <si>
    <t xml:space="preserve">La Hoja calcula el riesgo inherente : Probabilidad inherente  por probabilidad residual </t>
  </si>
  <si>
    <r>
      <rPr>
        <b/>
        <sz val="9"/>
        <rFont val="Arial"/>
        <family val="2"/>
      </rPr>
      <t>NOTA</t>
    </r>
    <r>
      <rPr>
        <sz val="9"/>
        <rFont val="Arial"/>
        <family val="2"/>
      </rPr>
      <t>: Si desea adicionar mas riesgos, copie las filas del riesgo anterior - No modifique las formulas</t>
    </r>
  </si>
  <si>
    <r>
      <t xml:space="preserve"> - </t>
    </r>
    <r>
      <rPr>
        <b/>
        <sz val="9"/>
        <rFont val="Arial"/>
        <family val="2"/>
      </rPr>
      <t xml:space="preserve"> Hoja 6: Valoración Controles:</t>
    </r>
    <r>
      <rPr>
        <sz val="9"/>
        <rFont val="Arial"/>
        <family val="2"/>
      </rPr>
      <t xml:space="preserve"> Información pertinente refente a los controles y mitigación del riesgo</t>
    </r>
  </si>
  <si>
    <t>Diligencie el nombre del proceso al cual se le identificarán y valorarán los riesgos.</t>
  </si>
  <si>
    <t>Diligencie el objetivo del proceso.</t>
  </si>
  <si>
    <t>Diligencie el alcance del proceso.</t>
  </si>
  <si>
    <t>Permite definir el consecutivo de riesgos.</t>
  </si>
  <si>
    <t>La hoja trae el riesgo de la hoja 5</t>
  </si>
  <si>
    <t>Causas</t>
  </si>
  <si>
    <r>
      <t xml:space="preserve">Diligencie las causas. Recuerde que estan estan asociadas a los factores: personal, recursos, sistema de informacion, procedimientos, etc., relacionados en el DOFA-  </t>
    </r>
    <r>
      <rPr>
        <sz val="9"/>
        <color rgb="FFC00000"/>
        <rFont val="Arial"/>
        <family val="2"/>
      </rPr>
      <t>si encuentra causas adicionales considere si</t>
    </r>
    <r>
      <rPr>
        <sz val="9"/>
        <rFont val="Arial"/>
        <family val="2"/>
      </rPr>
      <t xml:space="preserve"> </t>
    </r>
    <r>
      <rPr>
        <sz val="9"/>
        <color rgb="FFC00000"/>
        <rFont val="Arial"/>
        <family val="2"/>
      </rPr>
      <t xml:space="preserve">ES PERTINENTE COMPLEMENTAR   el DOFA: o no </t>
    </r>
  </si>
  <si>
    <t>CONTROLES PREVENTIVOS 
(Controles para las causas - Disminuyen la probabilidad)</t>
  </si>
  <si>
    <t>Relacione las medidas con las que cuenta el proceso actualmente para prevenir que el riesgo se materialice por cada una de las causas identificadas. Debe haber coherencia entre las causas y los controles preventivos.</t>
  </si>
  <si>
    <t xml:space="preserve">¿El control esta documentado? </t>
  </si>
  <si>
    <t>Responda la pregunta con SI o NO, según corresponda.</t>
  </si>
  <si>
    <t>¿Queda evidencia de la ejecución del control?</t>
  </si>
  <si>
    <t>La frecuencia del control está definida?</t>
  </si>
  <si>
    <t>¿Esta definido el responsable de la ejecución del control?</t>
  </si>
  <si>
    <t>Valoración de los controles</t>
  </si>
  <si>
    <t>La hoja califica la eficacia del control preventivo de acuerdo con las respuestas anteriores.</t>
  </si>
  <si>
    <t>CONTROLES CORRECTIVOS
(Controles para los efectos - Disminuyen el impacto)</t>
  </si>
  <si>
    <t xml:space="preserve">Frente a cada causa  identificada describa el control, si lo hay.
La descripción del control debe contener la siguiente información:  Responsable de aplicar el control, periodicidad con que se aplica, cómo se realiza, qué se hace si se encuentran falencias y que registro queda de la aplicación del control. </t>
  </si>
  <si>
    <t xml:space="preserve"> ¿Queda evidencia de la socialización o capacitación a los responsables?</t>
  </si>
  <si>
    <t xml:space="preserve">Eficacia del Control </t>
  </si>
  <si>
    <t>La hoja califica la eficacia del control correctivo</t>
  </si>
  <si>
    <t>Probabilidad Residual</t>
  </si>
  <si>
    <t>La hoja calcula Impacto Inherente vs. Eficacia controles preventivos</t>
  </si>
  <si>
    <t xml:space="preserve">Impacto Residual </t>
  </si>
  <si>
    <t xml:space="preserve">La hoja calcula Probabilidad inherente vs. Eficacia controles correctivos </t>
  </si>
  <si>
    <t xml:space="preserve">Zona de Riesgo  Residual </t>
  </si>
  <si>
    <t xml:space="preserve">La hoja calcula Probabilidad  Residual por Impacto Residual </t>
  </si>
  <si>
    <r>
      <t xml:space="preserve"> -</t>
    </r>
    <r>
      <rPr>
        <sz val="11"/>
        <rFont val="Arial"/>
        <family val="2"/>
      </rPr>
      <t xml:space="preserve"> </t>
    </r>
    <r>
      <rPr>
        <b/>
        <sz val="11"/>
        <rFont val="Arial"/>
        <family val="2"/>
      </rPr>
      <t xml:space="preserve"> Hoja7  Mapa Final</t>
    </r>
    <r>
      <rPr>
        <sz val="10"/>
        <rFont val="Arial"/>
        <family val="2"/>
      </rPr>
      <t>. Resumen del análisis de riesgo inherente , riesgo residual y tratamiento a ejecutar</t>
    </r>
  </si>
  <si>
    <r>
      <t xml:space="preserve"> -</t>
    </r>
    <r>
      <rPr>
        <sz val="11"/>
        <rFont val="Arial"/>
        <family val="2"/>
      </rPr>
      <t xml:space="preserve"> </t>
    </r>
    <r>
      <rPr>
        <b/>
        <sz val="11"/>
        <rFont val="Arial"/>
        <family val="2"/>
      </rPr>
      <t xml:space="preserve"> Hoja 7 Tabla de Clasificación Riesgo: </t>
    </r>
    <r>
      <rPr>
        <sz val="11"/>
        <rFont val="Arial"/>
        <family val="2"/>
      </rPr>
      <t>Tabla referente para todos los cálculos (no se diligencia)</t>
    </r>
  </si>
  <si>
    <r>
      <t xml:space="preserve"> -</t>
    </r>
    <r>
      <rPr>
        <sz val="11"/>
        <rFont val="Arial"/>
        <family val="2"/>
      </rPr>
      <t xml:space="preserve"> </t>
    </r>
    <r>
      <rPr>
        <b/>
        <sz val="11"/>
        <rFont val="Arial"/>
        <family val="2"/>
      </rPr>
      <t xml:space="preserve"> Hoja 8 Politicas de administración. </t>
    </r>
    <r>
      <rPr>
        <sz val="11"/>
        <rFont val="Arial"/>
        <family val="2"/>
      </rPr>
      <t>Se establecen los criterios de probabilidad e impacto ( según apetito y tolerancia de riesgo)</t>
    </r>
  </si>
  <si>
    <r>
      <t xml:space="preserve"> -</t>
    </r>
    <r>
      <rPr>
        <sz val="11"/>
        <rFont val="Arial"/>
        <family val="2"/>
      </rPr>
      <t xml:space="preserve"> </t>
    </r>
    <r>
      <rPr>
        <b/>
        <sz val="11"/>
        <rFont val="Arial"/>
        <family val="2"/>
      </rPr>
      <t xml:space="preserve"> Hoja 9 Matriz de Calor :  </t>
    </r>
    <r>
      <rPr>
        <sz val="11"/>
        <rFont val="Arial"/>
        <family val="2"/>
      </rPr>
      <t>Criterios  según politica para el tratamiento de riesgos acorde con su evaluación</t>
    </r>
  </si>
  <si>
    <r>
      <t xml:space="preserve"> -  </t>
    </r>
    <r>
      <rPr>
        <b/>
        <sz val="10"/>
        <rFont val="Arial"/>
        <family val="2"/>
      </rPr>
      <t>Hoja 10 a la 13 Seguimientos Trimestrales</t>
    </r>
    <r>
      <rPr>
        <sz val="10"/>
        <rFont val="Arial"/>
        <family val="2"/>
      </rPr>
      <t>: En estas hojas de cálculo se realiza el seguimiento trimestral a las acciones formuladas para gestionar  los riesgos residuales</t>
    </r>
  </si>
  <si>
    <t>Proceso:</t>
  </si>
  <si>
    <r>
      <rPr>
        <b/>
        <sz val="14"/>
        <color theme="1"/>
        <rFont val="Arial Narrow"/>
        <family val="2"/>
      </rPr>
      <t>MISIONALES:</t>
    </r>
    <r>
      <rPr>
        <sz val="14"/>
        <color theme="1"/>
        <rFont val="Arial Narrow"/>
        <family val="2"/>
      </rPr>
      <t xml:space="preserve">  ACCIONES CONSTITUCIONALES y PROCESO PENAL
</t>
    </r>
    <r>
      <rPr>
        <b/>
        <sz val="14"/>
        <color theme="1"/>
        <rFont val="Arial Narrow"/>
        <family val="2"/>
      </rPr>
      <t xml:space="preserve">DE APOYO: </t>
    </r>
    <r>
      <rPr>
        <sz val="14"/>
        <color theme="1"/>
        <rFont val="Arial Narrow"/>
        <family val="2"/>
      </rPr>
      <t>ATENCIÓN AL USUARIO; GESTIÓN DE SERVICIOS JUDICIALES; GESTIÓN DE SERVICIOS ADMINISTRATIVOS</t>
    </r>
  </si>
  <si>
    <t>Objetivo:</t>
  </si>
  <si>
    <t>Acciones Constitucionales: 
Propender por el cumplimiento de los derechos fundamentales de la población, a partir de la aplicación de los instrumentos contemplados en la Constitucional Nacional y la Ley. 	
Proceso Penal: 
Administrar justicia en materia penal, dirigiendo las actuaciones procesales orientadas a la emisión de una decisión de carácter definitivo mediante la aplicación de la normatividad sustancial y procedimental vigente. 
Atención al Usuario:
Orientar, recibir, radicar y entregar oportunamente al grupo que corresponda las solicitudes de los ciudadanos, usuarios y partes interesadas relacionadas con procesos Judiciales del Sistema Penal Acusatorio de Bogotá,  a través de los mecanismos y procedimientos establecidos, buscando la satisfacción de los mismos de acuerdo con sus requerimientos.
Gestión de Servicios Judiciales:
Dar trámite oportuno y eficaz a lo ordenado por los Jueces del Sistema Penal Acusatorio de Bogotá en sus providencias, de acuerdo con los términos y requisitos establecidos en la Constitución y la Ley.
Gestión de Servicios Administrativos:
Gestionar y coordinar con la Dirección Ejecutiva Seccional Bogotá, el suministro  oportuno  de los recursos para la atención de los servicios administrativos para el normal funcionamiento del Sistema Penal Acusatorio de Bogotá,  y administrar el Sistema de Gestión Documental Judicial y Administrativo.</t>
  </si>
  <si>
    <t>Alcance:</t>
  </si>
  <si>
    <t xml:space="preserve">Acciones Constitucionales: 
El proceso inicia con la recepción de la acción constitucional asignada por reparto (Habeas Corpus-Tutela)  y finaliza con la emisión del fallo de la acción.
Proceso Penal: 
El proceso inicia con la recepción de la solicitud de audiencia preliminar y finaliza con la admisión de los recursos de ley que procedan contra la sentencia.
Atención al Usuario:
Grupos del Centro de Servicios Judiciales  que conforman el proceso.Inicia con la recepción de una solicitud y finaliza con la entrega de lo requerido.	
Gestión de Servicios Judiciales:
Grupos del Centro de Servicios judiciales  que conforman el proceso.Inicia con la recepción de la orden para ejecutar un trámite  y finaliza con la ejecución del trámite que corresponda.	
Gestión de Servicios Administrativos:
Aplica a los Juzgados y Centro de Servicios Judiciales del Sistema Penal Acusatorio de Bogotá. </t>
  </si>
  <si>
    <t>IDENTIFICACIÓN DEL RIESGO</t>
  </si>
  <si>
    <t>CAUSAS</t>
  </si>
  <si>
    <t>PROBABILIDAD INHERENTE</t>
  </si>
  <si>
    <t>IMPACTO INHERENTE</t>
  </si>
  <si>
    <t>RIESGO INHERENTE</t>
  </si>
  <si>
    <t>N.</t>
  </si>
  <si>
    <t>RIESGO 
(Posibilidad de…..)</t>
  </si>
  <si>
    <t>DESCRIPCIÓN  DEL RIESGO</t>
  </si>
  <si>
    <t>Número de veces que se materializo el riesgo en un  año o que se puede materializar</t>
  </si>
  <si>
    <t>% Probabilidad</t>
  </si>
  <si>
    <t xml:space="preserve">EFECTOS
(NO REPETIR EL MISMO EFECTO PARA UN RIESGO)   </t>
  </si>
  <si>
    <t>VALORACIÓN DEL EFECTO</t>
  </si>
  <si>
    <t>Valor Inherente</t>
  </si>
  <si>
    <t>IMPACTO INHERENTE TOTAL</t>
  </si>
  <si>
    <t>ZONA DE RIESGO INHERENTE</t>
  </si>
  <si>
    <t>VALORACIÓN DEL RIESGO INHERENTE</t>
  </si>
  <si>
    <t xml:space="preserve">¿Qué pasa, cómo se materializa el riesgo? </t>
  </si>
  <si>
    <t>IMPACTO</t>
  </si>
  <si>
    <t>CALIFICACION DEL RIESGO</t>
  </si>
  <si>
    <t>ojo</t>
  </si>
  <si>
    <t>Vencimiento de Términos</t>
  </si>
  <si>
    <t>Se realizan  actuaciones procesales o se da  respuesta a las solicitudes de los usuarios de la administración de justicia en materia penal, después del  término legal establecido para decidir sobre los conflictos presentados a los jueces.</t>
  </si>
  <si>
    <t>1. Mayor demanda de justicia.</t>
  </si>
  <si>
    <t>Afectación de reputacion,imagén,  credibilidad, satisfacción de usuarios y PI</t>
  </si>
  <si>
    <t xml:space="preserve">De un área del nivel central, seccional o despacho judicial </t>
  </si>
  <si>
    <t>2. Insuficiencia de  personal  para atender la función misional y la atención a las partes interesadas en los despachos judiciales y centro de servicios</t>
  </si>
  <si>
    <t>Interrupción o afectación en la prestación del servicio judicial</t>
  </si>
  <si>
    <t>Entre 49 a 96 horas  habiles al año  o afectación baja</t>
  </si>
  <si>
    <t>3. Complejidad de los procesos judiciales y solicitudes, lo cual incrementa los tiempos para su resolución.</t>
  </si>
  <si>
    <t>4.Fallas en la planeación  para el desarrollo de las tareas propias del despacho o del grupo en el centro de servicios.</t>
  </si>
  <si>
    <t>5.  Fallas e insuficiencia de las herramientas tecnológicas.</t>
  </si>
  <si>
    <t>6. Demora en actividades del procedimiento.</t>
  </si>
  <si>
    <t xml:space="preserve"> No efectuar las notificaciones
o efectuarlas  sin el cumplimiento de los requisitos</t>
  </si>
  <si>
    <t>No se realizan las  notificaciones , no se efectúan  oportunamente o no se aplica la normatividad.</t>
  </si>
  <si>
    <t xml:space="preserve">1.  Direcciones físicas o electrónicas  de las partes interesadas erradas. </t>
  </si>
  <si>
    <t>2.  Falta de seguimiento y control al cumplimiento efectivo de la actividad de notificación.</t>
  </si>
  <si>
    <t>Incumplimiento de las metas establecidas</t>
  </si>
  <si>
    <t>Incumplimiento del 20% de los indicadores del proceso</t>
  </si>
  <si>
    <t>3. Dificultad para realizar las notificaciones físicas por razones de seguridad.</t>
  </si>
  <si>
    <t>No efectuar el reparto judicial o hacerlo incumpliendo los requisitos</t>
  </si>
  <si>
    <t xml:space="preserve">No realizar el reparto o hacerlo incumpliendo los principios  y condiciones reglamentarias establecidas.
</t>
  </si>
  <si>
    <t>1.Incumplimiento de los procedimientos de reparto.</t>
  </si>
  <si>
    <t>Muy Baja - 1</t>
  </si>
  <si>
    <t>2. Falta de seguimiento en el correo electrónico de las solicitudes o escritos de acusación recibidos.</t>
  </si>
  <si>
    <t>Entre  0 a 48 horas habiles al año o afectación mínima</t>
  </si>
  <si>
    <t xml:space="preserve">3. Falta de personal para atender el  volúmen de solicitudes recibidas. </t>
  </si>
  <si>
    <t>4. Falta de comunicación oportuna a los grupos de reparto de las novedades de los juzgados.</t>
  </si>
  <si>
    <t>5. Errores humanos</t>
  </si>
  <si>
    <t>Pérdida de documentos</t>
  </si>
  <si>
    <t>Extravío temporal o definitivo de los  documentos de los procesos judiciales</t>
  </si>
  <si>
    <t xml:space="preserve">1. Falta de implementación del expediente electrónico en todas las dependencias y juzgados.
</t>
  </si>
  <si>
    <t xml:space="preserve">Entre  145 a 192 horas  hábiles al año o afectación alta </t>
  </si>
  <si>
    <t>2.Falta de software institucional estandarizado para  el control del archivo de expedientes físicos en las bodegas del SPA Bogotá.</t>
  </si>
  <si>
    <t>3.Inaplicabilidad de las Tablas de Retención Documental (TRD) para el archivo de expedientes físicos en el SPA Bogotá.</t>
  </si>
  <si>
    <t>4.Volumen excesivo de ingreso de expedientes para el personal asignado,  generando demoras en la organización de los expedientes físicos.</t>
  </si>
  <si>
    <t>5. Ciberataques</t>
  </si>
  <si>
    <t xml:space="preserve">De la entidad y sector justicia a nivel nacional </t>
  </si>
  <si>
    <t>6. No realización de copias de seguridad para la información digital.</t>
  </si>
  <si>
    <t>7. Problemas técnicos</t>
  </si>
  <si>
    <t>8. Transición de sistemas</t>
  </si>
  <si>
    <t>Interrupción o afectación en la prestación del servicio administrativo</t>
  </si>
  <si>
    <t>Entre 0 a 96 horas habiles al año  o afectación minima</t>
  </si>
  <si>
    <t>9. Fallas en la infraestructura de almacenamiento.</t>
  </si>
  <si>
    <t>10. Fallas en las políticas de backup o en las medidas específicas de ciberseguridad .</t>
  </si>
  <si>
    <t>Interrupción o fallas Tecnológicas en hardware o software</t>
  </si>
  <si>
    <t>1. Fallas en el servicio de internet,  conectividad  irregular.</t>
  </si>
  <si>
    <t>2. Falta de software actualizado</t>
  </si>
  <si>
    <t>Entre  289 a 384 horas o afectación alta</t>
  </si>
  <si>
    <t>3. Ciberataques</t>
  </si>
  <si>
    <t>Tener Acceso a información reservada SIN autorización</t>
  </si>
  <si>
    <t xml:space="preserve">La  información de procesos judiciales en etapa de reserva puede ser accesada por personas  no autorizadas. </t>
  </si>
  <si>
    <t>1. Fallas de seguridad de la información en el diseño de aplicativos internos.</t>
  </si>
  <si>
    <t xml:space="preserve">De la entidad, seccional, despachos a nivel local o municipal </t>
  </si>
  <si>
    <t>2. Ciberataques</t>
  </si>
  <si>
    <t>Entre  97 a 144 horas   habiles al año  o afectación media</t>
  </si>
  <si>
    <t xml:space="preserve">Incurrir en Actos de Corrupción </t>
  </si>
  <si>
    <t>Posibilidad que por acción u omisión, se use el poder para desviar la gestión de lo público hacia un beneficio privado.</t>
  </si>
  <si>
    <t>1. Falta de ética y compromiso en el ejercicio de las funciones</t>
  </si>
  <si>
    <t xml:space="preserve">De la entidad y sector justicia a nivel internacional </t>
  </si>
  <si>
    <t>2. Favorecer intereses propios o de terceros.</t>
  </si>
  <si>
    <t>3. Ausencia o no aplicación de controles en el desarrollo de los procedimientos.</t>
  </si>
  <si>
    <t xml:space="preserve">4. Falta de seguridad en los sistemas de información. </t>
  </si>
  <si>
    <t>Mora en la realización de trámites</t>
  </si>
  <si>
    <t>Dilaciones, empleo de tiempo mayor al estándar sin justificación en la culminación o entrega de un trámite o  procedimiento judicial o administrativo.</t>
  </si>
  <si>
    <t>1.Aumento de trámites por diferentes causas</t>
  </si>
  <si>
    <t>2. Personal  insuficiente para la carga de trabajo.</t>
  </si>
  <si>
    <t>Entre 193 a 288 horas   habiles al año  o afectación media</t>
  </si>
  <si>
    <t>4. Métodos inadecuados o deficientes en desarrollo de procedimientos .</t>
  </si>
  <si>
    <t>5.  Controles deficientes en los procedimientos.</t>
  </si>
  <si>
    <t>6.Falta de experiencia o conocimiento de los servidores.</t>
  </si>
  <si>
    <t>7. Falta de conciencia de los servidores.</t>
  </si>
  <si>
    <r>
      <t xml:space="preserve">Incumplimientos en la </t>
    </r>
    <r>
      <rPr>
        <b/>
        <u/>
        <sz val="11"/>
        <rFont val="Calibri"/>
        <family val="2"/>
        <scheme val="minor"/>
      </rPr>
      <t>realizacion de audiencias</t>
    </r>
    <r>
      <rPr>
        <b/>
        <sz val="11"/>
        <rFont val="Calibri"/>
        <family val="2"/>
        <scheme val="minor"/>
      </rPr>
      <t xml:space="preserve"> </t>
    </r>
  </si>
  <si>
    <t xml:space="preserve">No se atiende la  solicitud  de un fiscal o parte interesada para la realización de una audiencia preliminar o no se cumple  la programción de audiencias de Conocimiento. </t>
  </si>
  <si>
    <t xml:space="preserve">1. Inasistencia del Juez </t>
  </si>
  <si>
    <t xml:space="preserve">2.  Programación de audiencias sin tener en cuenta tiempos de duración para su realización.
</t>
  </si>
  <si>
    <t>3. Notificaciones judiciales erradas o inoportunas.</t>
  </si>
  <si>
    <t>4. Fallas en el servicio de internet,  conectividad  irregular.</t>
  </si>
  <si>
    <t xml:space="preserve">MATRIZ DE RIESGOS </t>
  </si>
  <si>
    <r>
      <rPr>
        <b/>
        <sz val="14"/>
        <color theme="1"/>
        <rFont val="Arial Narrow"/>
        <family val="2"/>
      </rPr>
      <t>MISIONALES</t>
    </r>
    <r>
      <rPr>
        <sz val="14"/>
        <color theme="1"/>
        <rFont val="Arial Narrow"/>
        <family val="2"/>
      </rPr>
      <t xml:space="preserve">:  ACCIONES CONSTITUCIONALES y PROCESO PENAL
</t>
    </r>
    <r>
      <rPr>
        <b/>
        <sz val="14"/>
        <color theme="1"/>
        <rFont val="Arial Narrow"/>
        <family val="2"/>
      </rPr>
      <t>DE APOYO:</t>
    </r>
    <r>
      <rPr>
        <sz val="14"/>
        <color theme="1"/>
        <rFont val="Arial Narrow"/>
        <family val="2"/>
      </rPr>
      <t xml:space="preserve"> ATENCIÓN AL USUARIO; GESTIÓN DE SERVICIOS JUDICIALES; GESTIÓN DE SERVICIOS ADMINISTRATIVOS</t>
    </r>
  </si>
  <si>
    <r>
      <rPr>
        <b/>
        <sz val="10"/>
        <color theme="1"/>
        <rFont val="Arial Narrow"/>
        <family val="2"/>
      </rPr>
      <t xml:space="preserve">Acciones Constitucionales: </t>
    </r>
    <r>
      <rPr>
        <sz val="10"/>
        <color theme="1"/>
        <rFont val="Arial Narrow"/>
        <family val="2"/>
      </rPr>
      <t xml:space="preserve">
Propender por el cumplimiento de los derechos fundamentales de la población, a partir de la aplicación de los instrumentos contemplados en la Constitucional Nacional y la Ley. 	
</t>
    </r>
    <r>
      <rPr>
        <b/>
        <sz val="10"/>
        <color theme="1"/>
        <rFont val="Arial Narrow"/>
        <family val="2"/>
      </rPr>
      <t xml:space="preserve">Proceso Penal: </t>
    </r>
    <r>
      <rPr>
        <sz val="10"/>
        <color theme="1"/>
        <rFont val="Arial Narrow"/>
        <family val="2"/>
      </rPr>
      <t xml:space="preserve">
Administrar justicia en materia penal, dirigiendo las actuaciones procesales orientadas a la emisión de una decisión de carácter definitivo mediante la aplicación de la normatividad sustancial y procedimental vigente. 
</t>
    </r>
    <r>
      <rPr>
        <b/>
        <sz val="10"/>
        <color theme="1"/>
        <rFont val="Arial Narrow"/>
        <family val="2"/>
      </rPr>
      <t>Atención al Usuario:</t>
    </r>
    <r>
      <rPr>
        <sz val="10"/>
        <color theme="1"/>
        <rFont val="Arial Narrow"/>
        <family val="2"/>
      </rPr>
      <t xml:space="preserve">
Orientar, recibir, radicar y entregar oportunamente al grupo que corresponda las solicitudes de los ciudadanos, usuarios y partes interesadas relacionadas con procesos Judiciales del Sistema Penal Acusatorio de Bogotá,  a través de los mecanismos y procedimientos establecidos, buscando la satisfacción de los mismos de acuerdo con sus requerimientos.
</t>
    </r>
    <r>
      <rPr>
        <b/>
        <sz val="10"/>
        <color theme="1"/>
        <rFont val="Arial Narrow"/>
        <family val="2"/>
      </rPr>
      <t xml:space="preserve">Gestión de Servicios Judiciales:
</t>
    </r>
    <r>
      <rPr>
        <sz val="10"/>
        <color theme="1"/>
        <rFont val="Arial Narrow"/>
        <family val="2"/>
      </rPr>
      <t xml:space="preserve">Dar trámite oportuno y eficaz a lo ordenado por los Jueces del Sistema Penal Acusatorio de Bogotá en sus providencias, de acuerdo con los términos y requisitos establecidos en la Constitución y la Ley.
</t>
    </r>
    <r>
      <rPr>
        <b/>
        <sz val="10"/>
        <color theme="1"/>
        <rFont val="Arial Narrow"/>
        <family val="2"/>
      </rPr>
      <t>Gestión de Servicios Administrativos:</t>
    </r>
    <r>
      <rPr>
        <sz val="10"/>
        <color theme="1"/>
        <rFont val="Arial Narrow"/>
        <family val="2"/>
      </rPr>
      <t xml:space="preserve">
Gestionar y coordinar con la Dirección Ejecutiva Seccional Bogotá, el suministro  oportuno  de los recursos para la atención de los servicios administrativos para el normal funcionamiento del Sistema Penal Acusatorio de Bogotá,  y administrar el Sistema de Gestión Documental Judicial y Administrativo.</t>
    </r>
  </si>
  <si>
    <r>
      <rPr>
        <b/>
        <sz val="10"/>
        <color theme="1"/>
        <rFont val="Arial Narrow"/>
        <family val="2"/>
      </rPr>
      <t xml:space="preserve">Acciones Constitucionales: </t>
    </r>
    <r>
      <rPr>
        <sz val="10"/>
        <color theme="1"/>
        <rFont val="Arial Narrow"/>
        <family val="2"/>
      </rPr>
      <t xml:space="preserve">
El proceso inicia con la recepción de la acción constitucional asignada por reparto (Habeas Corpus-Tutela)  y finaliza con la emisión del fallo de la acción.
</t>
    </r>
    <r>
      <rPr>
        <b/>
        <sz val="10"/>
        <color theme="1"/>
        <rFont val="Arial Narrow"/>
        <family val="2"/>
      </rPr>
      <t xml:space="preserve">Proceso Penal: </t>
    </r>
    <r>
      <rPr>
        <sz val="10"/>
        <color theme="1"/>
        <rFont val="Arial Narrow"/>
        <family val="2"/>
      </rPr>
      <t xml:space="preserve">
El proceso inicia con la recepción de la solicitud de audiencia preliminar y finaliza con la admisión de los recursos de ley que procedan contra la sentencia.
</t>
    </r>
    <r>
      <rPr>
        <b/>
        <sz val="10"/>
        <color theme="1"/>
        <rFont val="Arial Narrow"/>
        <family val="2"/>
      </rPr>
      <t>Atención al Usuario:</t>
    </r>
    <r>
      <rPr>
        <sz val="10"/>
        <color theme="1"/>
        <rFont val="Arial Narrow"/>
        <family val="2"/>
      </rPr>
      <t xml:space="preserve">
Grupos del Centro de Servicios Judiciales  que conforman el proceso.Inicia con la recepción de una solicitud y finaliza con la entrega de lo requerido.	
</t>
    </r>
    <r>
      <rPr>
        <b/>
        <sz val="10"/>
        <color theme="1"/>
        <rFont val="Arial Narrow"/>
        <family val="2"/>
      </rPr>
      <t>Gestión de Servicios Judiciales:</t>
    </r>
    <r>
      <rPr>
        <sz val="10"/>
        <color theme="1"/>
        <rFont val="Arial Narrow"/>
        <family val="2"/>
      </rPr>
      <t xml:space="preserve">
Grupos del Centro de Servicios judiciales  que conforman el proceso.Inicia con la recepción de la orden para ejecutar un trámite  y finaliza con la ejecución del trámite que corresponda.	
</t>
    </r>
    <r>
      <rPr>
        <b/>
        <sz val="10"/>
        <color theme="1"/>
        <rFont val="Arial Narrow"/>
        <family val="2"/>
      </rPr>
      <t xml:space="preserve">Gestión de Servicios Administrativos:
</t>
    </r>
    <r>
      <rPr>
        <sz val="10"/>
        <color theme="1"/>
        <rFont val="Arial Narrow"/>
        <family val="2"/>
      </rPr>
      <t xml:space="preserve">Aplica a los Juzgados y Centro de Servicios Judiciales del Sistema Penal Acusatorio de Bogotá. </t>
    </r>
  </si>
  <si>
    <t>EVALUACIÓN DE RIESGO - VALORACIÓN DE LOS CONTROLES</t>
  </si>
  <si>
    <t>EVALUACIÓN DEL RIESGO - NIVEL DEL RIESGO RESIDUAL</t>
  </si>
  <si>
    <t xml:space="preserve">RIESGO </t>
  </si>
  <si>
    <t>No. Control</t>
  </si>
  <si>
    <r>
      <t xml:space="preserve">Criterios para valorar la eficacia de  los 
</t>
    </r>
    <r>
      <rPr>
        <b/>
        <sz val="18"/>
        <color rgb="FFFF0000"/>
        <rFont val="Arial Narrow"/>
        <family val="2"/>
      </rPr>
      <t>controles preventivos</t>
    </r>
  </si>
  <si>
    <r>
      <rPr>
        <b/>
        <sz val="16"/>
        <rFont val="Arial Narrow"/>
        <family val="2"/>
      </rPr>
      <t>Criterios para  valorar la eficacia de los</t>
    </r>
    <r>
      <rPr>
        <b/>
        <sz val="16"/>
        <color rgb="FFFF0000"/>
        <rFont val="Arial Narrow"/>
        <family val="2"/>
      </rPr>
      <t xml:space="preserve"> 
</t>
    </r>
    <r>
      <rPr>
        <b/>
        <sz val="18"/>
        <color rgb="FFFF0000"/>
        <rFont val="Arial Narrow"/>
        <family val="2"/>
      </rPr>
      <t>controles correctivos</t>
    </r>
  </si>
  <si>
    <t>RIESGO RESIDUAL</t>
  </si>
  <si>
    <t>¿Está establecida la frecuenica del control?</t>
  </si>
  <si>
    <t>Eficacia del cada control</t>
  </si>
  <si>
    <t>Efectos</t>
  </si>
  <si>
    <t xml:space="preserve">¿El control está documentado? </t>
  </si>
  <si>
    <t>¿Queda evidencia de la socialización o capacitación a los responsables?</t>
  </si>
  <si>
    <t>¿Está definido el responsable de la ejecución del control?</t>
  </si>
  <si>
    <t>¿Queda   evidencia de la ejecución del control ?</t>
  </si>
  <si>
    <t xml:space="preserve">Eficacia del control </t>
  </si>
  <si>
    <t>Zona Riesgo Residual</t>
  </si>
  <si>
    <r>
      <rPr>
        <sz val="10"/>
        <color rgb="FFFF0000"/>
        <rFont val="Calibri"/>
        <family val="2"/>
        <scheme val="minor"/>
      </rPr>
      <t xml:space="preserve">Responsable:  </t>
    </r>
    <r>
      <rPr>
        <sz val="10"/>
        <rFont val="Calibri"/>
        <family val="2"/>
        <scheme val="minor"/>
      </rPr>
      <t>El  servidor encargado</t>
    </r>
    <r>
      <rPr>
        <sz val="10"/>
        <color rgb="FFFF0000"/>
        <rFont val="Calibri"/>
        <family val="2"/>
        <scheme val="minor"/>
      </rPr>
      <t xml:space="preserve">
Periodicidad: </t>
    </r>
    <r>
      <rPr>
        <sz val="10"/>
        <rFont val="Calibri"/>
        <family val="2"/>
        <scheme val="minor"/>
      </rPr>
      <t xml:space="preserve">Cuando se presente la situación.  </t>
    </r>
    <r>
      <rPr>
        <sz val="10"/>
        <color rgb="FFFF0000"/>
        <rFont val="Calibri"/>
        <family val="2"/>
        <scheme val="minor"/>
      </rPr>
      <t xml:space="preserve">
Qué hace:</t>
    </r>
    <r>
      <rPr>
        <sz val="10"/>
        <rFont val="Calibri"/>
        <family val="2"/>
        <scheme val="minor"/>
      </rPr>
      <t xml:space="preserve"> Comunicación con el usuario.</t>
    </r>
    <r>
      <rPr>
        <sz val="10"/>
        <color rgb="FFFF0000"/>
        <rFont val="Calibri"/>
        <family val="2"/>
        <scheme val="minor"/>
      </rPr>
      <t xml:space="preserve">
Cómo lo hace:</t>
    </r>
    <r>
      <rPr>
        <sz val="10"/>
        <rFont val="Calibri"/>
        <family val="2"/>
        <scheme val="minor"/>
      </rPr>
      <t xml:space="preserve"> Explicar la situación que origina el vencimiento.
</t>
    </r>
    <r>
      <rPr>
        <sz val="10"/>
        <color rgb="FFFF0000"/>
        <rFont val="Calibri"/>
        <family val="2"/>
        <scheme val="minor"/>
      </rPr>
      <t xml:space="preserve">Desviación: </t>
    </r>
    <r>
      <rPr>
        <sz val="10"/>
        <rFont val="Calibri"/>
        <family val="2"/>
        <scheme val="minor"/>
      </rPr>
      <t xml:space="preserve"> acuerda nuevas fechas de entrega.
</t>
    </r>
    <r>
      <rPr>
        <sz val="10"/>
        <color rgb="FFFF0000"/>
        <rFont val="Calibri"/>
        <family val="2"/>
        <scheme val="minor"/>
      </rPr>
      <t xml:space="preserve">Evidencia: </t>
    </r>
    <r>
      <rPr>
        <sz val="10"/>
        <rFont val="Calibri"/>
        <family val="2"/>
        <scheme val="minor"/>
      </rPr>
      <t>Oficios, Autos, correos electrónicos institucionales.</t>
    </r>
  </si>
  <si>
    <t>NO</t>
  </si>
  <si>
    <t>SI</t>
  </si>
  <si>
    <r>
      <t>Responsable:</t>
    </r>
    <r>
      <rPr>
        <sz val="10"/>
        <rFont val="Calibri"/>
        <family val="2"/>
        <scheme val="minor"/>
      </rPr>
      <t xml:space="preserve">  Líder de grupo. </t>
    </r>
    <r>
      <rPr>
        <sz val="10"/>
        <color rgb="FFFF0000"/>
        <rFont val="Calibri"/>
        <family val="2"/>
        <scheme val="minor"/>
      </rPr>
      <t xml:space="preserve">
Periodicidad:</t>
    </r>
    <r>
      <rPr>
        <sz val="10"/>
        <rFont val="Calibri"/>
        <family val="2"/>
        <scheme val="minor"/>
      </rPr>
      <t xml:space="preserve"> Cuando se presente </t>
    </r>
    <r>
      <rPr>
        <sz val="10"/>
        <color rgb="FFFF0000"/>
        <rFont val="Calibri"/>
        <family val="2"/>
        <scheme val="minor"/>
      </rPr>
      <t xml:space="preserve">
Qué hace:</t>
    </r>
    <r>
      <rPr>
        <sz val="10"/>
        <rFont val="Calibri"/>
        <family val="2"/>
        <scheme val="minor"/>
      </rPr>
      <t xml:space="preserve"> Solicitar personal a TH</t>
    </r>
    <r>
      <rPr>
        <sz val="10"/>
        <color rgb="FFFF0000"/>
        <rFont val="Calibri"/>
        <family val="2"/>
        <scheme val="minor"/>
      </rPr>
      <t xml:space="preserve">
Cómo lo hace:</t>
    </r>
    <r>
      <rPr>
        <sz val="10"/>
        <rFont val="Calibri"/>
        <family val="2"/>
        <scheme val="minor"/>
      </rPr>
      <t xml:space="preserve"> Justificando con estadísticas.</t>
    </r>
    <r>
      <rPr>
        <sz val="10"/>
        <color rgb="FFFF0000"/>
        <rFont val="Calibri"/>
        <family val="2"/>
        <scheme val="minor"/>
      </rPr>
      <t xml:space="preserve">
Desviación:</t>
    </r>
    <r>
      <rPr>
        <sz val="10"/>
        <rFont val="Calibri"/>
        <family val="2"/>
        <scheme val="minor"/>
      </rPr>
      <t xml:space="preserve"> Ajustar programación.</t>
    </r>
    <r>
      <rPr>
        <sz val="10"/>
        <color rgb="FFFF0000"/>
        <rFont val="Calibri"/>
        <family val="2"/>
        <scheme val="minor"/>
      </rPr>
      <t xml:space="preserve">
Evidencia:</t>
    </r>
    <r>
      <rPr>
        <sz val="10"/>
        <rFont val="Calibri"/>
        <family val="2"/>
        <scheme val="minor"/>
      </rPr>
      <t xml:space="preserve"> Bases de control.</t>
    </r>
  </si>
  <si>
    <r>
      <rPr>
        <sz val="10"/>
        <color rgb="FFFF0000"/>
        <rFont val="Calibri"/>
        <family val="2"/>
        <scheme val="minor"/>
      </rPr>
      <t xml:space="preserve">Responsable:  </t>
    </r>
    <r>
      <rPr>
        <sz val="10"/>
        <rFont val="Calibri"/>
        <family val="2"/>
        <scheme val="minor"/>
      </rPr>
      <t>El  servidor encargado</t>
    </r>
    <r>
      <rPr>
        <sz val="10"/>
        <color rgb="FFFF0000"/>
        <rFont val="Calibri"/>
        <family val="2"/>
        <scheme val="minor"/>
      </rPr>
      <t xml:space="preserve">
Periodicidad: </t>
    </r>
    <r>
      <rPr>
        <sz val="10"/>
        <rFont val="Calibri"/>
        <family val="2"/>
        <scheme val="minor"/>
      </rPr>
      <t xml:space="preserve">diariamente  </t>
    </r>
    <r>
      <rPr>
        <sz val="10"/>
        <color rgb="FFFF0000"/>
        <rFont val="Calibri"/>
        <family val="2"/>
        <scheme val="minor"/>
      </rPr>
      <t xml:space="preserve">
Qué hace:</t>
    </r>
    <r>
      <rPr>
        <sz val="10"/>
        <rFont val="Calibri"/>
        <family val="2"/>
        <scheme val="minor"/>
      </rPr>
      <t xml:space="preserve"> Prioriza las solicitudes y trámites vencidos.</t>
    </r>
    <r>
      <rPr>
        <sz val="10"/>
        <color rgb="FFFF0000"/>
        <rFont val="Calibri"/>
        <family val="2"/>
        <scheme val="minor"/>
      </rPr>
      <t xml:space="preserve">
Cómo lo hace:</t>
    </r>
    <r>
      <rPr>
        <sz val="10"/>
        <rFont val="Calibri"/>
        <family val="2"/>
        <scheme val="minor"/>
      </rPr>
      <t xml:space="preserve"> Busca la información que requiere y tramita las solicitudes de forma prioritaria.
</t>
    </r>
    <r>
      <rPr>
        <sz val="10"/>
        <color rgb="FFFF0000"/>
        <rFont val="Calibri"/>
        <family val="2"/>
        <scheme val="minor"/>
      </rPr>
      <t xml:space="preserve">Desviación: </t>
    </r>
    <r>
      <rPr>
        <sz val="10"/>
        <rFont val="Calibri"/>
        <family val="2"/>
        <scheme val="minor"/>
      </rPr>
      <t xml:space="preserve"> Si no cuenta con la información se comunica con el solicitante y le informa la situación.
</t>
    </r>
    <r>
      <rPr>
        <sz val="10"/>
        <color rgb="FFFF0000"/>
        <rFont val="Calibri"/>
        <family val="2"/>
        <scheme val="minor"/>
      </rPr>
      <t xml:space="preserve">Evidencia: </t>
    </r>
    <r>
      <rPr>
        <sz val="10"/>
        <rFont val="Calibri"/>
        <family val="2"/>
        <scheme val="minor"/>
      </rPr>
      <t>Oficios, Autos, correos electrónicos institucionales.</t>
    </r>
  </si>
  <si>
    <r>
      <rPr>
        <sz val="10"/>
        <color rgb="FFFF0000"/>
        <rFont val="Calibri"/>
        <family val="2"/>
        <scheme val="minor"/>
      </rPr>
      <t xml:space="preserve">Responsable:  </t>
    </r>
    <r>
      <rPr>
        <sz val="10"/>
        <rFont val="Calibri"/>
        <family val="2"/>
        <scheme val="minor"/>
      </rPr>
      <t>El Juez</t>
    </r>
    <r>
      <rPr>
        <sz val="10"/>
        <color rgb="FFFF0000"/>
        <rFont val="Calibri"/>
        <family val="2"/>
        <scheme val="minor"/>
      </rPr>
      <t xml:space="preserve">
Periodicidad: </t>
    </r>
    <r>
      <rPr>
        <sz val="10"/>
        <rFont val="Calibri"/>
        <family val="2"/>
        <scheme val="minor"/>
      </rPr>
      <t>Mensualmente</t>
    </r>
    <r>
      <rPr>
        <sz val="10"/>
        <color rgb="FFFF0000"/>
        <rFont val="Calibri"/>
        <family val="2"/>
        <scheme val="minor"/>
      </rPr>
      <t xml:space="preserve">
Qué hace:</t>
    </r>
    <r>
      <rPr>
        <sz val="10"/>
        <rFont val="Calibri"/>
        <family val="2"/>
        <scheme val="minor"/>
      </rPr>
      <t xml:space="preserve"> Realiza comite de líderes</t>
    </r>
    <r>
      <rPr>
        <sz val="10"/>
        <color rgb="FFFF0000"/>
        <rFont val="Calibri"/>
        <family val="2"/>
        <scheme val="minor"/>
      </rPr>
      <t xml:space="preserve">
Cómo lo hace:</t>
    </r>
    <r>
      <rPr>
        <sz val="10"/>
        <rFont val="Calibri"/>
        <family val="2"/>
        <scheme val="minor"/>
      </rPr>
      <t xml:space="preserve"> haciendo seguimiento a las actividades de los grupos a través de los indicadores.</t>
    </r>
    <r>
      <rPr>
        <sz val="10"/>
        <color rgb="FFFF0000"/>
        <rFont val="Calibri"/>
        <family val="2"/>
        <scheme val="minor"/>
      </rPr>
      <t xml:space="preserve">
Desviación:</t>
    </r>
    <r>
      <rPr>
        <sz val="10"/>
        <rFont val="Calibri"/>
        <family val="2"/>
        <scheme val="minor"/>
      </rPr>
      <t xml:space="preserve"> Toma decisiones e imparte nuevas órdenes.</t>
    </r>
    <r>
      <rPr>
        <sz val="10"/>
        <color rgb="FFFF0000"/>
        <rFont val="Calibri"/>
        <family val="2"/>
        <scheme val="minor"/>
      </rPr>
      <t xml:space="preserve">
Evidencia:</t>
    </r>
    <r>
      <rPr>
        <sz val="10"/>
        <rFont val="Calibri"/>
        <family val="2"/>
        <scheme val="minor"/>
      </rPr>
      <t xml:space="preserve"> Listas de asistencia. / actas de reuniones.
</t>
    </r>
    <r>
      <rPr>
        <sz val="10"/>
        <color rgb="FFFF0000"/>
        <rFont val="Calibri"/>
        <family val="2"/>
        <scheme val="minor"/>
      </rPr>
      <t xml:space="preserve">
</t>
    </r>
    <r>
      <rPr>
        <sz val="10"/>
        <rFont val="Calibri"/>
        <family val="2"/>
        <scheme val="minor"/>
      </rPr>
      <t xml:space="preserve">
</t>
    </r>
  </si>
  <si>
    <r>
      <rPr>
        <sz val="10"/>
        <color rgb="FFFF0000"/>
        <rFont val="Calibri"/>
        <family val="2"/>
        <scheme val="minor"/>
      </rPr>
      <t xml:space="preserve">Responsable: </t>
    </r>
    <r>
      <rPr>
        <sz val="10"/>
        <rFont val="Calibri"/>
        <family val="2"/>
        <scheme val="minor"/>
      </rPr>
      <t>Líder de grupo</t>
    </r>
    <r>
      <rPr>
        <sz val="10"/>
        <color rgb="FFFF0000"/>
        <rFont val="Calibri"/>
        <family val="2"/>
        <scheme val="minor"/>
      </rPr>
      <t xml:space="preserve">
Periodicidad: </t>
    </r>
    <r>
      <rPr>
        <sz val="10"/>
        <rFont val="Calibri"/>
        <family val="2"/>
        <scheme val="minor"/>
      </rPr>
      <t>permanentemente</t>
    </r>
    <r>
      <rPr>
        <sz val="10"/>
        <color rgb="FFFF0000"/>
        <rFont val="Calibri"/>
        <family val="2"/>
        <scheme val="minor"/>
      </rPr>
      <t xml:space="preserve">
Qué hace:</t>
    </r>
    <r>
      <rPr>
        <sz val="10"/>
        <rFont val="Calibri"/>
        <family val="2"/>
        <scheme val="minor"/>
      </rPr>
      <t xml:space="preserve">  revisa el cumplimiento del procedimiento y controla los repartos internos.</t>
    </r>
    <r>
      <rPr>
        <sz val="10"/>
        <color rgb="FFFF0000"/>
        <rFont val="Calibri"/>
        <family val="2"/>
        <scheme val="minor"/>
      </rPr>
      <t xml:space="preserve">
Cómo lo hace:</t>
    </r>
    <r>
      <rPr>
        <sz val="10"/>
        <rFont val="Calibri"/>
        <family val="2"/>
        <scheme val="minor"/>
      </rPr>
      <t xml:space="preserve"> haciendo seguimiento a la realización de trámites en las bases de control</t>
    </r>
    <r>
      <rPr>
        <sz val="10"/>
        <color rgb="FFFF0000"/>
        <rFont val="Calibri"/>
        <family val="2"/>
        <scheme val="minor"/>
      </rPr>
      <t xml:space="preserve">
Desviación:</t>
    </r>
    <r>
      <rPr>
        <sz val="10"/>
        <rFont val="Calibri"/>
        <family val="2"/>
        <scheme val="minor"/>
      </rPr>
      <t xml:space="preserve"> reprograma las actividades no realizadas </t>
    </r>
    <r>
      <rPr>
        <sz val="10"/>
        <color rgb="FFFF0000"/>
        <rFont val="Calibri"/>
        <family val="2"/>
        <scheme val="minor"/>
      </rPr>
      <t xml:space="preserve">
Evidencia:</t>
    </r>
    <r>
      <rPr>
        <sz val="10"/>
        <rFont val="Calibri"/>
        <family val="2"/>
        <scheme val="minor"/>
      </rPr>
      <t xml:space="preserve"> controles del procedimiento.
</t>
    </r>
    <r>
      <rPr>
        <sz val="10"/>
        <color rgb="FFFF0000"/>
        <rFont val="Calibri"/>
        <family val="2"/>
        <scheme val="minor"/>
      </rPr>
      <t xml:space="preserve">
</t>
    </r>
    <r>
      <rPr>
        <sz val="10"/>
        <rFont val="Calibri"/>
        <family val="2"/>
        <scheme val="minor"/>
      </rPr>
      <t xml:space="preserve">
</t>
    </r>
  </si>
  <si>
    <r>
      <rPr>
        <sz val="10"/>
        <color rgb="FFFF0000"/>
        <rFont val="Calibri"/>
        <family val="2"/>
        <scheme val="minor"/>
      </rPr>
      <t>Responsable</t>
    </r>
    <r>
      <rPr>
        <sz val="10"/>
        <rFont val="Calibri"/>
        <family val="2"/>
        <scheme val="minor"/>
      </rPr>
      <t xml:space="preserve">: EL secretario del despacho, 
</t>
    </r>
    <r>
      <rPr>
        <sz val="10"/>
        <color rgb="FFFF0000"/>
        <rFont val="Calibri"/>
        <family val="2"/>
        <scheme val="minor"/>
      </rPr>
      <t>Periodicidad</t>
    </r>
    <r>
      <rPr>
        <sz val="10"/>
        <rFont val="Calibri"/>
        <family val="2"/>
        <scheme val="minor"/>
      </rPr>
      <t xml:space="preserve">: diariamente
</t>
    </r>
    <r>
      <rPr>
        <sz val="10"/>
        <color rgb="FFFF0000"/>
        <rFont val="Calibri"/>
        <family val="2"/>
        <scheme val="minor"/>
      </rPr>
      <t>Qué hace</t>
    </r>
    <r>
      <rPr>
        <sz val="10"/>
        <rFont val="Calibri"/>
        <family val="2"/>
        <scheme val="minor"/>
      </rPr>
      <t xml:space="preserve">: Suministra  los datos para la realización de citaciones y notificaciones 
</t>
    </r>
    <r>
      <rPr>
        <sz val="10"/>
        <color rgb="FFFF0000"/>
        <rFont val="Calibri"/>
        <family val="2"/>
        <scheme val="minor"/>
      </rPr>
      <t>Cómo lo hace:</t>
    </r>
    <r>
      <rPr>
        <sz val="10"/>
        <rFont val="Calibri"/>
        <family val="2"/>
        <scheme val="minor"/>
      </rPr>
      <t xml:space="preserve"> En el aplicativo CSJCOM, los datos de los intervinientes para citaciones a audencia y por correo electrónico institucional o en físico, al grupo de notificaciones, revisando que los datos sean correctos, antes de ordenar al centro de servicios .
</t>
    </r>
    <r>
      <rPr>
        <sz val="10"/>
        <color rgb="FFFF0000"/>
        <rFont val="Calibri"/>
        <family val="2"/>
        <scheme val="minor"/>
      </rPr>
      <t>Desviación:</t>
    </r>
    <r>
      <rPr>
        <sz val="10"/>
        <rFont val="Calibri"/>
        <family val="2"/>
        <scheme val="minor"/>
      </rPr>
      <t xml:space="preserve"> Corrige los datos y da la orden nuevamente.
</t>
    </r>
    <r>
      <rPr>
        <sz val="10"/>
        <color rgb="FFFF0000"/>
        <rFont val="Calibri"/>
        <family val="2"/>
        <scheme val="minor"/>
      </rPr>
      <t>Evidencia:</t>
    </r>
    <r>
      <rPr>
        <sz val="10"/>
        <rFont val="Calibri"/>
        <family val="2"/>
        <scheme val="minor"/>
      </rPr>
      <t xml:space="preserve">  Como registro quedan los datos ique ingresó el juzgado en el aplicativo  los cuales no pueden ser cambiados. Para las notificaciones los documentos enviados al grupo de notificaciones.</t>
    </r>
  </si>
  <si>
    <r>
      <rPr>
        <sz val="10"/>
        <color rgb="FFFF0000"/>
        <rFont val="Calibri"/>
        <family val="2"/>
        <scheme val="minor"/>
      </rPr>
      <t>Responsable</t>
    </r>
    <r>
      <rPr>
        <sz val="10"/>
        <rFont val="Calibri"/>
        <family val="2"/>
        <scheme val="minor"/>
      </rPr>
      <t xml:space="preserve">: Líder grupo notificaciones 
</t>
    </r>
    <r>
      <rPr>
        <sz val="10"/>
        <color rgb="FFFF0000"/>
        <rFont val="Calibri"/>
        <family val="2"/>
        <scheme val="minor"/>
      </rPr>
      <t>Periodicidad</t>
    </r>
    <r>
      <rPr>
        <sz val="10"/>
        <rFont val="Calibri"/>
        <family val="2"/>
        <scheme val="minor"/>
      </rPr>
      <t xml:space="preserve">: diariamente
</t>
    </r>
    <r>
      <rPr>
        <sz val="10"/>
        <color rgb="FFFF0000"/>
        <rFont val="Calibri"/>
        <family val="2"/>
        <scheme val="minor"/>
      </rPr>
      <t>Qué hace</t>
    </r>
    <r>
      <rPr>
        <sz val="10"/>
        <rFont val="Calibri"/>
        <family val="2"/>
        <scheme val="minor"/>
      </rPr>
      <t xml:space="preserve">: reprograma la notificación. 
</t>
    </r>
    <r>
      <rPr>
        <sz val="10"/>
        <color rgb="FFFF0000"/>
        <rFont val="Calibri"/>
        <family val="2"/>
        <scheme val="minor"/>
      </rPr>
      <t>Cómo lo hace:</t>
    </r>
    <r>
      <rPr>
        <sz val="10"/>
        <rFont val="Calibri"/>
        <family val="2"/>
        <scheme val="minor"/>
      </rPr>
      <t xml:space="preserve"> registrando los datos requeridos para realizar la notificación en las bases para y su seguimiento.
</t>
    </r>
    <r>
      <rPr>
        <sz val="10"/>
        <color rgb="FFFF0000"/>
        <rFont val="Calibri"/>
        <family val="2"/>
        <scheme val="minor"/>
      </rPr>
      <t xml:space="preserve">Desviación: </t>
    </r>
    <r>
      <rPr>
        <sz val="10"/>
        <rFont val="Calibri"/>
        <family val="2"/>
        <scheme val="minor"/>
      </rPr>
      <t xml:space="preserve">revisa lo realizado contra lo reprogramado.
</t>
    </r>
    <r>
      <rPr>
        <sz val="10"/>
        <color rgb="FFFF0000"/>
        <rFont val="Calibri"/>
        <family val="2"/>
        <scheme val="minor"/>
      </rPr>
      <t>Evidencia:</t>
    </r>
    <r>
      <rPr>
        <sz val="10"/>
        <rFont val="Calibri"/>
        <family val="2"/>
        <scheme val="minor"/>
      </rPr>
      <t xml:space="preserve">  Bases de control descritas en el procedimiento.</t>
    </r>
  </si>
  <si>
    <r>
      <rPr>
        <sz val="10"/>
        <color rgb="FFFF0000"/>
        <rFont val="Calibri"/>
        <family val="2"/>
        <scheme val="minor"/>
      </rPr>
      <t>Responsable</t>
    </r>
    <r>
      <rPr>
        <sz val="10"/>
        <rFont val="Calibri"/>
        <family val="2"/>
        <scheme val="minor"/>
      </rPr>
      <t xml:space="preserve">: Líder grupo notificaciones 
</t>
    </r>
    <r>
      <rPr>
        <sz val="10"/>
        <color rgb="FFFF0000"/>
        <rFont val="Calibri"/>
        <family val="2"/>
        <scheme val="minor"/>
      </rPr>
      <t>Periodicidad</t>
    </r>
    <r>
      <rPr>
        <sz val="10"/>
        <rFont val="Calibri"/>
        <family val="2"/>
        <scheme val="minor"/>
      </rPr>
      <t xml:space="preserve">: diariamente
</t>
    </r>
    <r>
      <rPr>
        <sz val="10"/>
        <color rgb="FFFF0000"/>
        <rFont val="Calibri"/>
        <family val="2"/>
        <scheme val="minor"/>
      </rPr>
      <t>Qué hace</t>
    </r>
    <r>
      <rPr>
        <sz val="10"/>
        <rFont val="Calibri"/>
        <family val="2"/>
        <scheme val="minor"/>
      </rPr>
      <t xml:space="preserve">: Revisar lo realizado contra lo programado diariamente; 
</t>
    </r>
    <r>
      <rPr>
        <sz val="10"/>
        <color rgb="FFFF0000"/>
        <rFont val="Calibri"/>
        <family val="2"/>
        <scheme val="minor"/>
      </rPr>
      <t>Cómo lo hace:</t>
    </r>
    <r>
      <rPr>
        <sz val="10"/>
        <rFont val="Calibri"/>
        <family val="2"/>
        <scheme val="minor"/>
      </rPr>
      <t xml:space="preserve"> Según lo descritos en el procedimiento y los registros en las basesde notificaciones y su seguimiento.
</t>
    </r>
    <r>
      <rPr>
        <sz val="10"/>
        <color rgb="FFFF0000"/>
        <rFont val="Calibri"/>
        <family val="2"/>
        <scheme val="minor"/>
      </rPr>
      <t xml:space="preserve">Desviación: </t>
    </r>
    <r>
      <rPr>
        <sz val="10"/>
        <rFont val="Calibri"/>
        <family val="2"/>
        <scheme val="minor"/>
      </rPr>
      <t xml:space="preserve">si hay desviación se reprocesa la notificación.
</t>
    </r>
    <r>
      <rPr>
        <sz val="10"/>
        <color rgb="FFFF0000"/>
        <rFont val="Calibri"/>
        <family val="2"/>
        <scheme val="minor"/>
      </rPr>
      <t>Evidencia:</t>
    </r>
    <r>
      <rPr>
        <sz val="10"/>
        <rFont val="Calibri"/>
        <family val="2"/>
        <scheme val="minor"/>
      </rPr>
      <t xml:space="preserve">  Bases de control descritas en el procedimiento.</t>
    </r>
  </si>
  <si>
    <r>
      <rPr>
        <sz val="10"/>
        <color rgb="FFFF0000"/>
        <rFont val="Calibri"/>
        <family val="2"/>
        <scheme val="minor"/>
      </rPr>
      <t>Responsable</t>
    </r>
    <r>
      <rPr>
        <sz val="10"/>
        <rFont val="Calibri"/>
        <family val="2"/>
        <scheme val="minor"/>
      </rPr>
      <t xml:space="preserve">: Líder grupo notificaciones 
</t>
    </r>
    <r>
      <rPr>
        <sz val="10"/>
        <color rgb="FFFF0000"/>
        <rFont val="Calibri"/>
        <family val="2"/>
        <scheme val="minor"/>
      </rPr>
      <t>Periodicidad</t>
    </r>
    <r>
      <rPr>
        <sz val="10"/>
        <rFont val="Calibri"/>
        <family val="2"/>
        <scheme val="minor"/>
      </rPr>
      <t xml:space="preserve">: mensualmente
</t>
    </r>
    <r>
      <rPr>
        <sz val="10"/>
        <color rgb="FFFF0000"/>
        <rFont val="Calibri"/>
        <family val="2"/>
        <scheme val="minor"/>
      </rPr>
      <t>Qué hace</t>
    </r>
    <r>
      <rPr>
        <sz val="10"/>
        <rFont val="Calibri"/>
        <family val="2"/>
        <scheme val="minor"/>
      </rPr>
      <t xml:space="preserve">: tomar acciones correctivas
</t>
    </r>
    <r>
      <rPr>
        <sz val="10"/>
        <color rgb="FFFF0000"/>
        <rFont val="Calibri"/>
        <family val="2"/>
        <scheme val="minor"/>
      </rPr>
      <t>Cómo lo hace:</t>
    </r>
    <r>
      <rPr>
        <sz val="10"/>
        <rFont val="Calibri"/>
        <family val="2"/>
        <scheme val="minor"/>
      </rPr>
      <t xml:space="preserve"> revisando las causas y generando plan de mejora
</t>
    </r>
    <r>
      <rPr>
        <sz val="10"/>
        <color rgb="FFFF0000"/>
        <rFont val="Calibri"/>
        <family val="2"/>
        <scheme val="minor"/>
      </rPr>
      <t>Desviación:</t>
    </r>
    <r>
      <rPr>
        <sz val="10"/>
        <rFont val="Calibri"/>
        <family val="2"/>
        <scheme val="minor"/>
      </rPr>
      <t xml:space="preserve"> si persiste revisar la acción
</t>
    </r>
    <r>
      <rPr>
        <sz val="10"/>
        <color rgb="FFFF0000"/>
        <rFont val="Calibri"/>
        <family val="2"/>
        <scheme val="minor"/>
      </rPr>
      <t>Evidencia:</t>
    </r>
    <r>
      <rPr>
        <sz val="10"/>
        <rFont val="Calibri"/>
        <family val="2"/>
        <scheme val="minor"/>
      </rPr>
      <t xml:space="preserve">  acción correctiva documentada.</t>
    </r>
  </si>
  <si>
    <r>
      <rPr>
        <sz val="10"/>
        <color rgb="FFFF0000"/>
        <rFont val="Calibri"/>
        <family val="2"/>
        <scheme val="minor"/>
      </rPr>
      <t>Responsable</t>
    </r>
    <r>
      <rPr>
        <sz val="10"/>
        <rFont val="Calibri"/>
        <family val="2"/>
        <scheme val="minor"/>
      </rPr>
      <t xml:space="preserve">: Notificadores
</t>
    </r>
    <r>
      <rPr>
        <sz val="10"/>
        <color rgb="FFFF0000"/>
        <rFont val="Calibri"/>
        <family val="2"/>
        <scheme val="minor"/>
      </rPr>
      <t>Periodicidad</t>
    </r>
    <r>
      <rPr>
        <sz val="10"/>
        <rFont val="Calibri"/>
        <family val="2"/>
        <scheme val="minor"/>
      </rPr>
      <t xml:space="preserve">: diariamente
</t>
    </r>
    <r>
      <rPr>
        <sz val="10"/>
        <color rgb="FFFF0000"/>
        <rFont val="Calibri"/>
        <family val="2"/>
        <scheme val="minor"/>
      </rPr>
      <t>Qué hace</t>
    </r>
    <r>
      <rPr>
        <sz val="10"/>
        <rFont val="Calibri"/>
        <family val="2"/>
        <scheme val="minor"/>
      </rPr>
      <t xml:space="preserve">: En el sitio de notificación, evalua la zona y sus riesgos.
</t>
    </r>
    <r>
      <rPr>
        <sz val="10"/>
        <color rgb="FFFF0000"/>
        <rFont val="Calibri"/>
        <family val="2"/>
        <scheme val="minor"/>
      </rPr>
      <t>Cómo lo hace:</t>
    </r>
    <r>
      <rPr>
        <sz val="10"/>
        <rFont val="Calibri"/>
        <family val="2"/>
        <scheme val="minor"/>
      </rPr>
      <t xml:space="preserve"> Elabora informe registrando los datos por los cuales no fue posible  realizar la notificación y anexa evidencia.
</t>
    </r>
    <r>
      <rPr>
        <sz val="10"/>
        <color rgb="FFFF0000"/>
        <rFont val="Calibri"/>
        <family val="2"/>
        <scheme val="minor"/>
      </rPr>
      <t xml:space="preserve">Desviación: </t>
    </r>
    <r>
      <rPr>
        <sz val="10"/>
        <rFont val="Calibri"/>
        <family val="2"/>
        <scheme val="minor"/>
      </rPr>
      <t xml:space="preserve">  si no es posible hacer la notificación, reune evidencia física o digital y se utiliza otro medio diferente al presencial.
</t>
    </r>
    <r>
      <rPr>
        <sz val="10"/>
        <color rgb="FFFF0000"/>
        <rFont val="Calibri"/>
        <family val="2"/>
        <scheme val="minor"/>
      </rPr>
      <t>Evidencia:</t>
    </r>
    <r>
      <rPr>
        <sz val="10"/>
        <rFont val="Calibri"/>
        <family val="2"/>
        <scheme val="minor"/>
      </rPr>
      <t xml:space="preserve">  Informe, fotos, etc.</t>
    </r>
  </si>
  <si>
    <r>
      <rPr>
        <sz val="10"/>
        <color rgb="FFFF0000"/>
        <rFont val="Calibri"/>
        <family val="2"/>
        <scheme val="minor"/>
      </rPr>
      <t>Responsable</t>
    </r>
    <r>
      <rPr>
        <sz val="10"/>
        <rFont val="Calibri"/>
        <family val="2"/>
        <scheme val="minor"/>
      </rPr>
      <t xml:space="preserve">: Líder grupo notificaciones 
</t>
    </r>
    <r>
      <rPr>
        <sz val="10"/>
        <color rgb="FFFF0000"/>
        <rFont val="Calibri"/>
        <family val="2"/>
        <scheme val="minor"/>
      </rPr>
      <t>Periodicidad</t>
    </r>
    <r>
      <rPr>
        <sz val="10"/>
        <rFont val="Calibri"/>
        <family val="2"/>
        <scheme val="minor"/>
      </rPr>
      <t xml:space="preserve">: diariamente
</t>
    </r>
    <r>
      <rPr>
        <sz val="10"/>
        <color rgb="FFFF0000"/>
        <rFont val="Calibri"/>
        <family val="2"/>
        <scheme val="minor"/>
      </rPr>
      <t>Qué hace</t>
    </r>
    <r>
      <rPr>
        <sz val="10"/>
        <rFont val="Calibri"/>
        <family val="2"/>
        <scheme val="minor"/>
      </rPr>
      <t xml:space="preserve">: Prioriza la notificación. 
</t>
    </r>
    <r>
      <rPr>
        <sz val="10"/>
        <color rgb="FFFF0000"/>
        <rFont val="Calibri"/>
        <family val="2"/>
        <scheme val="minor"/>
      </rPr>
      <t>Cómo lo hace:</t>
    </r>
    <r>
      <rPr>
        <sz val="10"/>
        <rFont val="Calibri"/>
        <family val="2"/>
        <scheme val="minor"/>
      </rPr>
      <t xml:space="preserve"> haciendo seguimiento al cumplimiento de la notificación.
</t>
    </r>
    <r>
      <rPr>
        <sz val="10"/>
        <color rgb="FFFF0000"/>
        <rFont val="Calibri"/>
        <family val="2"/>
        <scheme val="minor"/>
      </rPr>
      <t xml:space="preserve">Desviación: </t>
    </r>
    <r>
      <rPr>
        <sz val="10"/>
        <rFont val="Calibri"/>
        <family val="2"/>
        <scheme val="minor"/>
      </rPr>
      <t xml:space="preserve">Comunica al juzgado o grupo.
</t>
    </r>
    <r>
      <rPr>
        <sz val="10"/>
        <color rgb="FFFF0000"/>
        <rFont val="Calibri"/>
        <family val="2"/>
        <scheme val="minor"/>
      </rPr>
      <t>Evidencia:</t>
    </r>
    <r>
      <rPr>
        <sz val="10"/>
        <rFont val="Calibri"/>
        <family val="2"/>
        <scheme val="minor"/>
      </rPr>
      <t xml:space="preserve">  informes.</t>
    </r>
  </si>
  <si>
    <r>
      <rPr>
        <sz val="10"/>
        <color rgb="FFFF0000"/>
        <rFont val="Calibri"/>
        <family val="2"/>
        <scheme val="minor"/>
      </rPr>
      <t xml:space="preserve">Responsable: </t>
    </r>
    <r>
      <rPr>
        <sz val="10"/>
        <rFont val="Calibri"/>
        <family val="2"/>
        <scheme val="minor"/>
      </rPr>
      <t xml:space="preserve"> Los líderes de los  grupos de reparto.</t>
    </r>
    <r>
      <rPr>
        <sz val="10"/>
        <color rgb="FFFF0000"/>
        <rFont val="Calibri"/>
        <family val="2"/>
        <scheme val="minor"/>
      </rPr>
      <t xml:space="preserve">
Periodicidad: </t>
    </r>
    <r>
      <rPr>
        <sz val="10"/>
        <rFont val="Calibri"/>
        <family val="2"/>
        <scheme val="minor"/>
      </rPr>
      <t xml:space="preserve"> permanentemente
</t>
    </r>
    <r>
      <rPr>
        <sz val="10"/>
        <color rgb="FFFF0000"/>
        <rFont val="Calibri"/>
        <family val="2"/>
        <scheme val="minor"/>
      </rPr>
      <t>Qué hace:</t>
    </r>
    <r>
      <rPr>
        <sz val="10"/>
        <rFont val="Calibri"/>
        <family val="2"/>
        <scheme val="minor"/>
      </rPr>
      <t xml:space="preserve"> Actualizan los procedimientos y verifican su cumplimiento 
</t>
    </r>
    <r>
      <rPr>
        <sz val="10"/>
        <color rgb="FFFF0000"/>
        <rFont val="Calibri"/>
        <family val="2"/>
        <scheme val="minor"/>
      </rPr>
      <t xml:space="preserve">Cómo lo hace: </t>
    </r>
    <r>
      <rPr>
        <sz val="10"/>
        <rFont val="Calibri"/>
        <family val="2"/>
        <scheme val="minor"/>
      </rPr>
      <t xml:space="preserve">ajustando e integrando en el procedimiento los cambios en  métodos de trabajo.
</t>
    </r>
    <r>
      <rPr>
        <sz val="10"/>
        <color rgb="FFFF0000"/>
        <rFont val="Calibri"/>
        <family val="2"/>
        <scheme val="minor"/>
      </rPr>
      <t>Desviación :</t>
    </r>
    <r>
      <rPr>
        <sz val="10"/>
        <rFont val="Calibri"/>
        <family val="2"/>
        <scheme val="minor"/>
      </rPr>
      <t xml:space="preserve"> capacitar a los integrantes del grupo
</t>
    </r>
    <r>
      <rPr>
        <sz val="10"/>
        <color rgb="FFFF0000"/>
        <rFont val="Calibri"/>
        <family val="2"/>
        <scheme val="minor"/>
      </rPr>
      <t xml:space="preserve">Evidencia: </t>
    </r>
    <r>
      <rPr>
        <sz val="10"/>
        <rFont val="Calibri"/>
        <family val="2"/>
        <scheme val="minor"/>
      </rPr>
      <t>acta de capacitación</t>
    </r>
  </si>
  <si>
    <r>
      <rPr>
        <sz val="10"/>
        <color rgb="FFFF0000"/>
        <rFont val="Calibri"/>
        <family val="2"/>
        <scheme val="minor"/>
      </rPr>
      <t>Responsable</t>
    </r>
    <r>
      <rPr>
        <sz val="10"/>
        <rFont val="Calibri"/>
        <family val="2"/>
        <scheme val="minor"/>
      </rPr>
      <t xml:space="preserve">: Líderes grupos Reparto 
</t>
    </r>
    <r>
      <rPr>
        <sz val="10"/>
        <color rgb="FFFF0000"/>
        <rFont val="Calibri"/>
        <family val="2"/>
        <scheme val="minor"/>
      </rPr>
      <t>Periodicidad</t>
    </r>
    <r>
      <rPr>
        <sz val="10"/>
        <rFont val="Calibri"/>
        <family val="2"/>
        <scheme val="minor"/>
      </rPr>
      <t xml:space="preserve">: cuando se presente el caso
</t>
    </r>
    <r>
      <rPr>
        <sz val="10"/>
        <color rgb="FFFF0000"/>
        <rFont val="Calibri"/>
        <family val="2"/>
        <scheme val="minor"/>
      </rPr>
      <t>Qué hace</t>
    </r>
    <r>
      <rPr>
        <sz val="10"/>
        <rFont val="Calibri"/>
        <family val="2"/>
        <scheme val="minor"/>
      </rPr>
      <t xml:space="preserve">: Corregir el error 
</t>
    </r>
    <r>
      <rPr>
        <sz val="10"/>
        <color rgb="FFFF0000"/>
        <rFont val="Calibri"/>
        <family val="2"/>
        <scheme val="minor"/>
      </rPr>
      <t>Cómo lo hace:</t>
    </r>
    <r>
      <rPr>
        <sz val="10"/>
        <rFont val="Calibri"/>
        <family val="2"/>
        <scheme val="minor"/>
      </rPr>
      <t xml:space="preserve"> haciendo reparto vigilado.
</t>
    </r>
    <r>
      <rPr>
        <sz val="10"/>
        <color rgb="FFFF0000"/>
        <rFont val="Calibri"/>
        <family val="2"/>
        <scheme val="minor"/>
      </rPr>
      <t xml:space="preserve">Desviación: </t>
    </r>
    <r>
      <rPr>
        <sz val="10"/>
        <rFont val="Calibri"/>
        <family val="2"/>
        <scheme val="minor"/>
      </rPr>
      <t xml:space="preserve">Comunica al juzgado.
</t>
    </r>
    <r>
      <rPr>
        <sz val="10"/>
        <color rgb="FFFF0000"/>
        <rFont val="Calibri"/>
        <family val="2"/>
        <scheme val="minor"/>
      </rPr>
      <t>Evidencia:</t>
    </r>
    <r>
      <rPr>
        <sz val="10"/>
        <rFont val="Calibri"/>
        <family val="2"/>
        <scheme val="minor"/>
      </rPr>
      <t xml:space="preserve">  informes, acta de reparto.</t>
    </r>
  </si>
  <si>
    <r>
      <rPr>
        <sz val="10"/>
        <color rgb="FFFF0000"/>
        <rFont val="Calibri"/>
        <family val="2"/>
        <scheme val="minor"/>
      </rPr>
      <t xml:space="preserve">Responsable: </t>
    </r>
    <r>
      <rPr>
        <sz val="10"/>
        <rFont val="Calibri"/>
        <family val="2"/>
        <scheme val="minor"/>
      </rPr>
      <t>El líder de los grupos de reparto y los   encargados de reparto.</t>
    </r>
    <r>
      <rPr>
        <sz val="10"/>
        <color rgb="FFFF0000"/>
        <rFont val="Calibri"/>
        <family val="2"/>
        <scheme val="minor"/>
      </rPr>
      <t xml:space="preserve">
Periodicidad: </t>
    </r>
    <r>
      <rPr>
        <sz val="10"/>
        <rFont val="Calibri"/>
        <family val="2"/>
        <scheme val="minor"/>
      </rPr>
      <t xml:space="preserve"> permanentemente
</t>
    </r>
    <r>
      <rPr>
        <sz val="10"/>
        <color rgb="FFFF0000"/>
        <rFont val="Calibri"/>
        <family val="2"/>
        <scheme val="minor"/>
      </rPr>
      <t xml:space="preserve">Qué hace: </t>
    </r>
    <r>
      <rPr>
        <sz val="10"/>
        <rFont val="Calibri"/>
        <family val="2"/>
        <scheme val="minor"/>
      </rPr>
      <t xml:space="preserve">Seguimiento a la atención de solicitudes 
</t>
    </r>
    <r>
      <rPr>
        <sz val="10"/>
        <color rgb="FFFF0000"/>
        <rFont val="Calibri"/>
        <family val="2"/>
        <scheme val="minor"/>
      </rPr>
      <t>Cómo lo hace</t>
    </r>
    <r>
      <rPr>
        <sz val="10"/>
        <rFont val="Calibri"/>
        <family val="2"/>
        <scheme val="minor"/>
      </rPr>
      <t xml:space="preserve">: Revisando  el correo institucional del grupo y verificando que todas las solicitudes sean atendidas en órden cronológico de ingreso. 
</t>
    </r>
    <r>
      <rPr>
        <sz val="10"/>
        <color rgb="FFFF0000"/>
        <rFont val="Calibri"/>
        <family val="2"/>
        <scheme val="minor"/>
      </rPr>
      <t>Desviación:</t>
    </r>
    <r>
      <rPr>
        <sz val="10"/>
        <rFont val="Calibri"/>
        <family val="2"/>
        <scheme val="minor"/>
      </rPr>
      <t xml:space="preserve"> Se atiende la solicitud de forma prioritaria
</t>
    </r>
    <r>
      <rPr>
        <sz val="10"/>
        <color rgb="FFFF0000"/>
        <rFont val="Calibri"/>
        <family val="2"/>
        <scheme val="minor"/>
      </rPr>
      <t xml:space="preserve">Evidencia: </t>
    </r>
    <r>
      <rPr>
        <sz val="10"/>
        <rFont val="Calibri"/>
        <family val="2"/>
        <scheme val="minor"/>
      </rPr>
      <t>Como registro  queda la información en el aplicativo de reparto y el acta de reparto.</t>
    </r>
  </si>
  <si>
    <r>
      <rPr>
        <sz val="10"/>
        <color rgb="FFFF0000"/>
        <rFont val="Calibri"/>
        <family val="2"/>
        <scheme val="minor"/>
      </rPr>
      <t>Responsable</t>
    </r>
    <r>
      <rPr>
        <sz val="10"/>
        <rFont val="Calibri"/>
        <family val="2"/>
        <scheme val="minor"/>
      </rPr>
      <t xml:space="preserve">:  Líderes grupos Reparto 
</t>
    </r>
    <r>
      <rPr>
        <sz val="10"/>
        <color rgb="FFFF0000"/>
        <rFont val="Calibri"/>
        <family val="2"/>
        <scheme val="minor"/>
      </rPr>
      <t>Periodicidad</t>
    </r>
    <r>
      <rPr>
        <sz val="10"/>
        <rFont val="Calibri"/>
        <family val="2"/>
        <scheme val="minor"/>
      </rPr>
      <t xml:space="preserve">: Cuando se presente el caso
</t>
    </r>
    <r>
      <rPr>
        <sz val="10"/>
        <color rgb="FFFF0000"/>
        <rFont val="Calibri"/>
        <family val="2"/>
        <scheme val="minor"/>
      </rPr>
      <t>Qué hace</t>
    </r>
    <r>
      <rPr>
        <sz val="10"/>
        <rFont val="Calibri"/>
        <family val="2"/>
        <scheme val="minor"/>
      </rPr>
      <t xml:space="preserve">: Prioriza trámite 
</t>
    </r>
    <r>
      <rPr>
        <sz val="10"/>
        <color rgb="FFFF0000"/>
        <rFont val="Calibri"/>
        <family val="2"/>
        <scheme val="minor"/>
      </rPr>
      <t>Cómo lo hace:</t>
    </r>
    <r>
      <rPr>
        <sz val="10"/>
        <rFont val="Calibri"/>
        <family val="2"/>
        <scheme val="minor"/>
      </rPr>
      <t xml:space="preserve"> ordena realizar reparto inmediatamente.
</t>
    </r>
    <r>
      <rPr>
        <sz val="10"/>
        <color rgb="FFFF0000"/>
        <rFont val="Calibri"/>
        <family val="2"/>
        <scheme val="minor"/>
      </rPr>
      <t xml:space="preserve">Desviación: </t>
    </r>
    <r>
      <rPr>
        <sz val="10"/>
        <rFont val="Calibri"/>
        <family val="2"/>
        <scheme val="minor"/>
      </rPr>
      <t xml:space="preserve">Comunica al juzgado y a la Coordinación.
</t>
    </r>
    <r>
      <rPr>
        <sz val="10"/>
        <color rgb="FFFF0000"/>
        <rFont val="Calibri"/>
        <family val="2"/>
        <scheme val="minor"/>
      </rPr>
      <t>Evidencia:</t>
    </r>
    <r>
      <rPr>
        <sz val="10"/>
        <rFont val="Calibri"/>
        <family val="2"/>
        <scheme val="minor"/>
      </rPr>
      <t xml:space="preserve">  Acta de reparto.</t>
    </r>
  </si>
  <si>
    <r>
      <rPr>
        <sz val="10"/>
        <color rgb="FFFF0000"/>
        <rFont val="Calibri"/>
        <family val="2"/>
        <scheme val="minor"/>
      </rPr>
      <t xml:space="preserve">Responsable: </t>
    </r>
    <r>
      <rPr>
        <sz val="10"/>
        <rFont val="Calibri"/>
        <family val="2"/>
        <scheme val="minor"/>
      </rPr>
      <t xml:space="preserve"> Líderes de los  grupos de reparto.</t>
    </r>
    <r>
      <rPr>
        <sz val="10"/>
        <color rgb="FFFF0000"/>
        <rFont val="Calibri"/>
        <family val="2"/>
        <scheme val="minor"/>
      </rPr>
      <t xml:space="preserve">
Periodicidad: </t>
    </r>
    <r>
      <rPr>
        <sz val="10"/>
        <rFont val="Calibri"/>
        <family val="2"/>
        <scheme val="minor"/>
      </rPr>
      <t xml:space="preserve"> mensualmente 
</t>
    </r>
    <r>
      <rPr>
        <sz val="10"/>
        <color rgb="FFFF0000"/>
        <rFont val="Calibri"/>
        <family val="2"/>
        <scheme val="minor"/>
      </rPr>
      <t>Qué hace:</t>
    </r>
    <r>
      <rPr>
        <sz val="10"/>
        <rFont val="Calibri"/>
        <family val="2"/>
        <scheme val="minor"/>
      </rPr>
      <t xml:space="preserve"> diligencian en el informe de indicadores la cantidad de personal del grupo y analiza si la capacidad instalada es suficiente. 
</t>
    </r>
    <r>
      <rPr>
        <sz val="10"/>
        <color rgb="FFFF0000"/>
        <rFont val="Calibri"/>
        <family val="2"/>
        <scheme val="minor"/>
      </rPr>
      <t>Cómo lo hace:</t>
    </r>
    <r>
      <rPr>
        <sz val="10"/>
        <rFont val="Calibri"/>
        <family val="2"/>
        <scheme val="minor"/>
      </rPr>
      <t xml:space="preserve"> Registrando en la base de indicadores.
</t>
    </r>
    <r>
      <rPr>
        <sz val="10"/>
        <color rgb="FFFF0000"/>
        <rFont val="Calibri"/>
        <family val="2"/>
        <scheme val="minor"/>
      </rPr>
      <t>Desviación:</t>
    </r>
    <r>
      <rPr>
        <sz val="10"/>
        <rFont val="Calibri"/>
        <family val="2"/>
        <scheme val="minor"/>
      </rPr>
      <t xml:space="preserve"> Si requiere más</t>
    </r>
    <r>
      <rPr>
        <sz val="10"/>
        <color rgb="FFFF0000"/>
        <rFont val="Calibri"/>
        <family val="2"/>
        <scheme val="minor"/>
      </rPr>
      <t xml:space="preserve"> </t>
    </r>
    <r>
      <rPr>
        <sz val="10"/>
        <rFont val="Calibri"/>
        <family val="2"/>
        <scheme val="minor"/>
      </rPr>
      <t xml:space="preserve">personal  lo solicita al  grupo de talento humano.
</t>
    </r>
    <r>
      <rPr>
        <sz val="10"/>
        <color rgb="FFFF0000"/>
        <rFont val="Calibri"/>
        <family val="2"/>
        <scheme val="minor"/>
      </rPr>
      <t xml:space="preserve">Evidencia: </t>
    </r>
    <r>
      <rPr>
        <sz val="10"/>
        <rFont val="Calibri"/>
        <family val="2"/>
        <scheme val="minor"/>
      </rPr>
      <t>correo electrónico institucional. Base de indicadores.</t>
    </r>
  </si>
  <si>
    <r>
      <rPr>
        <sz val="10"/>
        <color rgb="FFFF0000"/>
        <rFont val="Calibri"/>
        <family val="2"/>
        <scheme val="minor"/>
      </rPr>
      <t>Responsable</t>
    </r>
    <r>
      <rPr>
        <sz val="10"/>
        <rFont val="Calibri"/>
        <family val="2"/>
        <scheme val="minor"/>
      </rPr>
      <t xml:space="preserve">: Líderes grupos Reparto 
</t>
    </r>
    <r>
      <rPr>
        <sz val="10"/>
        <color rgb="FFFF0000"/>
        <rFont val="Calibri"/>
        <family val="2"/>
        <scheme val="minor"/>
      </rPr>
      <t>Periodicidad</t>
    </r>
    <r>
      <rPr>
        <sz val="10"/>
        <rFont val="Calibri"/>
        <family val="2"/>
        <scheme val="minor"/>
      </rPr>
      <t xml:space="preserve">: mensualmente
</t>
    </r>
    <r>
      <rPr>
        <sz val="10"/>
        <color rgb="FFFF0000"/>
        <rFont val="Calibri"/>
        <family val="2"/>
        <scheme val="minor"/>
      </rPr>
      <t>Qué hace</t>
    </r>
    <r>
      <rPr>
        <sz val="10"/>
        <rFont val="Calibri"/>
        <family val="2"/>
        <scheme val="minor"/>
      </rPr>
      <t xml:space="preserve">: tomar acciones correctivas
</t>
    </r>
    <r>
      <rPr>
        <sz val="10"/>
        <color rgb="FFFF0000"/>
        <rFont val="Calibri"/>
        <family val="2"/>
        <scheme val="minor"/>
      </rPr>
      <t>Cómo lo hace:</t>
    </r>
    <r>
      <rPr>
        <sz val="10"/>
        <rFont val="Calibri"/>
        <family val="2"/>
        <scheme val="minor"/>
      </rPr>
      <t xml:space="preserve"> revisando las causas y generando plan de mejora
</t>
    </r>
    <r>
      <rPr>
        <sz val="10"/>
        <color rgb="FFFF0000"/>
        <rFont val="Calibri"/>
        <family val="2"/>
        <scheme val="minor"/>
      </rPr>
      <t>Desviación:</t>
    </r>
    <r>
      <rPr>
        <sz val="10"/>
        <rFont val="Calibri"/>
        <family val="2"/>
        <scheme val="minor"/>
      </rPr>
      <t xml:space="preserve"> si persiste revisar la acción
</t>
    </r>
    <r>
      <rPr>
        <sz val="10"/>
        <color rgb="FFFF0000"/>
        <rFont val="Calibri"/>
        <family val="2"/>
        <scheme val="minor"/>
      </rPr>
      <t>Evidencia:</t>
    </r>
    <r>
      <rPr>
        <sz val="10"/>
        <rFont val="Calibri"/>
        <family val="2"/>
        <scheme val="minor"/>
      </rPr>
      <t xml:space="preserve">  acción correctiva documentada.</t>
    </r>
  </si>
  <si>
    <r>
      <rPr>
        <sz val="10"/>
        <color rgb="FFFF0000"/>
        <rFont val="Calibri"/>
        <family val="2"/>
        <scheme val="minor"/>
      </rPr>
      <t xml:space="preserve">Responsable: </t>
    </r>
    <r>
      <rPr>
        <sz val="10"/>
        <rFont val="Calibri"/>
        <family val="2"/>
        <scheme val="minor"/>
      </rPr>
      <t xml:space="preserve"> Encargado de novedades</t>
    </r>
    <r>
      <rPr>
        <sz val="10"/>
        <color rgb="FFFF0000"/>
        <rFont val="Calibri"/>
        <family val="2"/>
        <scheme val="minor"/>
      </rPr>
      <t xml:space="preserve">
Periodicidad: </t>
    </r>
    <r>
      <rPr>
        <sz val="10"/>
        <rFont val="Calibri"/>
        <family val="2"/>
        <scheme val="minor"/>
      </rPr>
      <t xml:space="preserve"> permanentemente
</t>
    </r>
    <r>
      <rPr>
        <sz val="10"/>
        <color rgb="FFFF0000"/>
        <rFont val="Calibri"/>
        <family val="2"/>
        <scheme val="minor"/>
      </rPr>
      <t>Qué hace:</t>
    </r>
    <r>
      <rPr>
        <sz val="10"/>
        <rFont val="Calibri"/>
        <family val="2"/>
        <scheme val="minor"/>
      </rPr>
      <t xml:space="preserve"> comunica al grupo de reparto garantías las novedades  que presentan los Jueces.
</t>
    </r>
    <r>
      <rPr>
        <sz val="10"/>
        <color rgb="FFFF0000"/>
        <rFont val="Calibri"/>
        <family val="2"/>
        <scheme val="minor"/>
      </rPr>
      <t xml:space="preserve">Cómo lo hace:  </t>
    </r>
    <r>
      <rPr>
        <sz val="10"/>
        <rFont val="Calibri"/>
        <family val="2"/>
        <scheme val="minor"/>
      </rPr>
      <t>enviando cuadro de novedades por</t>
    </r>
    <r>
      <rPr>
        <sz val="10"/>
        <color rgb="FFFF0000"/>
        <rFont val="Calibri"/>
        <family val="2"/>
        <scheme val="minor"/>
      </rPr>
      <t xml:space="preserve"> </t>
    </r>
    <r>
      <rPr>
        <sz val="10"/>
        <rFont val="Calibri"/>
        <family val="2"/>
        <scheme val="minor"/>
      </rPr>
      <t xml:space="preserve">correo electrónico institucional.
</t>
    </r>
    <r>
      <rPr>
        <sz val="10"/>
        <color rgb="FFFF0000"/>
        <rFont val="Calibri"/>
        <family val="2"/>
        <scheme val="minor"/>
      </rPr>
      <t>Desviación :</t>
    </r>
    <r>
      <rPr>
        <sz val="10"/>
        <rFont val="Calibri"/>
        <family val="2"/>
        <scheme val="minor"/>
      </rPr>
      <t xml:space="preserve"> si no se informan las novedades solicita autorización al Juez Coordinador para proceder en consecuencia.
</t>
    </r>
    <r>
      <rPr>
        <sz val="10"/>
        <color rgb="FFFF0000"/>
        <rFont val="Calibri"/>
        <family val="2"/>
        <scheme val="minor"/>
      </rPr>
      <t xml:space="preserve">Evidencia: </t>
    </r>
    <r>
      <rPr>
        <sz val="10"/>
        <rFont val="Calibri"/>
        <family val="2"/>
        <scheme val="minor"/>
      </rPr>
      <t>correo electrónico institucional.</t>
    </r>
  </si>
  <si>
    <r>
      <t>Responsable:</t>
    </r>
    <r>
      <rPr>
        <sz val="10"/>
        <rFont val="Calibri"/>
        <family val="2"/>
        <scheme val="minor"/>
      </rPr>
      <t xml:space="preserve">  Servidores de juzgados y grupos del centro de servicios.</t>
    </r>
    <r>
      <rPr>
        <sz val="10"/>
        <color rgb="FFFF0000"/>
        <rFont val="Calibri"/>
        <family val="2"/>
        <scheme val="minor"/>
      </rPr>
      <t xml:space="preserve">
Periodicidad:</t>
    </r>
    <r>
      <rPr>
        <sz val="10"/>
        <rFont val="Calibri"/>
        <family val="2"/>
        <scheme val="minor"/>
      </rPr>
      <t xml:space="preserve"> Permanente </t>
    </r>
    <r>
      <rPr>
        <sz val="10"/>
        <color rgb="FFFF0000"/>
        <rFont val="Calibri"/>
        <family val="2"/>
        <scheme val="minor"/>
      </rPr>
      <t xml:space="preserve">
Qué hace:</t>
    </r>
    <r>
      <rPr>
        <sz val="10"/>
        <color rgb="FF0070C0"/>
        <rFont val="Calibri"/>
        <family val="2"/>
        <scheme val="minor"/>
      </rPr>
      <t xml:space="preserve"> </t>
    </r>
    <r>
      <rPr>
        <sz val="10"/>
        <rFont val="Calibri"/>
        <family val="2"/>
        <scheme val="minor"/>
      </rPr>
      <t>Actualizar el expediente  electrónico creado en share point para el SPA Bogotá.</t>
    </r>
    <r>
      <rPr>
        <sz val="10"/>
        <color rgb="FFFF0000"/>
        <rFont val="Calibri"/>
        <family val="2"/>
        <scheme val="minor"/>
      </rPr>
      <t xml:space="preserve">
Cómo lo hace:</t>
    </r>
    <r>
      <rPr>
        <sz val="10"/>
        <rFont val="Calibri"/>
        <family val="2"/>
        <scheme val="minor"/>
      </rPr>
      <t xml:space="preserve"> ingresando toda la documentación que se genere en cada expediente creado en el anaquel virtual, clasificandolos según el protocolo de conformación del expediente electrónico.</t>
    </r>
    <r>
      <rPr>
        <sz val="10"/>
        <color rgb="FFFF0000"/>
        <rFont val="Calibri"/>
        <family val="2"/>
        <scheme val="minor"/>
      </rPr>
      <t xml:space="preserve">
Desviación</t>
    </r>
    <r>
      <rPr>
        <sz val="10"/>
        <rFont val="Calibri"/>
        <family val="2"/>
        <scheme val="minor"/>
      </rPr>
      <t>: si no tiene acceso al expediente solicita acceso a apoyo tecnológico quien concede el permiso a través de enlace.</t>
    </r>
    <r>
      <rPr>
        <sz val="10"/>
        <color rgb="FFFF0000"/>
        <rFont val="Calibri"/>
        <family val="2"/>
        <scheme val="minor"/>
      </rPr>
      <t xml:space="preserve">
Evidencia:</t>
    </r>
    <r>
      <rPr>
        <sz val="10"/>
        <rFont val="Calibri"/>
        <family val="2"/>
        <scheme val="minor"/>
      </rPr>
      <t xml:space="preserve"> Expediente electrónico en share point.</t>
    </r>
    <r>
      <rPr>
        <sz val="10"/>
        <color rgb="FFFF0000"/>
        <rFont val="Calibri"/>
        <family val="2"/>
        <scheme val="minor"/>
      </rPr>
      <t xml:space="preserve">
</t>
    </r>
  </si>
  <si>
    <r>
      <t>Responsable:</t>
    </r>
    <r>
      <rPr>
        <sz val="10"/>
        <rFont val="Calibri"/>
        <family val="2"/>
        <scheme val="minor"/>
      </rPr>
      <t xml:space="preserve">  El  servidor encargado.</t>
    </r>
    <r>
      <rPr>
        <sz val="10"/>
        <color rgb="FFFF0000"/>
        <rFont val="Calibri"/>
        <family val="2"/>
        <scheme val="minor"/>
      </rPr>
      <t xml:space="preserve">
Periodicidad:</t>
    </r>
    <r>
      <rPr>
        <sz val="10"/>
        <rFont val="Calibri"/>
        <family val="2"/>
        <scheme val="minor"/>
      </rPr>
      <t xml:space="preserve"> Cada vez que se detecte la pérdida.  </t>
    </r>
    <r>
      <rPr>
        <sz val="10"/>
        <color rgb="FFFF0000"/>
        <rFont val="Calibri"/>
        <family val="2"/>
        <scheme val="minor"/>
      </rPr>
      <t xml:space="preserve">
Qué hace:</t>
    </r>
    <r>
      <rPr>
        <sz val="10"/>
        <rFont val="Calibri"/>
        <family val="2"/>
        <scheme val="minor"/>
      </rPr>
      <t xml:space="preserve"> busqueda o reconstrucción del documento</t>
    </r>
    <r>
      <rPr>
        <sz val="10"/>
        <color rgb="FFFF0000"/>
        <rFont val="Calibri"/>
        <family val="2"/>
        <scheme val="minor"/>
      </rPr>
      <t xml:space="preserve">
Cómo lo hace:</t>
    </r>
    <r>
      <rPr>
        <sz val="10"/>
        <rFont val="Calibri"/>
        <family val="2"/>
        <scheme val="minor"/>
      </rPr>
      <t xml:space="preserve"> solicitando copias  en archivo o en el juzgado que generó el documento.</t>
    </r>
    <r>
      <rPr>
        <sz val="10"/>
        <color rgb="FFFF0000"/>
        <rFont val="Calibri"/>
        <family val="2"/>
        <scheme val="minor"/>
      </rPr>
      <t xml:space="preserve">
Desviación:</t>
    </r>
    <r>
      <rPr>
        <sz val="10"/>
        <rFont val="Calibri"/>
        <family val="2"/>
        <scheme val="minor"/>
      </rPr>
      <t xml:space="preserve"> si no encuentra el documento realiza informe a coordinación quien da las directrices para proceder en cada caso.</t>
    </r>
    <r>
      <rPr>
        <sz val="10"/>
        <color rgb="FFFF0000"/>
        <rFont val="Calibri"/>
        <family val="2"/>
        <scheme val="minor"/>
      </rPr>
      <t xml:space="preserve">
Evidencia:</t>
    </r>
    <r>
      <rPr>
        <sz val="10"/>
        <rFont val="Calibri"/>
        <family val="2"/>
        <scheme val="minor"/>
      </rPr>
      <t xml:space="preserve"> informe a Coordinación de la pérdida del documento.</t>
    </r>
    <r>
      <rPr>
        <sz val="10"/>
        <color rgb="FFFF0000"/>
        <rFont val="Calibri"/>
        <family val="2"/>
        <scheme val="minor"/>
      </rPr>
      <t xml:space="preserve">
</t>
    </r>
  </si>
  <si>
    <r>
      <t>Responsable:</t>
    </r>
    <r>
      <rPr>
        <sz val="10"/>
        <rFont val="Calibri"/>
        <family val="2"/>
        <scheme val="minor"/>
      </rPr>
      <t xml:space="preserve">  Líder grupo archivo y servidores del grupo</t>
    </r>
    <r>
      <rPr>
        <sz val="10"/>
        <color rgb="FFFF0000"/>
        <rFont val="Calibri"/>
        <family val="2"/>
        <scheme val="minor"/>
      </rPr>
      <t xml:space="preserve">
Periodicidad:</t>
    </r>
    <r>
      <rPr>
        <sz val="10"/>
        <rFont val="Calibri"/>
        <family val="2"/>
        <scheme val="minor"/>
      </rPr>
      <t xml:space="preserve"> Cada vez que se presente  movimiento de expedientes físicos</t>
    </r>
    <r>
      <rPr>
        <sz val="10"/>
        <color rgb="FFFF0000"/>
        <rFont val="Calibri"/>
        <family val="2"/>
        <scheme val="minor"/>
      </rPr>
      <t xml:space="preserve">
Qué hace: </t>
    </r>
    <r>
      <rPr>
        <sz val="10"/>
        <rFont val="Calibri"/>
        <family val="2"/>
        <scheme val="minor"/>
      </rPr>
      <t xml:space="preserve">Registra en Justicia XXI la ubicación del proceso  y en base excel las entradas y salidas de expedientes </t>
    </r>
    <r>
      <rPr>
        <sz val="10"/>
        <color rgb="FFFF0000"/>
        <rFont val="Calibri"/>
        <family val="2"/>
        <scheme val="minor"/>
      </rPr>
      <t xml:space="preserve">
Cómo lo hace: </t>
    </r>
    <r>
      <rPr>
        <sz val="10"/>
        <rFont val="Calibri"/>
        <family val="2"/>
        <scheme val="minor"/>
      </rPr>
      <t>ingresando los items solicitados tanto en Justicia XXI  como en la base.</t>
    </r>
    <r>
      <rPr>
        <sz val="10"/>
        <color rgb="FFFF0000"/>
        <rFont val="Calibri"/>
        <family val="2"/>
        <scheme val="minor"/>
      </rPr>
      <t xml:space="preserve">
Desviación:</t>
    </r>
    <r>
      <rPr>
        <sz val="10"/>
        <color rgb="FF0070C0"/>
        <rFont val="Calibri"/>
        <family val="2"/>
        <scheme val="minor"/>
      </rPr>
      <t xml:space="preserve"> </t>
    </r>
    <r>
      <rPr>
        <sz val="10"/>
        <rFont val="Calibri"/>
        <family val="2"/>
        <scheme val="minor"/>
      </rPr>
      <t xml:space="preserve">Si se registra el movimiento con errores se debe corregir tan pronto se detecta el error </t>
    </r>
    <r>
      <rPr>
        <sz val="10"/>
        <color rgb="FFFF0000"/>
        <rFont val="Calibri"/>
        <family val="2"/>
        <scheme val="minor"/>
      </rPr>
      <t xml:space="preserve">
Evidencia: </t>
    </r>
    <r>
      <rPr>
        <sz val="10"/>
        <rFont val="Calibri"/>
        <family val="2"/>
        <scheme val="minor"/>
      </rPr>
      <t>Ubicación del expediente en justicia XXI actualizada. Base excel actualizada.</t>
    </r>
  </si>
  <si>
    <t>Acciones en la Unidad de Informática del Consejo Superior</t>
  </si>
  <si>
    <r>
      <t>Responsable:</t>
    </r>
    <r>
      <rPr>
        <sz val="10"/>
        <rFont val="Calibri"/>
        <family val="2"/>
        <scheme val="minor"/>
      </rPr>
      <t xml:space="preserve">  Grupo Apoyo Tecnológico; Líder de grupo</t>
    </r>
    <r>
      <rPr>
        <sz val="10"/>
        <color rgb="FFFF0000"/>
        <rFont val="Calibri"/>
        <family val="2"/>
        <scheme val="minor"/>
      </rPr>
      <t xml:space="preserve">
Periodicidad:</t>
    </r>
    <r>
      <rPr>
        <sz val="10"/>
        <rFont val="Calibri"/>
        <family val="2"/>
        <scheme val="minor"/>
      </rPr>
      <t xml:space="preserve"> diaria, semanal o mensual según actividad</t>
    </r>
    <r>
      <rPr>
        <sz val="10"/>
        <color rgb="FFFF0000"/>
        <rFont val="Calibri"/>
        <family val="2"/>
        <scheme val="minor"/>
      </rPr>
      <t xml:space="preserve">
Qué hace:</t>
    </r>
    <r>
      <rPr>
        <sz val="10"/>
        <rFont val="Calibri"/>
        <family val="2"/>
        <scheme val="minor"/>
      </rPr>
      <t xml:space="preserve"> Copia de la información </t>
    </r>
    <r>
      <rPr>
        <sz val="10"/>
        <color rgb="FFFF0000"/>
        <rFont val="Calibri"/>
        <family val="2"/>
        <scheme val="minor"/>
      </rPr>
      <t xml:space="preserve">
Cómo lo hace:</t>
    </r>
    <r>
      <rPr>
        <sz val="10"/>
        <rFont val="Calibri"/>
        <family val="2"/>
        <scheme val="minor"/>
      </rPr>
      <t xml:space="preserve"> guardar la información en One Drive o aplicativo para el efecto.</t>
    </r>
    <r>
      <rPr>
        <sz val="10"/>
        <color rgb="FFFF0000"/>
        <rFont val="Calibri"/>
        <family val="2"/>
        <scheme val="minor"/>
      </rPr>
      <t xml:space="preserve">
Desviación:</t>
    </r>
    <r>
      <rPr>
        <sz val="10"/>
        <rFont val="Calibri"/>
        <family val="2"/>
        <scheme val="minor"/>
      </rPr>
      <t xml:space="preserve"> Comprobar copias de seguridad y realizar de nuevo.</t>
    </r>
    <r>
      <rPr>
        <sz val="10"/>
        <color rgb="FFFF0000"/>
        <rFont val="Calibri"/>
        <family val="2"/>
        <scheme val="minor"/>
      </rPr>
      <t xml:space="preserve">
Evidencia:</t>
    </r>
    <r>
      <rPr>
        <sz val="10"/>
        <rFont val="Calibri"/>
        <family val="2"/>
        <scheme val="minor"/>
      </rPr>
      <t xml:space="preserve"> Back-ups</t>
    </r>
    <r>
      <rPr>
        <sz val="10"/>
        <color rgb="FFFF0000"/>
        <rFont val="Calibri"/>
        <family val="2"/>
        <scheme val="minor"/>
      </rPr>
      <t xml:space="preserve">
</t>
    </r>
  </si>
  <si>
    <r>
      <t>Responsable:</t>
    </r>
    <r>
      <rPr>
        <sz val="10"/>
        <rFont val="Calibri"/>
        <family val="2"/>
        <scheme val="minor"/>
      </rPr>
      <t xml:space="preserve">  Líder de grupo</t>
    </r>
    <r>
      <rPr>
        <sz val="10"/>
        <color rgb="FFFF0000"/>
        <rFont val="Calibri"/>
        <family val="2"/>
        <scheme val="minor"/>
      </rPr>
      <t xml:space="preserve">
Periodicidad:</t>
    </r>
    <r>
      <rPr>
        <sz val="10"/>
        <rFont val="Calibri"/>
        <family val="2"/>
        <scheme val="minor"/>
      </rPr>
      <t xml:space="preserve"> diaria, semanal o mensual según procedimiento.</t>
    </r>
    <r>
      <rPr>
        <sz val="10"/>
        <color rgb="FFFF0000"/>
        <rFont val="Calibri"/>
        <family val="2"/>
        <scheme val="minor"/>
      </rPr>
      <t xml:space="preserve">
Qué hace:</t>
    </r>
    <r>
      <rPr>
        <sz val="10"/>
        <rFont val="Calibri"/>
        <family val="2"/>
        <scheme val="minor"/>
      </rPr>
      <t xml:space="preserve"> Copias de seguridad de las bases de control y de la información relevante en cada grupo..</t>
    </r>
    <r>
      <rPr>
        <sz val="10"/>
        <color rgb="FFFF0000"/>
        <rFont val="Calibri"/>
        <family val="2"/>
        <scheme val="minor"/>
      </rPr>
      <t xml:space="preserve">
Cómo lo hace:</t>
    </r>
    <r>
      <rPr>
        <sz val="10"/>
        <rFont val="Calibri"/>
        <family val="2"/>
        <scheme val="minor"/>
      </rPr>
      <t xml:space="preserve"> guardar la información en One Drive del grupo; en discos externos, en lugar diferente al de trabajo.</t>
    </r>
    <r>
      <rPr>
        <sz val="10"/>
        <color rgb="FFFF0000"/>
        <rFont val="Calibri"/>
        <family val="2"/>
        <scheme val="minor"/>
      </rPr>
      <t xml:space="preserve">
Desviación:</t>
    </r>
    <r>
      <rPr>
        <sz val="10"/>
        <rFont val="Calibri"/>
        <family val="2"/>
        <scheme val="minor"/>
      </rPr>
      <t xml:space="preserve"> Comprobar copias de seguridad y realizar de nuevo.</t>
    </r>
    <r>
      <rPr>
        <sz val="10"/>
        <color rgb="FFFF0000"/>
        <rFont val="Calibri"/>
        <family val="2"/>
        <scheme val="minor"/>
      </rPr>
      <t xml:space="preserve">
Evidencia:</t>
    </r>
    <r>
      <rPr>
        <sz val="10"/>
        <rFont val="Calibri"/>
        <family val="2"/>
        <scheme val="minor"/>
      </rPr>
      <t xml:space="preserve"> Back-ups</t>
    </r>
    <r>
      <rPr>
        <sz val="10"/>
        <color rgb="FFFF0000"/>
        <rFont val="Calibri"/>
        <family val="2"/>
        <scheme val="minor"/>
      </rPr>
      <t xml:space="preserve">
</t>
    </r>
  </si>
  <si>
    <r>
      <t>Responsable:</t>
    </r>
    <r>
      <rPr>
        <sz val="10"/>
        <rFont val="Calibri"/>
        <family val="2"/>
        <scheme val="minor"/>
      </rPr>
      <t xml:space="preserve">  Grupo Apoyo Tecnológico</t>
    </r>
    <r>
      <rPr>
        <sz val="10"/>
        <color rgb="FFFF0000"/>
        <rFont val="Calibri"/>
        <family val="2"/>
        <scheme val="minor"/>
      </rPr>
      <t xml:space="preserve">
Periodicidad:</t>
    </r>
    <r>
      <rPr>
        <sz val="10"/>
        <rFont val="Calibri"/>
        <family val="2"/>
        <scheme val="minor"/>
      </rPr>
      <t xml:space="preserve"> mensual</t>
    </r>
    <r>
      <rPr>
        <sz val="10"/>
        <color rgb="FFFF0000"/>
        <rFont val="Calibri"/>
        <family val="2"/>
        <scheme val="minor"/>
      </rPr>
      <t xml:space="preserve">
Qué hace:</t>
    </r>
    <r>
      <rPr>
        <sz val="10"/>
        <rFont val="Calibri"/>
        <family val="2"/>
        <scheme val="minor"/>
      </rPr>
      <t xml:space="preserve"> mantenimiento preventivo</t>
    </r>
    <r>
      <rPr>
        <sz val="10"/>
        <color rgb="FFFF0000"/>
        <rFont val="Calibri"/>
        <family val="2"/>
        <scheme val="minor"/>
      </rPr>
      <t xml:space="preserve">
Cómo lo hace:</t>
    </r>
    <r>
      <rPr>
        <sz val="10"/>
        <rFont val="Calibri"/>
        <family val="2"/>
        <scheme val="minor"/>
      </rPr>
      <t xml:space="preserve"> De acuerdo con los programas de la unidad de informática. </t>
    </r>
    <r>
      <rPr>
        <sz val="10"/>
        <color rgb="FFFF0000"/>
        <rFont val="Calibri"/>
        <family val="2"/>
        <scheme val="minor"/>
      </rPr>
      <t xml:space="preserve">
Desviación:</t>
    </r>
    <r>
      <rPr>
        <sz val="10"/>
        <rFont val="Calibri"/>
        <family val="2"/>
        <scheme val="minor"/>
      </rPr>
      <t xml:space="preserve"> Atender las fallas que se presenten en el complejo para restablecimiento del servicio.</t>
    </r>
    <r>
      <rPr>
        <sz val="10"/>
        <color rgb="FFFF0000"/>
        <rFont val="Calibri"/>
        <family val="2"/>
        <scheme val="minor"/>
      </rPr>
      <t xml:space="preserve">
Evidencia:</t>
    </r>
    <r>
      <rPr>
        <sz val="10"/>
        <rFont val="Calibri"/>
        <family val="2"/>
        <scheme val="minor"/>
      </rPr>
      <t xml:space="preserve"> bases de control de actividades.</t>
    </r>
    <r>
      <rPr>
        <sz val="10"/>
        <color rgb="FFFF0000"/>
        <rFont val="Calibri"/>
        <family val="2"/>
        <scheme val="minor"/>
      </rPr>
      <t xml:space="preserve">
</t>
    </r>
  </si>
  <si>
    <r>
      <t>Responsable:</t>
    </r>
    <r>
      <rPr>
        <sz val="10"/>
        <rFont val="Calibri"/>
        <family val="2"/>
        <scheme val="minor"/>
      </rPr>
      <t xml:space="preserve">  Grupo Apoyo tecnológico</t>
    </r>
    <r>
      <rPr>
        <sz val="10"/>
        <color rgb="FFFF0000"/>
        <rFont val="Calibri"/>
        <family val="2"/>
        <scheme val="minor"/>
      </rPr>
      <t xml:space="preserve">
Periodicidad:</t>
    </r>
    <r>
      <rPr>
        <sz val="10"/>
        <rFont val="Calibri"/>
        <family val="2"/>
        <scheme val="minor"/>
      </rPr>
      <t xml:space="preserve"> Permanente</t>
    </r>
    <r>
      <rPr>
        <sz val="10"/>
        <color rgb="FFFF0000"/>
        <rFont val="Calibri"/>
        <family val="2"/>
        <scheme val="minor"/>
      </rPr>
      <t xml:space="preserve">
Qué hace:</t>
    </r>
    <r>
      <rPr>
        <sz val="10"/>
        <rFont val="Calibri"/>
        <family val="2"/>
        <scheme val="minor"/>
      </rPr>
      <t xml:space="preserve"> Solucionar la falla presentada.</t>
    </r>
    <r>
      <rPr>
        <sz val="10"/>
        <color rgb="FFFF0000"/>
        <rFont val="Calibri"/>
        <family val="2"/>
        <scheme val="minor"/>
      </rPr>
      <t xml:space="preserve">
Cómo lo hace:</t>
    </r>
    <r>
      <rPr>
        <sz val="10"/>
        <rFont val="Calibri"/>
        <family val="2"/>
        <scheme val="minor"/>
      </rPr>
      <t xml:space="preserve"> Coordinando con mesa de ayuda o unidad de informática.</t>
    </r>
    <r>
      <rPr>
        <sz val="10"/>
        <color rgb="FFFF0000"/>
        <rFont val="Calibri"/>
        <family val="2"/>
        <scheme val="minor"/>
      </rPr>
      <t xml:space="preserve">
Desviación:</t>
    </r>
    <r>
      <rPr>
        <sz val="10"/>
        <rFont val="Calibri"/>
        <family val="2"/>
        <scheme val="minor"/>
      </rPr>
      <t xml:space="preserve">  Estar informando el avance en la solución.</t>
    </r>
    <r>
      <rPr>
        <sz val="10"/>
        <color rgb="FFFF0000"/>
        <rFont val="Calibri"/>
        <family val="2"/>
        <scheme val="minor"/>
      </rPr>
      <t xml:space="preserve">
Evidencia: </t>
    </r>
    <r>
      <rPr>
        <sz val="10"/>
        <rFont val="Calibri"/>
        <family val="2"/>
        <scheme val="minor"/>
      </rPr>
      <t>comunicados, correos electrónicos.</t>
    </r>
    <r>
      <rPr>
        <sz val="10"/>
        <color rgb="FFFF0000"/>
        <rFont val="Calibri"/>
        <family val="2"/>
        <scheme val="minor"/>
      </rPr>
      <t xml:space="preserve">
</t>
    </r>
  </si>
  <si>
    <r>
      <t>Responsable:</t>
    </r>
    <r>
      <rPr>
        <sz val="10"/>
        <rFont val="Calibri"/>
        <family val="2"/>
        <scheme val="minor"/>
      </rPr>
      <t xml:space="preserve">  Grupo Apoyo Tecnológico</t>
    </r>
    <r>
      <rPr>
        <sz val="10"/>
        <color rgb="FFFF0000"/>
        <rFont val="Calibri"/>
        <family val="2"/>
        <scheme val="minor"/>
      </rPr>
      <t xml:space="preserve">
Periodicidad:</t>
    </r>
    <r>
      <rPr>
        <sz val="10"/>
        <rFont val="Calibri"/>
        <family val="2"/>
        <scheme val="minor"/>
      </rPr>
      <t xml:space="preserve"> Permanente</t>
    </r>
    <r>
      <rPr>
        <sz val="10"/>
        <color rgb="FFFF0000"/>
        <rFont val="Calibri"/>
        <family val="2"/>
        <scheme val="minor"/>
      </rPr>
      <t xml:space="preserve">
Qué hace:</t>
    </r>
    <r>
      <rPr>
        <sz val="10"/>
        <rFont val="Calibri"/>
        <family val="2"/>
        <scheme val="minor"/>
      </rPr>
      <t xml:space="preserve"> Controla acceso a información reservada en los expedientes del anaquel virtual. </t>
    </r>
    <r>
      <rPr>
        <sz val="10"/>
        <color rgb="FFFF0000"/>
        <rFont val="Calibri"/>
        <family val="2"/>
        <scheme val="minor"/>
      </rPr>
      <t xml:space="preserve">
Cómo lo hace:</t>
    </r>
    <r>
      <rPr>
        <sz val="10"/>
        <rFont val="Calibri"/>
        <family val="2"/>
        <scheme val="minor"/>
      </rPr>
      <t xml:space="preserve"> Dando permisos de acceso a los expedientes  virtuales, previa solicitud o enviando el enlace al servidor que debe realizar trámites en los diferentes grupos.</t>
    </r>
    <r>
      <rPr>
        <sz val="10"/>
        <color rgb="FFFF0000"/>
        <rFont val="Calibri"/>
        <family val="2"/>
        <scheme val="minor"/>
      </rPr>
      <t xml:space="preserve">
Desviación:</t>
    </r>
    <r>
      <rPr>
        <sz val="10"/>
        <rFont val="Calibri"/>
        <family val="2"/>
        <scheme val="minor"/>
      </rPr>
      <t xml:space="preserve"> Revisar filtración de información reservada. </t>
    </r>
    <r>
      <rPr>
        <sz val="10"/>
        <color rgb="FFFF0000"/>
        <rFont val="Calibri"/>
        <family val="2"/>
        <scheme val="minor"/>
      </rPr>
      <t xml:space="preserve">
Evidencia:</t>
    </r>
    <r>
      <rPr>
        <sz val="10"/>
        <rFont val="Calibri"/>
        <family val="2"/>
        <scheme val="minor"/>
      </rPr>
      <t xml:space="preserve"> Diseño de aplicativos; Permisos concedidos.</t>
    </r>
    <r>
      <rPr>
        <sz val="10"/>
        <color rgb="FFFF0000"/>
        <rFont val="Calibri"/>
        <family val="2"/>
        <scheme val="minor"/>
      </rPr>
      <t xml:space="preserve">
</t>
    </r>
  </si>
  <si>
    <t>Acciones de comunicación institucional</t>
  </si>
  <si>
    <t>Acciones en la Unidad de Informática del Consejo Superior o en la instancia que corresponda.</t>
  </si>
  <si>
    <r>
      <t>Responsable:</t>
    </r>
    <r>
      <rPr>
        <sz val="10"/>
        <rFont val="Calibri"/>
        <family val="2"/>
        <scheme val="minor"/>
      </rPr>
      <t xml:space="preserve">  Servidores de los juzgados. </t>
    </r>
    <r>
      <rPr>
        <sz val="10"/>
        <color rgb="FFFF0000"/>
        <rFont val="Calibri"/>
        <family val="2"/>
        <scheme val="minor"/>
      </rPr>
      <t xml:space="preserve">
Periodicidad:</t>
    </r>
    <r>
      <rPr>
        <sz val="10"/>
        <rFont val="Calibri"/>
        <family val="2"/>
        <scheme val="minor"/>
      </rPr>
      <t xml:space="preserve"> Permanente</t>
    </r>
    <r>
      <rPr>
        <sz val="10"/>
        <color rgb="FFFF0000"/>
        <rFont val="Calibri"/>
        <family val="2"/>
        <scheme val="minor"/>
      </rPr>
      <t xml:space="preserve">
Qué hace:</t>
    </r>
    <r>
      <rPr>
        <sz val="10"/>
        <rFont val="Calibri"/>
        <family val="2"/>
        <scheme val="minor"/>
      </rPr>
      <t xml:space="preserve"> Proteger u ocultar la  información resevada de los expedientes judiciales. </t>
    </r>
    <r>
      <rPr>
        <sz val="10"/>
        <color rgb="FFFF0000"/>
        <rFont val="Calibri"/>
        <family val="2"/>
        <scheme val="minor"/>
      </rPr>
      <t xml:space="preserve">
Cómo lo hace:</t>
    </r>
    <r>
      <rPr>
        <sz val="10"/>
        <rFont val="Calibri"/>
        <family val="2"/>
        <scheme val="minor"/>
      </rPr>
      <t xml:space="preserve"> No haciendo públicos los documentos o enlaces a los mismos, hasta que se  supere la etapa de reserva.</t>
    </r>
    <r>
      <rPr>
        <sz val="10"/>
        <color rgb="FFFF0000"/>
        <rFont val="Calibri"/>
        <family val="2"/>
        <scheme val="minor"/>
      </rPr>
      <t xml:space="preserve">
Desviación:</t>
    </r>
    <r>
      <rPr>
        <sz val="10"/>
        <rFont val="Calibri"/>
        <family val="2"/>
        <scheme val="minor"/>
      </rPr>
      <t xml:space="preserve"> retirar la información reservada que se publicó o filtró inmediatamente se detecte el error.</t>
    </r>
    <r>
      <rPr>
        <sz val="10"/>
        <color rgb="FFFF0000"/>
        <rFont val="Calibri"/>
        <family val="2"/>
        <scheme val="minor"/>
      </rPr>
      <t xml:space="preserve">
Evidencia:</t>
    </r>
    <r>
      <rPr>
        <sz val="10"/>
        <rFont val="Calibri"/>
        <family val="2"/>
        <scheme val="minor"/>
      </rPr>
      <t xml:space="preserve"> documentos reservados protegidos en los expedientes virtuales y físicos.</t>
    </r>
    <r>
      <rPr>
        <sz val="10"/>
        <color rgb="FFFF0000"/>
        <rFont val="Calibri"/>
        <family val="2"/>
        <scheme val="minor"/>
      </rPr>
      <t xml:space="preserve">
</t>
    </r>
  </si>
  <si>
    <r>
      <t>Responsable:</t>
    </r>
    <r>
      <rPr>
        <sz val="10"/>
        <rFont val="Calibri"/>
        <family val="2"/>
        <scheme val="minor"/>
      </rPr>
      <t xml:space="preserve">  Todos los servidores judiciales.</t>
    </r>
    <r>
      <rPr>
        <sz val="10"/>
        <color rgb="FFFF0000"/>
        <rFont val="Calibri"/>
        <family val="2"/>
        <scheme val="minor"/>
      </rPr>
      <t xml:space="preserve">
Periodicidad:</t>
    </r>
    <r>
      <rPr>
        <sz val="10"/>
        <rFont val="Calibri"/>
        <family val="2"/>
        <scheme val="minor"/>
      </rPr>
      <t xml:space="preserve"> Permanentemente</t>
    </r>
    <r>
      <rPr>
        <sz val="10"/>
        <color rgb="FFFF0000"/>
        <rFont val="Calibri"/>
        <family val="2"/>
        <scheme val="minor"/>
      </rPr>
      <t xml:space="preserve">
Qué hace:</t>
    </r>
    <r>
      <rPr>
        <sz val="10"/>
        <rFont val="Calibri"/>
        <family val="2"/>
        <scheme val="minor"/>
      </rPr>
      <t xml:space="preserve"> Conocer y aplicar el Código de Ética.
Cumplir lo estipulado en la Ley 270 de 1996, deberes y  prohibiciones de los servidores.
Tomar conciencia de las implicaciones del incumplimiento.</t>
    </r>
    <r>
      <rPr>
        <sz val="10"/>
        <color rgb="FFFF0000"/>
        <rFont val="Calibri"/>
        <family val="2"/>
        <scheme val="minor"/>
      </rPr>
      <t xml:space="preserve">
Cómo lo hace:</t>
    </r>
    <r>
      <rPr>
        <sz val="10"/>
        <rFont val="Calibri"/>
        <family val="2"/>
        <scheme val="minor"/>
      </rPr>
      <t xml:space="preserve"> Estudiando y aplicando la normatividad aplicable.</t>
    </r>
    <r>
      <rPr>
        <sz val="10"/>
        <color rgb="FFFF0000"/>
        <rFont val="Calibri"/>
        <family val="2"/>
        <scheme val="minor"/>
      </rPr>
      <t xml:space="preserve">
Desviación:</t>
    </r>
    <r>
      <rPr>
        <sz val="10"/>
        <rFont val="Calibri"/>
        <family val="2"/>
        <scheme val="minor"/>
      </rPr>
      <t xml:space="preserve"> Realizar capacitaciones.</t>
    </r>
    <r>
      <rPr>
        <sz val="10"/>
        <color rgb="FFFF0000"/>
        <rFont val="Calibri"/>
        <family val="2"/>
        <scheme val="minor"/>
      </rPr>
      <t xml:space="preserve">
Evidencia:</t>
    </r>
    <r>
      <rPr>
        <sz val="10"/>
        <rFont val="Calibri"/>
        <family val="2"/>
        <scheme val="minor"/>
      </rPr>
      <t xml:space="preserve"> Listas de asitencia, actas de apacitación.</t>
    </r>
  </si>
  <si>
    <t>Acciones en la Comisión Seccional de Disciplina</t>
  </si>
  <si>
    <r>
      <rPr>
        <sz val="10"/>
        <color rgb="FFFF0000"/>
        <rFont val="Calibri"/>
        <family val="2"/>
        <scheme val="minor"/>
      </rPr>
      <t xml:space="preserve">Responsable: </t>
    </r>
    <r>
      <rPr>
        <sz val="10"/>
        <rFont val="Calibri"/>
        <family val="2"/>
        <scheme val="minor"/>
      </rPr>
      <t xml:space="preserve"> Líderes de  grupos .</t>
    </r>
    <r>
      <rPr>
        <sz val="10"/>
        <color rgb="FFFF0000"/>
        <rFont val="Calibri"/>
        <family val="2"/>
        <scheme val="minor"/>
      </rPr>
      <t xml:space="preserve">
Periodicidad: </t>
    </r>
    <r>
      <rPr>
        <sz val="10"/>
        <rFont val="Calibri"/>
        <family val="2"/>
        <scheme val="minor"/>
      </rPr>
      <t xml:space="preserve"> Permanentemente
</t>
    </r>
    <r>
      <rPr>
        <sz val="10"/>
        <color rgb="FFFF0000"/>
        <rFont val="Calibri"/>
        <family val="2"/>
        <scheme val="minor"/>
      </rPr>
      <t>Qué hace:</t>
    </r>
    <r>
      <rPr>
        <sz val="10"/>
        <rFont val="Calibri"/>
        <family val="2"/>
        <scheme val="minor"/>
      </rPr>
      <t xml:space="preserve"> Actualizar y verificar el cumplimiento de los  procedimientos del grupo asignado.
</t>
    </r>
    <r>
      <rPr>
        <sz val="10"/>
        <color rgb="FFFF0000"/>
        <rFont val="Calibri"/>
        <family val="2"/>
        <scheme val="minor"/>
      </rPr>
      <t xml:space="preserve">Cómo lo hace: </t>
    </r>
    <r>
      <rPr>
        <sz val="10"/>
        <rFont val="Calibri"/>
        <family val="2"/>
        <scheme val="minor"/>
      </rPr>
      <t xml:space="preserve">Revisar periodicamente los procedimientos incluyendo las mejoras tecnológicas.
Dar a conocer la última versión a través de capacitación a los integrantes del grupo.
</t>
    </r>
    <r>
      <rPr>
        <sz val="10"/>
        <color rgb="FFFF0000"/>
        <rFont val="Calibri"/>
        <family val="2"/>
        <scheme val="minor"/>
      </rPr>
      <t>Desviación:</t>
    </r>
    <r>
      <rPr>
        <sz val="10"/>
        <rFont val="Calibri"/>
        <family val="2"/>
        <scheme val="minor"/>
      </rPr>
      <t xml:space="preserve"> Revisión, reinducción y capacitación.
</t>
    </r>
    <r>
      <rPr>
        <sz val="10"/>
        <color rgb="FFFF0000"/>
        <rFont val="Calibri"/>
        <family val="2"/>
        <scheme val="minor"/>
      </rPr>
      <t>Evidencia:</t>
    </r>
    <r>
      <rPr>
        <sz val="10"/>
        <rFont val="Calibri"/>
        <family val="2"/>
        <scheme val="minor"/>
      </rPr>
      <t xml:space="preserve"> Versión actualizada de los procedimientos.
Informes a Coordinación.
Actas de capacitación.</t>
    </r>
  </si>
  <si>
    <r>
      <rPr>
        <sz val="10"/>
        <color rgb="FFFF0000"/>
        <rFont val="Calibri"/>
        <scheme val="minor"/>
      </rPr>
      <t>Responsable:</t>
    </r>
    <r>
      <rPr>
        <sz val="10"/>
        <color rgb="FF000000"/>
        <rFont val="Calibri"/>
        <scheme val="minor"/>
      </rPr>
      <t xml:space="preserve">  Líderes y Grupo apoyo tecnológico
</t>
    </r>
    <r>
      <rPr>
        <sz val="10"/>
        <color rgb="FFFF0000"/>
        <rFont val="Calibri"/>
        <scheme val="minor"/>
      </rPr>
      <t>Periodicidad:</t>
    </r>
    <r>
      <rPr>
        <sz val="10"/>
        <color rgb="FF000000"/>
        <rFont val="Calibri"/>
        <scheme val="minor"/>
      </rPr>
      <t xml:space="preserve"> Permanentemente
</t>
    </r>
    <r>
      <rPr>
        <sz val="10"/>
        <color rgb="FFFF0000"/>
        <rFont val="Calibri"/>
        <scheme val="minor"/>
      </rPr>
      <t>Qué hace:</t>
    </r>
    <r>
      <rPr>
        <sz val="10"/>
        <color rgb="FF000000"/>
        <rFont val="Calibri"/>
        <scheme val="minor"/>
      </rPr>
      <t xml:space="preserve"> Fortalecer los controles asociados a las actividades susceptibles al riesgo de corrupción en cada procedimiento.
</t>
    </r>
    <r>
      <rPr>
        <sz val="10"/>
        <color rgb="FFFF0000"/>
        <rFont val="Calibri"/>
        <scheme val="minor"/>
      </rPr>
      <t>Cómo lo hace:</t>
    </r>
    <r>
      <rPr>
        <sz val="10"/>
        <color rgb="FF000000"/>
        <rFont val="Calibri"/>
        <scheme val="minor"/>
      </rPr>
      <t xml:space="preserve"> Revisisón de métodos en los procedimientos.
</t>
    </r>
    <r>
      <rPr>
        <sz val="10"/>
        <color rgb="FFFF0000"/>
        <rFont val="Calibri"/>
        <scheme val="minor"/>
      </rPr>
      <t>Desviación:</t>
    </r>
    <r>
      <rPr>
        <sz val="10"/>
        <color rgb="FF000000"/>
        <rFont val="Calibri"/>
        <scheme val="minor"/>
      </rPr>
      <t xml:space="preserve"> Ajustar los métodos.
</t>
    </r>
    <r>
      <rPr>
        <sz val="10"/>
        <color rgb="FFFF0000"/>
        <rFont val="Calibri"/>
        <scheme val="minor"/>
      </rPr>
      <t>Evidencia:</t>
    </r>
    <r>
      <rPr>
        <sz val="10"/>
        <color rgb="FF000000"/>
        <rFont val="Calibri"/>
        <scheme val="minor"/>
      </rPr>
      <t xml:space="preserve"> Versión actualizada de los procedimientos.</t>
    </r>
  </si>
  <si>
    <r>
      <t>Responsable:</t>
    </r>
    <r>
      <rPr>
        <sz val="10"/>
        <rFont val="Calibri"/>
        <family val="2"/>
        <scheme val="minor"/>
      </rPr>
      <t xml:space="preserve">  Líder de grupo</t>
    </r>
    <r>
      <rPr>
        <sz val="10"/>
        <color rgb="FFFF0000"/>
        <rFont val="Calibri"/>
        <family val="2"/>
        <scheme val="minor"/>
      </rPr>
      <t xml:space="preserve">
Periodicidad:</t>
    </r>
    <r>
      <rPr>
        <sz val="10"/>
        <rFont val="Calibri"/>
        <family val="2"/>
        <scheme val="minor"/>
      </rPr>
      <t xml:space="preserve"> Cuando se presente </t>
    </r>
    <r>
      <rPr>
        <sz val="10"/>
        <color rgb="FFFF0000"/>
        <rFont val="Calibri"/>
        <family val="2"/>
        <scheme val="minor"/>
      </rPr>
      <t xml:space="preserve">
Qué hace:</t>
    </r>
    <r>
      <rPr>
        <sz val="10"/>
        <rFont val="Calibri"/>
        <family val="2"/>
        <scheme val="minor"/>
      </rPr>
      <t xml:space="preserve"> Reorganizar el grupo </t>
    </r>
    <r>
      <rPr>
        <sz val="10"/>
        <color rgb="FFFF0000"/>
        <rFont val="Calibri"/>
        <family val="2"/>
        <scheme val="minor"/>
      </rPr>
      <t xml:space="preserve">
Cómo lo hace:</t>
    </r>
    <r>
      <rPr>
        <sz val="10"/>
        <rFont val="Calibri"/>
        <family val="2"/>
        <scheme val="minor"/>
      </rPr>
      <t xml:space="preserve"> Asignando trámites de acuerdo al conocimiento y experienciadel personal</t>
    </r>
    <r>
      <rPr>
        <sz val="10"/>
        <color rgb="FFFF0000"/>
        <rFont val="Calibri"/>
        <family val="2"/>
        <scheme val="minor"/>
      </rPr>
      <t xml:space="preserve">
Desviación:</t>
    </r>
    <r>
      <rPr>
        <sz val="10"/>
        <rFont val="Calibri"/>
        <family val="2"/>
        <scheme val="minor"/>
      </rPr>
      <t xml:space="preserve"> Ajustar el programa</t>
    </r>
    <r>
      <rPr>
        <sz val="10"/>
        <color rgb="FFFF0000"/>
        <rFont val="Calibri"/>
        <family val="2"/>
        <scheme val="minor"/>
      </rPr>
      <t xml:space="preserve">
Evidencia:</t>
    </r>
    <r>
      <rPr>
        <sz val="10"/>
        <rFont val="Calibri"/>
        <family val="2"/>
        <scheme val="minor"/>
      </rPr>
      <t xml:space="preserve"> Bases de control.</t>
    </r>
  </si>
  <si>
    <r>
      <t>Responsable:</t>
    </r>
    <r>
      <rPr>
        <sz val="10"/>
        <rFont val="Calibri"/>
        <family val="2"/>
        <scheme val="minor"/>
      </rPr>
      <t xml:space="preserve">  Líder de grupo TH</t>
    </r>
    <r>
      <rPr>
        <sz val="10"/>
        <color rgb="FFFF0000"/>
        <rFont val="Calibri"/>
        <family val="2"/>
        <scheme val="minor"/>
      </rPr>
      <t xml:space="preserve">
Periodicidad:</t>
    </r>
    <r>
      <rPr>
        <sz val="10"/>
        <rFont val="Calibri"/>
        <family val="2"/>
        <scheme val="minor"/>
      </rPr>
      <t xml:space="preserve"> Cuando se presente </t>
    </r>
    <r>
      <rPr>
        <sz val="10"/>
        <color rgb="FFFF0000"/>
        <rFont val="Calibri"/>
        <family val="2"/>
        <scheme val="minor"/>
      </rPr>
      <t xml:space="preserve">
Qué hace:</t>
    </r>
    <r>
      <rPr>
        <sz val="10"/>
        <rFont val="Calibri"/>
        <family val="2"/>
        <scheme val="minor"/>
      </rPr>
      <t xml:space="preserve"> Reorganizar  grupos.</t>
    </r>
    <r>
      <rPr>
        <sz val="10"/>
        <color rgb="FFFF0000"/>
        <rFont val="Calibri"/>
        <family val="2"/>
        <scheme val="minor"/>
      </rPr>
      <t xml:space="preserve">
Cómo lo hace:</t>
    </r>
    <r>
      <rPr>
        <sz val="10"/>
        <rFont val="Calibri"/>
        <family val="2"/>
        <scheme val="minor"/>
      </rPr>
      <t xml:space="preserve"> Asignando personal</t>
    </r>
    <r>
      <rPr>
        <sz val="10"/>
        <color rgb="FFFF0000"/>
        <rFont val="Calibri"/>
        <family val="2"/>
        <scheme val="minor"/>
      </rPr>
      <t xml:space="preserve">
Desviación:</t>
    </r>
    <r>
      <rPr>
        <sz val="10"/>
        <rFont val="Calibri"/>
        <family val="2"/>
        <scheme val="minor"/>
      </rPr>
      <t xml:space="preserve"> Ajustar el programa</t>
    </r>
    <r>
      <rPr>
        <sz val="10"/>
        <color rgb="FFFF0000"/>
        <rFont val="Calibri"/>
        <family val="2"/>
        <scheme val="minor"/>
      </rPr>
      <t xml:space="preserve">
Evidencia:</t>
    </r>
    <r>
      <rPr>
        <sz val="10"/>
        <rFont val="Calibri"/>
        <family val="2"/>
        <scheme val="minor"/>
      </rPr>
      <t xml:space="preserve"> Bases de control.</t>
    </r>
  </si>
  <si>
    <r>
      <t>Responsable:</t>
    </r>
    <r>
      <rPr>
        <sz val="10"/>
        <rFont val="Calibri"/>
        <family val="2"/>
        <scheme val="minor"/>
      </rPr>
      <t xml:space="preserve">  Líder de grupo</t>
    </r>
    <r>
      <rPr>
        <sz val="10"/>
        <color rgb="FFFF0000"/>
        <rFont val="Calibri"/>
        <family val="2"/>
        <scheme val="minor"/>
      </rPr>
      <t xml:space="preserve">
Periodicidad:</t>
    </r>
    <r>
      <rPr>
        <sz val="10"/>
        <rFont val="Calibri"/>
        <family val="2"/>
        <scheme val="minor"/>
      </rPr>
      <t xml:space="preserve"> Cuando se evidencia la necesidad.</t>
    </r>
    <r>
      <rPr>
        <sz val="10"/>
        <color rgb="FFFF0000"/>
        <rFont val="Calibri"/>
        <family val="2"/>
        <scheme val="minor"/>
      </rPr>
      <t xml:space="preserve">
Qué hace:</t>
    </r>
    <r>
      <rPr>
        <sz val="10"/>
        <rFont val="Calibri"/>
        <family val="2"/>
        <scheme val="minor"/>
      </rPr>
      <t xml:space="preserve"> Capacitar al servidor </t>
    </r>
    <r>
      <rPr>
        <sz val="10"/>
        <color rgb="FFFF0000"/>
        <rFont val="Calibri"/>
        <family val="2"/>
        <scheme val="minor"/>
      </rPr>
      <t xml:space="preserve">
Cómo lo hace:</t>
    </r>
    <r>
      <rPr>
        <sz val="10"/>
        <rFont val="Calibri"/>
        <family val="2"/>
        <scheme val="minor"/>
      </rPr>
      <t xml:space="preserve"> Directamente o solicitando la capacitación al grupo o instancia que corresponda</t>
    </r>
    <r>
      <rPr>
        <sz val="10"/>
        <color rgb="FFFF0000"/>
        <rFont val="Calibri"/>
        <family val="2"/>
        <scheme val="minor"/>
      </rPr>
      <t xml:space="preserve">
Desviación:</t>
    </r>
    <r>
      <rPr>
        <sz val="10"/>
        <rFont val="Calibri"/>
        <family val="2"/>
        <scheme val="minor"/>
      </rPr>
      <t xml:space="preserve"> reforzar capacitaciones y calificar el personal</t>
    </r>
    <r>
      <rPr>
        <sz val="10"/>
        <color rgb="FFFF0000"/>
        <rFont val="Calibri"/>
        <family val="2"/>
        <scheme val="minor"/>
      </rPr>
      <t xml:space="preserve">
Evidencia:</t>
    </r>
    <r>
      <rPr>
        <sz val="10"/>
        <rFont val="Calibri"/>
        <family val="2"/>
        <scheme val="minor"/>
      </rPr>
      <t xml:space="preserve"> Actas de capacitación. calificaciones.</t>
    </r>
  </si>
  <si>
    <r>
      <t>Responsable:</t>
    </r>
    <r>
      <rPr>
        <sz val="10"/>
        <rFont val="Calibri"/>
        <family val="2"/>
        <scheme val="minor"/>
      </rPr>
      <t xml:space="preserve">  Todos los servidores judiciales.</t>
    </r>
    <r>
      <rPr>
        <sz val="10"/>
        <color rgb="FFFF0000"/>
        <rFont val="Calibri"/>
        <family val="2"/>
        <scheme val="minor"/>
      </rPr>
      <t xml:space="preserve">
Periodicidad:</t>
    </r>
    <r>
      <rPr>
        <sz val="10"/>
        <rFont val="Calibri"/>
        <family val="2"/>
        <scheme val="minor"/>
      </rPr>
      <t xml:space="preserve"> Permanentemente</t>
    </r>
    <r>
      <rPr>
        <sz val="10"/>
        <color rgb="FFFF0000"/>
        <rFont val="Calibri"/>
        <family val="2"/>
        <scheme val="minor"/>
      </rPr>
      <t xml:space="preserve">
Qué hace:</t>
    </r>
    <r>
      <rPr>
        <sz val="10"/>
        <rFont val="Calibri"/>
        <family val="2"/>
        <scheme val="minor"/>
      </rPr>
      <t xml:space="preserve"> Conocer y aplicar el Código de Ética.
Cumplir lo estipulado en la Ley 270 de 1996, deberes y  prohibiciones de los servidores.
Tomar conciencia de las implicaciones del incumplimiento.</t>
    </r>
    <r>
      <rPr>
        <sz val="10"/>
        <color rgb="FFFF0000"/>
        <rFont val="Calibri"/>
        <family val="2"/>
        <scheme val="minor"/>
      </rPr>
      <t xml:space="preserve">
Cómo lo hace:</t>
    </r>
    <r>
      <rPr>
        <sz val="10"/>
        <rFont val="Calibri"/>
        <family val="2"/>
        <scheme val="minor"/>
      </rPr>
      <t xml:space="preserve"> Estudiando y aplicando la normatividad aplicable.</t>
    </r>
    <r>
      <rPr>
        <sz val="10"/>
        <color rgb="FFFF0000"/>
        <rFont val="Calibri"/>
        <family val="2"/>
        <scheme val="minor"/>
      </rPr>
      <t xml:space="preserve">
Desviación:</t>
    </r>
    <r>
      <rPr>
        <sz val="10"/>
        <rFont val="Calibri"/>
        <family val="2"/>
        <scheme val="minor"/>
      </rPr>
      <t xml:space="preserve"> Asitir a capacitaciones.</t>
    </r>
    <r>
      <rPr>
        <sz val="10"/>
        <color rgb="FFFF0000"/>
        <rFont val="Calibri"/>
        <family val="2"/>
        <scheme val="minor"/>
      </rPr>
      <t xml:space="preserve">
Evidencia:</t>
    </r>
    <r>
      <rPr>
        <sz val="10"/>
        <rFont val="Calibri"/>
        <family val="2"/>
        <scheme val="minor"/>
      </rPr>
      <t xml:space="preserve"> certificados.</t>
    </r>
  </si>
  <si>
    <r>
      <t xml:space="preserve">Responsable: </t>
    </r>
    <r>
      <rPr>
        <sz val="10"/>
        <rFont val="Calibri"/>
        <family val="2"/>
        <scheme val="minor"/>
      </rPr>
      <t>Juez</t>
    </r>
    <r>
      <rPr>
        <sz val="10"/>
        <color rgb="FFFF0000"/>
        <rFont val="Calibri"/>
        <family val="2"/>
        <scheme val="minor"/>
      </rPr>
      <t xml:space="preserve">
Periodicidad:</t>
    </r>
    <r>
      <rPr>
        <sz val="10"/>
        <rFont val="Calibri"/>
        <family val="2"/>
        <scheme val="minor"/>
      </rPr>
      <t xml:space="preserve"> Cada vez que ocurra</t>
    </r>
    <r>
      <rPr>
        <sz val="10"/>
        <color rgb="FFFF0000"/>
        <rFont val="Calibri"/>
        <family val="2"/>
        <scheme val="minor"/>
      </rPr>
      <t xml:space="preserve">
Qué hace:</t>
    </r>
    <r>
      <rPr>
        <sz val="10"/>
        <rFont val="Calibri"/>
        <family val="2"/>
        <scheme val="minor"/>
      </rPr>
      <t xml:space="preserve"> Reprogramar la audiencia </t>
    </r>
    <r>
      <rPr>
        <sz val="10"/>
        <color rgb="FFFF0000"/>
        <rFont val="Calibri"/>
        <family val="2"/>
        <scheme val="minor"/>
      </rPr>
      <t xml:space="preserve">
Cómo lo hace:</t>
    </r>
    <r>
      <rPr>
        <sz val="10"/>
        <rFont val="Calibri"/>
        <family val="2"/>
        <scheme val="minor"/>
      </rPr>
      <t xml:space="preserve"> Revisando con  el secretario el planificador y asignando nueva fecha.</t>
    </r>
    <r>
      <rPr>
        <sz val="10"/>
        <color rgb="FFFF0000"/>
        <rFont val="Calibri"/>
        <family val="2"/>
        <scheme val="minor"/>
      </rPr>
      <t xml:space="preserve">
Desviación:</t>
    </r>
    <r>
      <rPr>
        <sz val="10"/>
        <rFont val="Calibri"/>
        <family val="2"/>
        <scheme val="minor"/>
      </rPr>
      <t xml:space="preserve"> Si no se puede reprogramar,se busca un espacio en la agenda dependiendo de la prioridad </t>
    </r>
    <r>
      <rPr>
        <sz val="10"/>
        <color rgb="FFFF0000"/>
        <rFont val="Calibri"/>
        <family val="2"/>
        <scheme val="minor"/>
      </rPr>
      <t xml:space="preserve">
Evidencia:</t>
    </r>
    <r>
      <rPr>
        <sz val="10"/>
        <rFont val="Calibri"/>
        <family val="2"/>
        <scheme val="minor"/>
      </rPr>
      <t xml:space="preserve"> planificador de audiencia.</t>
    </r>
    <r>
      <rPr>
        <sz val="10"/>
        <color rgb="FFFF0000"/>
        <rFont val="Calibri"/>
        <family val="2"/>
        <scheme val="minor"/>
      </rPr>
      <t xml:space="preserve">
</t>
    </r>
  </si>
  <si>
    <r>
      <rPr>
        <sz val="10"/>
        <color rgb="FFFF0000"/>
        <rFont val="Calibri"/>
        <family val="2"/>
        <scheme val="minor"/>
      </rPr>
      <t xml:space="preserve">Responsable:  </t>
    </r>
    <r>
      <rPr>
        <sz val="10"/>
        <rFont val="Calibri"/>
        <family val="2"/>
        <scheme val="minor"/>
      </rPr>
      <t>El Juez director del despacho, o el secretario</t>
    </r>
    <r>
      <rPr>
        <sz val="10"/>
        <color rgb="FFFF0000"/>
        <rFont val="Calibri"/>
        <family val="2"/>
        <scheme val="minor"/>
      </rPr>
      <t xml:space="preserve">
Periodicidad: </t>
    </r>
    <r>
      <rPr>
        <sz val="10"/>
        <rFont val="Calibri"/>
        <family val="2"/>
        <scheme val="minor"/>
      </rPr>
      <t>diariamente</t>
    </r>
    <r>
      <rPr>
        <sz val="10"/>
        <color rgb="FFFF0000"/>
        <rFont val="Calibri"/>
        <family val="2"/>
        <scheme val="minor"/>
      </rPr>
      <t xml:space="preserve">
Qué hace: </t>
    </r>
    <r>
      <rPr>
        <sz val="10"/>
        <rFont val="Calibri"/>
        <family val="2"/>
        <scheme val="minor"/>
      </rPr>
      <t>controlan el tiempo de cada audiencia.</t>
    </r>
    <r>
      <rPr>
        <sz val="10"/>
        <color rgb="FFFF0000"/>
        <rFont val="Calibri"/>
        <family val="2"/>
        <scheme val="minor"/>
      </rPr>
      <t xml:space="preserve">
Cómo lo hace: </t>
    </r>
    <r>
      <rPr>
        <sz val="10"/>
        <rFont val="Calibri"/>
        <family val="2"/>
        <scheme val="minor"/>
      </rPr>
      <t xml:space="preserve"> revisando el tipo de audiencias a realizar  y los tiempos programados para cada una.</t>
    </r>
    <r>
      <rPr>
        <sz val="10"/>
        <color rgb="FFFF0000"/>
        <rFont val="Calibri"/>
        <family val="2"/>
        <scheme val="minor"/>
      </rPr>
      <t xml:space="preserve">
Desviación: </t>
    </r>
    <r>
      <rPr>
        <sz val="10"/>
        <rFont val="Calibri"/>
        <family val="2"/>
        <scheme val="minor"/>
      </rPr>
      <t xml:space="preserve"> ajustar la programación si requiere incluir o hacer cambios imprevistos.   
</t>
    </r>
    <r>
      <rPr>
        <sz val="10"/>
        <color rgb="FFFF0000"/>
        <rFont val="Calibri"/>
        <family val="2"/>
        <scheme val="minor"/>
      </rPr>
      <t xml:space="preserve">Evidencia: </t>
    </r>
    <r>
      <rPr>
        <sz val="10"/>
        <rFont val="Calibri"/>
        <family val="2"/>
        <scheme val="minor"/>
      </rPr>
      <t>planificador y actas de audiencia con hora de inicio y finalización.</t>
    </r>
  </si>
  <si>
    <r>
      <rPr>
        <sz val="10"/>
        <color rgb="FFFF0000"/>
        <rFont val="Calibri"/>
        <family val="2"/>
        <scheme val="minor"/>
      </rPr>
      <t xml:space="preserve">Responsable:  </t>
    </r>
    <r>
      <rPr>
        <sz val="10"/>
        <rFont val="Calibri"/>
        <family val="2"/>
        <scheme val="minor"/>
      </rPr>
      <t>El Juez director del despacho, o el secretario</t>
    </r>
    <r>
      <rPr>
        <sz val="10"/>
        <color rgb="FFFF0000"/>
        <rFont val="Calibri"/>
        <family val="2"/>
        <scheme val="minor"/>
      </rPr>
      <t xml:space="preserve">
Periodicidad: </t>
    </r>
    <r>
      <rPr>
        <sz val="10"/>
        <rFont val="Calibri"/>
        <family val="2"/>
        <scheme val="minor"/>
      </rPr>
      <t>trimestralmente</t>
    </r>
    <r>
      <rPr>
        <sz val="10"/>
        <color rgb="FFFF0000"/>
        <rFont val="Calibri"/>
        <family val="2"/>
        <scheme val="minor"/>
      </rPr>
      <t xml:space="preserve">
Qué hace: </t>
    </r>
    <r>
      <rPr>
        <sz val="10"/>
        <rFont val="Calibri"/>
        <family val="2"/>
        <scheme val="minor"/>
      </rPr>
      <t>totalizan cantidad de audiencias realizadas.</t>
    </r>
    <r>
      <rPr>
        <sz val="10"/>
        <color rgb="FFFF0000"/>
        <rFont val="Calibri"/>
        <family val="2"/>
        <scheme val="minor"/>
      </rPr>
      <t xml:space="preserve">
Cómo lo hace: </t>
    </r>
    <r>
      <rPr>
        <sz val="10"/>
        <rFont val="Calibri"/>
        <family val="2"/>
        <scheme val="minor"/>
      </rPr>
      <t>por medio de las estadisticas que reportan al SIERJU</t>
    </r>
    <r>
      <rPr>
        <sz val="10"/>
        <color rgb="FFFF0000"/>
        <rFont val="Calibri"/>
        <family val="2"/>
        <scheme val="minor"/>
      </rPr>
      <t xml:space="preserve">
Desviación: </t>
    </r>
    <r>
      <rPr>
        <sz val="10"/>
        <rFont val="Calibri"/>
        <family val="2"/>
        <scheme val="minor"/>
      </rPr>
      <t xml:space="preserve"> ajustando la programación para el mes siguiente
</t>
    </r>
    <r>
      <rPr>
        <sz val="10"/>
        <color rgb="FFFF0000"/>
        <rFont val="Calibri"/>
        <family val="2"/>
        <scheme val="minor"/>
      </rPr>
      <t xml:space="preserve">Evidencia: </t>
    </r>
    <r>
      <rPr>
        <sz val="10"/>
        <rFont val="Calibri"/>
        <family val="2"/>
        <scheme val="minor"/>
      </rPr>
      <t>planificador.</t>
    </r>
  </si>
  <si>
    <r>
      <rPr>
        <sz val="10"/>
        <color rgb="FFFF0000"/>
        <rFont val="Calibri"/>
        <family val="2"/>
        <scheme val="minor"/>
      </rPr>
      <t>Responsable</t>
    </r>
    <r>
      <rPr>
        <sz val="10"/>
        <rFont val="Calibri"/>
        <family val="2"/>
        <scheme val="minor"/>
      </rPr>
      <t xml:space="preserve">: EL secretario del despacho, 
</t>
    </r>
    <r>
      <rPr>
        <sz val="10"/>
        <color rgb="FFFF0000"/>
        <rFont val="Calibri"/>
        <family val="2"/>
        <scheme val="minor"/>
      </rPr>
      <t>Periodicidad</t>
    </r>
    <r>
      <rPr>
        <sz val="10"/>
        <rFont val="Calibri"/>
        <family val="2"/>
        <scheme val="minor"/>
      </rPr>
      <t xml:space="preserve">: diariamente
</t>
    </r>
    <r>
      <rPr>
        <sz val="10"/>
        <color rgb="FFFF0000"/>
        <rFont val="Calibri"/>
        <family val="2"/>
        <scheme val="minor"/>
      </rPr>
      <t>Qué hace</t>
    </r>
    <r>
      <rPr>
        <sz val="10"/>
        <rFont val="Calibri"/>
        <family val="2"/>
        <scheme val="minor"/>
      </rPr>
      <t xml:space="preserve">: ingresa los datos para la realización de citaciones y notificaciones 
</t>
    </r>
    <r>
      <rPr>
        <sz val="10"/>
        <color rgb="FFFF0000"/>
        <rFont val="Calibri"/>
        <family val="2"/>
        <scheme val="minor"/>
      </rPr>
      <t>Cómo lo hace:</t>
    </r>
    <r>
      <rPr>
        <sz val="10"/>
        <rFont val="Calibri"/>
        <family val="2"/>
        <scheme val="minor"/>
      </rPr>
      <t xml:space="preserve"> registrando en el aplicativo CSJCOM, los datos de la audencia y los de los intervinientes.
Revisando antes de ordenar al centro de servicios  la elaboración que los datos sean correctos.
</t>
    </r>
    <r>
      <rPr>
        <sz val="10"/>
        <color rgb="FFFF0000"/>
        <rFont val="Calibri"/>
        <family val="2"/>
        <scheme val="minor"/>
      </rPr>
      <t>Desviación:</t>
    </r>
    <r>
      <rPr>
        <sz val="10"/>
        <rFont val="Calibri"/>
        <family val="2"/>
        <scheme val="minor"/>
      </rPr>
      <t xml:space="preserve"> Corrige los datos y da la orden nuevamente.
</t>
    </r>
    <r>
      <rPr>
        <sz val="10"/>
        <color rgb="FFFF0000"/>
        <rFont val="Calibri"/>
        <family val="2"/>
        <scheme val="minor"/>
      </rPr>
      <t>Evidencia:</t>
    </r>
    <r>
      <rPr>
        <sz val="10"/>
        <rFont val="Calibri"/>
        <family val="2"/>
        <scheme val="minor"/>
      </rPr>
      <t xml:space="preserve">  Como registro del control quedan los datos en el aplicativo ingresados por el secretario, los cuales no pueden ser cambiados.</t>
    </r>
  </si>
  <si>
    <t xml:space="preserve">MATRIZ DE RIESGOS SIGCMA </t>
  </si>
  <si>
    <r>
      <rPr>
        <b/>
        <sz val="14"/>
        <color theme="1"/>
        <rFont val="Arial Narrow"/>
        <family val="2"/>
      </rPr>
      <t xml:space="preserve">Acciones Constitucionales: </t>
    </r>
    <r>
      <rPr>
        <sz val="14"/>
        <color theme="1"/>
        <rFont val="Arial Narrow"/>
        <family val="2"/>
      </rPr>
      <t xml:space="preserve">
Propender por el cumplimiento de los derechos fundamentales de la población, a partir de la aplicación de los instrumentos contemplados en la Constitucional Nacional y la Ley. 	
</t>
    </r>
    <r>
      <rPr>
        <b/>
        <sz val="14"/>
        <color theme="1"/>
        <rFont val="Arial Narrow"/>
        <family val="2"/>
      </rPr>
      <t xml:space="preserve">Proceso Penal: </t>
    </r>
    <r>
      <rPr>
        <sz val="14"/>
        <color theme="1"/>
        <rFont val="Arial Narrow"/>
        <family val="2"/>
      </rPr>
      <t xml:space="preserve">
Administrar justicia en materia penal, dirigiendo las actuaciones procesales orientadas a la emisión de una decisión de carácter definitivo mediante la aplicación de la normatividad sustancial y procedimental vigente. 
</t>
    </r>
    <r>
      <rPr>
        <b/>
        <sz val="14"/>
        <color theme="1"/>
        <rFont val="Arial Narrow"/>
        <family val="2"/>
      </rPr>
      <t>Atención al Usuario:</t>
    </r>
    <r>
      <rPr>
        <sz val="14"/>
        <color theme="1"/>
        <rFont val="Arial Narrow"/>
        <family val="2"/>
      </rPr>
      <t xml:space="preserve">
Orientar, recibir, radicar y entregar oportunamente al grupo que corresponda las solicitudes de los ciudadanos, usuarios y partes interesadas relacionadas con procesos Judiciales del Sistema Penal Acusatorio de Bogotá,  a través de los mecanismos y procedimientos establecidos, buscando la satisfacción de los mismos de acuerdo con sus requerimientos.
</t>
    </r>
    <r>
      <rPr>
        <b/>
        <sz val="14"/>
        <color theme="1"/>
        <rFont val="Arial Narrow"/>
        <family val="2"/>
      </rPr>
      <t>Gestión de Servicios Judiciales:</t>
    </r>
    <r>
      <rPr>
        <sz val="14"/>
        <color theme="1"/>
        <rFont val="Arial Narrow"/>
        <family val="2"/>
      </rPr>
      <t xml:space="preserve">
Dar trámite oportuno y eficaz a lo ordenado por los Jueces del Sistema Penal Acusatorio de Bogotá en sus providencias, de acuerdo con los términos y requisitos establecidos en la Constitución y la Ley.
</t>
    </r>
    <r>
      <rPr>
        <b/>
        <sz val="14"/>
        <color theme="1"/>
        <rFont val="Arial Narrow"/>
        <family val="2"/>
      </rPr>
      <t>Gestión de Servicios Administrativos:</t>
    </r>
    <r>
      <rPr>
        <sz val="14"/>
        <color theme="1"/>
        <rFont val="Arial Narrow"/>
        <family val="2"/>
      </rPr>
      <t xml:space="preserve">
Gestionar y coordinar con la Dirección Ejecutiva Seccional Bogotá, el suministro  oportuno  de los recursos para la atención de los servicios administrativos para el normal funcionamiento del Sistema Penal Acusatorio de Bogotá,  y administrar el Sistema de Gestión Documental Judicial y Administrativo.</t>
    </r>
  </si>
  <si>
    <r>
      <rPr>
        <b/>
        <sz val="14"/>
        <color theme="1"/>
        <rFont val="Arial Narrow"/>
        <family val="2"/>
      </rPr>
      <t xml:space="preserve">Acciones Constitucionales: </t>
    </r>
    <r>
      <rPr>
        <sz val="14"/>
        <color theme="1"/>
        <rFont val="Arial Narrow"/>
        <family val="2"/>
      </rPr>
      <t xml:space="preserve">
El proceso inicia con la recepción de la acción constitucional asignada por reparto (Habeas Corpus-Tutela)  y finaliza con la emisión del fallo de la acción.
</t>
    </r>
    <r>
      <rPr>
        <b/>
        <sz val="14"/>
        <color theme="1"/>
        <rFont val="Arial Narrow"/>
        <family val="2"/>
      </rPr>
      <t xml:space="preserve">Proceso Penal: </t>
    </r>
    <r>
      <rPr>
        <sz val="14"/>
        <color theme="1"/>
        <rFont val="Arial Narrow"/>
        <family val="2"/>
      </rPr>
      <t xml:space="preserve">
El proceso inicia con la recepción de la solicitud de audiencia preliminar y finaliza con la admisión de los recursos de ley que procedan contra la sentencia.
</t>
    </r>
    <r>
      <rPr>
        <b/>
        <sz val="14"/>
        <color theme="1"/>
        <rFont val="Arial Narrow"/>
        <family val="2"/>
      </rPr>
      <t>Atención al Usuario:</t>
    </r>
    <r>
      <rPr>
        <sz val="14"/>
        <color theme="1"/>
        <rFont val="Arial Narrow"/>
        <family val="2"/>
      </rPr>
      <t xml:space="preserve">
Grupos del Centro de Servicios Judiciales  que conforman el proceso.Inicia con la recepción de una solicitud y finaliza con la entrega de lo requerido.	
</t>
    </r>
    <r>
      <rPr>
        <b/>
        <sz val="14"/>
        <color theme="1"/>
        <rFont val="Arial Narrow"/>
        <family val="2"/>
      </rPr>
      <t>Gestión de Servicios Judiciales:</t>
    </r>
    <r>
      <rPr>
        <sz val="14"/>
        <color theme="1"/>
        <rFont val="Arial Narrow"/>
        <family val="2"/>
      </rPr>
      <t xml:space="preserve">
Grupos del Centro de Servicios judiciales  que conforman el proceso.Inicia con la recepción de la orden para ejecutar un trámite  y finaliza con la ejecución del trámite que corresponda.	
</t>
    </r>
    <r>
      <rPr>
        <b/>
        <sz val="14"/>
        <color theme="1"/>
        <rFont val="Arial Narrow"/>
        <family val="2"/>
      </rPr>
      <t>Gestión de Servicios Administrativos:</t>
    </r>
    <r>
      <rPr>
        <sz val="14"/>
        <color theme="1"/>
        <rFont val="Arial Narrow"/>
        <family val="2"/>
      </rPr>
      <t xml:space="preserve">
Aplica a los Juzgados y Centro de Servicios Judiciales del Sistema Penal Acusatorio de Bogotá. </t>
    </r>
  </si>
  <si>
    <t>IDENTIFICACIÓN DEL RIEGO</t>
  </si>
  <si>
    <t>VALORACIÓN  DEL RIESGO - NIVEL DEL RIESGO RESIDUAL</t>
  </si>
  <si>
    <t>Probabilidad inherente</t>
  </si>
  <si>
    <t>Impacto inherente</t>
  </si>
  <si>
    <t>Zona de Riesgo Inherente</t>
  </si>
  <si>
    <t>Probabilidad Residual Final</t>
  </si>
  <si>
    <t>Impacto Residual Final</t>
  </si>
  <si>
    <t>#</t>
  </si>
  <si>
    <t>Zona de Riesgo Final</t>
  </si>
  <si>
    <t>Opción de Tratamiento</t>
  </si>
  <si>
    <t>Actividades</t>
  </si>
  <si>
    <t>Responsable</t>
  </si>
  <si>
    <t>Fecha Implementación</t>
  </si>
  <si>
    <t>Extremo</t>
  </si>
  <si>
    <t>Evitar,Reducir (Compartir),Reducir(Mitigar)</t>
  </si>
  <si>
    <t>Alto</t>
  </si>
  <si>
    <t>Reducir (Compartir),Reducir(Mitigar), Evitar</t>
  </si>
  <si>
    <t>Reducir (Mitigar)</t>
  </si>
  <si>
    <t>Moderado</t>
  </si>
  <si>
    <t>Aceptar el riesgo, Reducir (Compartir),Reducir(Mitigar)</t>
  </si>
  <si>
    <t>Bajo</t>
  </si>
  <si>
    <t>Aceptar el riesgo</t>
  </si>
  <si>
    <t>Evitar</t>
  </si>
  <si>
    <t>8- Política- Criterios para administrar riesgos</t>
  </si>
  <si>
    <t>Frecuencia de la Actividad</t>
  </si>
  <si>
    <t>Probabilidad</t>
  </si>
  <si>
    <t xml:space="preserve">Frecuencia:  Número de casos materializados /Total de actividades </t>
  </si>
  <si>
    <t xml:space="preserve">Factibilidad </t>
  </si>
  <si>
    <t>Muy Baja</t>
  </si>
  <si>
    <t>Resultados entre 0- 4%</t>
  </si>
  <si>
    <t>Puede ocurrir solo en circunstancias excepcionales</t>
  </si>
  <si>
    <t>Baja</t>
  </si>
  <si>
    <t>Resultados entre 5%- 9%</t>
  </si>
  <si>
    <t xml:space="preserve"> Puede ocurrir en algún momento</t>
  </si>
  <si>
    <t>Media</t>
  </si>
  <si>
    <t>Resultados entre 10%- 29%</t>
  </si>
  <si>
    <t xml:space="preserve"> Podría ocurrir en algún momento</t>
  </si>
  <si>
    <t>Alta</t>
  </si>
  <si>
    <t>Resultados entre 30% - 49%</t>
  </si>
  <si>
    <t>Probablemente ocurrirá en la mayoria de las circunstancias</t>
  </si>
  <si>
    <t>Muy Alta</t>
  </si>
  <si>
    <t>Resultados entre 50% - 100%</t>
  </si>
  <si>
    <t>Se espera que ocurra en la mayoría de las circunstancias</t>
  </si>
  <si>
    <t>Afectación Ambiental</t>
  </si>
  <si>
    <t>Tabla Criterios para definir el nivel de impacto</t>
  </si>
  <si>
    <t>Leve</t>
  </si>
  <si>
    <t>Menor</t>
  </si>
  <si>
    <t>Afectación Económica</t>
  </si>
  <si>
    <t xml:space="preserve">De la entidad, seccional, despachos a nivel departamental </t>
  </si>
  <si>
    <t>Mayor</t>
  </si>
  <si>
    <t>Catastrófico</t>
  </si>
  <si>
    <t>Afectación al presupuesto en un valor ≥0,5%.</t>
  </si>
  <si>
    <t>Afectación al presupuesto en un valor &lt;0,5% y ≥1%.</t>
  </si>
  <si>
    <t>Afectación al presupuesto  en un valor  &lt;1% y ≥5%.</t>
  </si>
  <si>
    <t>Afectación al  presupuesto en un valor  &lt;5% y  ≥20%.</t>
  </si>
  <si>
    <t>Afectación al presupuesto en un valor ≥50%.</t>
  </si>
  <si>
    <t>Incumplimiento del 40% de los indicadores del proceso</t>
  </si>
  <si>
    <t>Incumplimiento del 60% de los indicadores del proceso</t>
  </si>
  <si>
    <t>Incumplimiento del 80% de los indicadores del proceso</t>
  </si>
  <si>
    <t>Incumplimiento del 100% de los indicadores del proceso</t>
  </si>
  <si>
    <t xml:space="preserve">Entre e 193 a 240 horas  habiles al año   o afectación extrema </t>
  </si>
  <si>
    <t xml:space="preserve">     El riesgo afecta la imagen de la entidad con algunos usuarios de relevancia frente al logro de los objetivos</t>
  </si>
  <si>
    <t>Entre e 97 a 192 horas  habiles al año o afectación baja</t>
  </si>
  <si>
    <t>Entre  385 a 540 horas  habiles al año  o afectación extrema</t>
  </si>
  <si>
    <t xml:space="preserve">Si el hecho llegara a presentarse, tendría consecuencias o efectos mínimos sobre la entidad.
</t>
  </si>
  <si>
    <t xml:space="preserve">Si el hecho llegara a presentarse, tendría bajo impacto o efecto sobre la entidad.
</t>
  </si>
  <si>
    <t xml:space="preserve">Si el hecho llegara a presentarse, tendría medianas consecuencias o efectos sobre la entidad.
</t>
  </si>
  <si>
    <t xml:space="preserve">Si el hecho llegara a presentarse, tendría altas consecuencias o efectos sobre la entidad
</t>
  </si>
  <si>
    <t xml:space="preserve">Si el hecho llegara a presentarse, tendría desastrosas consecuencias o efectos sobre la entidad.
</t>
  </si>
  <si>
    <t xml:space="preserve"> Matriz de Calor </t>
  </si>
  <si>
    <t>Impacto</t>
  </si>
  <si>
    <t>Tratamiento</t>
  </si>
  <si>
    <t>Muy Alta
5</t>
  </si>
  <si>
    <t>Alta
4</t>
  </si>
  <si>
    <t>Media
3</t>
  </si>
  <si>
    <t>Compartir</t>
  </si>
  <si>
    <t>Baja
2</t>
  </si>
  <si>
    <t>Muy Baja
1</t>
  </si>
  <si>
    <t xml:space="preserve">Impacto </t>
  </si>
  <si>
    <t>Leve
1</t>
  </si>
  <si>
    <t>Menor
2</t>
  </si>
  <si>
    <t>Moderado
3</t>
  </si>
  <si>
    <t>Mayor
4</t>
  </si>
  <si>
    <t>Catastrófico
5</t>
  </si>
  <si>
    <t>Muy BajaLeve</t>
  </si>
  <si>
    <t>Muy BajaMenor</t>
  </si>
  <si>
    <t>Muy BajaModerado</t>
  </si>
  <si>
    <t>Muy BajaMayor</t>
  </si>
  <si>
    <t xml:space="preserve">Alto </t>
  </si>
  <si>
    <t>Muy BajaCatastrófico</t>
  </si>
  <si>
    <t>BajaLeve</t>
  </si>
  <si>
    <t>BajaMenor</t>
  </si>
  <si>
    <t>BajaModerado</t>
  </si>
  <si>
    <t>BajaMayor</t>
  </si>
  <si>
    <t>BajaCatastrófico</t>
  </si>
  <si>
    <t>MediaLeve</t>
  </si>
  <si>
    <t>MediaMenor</t>
  </si>
  <si>
    <t>MediaModerado</t>
  </si>
  <si>
    <t>MediaMayor</t>
  </si>
  <si>
    <t>MediaCatastrófico</t>
  </si>
  <si>
    <t>AltaLeve</t>
  </si>
  <si>
    <t>AltaMenor</t>
  </si>
  <si>
    <t>AltaModerado</t>
  </si>
  <si>
    <t>AltaMayor</t>
  </si>
  <si>
    <t>AltaCatastrófico</t>
  </si>
  <si>
    <t>Muy AltaLeve</t>
  </si>
  <si>
    <t>Muy AltaMenor</t>
  </si>
  <si>
    <t>Muy AltaModerado</t>
  </si>
  <si>
    <t>Muy AltaMayor</t>
  </si>
  <si>
    <t>Muy AltaCatastrófico</t>
  </si>
  <si>
    <r>
      <rPr>
        <sz val="10"/>
        <color rgb="FFFF0000"/>
        <rFont val="Calibri"/>
        <family val="2"/>
        <scheme val="minor"/>
      </rPr>
      <t xml:space="preserve">Responsable:  </t>
    </r>
    <r>
      <rPr>
        <sz val="10"/>
        <rFont val="Calibri"/>
        <family val="2"/>
        <scheme val="minor"/>
      </rPr>
      <t>El  servidor encargado</t>
    </r>
    <r>
      <rPr>
        <sz val="10"/>
        <color rgb="FFFF0000"/>
        <rFont val="Calibri"/>
        <family val="2"/>
        <scheme val="minor"/>
      </rPr>
      <t xml:space="preserve">
Periodicidad: </t>
    </r>
    <r>
      <rPr>
        <sz val="10"/>
        <rFont val="Calibri"/>
        <family val="2"/>
        <scheme val="minor"/>
      </rPr>
      <t xml:space="preserve">cuando se presente la mora en un trámite.   </t>
    </r>
    <r>
      <rPr>
        <sz val="10"/>
        <color rgb="FFFF0000"/>
        <rFont val="Calibri"/>
        <family val="2"/>
        <scheme val="minor"/>
      </rPr>
      <t xml:space="preserve">
Qué hace:</t>
    </r>
    <r>
      <rPr>
        <sz val="10"/>
        <rFont val="Calibri"/>
        <family val="2"/>
        <scheme val="minor"/>
      </rPr>
      <t xml:space="preserve"> Realizar trámite inmediatamente.</t>
    </r>
    <r>
      <rPr>
        <sz val="10"/>
        <color rgb="FFFF0000"/>
        <rFont val="Calibri"/>
        <family val="2"/>
        <scheme val="minor"/>
      </rPr>
      <t xml:space="preserve">
Cómo lo hace:</t>
    </r>
    <r>
      <rPr>
        <sz val="10"/>
        <rFont val="Calibri"/>
        <family val="2"/>
        <scheme val="minor"/>
      </rPr>
      <t xml:space="preserve"> de acuedo a lo establecido en los procedimientos, dando proriedad a los trámites demorados.
</t>
    </r>
    <r>
      <rPr>
        <sz val="10"/>
        <color rgb="FFFF0000"/>
        <rFont val="Calibri"/>
        <family val="2"/>
        <scheme val="minor"/>
      </rPr>
      <t xml:space="preserve">Desviación: </t>
    </r>
    <r>
      <rPr>
        <sz val="10"/>
        <rFont val="Calibri"/>
        <family val="2"/>
        <scheme val="minor"/>
      </rPr>
      <t xml:space="preserve"> Comunicar al usuario el estado del trámite, informandole que tiene prioridad.
</t>
    </r>
    <r>
      <rPr>
        <sz val="10"/>
        <color rgb="FFFF0000"/>
        <rFont val="Calibri"/>
        <family val="2"/>
        <scheme val="minor"/>
      </rPr>
      <t xml:space="preserve">Evidencia: </t>
    </r>
    <r>
      <rPr>
        <sz val="10"/>
        <rFont val="Calibri"/>
        <family val="2"/>
        <scheme val="minor"/>
      </rPr>
      <t>Oficios y  correos electrónicos institucionales.</t>
    </r>
  </si>
  <si>
    <t>Se presenta interrupción en la conexión a internet en las instalaciones del SPA Paloquemao, o falla en los aplicativos para los trámites en los grupos. 
Se presenta lentitud  al realizar trabajo cotidiano en los equipos.</t>
  </si>
  <si>
    <t>4. Falta de mantenimiento en los aplicativos.</t>
  </si>
  <si>
    <t xml:space="preserve">5. Error en la configuración en el tiempo de espera en las transacciones en las bases de datos para realizar copias de seguridad. </t>
  </si>
  <si>
    <t>3. Falta de controles de acceso basados en roles o autorizaciones.</t>
  </si>
  <si>
    <t>3. Trámites complejos.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</si>
</sst>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3" formatCode="_-* #,##0.00_-;\-* #,##0.00_-;_-* &quot;-&quot;??_-;_-@_-"/>
    <numFmt numFmtId="164" formatCode="0.0"/>
    <numFmt numFmtId="165" formatCode="_-* #,##0_-;\-* #,##0_-;_-* &quot;-&quot;??_-;_-@_-"/>
  </numFmts>
  <fonts count="122">
    <font>
      <sz val="11"/>
      <color theme="1"/>
      <name val="Calibri"/>
      <family val="2"/>
      <scheme val="minor"/>
    </font>
    <font>
      <sz val="11"/>
      <color theme="1"/>
      <name val="Arial Narrow"/>
      <family val="2"/>
    </font>
    <font>
      <sz val="14"/>
      <color theme="1"/>
      <name val="Arial Narrow"/>
      <family val="2"/>
    </font>
    <font>
      <b/>
      <sz val="11"/>
      <color theme="1"/>
      <name val="Arial Narrow"/>
      <family val="2"/>
    </font>
    <font>
      <b/>
      <sz val="11"/>
      <color theme="0"/>
      <name val="Arial Narrow"/>
      <family val="2"/>
    </font>
    <font>
      <b/>
      <sz val="14"/>
      <color theme="0"/>
      <name val="Arial Narrow"/>
      <family val="2"/>
    </font>
    <font>
      <b/>
      <sz val="16"/>
      <color theme="0"/>
      <name val="Arial Narrow"/>
      <family val="2"/>
    </font>
    <font>
      <sz val="10"/>
      <name val="Arial"/>
      <family val="2"/>
    </font>
    <font>
      <sz val="12"/>
      <name val="Times New Roman"/>
      <family val="1"/>
    </font>
    <font>
      <b/>
      <sz val="11"/>
      <color theme="1"/>
      <name val="Calibri"/>
      <family val="2"/>
      <scheme val="minor"/>
    </font>
    <font>
      <sz val="11"/>
      <color theme="0"/>
      <name val="Calibri"/>
      <family val="2"/>
      <scheme val="minor"/>
    </font>
    <font>
      <sz val="11"/>
      <name val="Calibri"/>
      <family val="2"/>
      <scheme val="minor"/>
    </font>
    <font>
      <sz val="10"/>
      <color theme="1"/>
      <name val="Calibri"/>
      <family val="2"/>
      <scheme val="minor"/>
    </font>
    <font>
      <sz val="12"/>
      <color theme="1"/>
      <name val="Calibri"/>
      <family val="2"/>
      <scheme val="minor"/>
    </font>
    <font>
      <b/>
      <sz val="20"/>
      <color theme="1"/>
      <name val="Calibri"/>
      <family val="2"/>
      <scheme val="minor"/>
    </font>
    <font>
      <b/>
      <sz val="12"/>
      <color rgb="FF000000"/>
      <name val="Calibri"/>
      <family val="2"/>
    </font>
    <font>
      <b/>
      <i/>
      <sz val="10"/>
      <color theme="1"/>
      <name val="Calibri"/>
      <family val="2"/>
      <scheme val="minor"/>
    </font>
    <font>
      <sz val="11"/>
      <color theme="1"/>
      <name val="Arial"/>
      <family val="2"/>
    </font>
    <font>
      <b/>
      <sz val="10"/>
      <color theme="1"/>
      <name val="Arial"/>
      <family val="2"/>
    </font>
    <font>
      <b/>
      <sz val="10"/>
      <color theme="0"/>
      <name val="Arial"/>
      <family val="2"/>
    </font>
    <font>
      <sz val="11"/>
      <color theme="0"/>
      <name val="Arial"/>
      <family val="2"/>
    </font>
    <font>
      <b/>
      <sz val="26"/>
      <color theme="1"/>
      <name val="Calibri"/>
      <family val="2"/>
      <scheme val="minor"/>
    </font>
    <font>
      <b/>
      <sz val="14"/>
      <color theme="1"/>
      <name val="Calibri"/>
      <family val="2"/>
      <scheme val="minor"/>
    </font>
    <font>
      <sz val="10"/>
      <name val="Calibri"/>
      <family val="2"/>
      <scheme val="minor"/>
    </font>
    <font>
      <b/>
      <sz val="10"/>
      <name val="Arial"/>
      <family val="2"/>
    </font>
    <font>
      <b/>
      <i/>
      <sz val="16"/>
      <name val="Calibri"/>
      <family val="2"/>
      <scheme val="minor"/>
    </font>
    <font>
      <sz val="10"/>
      <color theme="1"/>
      <name val="Roboto"/>
    </font>
    <font>
      <b/>
      <sz val="22"/>
      <color theme="0"/>
      <name val="Arial Narrow"/>
      <family val="2"/>
    </font>
    <font>
      <sz val="11"/>
      <color theme="0"/>
      <name val="Arial Narrow"/>
      <family val="2"/>
    </font>
    <font>
      <sz val="11"/>
      <color rgb="FF00B050"/>
      <name val="Calibri"/>
      <family val="2"/>
      <scheme val="minor"/>
    </font>
    <font>
      <b/>
      <sz val="16"/>
      <color theme="1"/>
      <name val="Calibri"/>
      <family val="2"/>
      <scheme val="minor"/>
    </font>
    <font>
      <b/>
      <sz val="20"/>
      <color rgb="FF000000"/>
      <name val="Calibri"/>
      <family val="2"/>
    </font>
    <font>
      <b/>
      <sz val="16"/>
      <color rgb="FF000000"/>
      <name val="Calibri"/>
      <family val="2"/>
    </font>
    <font>
      <sz val="11"/>
      <color theme="1"/>
      <name val="Calibri"/>
      <family val="2"/>
      <scheme val="minor"/>
    </font>
    <font>
      <sz val="9"/>
      <color indexed="81"/>
      <name val="Tahoma"/>
      <family val="2"/>
    </font>
    <font>
      <b/>
      <sz val="9"/>
      <color indexed="81"/>
      <name val="Tahoma"/>
      <family val="2"/>
    </font>
    <font>
      <b/>
      <u/>
      <sz val="18"/>
      <color theme="1"/>
      <name val="Arial"/>
      <family val="2"/>
    </font>
    <font>
      <sz val="16"/>
      <name val="Arial"/>
      <family val="2"/>
    </font>
    <font>
      <b/>
      <sz val="16"/>
      <color rgb="FF000000"/>
      <name val="Arial"/>
      <family val="2"/>
    </font>
    <font>
      <sz val="16"/>
      <color theme="1"/>
      <name val="Calibri"/>
      <family val="2"/>
      <scheme val="minor"/>
    </font>
    <font>
      <sz val="16"/>
      <color rgb="FF000000"/>
      <name val="Arial"/>
      <family val="2"/>
    </font>
    <font>
      <sz val="16"/>
      <color rgb="FFFFFFFF"/>
      <name val="Arial"/>
      <family val="2"/>
    </font>
    <font>
      <sz val="16"/>
      <color theme="1"/>
      <name val="Arial"/>
      <family val="2"/>
    </font>
    <font>
      <sz val="16"/>
      <color theme="0"/>
      <name val="Arial"/>
      <family val="2"/>
    </font>
    <font>
      <b/>
      <sz val="16"/>
      <color theme="1"/>
      <name val="Arial"/>
      <family val="2"/>
    </font>
    <font>
      <sz val="11"/>
      <name val="Arial"/>
      <family val="2"/>
    </font>
    <font>
      <sz val="9"/>
      <name val="Arial"/>
      <family val="2"/>
    </font>
    <font>
      <b/>
      <sz val="12"/>
      <color theme="0"/>
      <name val="Calibri"/>
      <family val="2"/>
    </font>
    <font>
      <b/>
      <sz val="24"/>
      <color theme="1"/>
      <name val="Calibri"/>
      <family val="2"/>
      <scheme val="minor"/>
    </font>
    <font>
      <b/>
      <sz val="14"/>
      <color theme="0"/>
      <name val="Arial"/>
      <family val="2"/>
    </font>
    <font>
      <b/>
      <u/>
      <sz val="11"/>
      <name val="Arial"/>
      <family val="2"/>
    </font>
    <font>
      <b/>
      <sz val="11"/>
      <name val="Arial"/>
      <family val="2"/>
    </font>
    <font>
      <b/>
      <sz val="9"/>
      <name val="Arial"/>
      <family val="2"/>
    </font>
    <font>
      <b/>
      <sz val="9"/>
      <color theme="0"/>
      <name val="Arial"/>
      <family val="2"/>
    </font>
    <font>
      <sz val="10"/>
      <color rgb="FFFF0000"/>
      <name val="Calibri"/>
      <family val="2"/>
      <scheme val="minor"/>
    </font>
    <font>
      <b/>
      <sz val="11"/>
      <name val="Calibri"/>
      <family val="2"/>
      <scheme val="minor"/>
    </font>
    <font>
      <b/>
      <sz val="16"/>
      <name val="Arial"/>
      <family val="2"/>
    </font>
    <font>
      <b/>
      <sz val="26"/>
      <name val="Arial"/>
      <family val="2"/>
    </font>
    <font>
      <b/>
      <sz val="16"/>
      <color theme="0"/>
      <name val="Arial"/>
      <family val="2"/>
    </font>
    <font>
      <b/>
      <sz val="11"/>
      <name val="Calibri"/>
      <family val="2"/>
    </font>
    <font>
      <sz val="10"/>
      <color rgb="FF00B050"/>
      <name val="Calibri"/>
      <family val="2"/>
      <scheme val="minor"/>
    </font>
    <font>
      <sz val="11"/>
      <color rgb="FF92D050"/>
      <name val="Calibri"/>
      <family val="2"/>
      <scheme val="minor"/>
    </font>
    <font>
      <sz val="11"/>
      <color theme="4"/>
      <name val="Calibri"/>
      <family val="2"/>
      <scheme val="minor"/>
    </font>
    <font>
      <sz val="11"/>
      <color theme="5"/>
      <name val="Calibri"/>
      <family val="2"/>
      <scheme val="minor"/>
    </font>
    <font>
      <sz val="11"/>
      <color theme="9"/>
      <name val="Calibri"/>
      <family val="2"/>
      <scheme val="minor"/>
    </font>
    <font>
      <sz val="9"/>
      <name val="Arial Narrow"/>
      <family val="2"/>
    </font>
    <font>
      <sz val="11"/>
      <color rgb="FF000000"/>
      <name val="Calibri"/>
      <family val="2"/>
      <scheme val="minor"/>
    </font>
    <font>
      <b/>
      <sz val="8"/>
      <color rgb="FF000000"/>
      <name val="Times New Roman"/>
      <family val="1"/>
    </font>
    <font>
      <b/>
      <sz val="8"/>
      <color rgb="FF767171"/>
      <name val="Times New Roman"/>
      <family val="1"/>
    </font>
    <font>
      <sz val="11"/>
      <color theme="1"/>
      <name val="Azo Sans Medium"/>
    </font>
    <font>
      <sz val="16"/>
      <color theme="1"/>
      <name val="Azo Sans Medium"/>
    </font>
    <font>
      <sz val="11"/>
      <color theme="0"/>
      <name val="Azo Sans Medium"/>
    </font>
    <font>
      <sz val="11"/>
      <name val="Azo Sans Medium"/>
    </font>
    <font>
      <sz val="11"/>
      <color rgb="FF004D6D"/>
      <name val="Azo Sans Medium"/>
    </font>
    <font>
      <sz val="11"/>
      <color theme="0" tint="-4.9989318521683403E-2"/>
      <name val="Azo Sans Medium"/>
    </font>
    <font>
      <sz val="11"/>
      <color rgb="FFFF0000"/>
      <name val="Calibri"/>
      <family val="2"/>
      <scheme val="minor"/>
    </font>
    <font>
      <b/>
      <sz val="11"/>
      <color rgb="FFFF0000"/>
      <name val="Calibri"/>
      <family val="2"/>
      <scheme val="minor"/>
    </font>
    <font>
      <b/>
      <sz val="14"/>
      <color theme="1"/>
      <name val="Arial Narrow"/>
      <family val="2"/>
    </font>
    <font>
      <sz val="12"/>
      <name val="Calibri"/>
      <family val="2"/>
      <scheme val="minor"/>
    </font>
    <font>
      <b/>
      <sz val="12"/>
      <color theme="1"/>
      <name val="Arial"/>
      <family val="2"/>
    </font>
    <font>
      <sz val="10"/>
      <color theme="1"/>
      <name val="Arial Narrow"/>
      <family val="2"/>
    </font>
    <font>
      <sz val="10"/>
      <color rgb="FF0070C0"/>
      <name val="Calibri"/>
      <family val="2"/>
      <scheme val="minor"/>
    </font>
    <font>
      <b/>
      <sz val="10"/>
      <color theme="1"/>
      <name val="Arial Narrow"/>
      <family val="2"/>
    </font>
    <font>
      <b/>
      <sz val="11"/>
      <name val="Arial Narrow"/>
      <family val="2"/>
    </font>
    <font>
      <b/>
      <sz val="16"/>
      <name val="Arial Narrow"/>
      <family val="2"/>
    </font>
    <font>
      <b/>
      <sz val="18"/>
      <name val="Arial Narrow"/>
      <family val="2"/>
    </font>
    <font>
      <b/>
      <u/>
      <sz val="11"/>
      <name val="Calibri"/>
      <family val="2"/>
      <scheme val="minor"/>
    </font>
    <font>
      <b/>
      <sz val="14"/>
      <name val="Arial Narrow"/>
      <family val="2"/>
    </font>
    <font>
      <b/>
      <sz val="14"/>
      <color rgb="FFFF0000"/>
      <name val="Arial Narrow"/>
      <family val="2"/>
    </font>
    <font>
      <b/>
      <sz val="16"/>
      <color rgb="FFFF0000"/>
      <name val="Arial Narrow"/>
      <family val="2"/>
    </font>
    <font>
      <b/>
      <sz val="18"/>
      <color rgb="FFFF0000"/>
      <name val="Arial Narrow"/>
      <family val="2"/>
    </font>
    <font>
      <sz val="8"/>
      <name val="Calibri"/>
      <family val="2"/>
      <scheme val="minor"/>
    </font>
    <font>
      <sz val="8"/>
      <color rgb="FF000000"/>
      <name val="Calibri"/>
      <family val="2"/>
      <scheme val="minor"/>
    </font>
    <font>
      <sz val="10"/>
      <color rgb="FF000000"/>
      <name val="Calibri"/>
      <family val="2"/>
      <scheme val="minor"/>
    </font>
    <font>
      <sz val="10"/>
      <color rgb="FF000000"/>
      <name val="Arial"/>
      <family val="2"/>
    </font>
    <font>
      <sz val="10"/>
      <color rgb="FFFF0000"/>
      <name val="Arial"/>
      <family val="2"/>
    </font>
    <font>
      <sz val="9"/>
      <color rgb="FFFF0000"/>
      <name val="Arial"/>
      <family val="2"/>
    </font>
    <font>
      <sz val="10"/>
      <color theme="1"/>
      <name val="Arial"/>
      <family val="2"/>
    </font>
    <font>
      <sz val="11"/>
      <color rgb="FFFF0000"/>
      <name val="Arial"/>
      <family val="2"/>
    </font>
    <font>
      <strike/>
      <sz val="10"/>
      <color rgb="FF000000"/>
      <name val="Arial"/>
      <family val="2"/>
    </font>
    <font>
      <strike/>
      <sz val="10"/>
      <name val="Calibri"/>
      <family val="2"/>
      <scheme val="minor"/>
    </font>
    <font>
      <sz val="10"/>
      <name val="Calibri"/>
      <family val="2"/>
    </font>
    <font>
      <i/>
      <sz val="10"/>
      <name val="Calibri"/>
      <family val="2"/>
      <scheme val="minor"/>
    </font>
    <font>
      <b/>
      <i/>
      <sz val="11"/>
      <name val="Arial"/>
      <family val="2"/>
    </font>
    <font>
      <b/>
      <i/>
      <sz val="14"/>
      <color theme="1"/>
      <name val="Calibri"/>
      <family val="2"/>
      <scheme val="minor"/>
    </font>
    <font>
      <b/>
      <sz val="14"/>
      <color theme="0"/>
      <name val="Calibri"/>
      <family val="2"/>
      <scheme val="minor"/>
    </font>
    <font>
      <b/>
      <sz val="10"/>
      <name val="Calibri"/>
      <family val="2"/>
      <scheme val="minor"/>
    </font>
    <font>
      <i/>
      <sz val="10"/>
      <color theme="1"/>
      <name val="Calibri"/>
      <family val="2"/>
      <scheme val="minor"/>
    </font>
    <font>
      <sz val="14"/>
      <name val="Calibri"/>
      <family val="2"/>
      <scheme val="minor"/>
    </font>
    <font>
      <sz val="14"/>
      <color theme="1"/>
      <name val="Calibri"/>
      <family val="2"/>
      <scheme val="minor"/>
    </font>
    <font>
      <b/>
      <sz val="18"/>
      <color theme="0"/>
      <name val="Calibri"/>
      <family val="2"/>
      <scheme val="minor"/>
    </font>
    <font>
      <sz val="11"/>
      <color rgb="FF0070C0"/>
      <name val="Calibri"/>
      <family val="2"/>
      <scheme val="minor"/>
    </font>
    <font>
      <sz val="11"/>
      <color theme="5" tint="-0.249977111117893"/>
      <name val="Calibri"/>
      <family val="2"/>
      <scheme val="minor"/>
    </font>
    <font>
      <sz val="9"/>
      <color theme="5" tint="-0.249977111117893"/>
      <name val="Arial"/>
      <family val="2"/>
    </font>
    <font>
      <sz val="8"/>
      <color theme="9" tint="-0.249977111117893"/>
      <name val="Arial"/>
      <family val="2"/>
    </font>
    <font>
      <sz val="9"/>
      <color rgb="FFC00000"/>
      <name val="Arial"/>
      <family val="2"/>
    </font>
    <font>
      <b/>
      <sz val="18"/>
      <color theme="0"/>
      <name val="Arial Narrow"/>
      <family val="2"/>
    </font>
    <font>
      <sz val="10"/>
      <color rgb="FFFF0000"/>
      <name val="Calibri"/>
      <scheme val="minor"/>
    </font>
    <font>
      <sz val="10"/>
      <color rgb="FF000000"/>
      <name val="Calibri"/>
      <scheme val="minor"/>
    </font>
    <font>
      <sz val="11"/>
      <color rgb="FF000000"/>
      <name val="Arial"/>
      <family val="2"/>
    </font>
    <font>
      <b/>
      <sz val="11"/>
      <color rgb="FF000000"/>
      <name val="Calibri"/>
      <family val="2"/>
      <scheme val="minor"/>
    </font>
    <font>
      <b/>
      <sz val="11"/>
      <color rgb="FFFF0000"/>
      <name val="Arial Narrow"/>
      <family val="2"/>
    </font>
  </fonts>
  <fills count="27">
    <fill>
      <patternFill patternType="none"/>
    </fill>
    <fill>
      <patternFill patternType="gray125"/>
    </fill>
    <fill>
      <patternFill patternType="solid">
        <fgColor theme="9" tint="0.59999389629810485"/>
        <bgColor indexed="64"/>
      </patternFill>
    </fill>
    <fill>
      <patternFill patternType="solid">
        <fgColor theme="0"/>
        <bgColor indexed="64"/>
      </patternFill>
    </fill>
    <fill>
      <patternFill patternType="solid">
        <fgColor rgb="FF002060"/>
        <bgColor indexed="64"/>
      </patternFill>
    </fill>
    <fill>
      <patternFill patternType="solid">
        <fgColor theme="0" tint="-0.14999847407452621"/>
        <bgColor indexed="64"/>
      </patternFill>
    </fill>
    <fill>
      <patternFill patternType="solid">
        <fgColor rgb="FFBFBFBF"/>
        <bgColor indexed="64"/>
      </patternFill>
    </fill>
    <fill>
      <patternFill patternType="solid">
        <fgColor rgb="FF92D050"/>
        <bgColor indexed="64"/>
      </patternFill>
    </fill>
    <fill>
      <patternFill patternType="solid">
        <fgColor rgb="FF00B050"/>
        <bgColor indexed="64"/>
      </patternFill>
    </fill>
    <fill>
      <patternFill patternType="solid">
        <fgColor rgb="FFFFFF66"/>
        <bgColor indexed="64"/>
      </patternFill>
    </fill>
    <fill>
      <patternFill patternType="solid">
        <fgColor rgb="FFFFC000"/>
        <bgColor indexed="64"/>
      </patternFill>
    </fill>
    <fill>
      <patternFill patternType="solid">
        <fgColor rgb="FFFF0000"/>
        <bgColor indexed="64"/>
      </patternFill>
    </fill>
    <fill>
      <patternFill patternType="solid">
        <fgColor rgb="FFD9D9D9"/>
        <bgColor indexed="64"/>
      </patternFill>
    </fill>
    <fill>
      <patternFill patternType="solid">
        <fgColor rgb="FFE26B0A"/>
        <bgColor indexed="64"/>
      </patternFill>
    </fill>
    <fill>
      <patternFill patternType="solid">
        <fgColor rgb="FFC00000"/>
        <bgColor indexed="64"/>
      </patternFill>
    </fill>
    <fill>
      <patternFill patternType="solid">
        <fgColor theme="0" tint="-0.34998626667073579"/>
        <bgColor indexed="64"/>
      </patternFill>
    </fill>
    <fill>
      <patternFill patternType="solid">
        <fgColor theme="9" tint="-0.249977111117893"/>
        <bgColor indexed="64"/>
      </patternFill>
    </fill>
    <fill>
      <patternFill patternType="solid">
        <fgColor theme="7" tint="0.39997558519241921"/>
        <bgColor indexed="64"/>
      </patternFill>
    </fill>
    <fill>
      <patternFill patternType="solid">
        <fgColor rgb="FF0084B6"/>
        <bgColor indexed="64"/>
      </patternFill>
    </fill>
    <fill>
      <patternFill patternType="solid">
        <fgColor rgb="FF4DC0E3"/>
        <bgColor indexed="64"/>
      </patternFill>
    </fill>
    <fill>
      <patternFill patternType="solid">
        <fgColor rgb="FFFFFF00"/>
        <bgColor indexed="64"/>
      </patternFill>
    </fill>
    <fill>
      <patternFill patternType="solid">
        <fgColor rgb="FFC4FDB5"/>
        <bgColor indexed="64"/>
      </patternFill>
    </fill>
    <fill>
      <patternFill patternType="solid">
        <fgColor rgb="FFFFE5FE"/>
        <bgColor indexed="64"/>
      </patternFill>
    </fill>
    <fill>
      <patternFill patternType="solid">
        <fgColor rgb="FFDDE8FF"/>
        <bgColor indexed="64"/>
      </patternFill>
    </fill>
    <fill>
      <patternFill patternType="solid">
        <fgColor rgb="FF66FFFF"/>
        <bgColor indexed="64"/>
      </patternFill>
    </fill>
    <fill>
      <patternFill patternType="solid">
        <fgColor theme="0" tint="-0.499984740745262"/>
        <bgColor indexed="64"/>
      </patternFill>
    </fill>
    <fill>
      <patternFill patternType="solid">
        <fgColor theme="9" tint="0.39997558519241921"/>
        <bgColor indexed="64"/>
      </patternFill>
    </fill>
  </fills>
  <borders count="127">
    <border>
      <left/>
      <right/>
      <top/>
      <bottom/>
      <diagonal/>
    </border>
    <border>
      <left style="dashed">
        <color theme="9" tint="-0.24994659260841701"/>
      </left>
      <right style="dashed">
        <color theme="9" tint="-0.24994659260841701"/>
      </right>
      <top style="dashed">
        <color theme="9" tint="-0.24994659260841701"/>
      </top>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medium">
        <color indexed="64"/>
      </left>
      <right/>
      <top style="thin">
        <color indexed="64"/>
      </top>
      <bottom/>
      <diagonal/>
    </border>
    <border>
      <left/>
      <right/>
      <top style="thin">
        <color auto="1"/>
      </top>
      <bottom/>
      <diagonal/>
    </border>
    <border>
      <left style="medium">
        <color indexed="64"/>
      </left>
      <right/>
      <top/>
      <bottom/>
      <diagonal/>
    </border>
    <border>
      <left/>
      <right style="medium">
        <color indexed="64"/>
      </right>
      <top/>
      <bottom/>
      <diagonal/>
    </border>
    <border>
      <left style="medium">
        <color indexed="64"/>
      </left>
      <right/>
      <top/>
      <bottom style="thin">
        <color indexed="64"/>
      </bottom>
      <diagonal/>
    </border>
    <border>
      <left/>
      <right/>
      <top/>
      <bottom style="thin">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dotted">
        <color rgb="FFF79646"/>
      </left>
      <right style="dotted">
        <color rgb="FFF79646"/>
      </right>
      <top/>
      <bottom style="dotted">
        <color rgb="FFF79646"/>
      </bottom>
      <diagonal/>
    </border>
    <border>
      <left style="dotted">
        <color rgb="FFF79646"/>
      </left>
      <right style="dotted">
        <color rgb="FFF79646"/>
      </right>
      <top style="dotted">
        <color rgb="FFF79646"/>
      </top>
      <bottom style="dotted">
        <color rgb="FFF79646"/>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medium">
        <color indexed="64"/>
      </bottom>
      <diagonal/>
    </border>
    <border>
      <left style="medium">
        <color theme="0"/>
      </left>
      <right/>
      <top style="medium">
        <color theme="0"/>
      </top>
      <bottom/>
      <diagonal/>
    </border>
    <border>
      <left/>
      <right/>
      <top style="medium">
        <color theme="0"/>
      </top>
      <bottom/>
      <diagonal/>
    </border>
    <border>
      <left/>
      <right style="medium">
        <color theme="0"/>
      </right>
      <top style="medium">
        <color theme="0"/>
      </top>
      <bottom/>
      <diagonal/>
    </border>
    <border>
      <left style="thin">
        <color indexed="64"/>
      </left>
      <right style="thin">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thin">
        <color indexed="64"/>
      </left>
      <right/>
      <top/>
      <bottom/>
      <diagonal/>
    </border>
    <border>
      <left style="thin">
        <color indexed="64"/>
      </left>
      <right style="thin">
        <color indexed="64"/>
      </right>
      <top style="medium">
        <color indexed="64"/>
      </top>
      <bottom style="thin">
        <color indexed="64"/>
      </bottom>
      <diagonal/>
    </border>
    <border>
      <left/>
      <right style="thin">
        <color indexed="64"/>
      </right>
      <top/>
      <bottom/>
      <diagonal/>
    </border>
    <border>
      <left/>
      <right style="thin">
        <color indexed="64"/>
      </right>
      <top style="thin">
        <color indexed="64"/>
      </top>
      <bottom/>
      <diagonal/>
    </border>
    <border>
      <left style="thick">
        <color theme="0"/>
      </left>
      <right style="thick">
        <color theme="0"/>
      </right>
      <top style="thick">
        <color theme="0"/>
      </top>
      <bottom style="thick">
        <color theme="0"/>
      </bottom>
      <diagonal/>
    </border>
    <border>
      <left style="thick">
        <color theme="0"/>
      </left>
      <right style="thick">
        <color theme="0"/>
      </right>
      <top style="thick">
        <color theme="0"/>
      </top>
      <bottom/>
      <diagonal/>
    </border>
    <border>
      <left style="thick">
        <color theme="0"/>
      </left>
      <right/>
      <top style="thick">
        <color theme="0"/>
      </top>
      <bottom style="thick">
        <color theme="0"/>
      </bottom>
      <diagonal/>
    </border>
    <border>
      <left/>
      <right style="thick">
        <color theme="0"/>
      </right>
      <top style="thick">
        <color theme="0"/>
      </top>
      <bottom style="thick">
        <color theme="0"/>
      </bottom>
      <diagonal/>
    </border>
    <border>
      <left style="thick">
        <color theme="0"/>
      </left>
      <right style="thick">
        <color theme="0"/>
      </right>
      <top/>
      <bottom style="thick">
        <color theme="0"/>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medium">
        <color indexed="64"/>
      </left>
      <right style="thin">
        <color indexed="64"/>
      </right>
      <top/>
      <bottom/>
      <diagonal/>
    </border>
    <border>
      <left style="thin">
        <color indexed="64"/>
      </left>
      <right style="thin">
        <color indexed="64"/>
      </right>
      <top/>
      <bottom style="medium">
        <color indexed="64"/>
      </bottom>
      <diagonal/>
    </border>
    <border>
      <left/>
      <right/>
      <top style="thick">
        <color theme="0"/>
      </top>
      <bottom style="thick">
        <color theme="0"/>
      </bottom>
      <diagonal/>
    </border>
    <border>
      <left style="thick">
        <color theme="0"/>
      </left>
      <right/>
      <top/>
      <bottom style="thick">
        <color theme="0"/>
      </bottom>
      <diagonal/>
    </border>
    <border>
      <left/>
      <right/>
      <top/>
      <bottom style="thick">
        <color theme="0"/>
      </bottom>
      <diagonal/>
    </border>
    <border>
      <left/>
      <right style="thick">
        <color theme="0"/>
      </right>
      <top/>
      <bottom style="thick">
        <color theme="0"/>
      </bottom>
      <diagonal/>
    </border>
    <border>
      <left/>
      <right style="thick">
        <color theme="0"/>
      </right>
      <top style="thick">
        <color theme="0"/>
      </top>
      <bottom/>
      <diagonal/>
    </border>
    <border>
      <left/>
      <right/>
      <top style="thick">
        <color theme="0"/>
      </top>
      <bottom/>
      <diagonal/>
    </border>
    <border>
      <left style="thick">
        <color theme="0"/>
      </left>
      <right style="thick">
        <color theme="0"/>
      </right>
      <top style="thick">
        <color theme="0"/>
      </top>
      <bottom style="dashed">
        <color theme="9" tint="-0.24994659260841701"/>
      </bottom>
      <diagonal/>
    </border>
    <border>
      <left style="thick">
        <color theme="0"/>
      </left>
      <right/>
      <top style="thick">
        <color theme="0"/>
      </top>
      <bottom/>
      <diagonal/>
    </border>
    <border>
      <left style="thin">
        <color theme="1"/>
      </left>
      <right style="thin">
        <color theme="1"/>
      </right>
      <top style="thin">
        <color theme="1"/>
      </top>
      <bottom style="thin">
        <color theme="1"/>
      </bottom>
      <diagonal/>
    </border>
    <border>
      <left style="thin">
        <color theme="1"/>
      </left>
      <right style="thin">
        <color theme="1"/>
      </right>
      <top style="thin">
        <color theme="1"/>
      </top>
      <bottom/>
      <diagonal/>
    </border>
    <border>
      <left style="thin">
        <color theme="1"/>
      </left>
      <right/>
      <top style="thin">
        <color theme="1"/>
      </top>
      <bottom/>
      <diagonal/>
    </border>
    <border>
      <left/>
      <right/>
      <top style="thin">
        <color theme="1"/>
      </top>
      <bottom/>
      <diagonal/>
    </border>
    <border>
      <left style="thin">
        <color theme="1"/>
      </left>
      <right/>
      <top/>
      <bottom/>
      <diagonal/>
    </border>
    <border>
      <left style="thick">
        <color theme="0"/>
      </left>
      <right/>
      <top/>
      <bottom/>
      <diagonal/>
    </border>
    <border>
      <left/>
      <right style="thick">
        <color theme="0"/>
      </right>
      <top/>
      <bottom/>
      <diagonal/>
    </border>
    <border>
      <left style="thick">
        <color theme="0"/>
      </left>
      <right style="thick">
        <color theme="0"/>
      </right>
      <top/>
      <bottom/>
      <diagonal/>
    </border>
    <border>
      <left style="dashed">
        <color theme="9" tint="-0.24994659260841701"/>
      </left>
      <right style="dashed">
        <color theme="9" tint="-0.24994659260841701"/>
      </right>
      <top/>
      <bottom/>
      <diagonal/>
    </border>
    <border>
      <left style="dashed">
        <color theme="9" tint="-0.24994659260841701"/>
      </left>
      <right style="dashed">
        <color theme="9" tint="-0.24994659260841701"/>
      </right>
      <top style="dashed">
        <color theme="9" tint="-0.24994659260841701"/>
      </top>
      <bottom style="dashed">
        <color theme="9" tint="-0.24994659260841701"/>
      </bottom>
      <diagonal/>
    </border>
    <border>
      <left style="thick">
        <color theme="0"/>
      </left>
      <right/>
      <top style="thick">
        <color theme="0"/>
      </top>
      <bottom style="thin">
        <color indexed="64"/>
      </bottom>
      <diagonal/>
    </border>
    <border>
      <left style="dashed">
        <color theme="9" tint="-0.24994659260841701"/>
      </left>
      <right/>
      <top style="thick">
        <color theme="0"/>
      </top>
      <bottom/>
      <diagonal/>
    </border>
    <border>
      <left style="dashed">
        <color theme="9" tint="-0.24994659260841701"/>
      </left>
      <right/>
      <top style="thick">
        <color theme="0"/>
      </top>
      <bottom style="dashed">
        <color theme="9" tint="-0.24994659260841701"/>
      </bottom>
      <diagonal/>
    </border>
    <border>
      <left/>
      <right/>
      <top style="thin">
        <color indexed="64"/>
      </top>
      <bottom style="double">
        <color indexed="64"/>
      </bottom>
      <diagonal/>
    </border>
    <border>
      <left/>
      <right style="dotted">
        <color rgb="FFF79646"/>
      </right>
      <top/>
      <bottom/>
      <diagonal/>
    </border>
    <border>
      <left style="thick">
        <color theme="0"/>
      </left>
      <right style="thick">
        <color theme="0"/>
      </right>
      <top style="dashed">
        <color theme="9" tint="-0.24994659260841701"/>
      </top>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diagonal/>
    </border>
    <border>
      <left style="medium">
        <color indexed="64"/>
      </left>
      <right style="medium">
        <color indexed="64"/>
      </right>
      <top/>
      <bottom style="medium">
        <color indexed="64"/>
      </bottom>
      <diagonal/>
    </border>
    <border>
      <left/>
      <right/>
      <top style="medium">
        <color indexed="64"/>
      </top>
      <bottom/>
      <diagonal/>
    </border>
    <border>
      <left/>
      <right style="medium">
        <color indexed="64"/>
      </right>
      <top style="medium">
        <color indexed="64"/>
      </top>
      <bottom/>
      <diagonal/>
    </border>
    <border>
      <left/>
      <right style="dotted">
        <color rgb="FFF79646"/>
      </right>
      <top style="dotted">
        <color rgb="FFF79646"/>
      </top>
      <bottom style="dotted">
        <color rgb="FFF79646"/>
      </bottom>
      <diagonal/>
    </border>
    <border>
      <left style="dotted">
        <color rgb="FFF79646"/>
      </left>
      <right/>
      <top/>
      <bottom style="dotted">
        <color rgb="FFF79646"/>
      </bottom>
      <diagonal/>
    </border>
    <border>
      <left style="dotted">
        <color rgb="FFF79646"/>
      </left>
      <right/>
      <top style="dotted">
        <color rgb="FFF79646"/>
      </top>
      <bottom style="dotted">
        <color rgb="FFF79646"/>
      </bottom>
      <diagonal/>
    </border>
    <border>
      <left style="thin">
        <color theme="0"/>
      </left>
      <right style="thin">
        <color theme="0"/>
      </right>
      <top style="thin">
        <color theme="0"/>
      </top>
      <bottom/>
      <diagonal/>
    </border>
    <border>
      <left/>
      <right style="thin">
        <color indexed="64"/>
      </right>
      <top/>
      <bottom style="thin">
        <color indexed="64"/>
      </bottom>
      <diagonal/>
    </border>
    <border>
      <left style="thick">
        <color theme="0"/>
      </left>
      <right style="thick">
        <color theme="0"/>
      </right>
      <top style="thin">
        <color theme="0"/>
      </top>
      <bottom/>
      <diagonal/>
    </border>
    <border>
      <left style="thick">
        <color theme="0"/>
      </left>
      <right style="thick">
        <color theme="0"/>
      </right>
      <top/>
      <bottom style="medium">
        <color indexed="64"/>
      </bottom>
      <diagonal/>
    </border>
    <border>
      <left style="thin">
        <color theme="0"/>
      </left>
      <right/>
      <top/>
      <bottom style="thick">
        <color theme="0"/>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right style="medium">
        <color indexed="64"/>
      </right>
      <top style="medium">
        <color indexed="64"/>
      </top>
      <bottom style="thin">
        <color indexed="64"/>
      </bottom>
      <diagonal/>
    </border>
    <border>
      <left/>
      <right style="medium">
        <color indexed="64"/>
      </right>
      <top style="thin">
        <color auto="1"/>
      </top>
      <bottom/>
      <diagonal/>
    </border>
    <border>
      <left/>
      <right style="medium">
        <color indexed="64"/>
      </right>
      <top/>
      <bottom style="thin">
        <color indexed="64"/>
      </bottom>
      <diagonal/>
    </border>
    <border>
      <left/>
      <right style="thin">
        <color theme="0"/>
      </right>
      <top style="medium">
        <color indexed="64"/>
      </top>
      <bottom/>
      <diagonal/>
    </border>
    <border>
      <left/>
      <right style="thin">
        <color theme="0"/>
      </right>
      <top/>
      <bottom/>
      <diagonal/>
    </border>
    <border>
      <left style="thin">
        <color theme="0"/>
      </left>
      <right style="medium">
        <color indexed="64"/>
      </right>
      <top style="thin">
        <color theme="0"/>
      </top>
      <bottom/>
      <diagonal/>
    </border>
    <border>
      <left/>
      <right style="medium">
        <color indexed="64"/>
      </right>
      <top style="thin">
        <color indexed="64"/>
      </top>
      <bottom style="thin">
        <color indexed="64"/>
      </bottom>
      <diagonal/>
    </border>
    <border>
      <left style="medium">
        <color indexed="64"/>
      </left>
      <right style="thin">
        <color indexed="64"/>
      </right>
      <top/>
      <bottom style="thin">
        <color indexed="64"/>
      </bottom>
      <diagonal/>
    </border>
    <border>
      <left style="thin">
        <color theme="0"/>
      </left>
      <right/>
      <top/>
      <bottom style="thin">
        <color theme="0"/>
      </bottom>
      <diagonal/>
    </border>
    <border>
      <left/>
      <right/>
      <top/>
      <bottom style="thin">
        <color theme="0"/>
      </bottom>
      <diagonal/>
    </border>
    <border>
      <left/>
      <right style="thin">
        <color theme="0"/>
      </right>
      <top/>
      <bottom style="thin">
        <color theme="0"/>
      </bottom>
      <diagonal/>
    </border>
    <border>
      <left style="dashed">
        <color theme="9" tint="-0.24994659260841701"/>
      </left>
      <right style="dashed">
        <color theme="9" tint="-0.24994659260841701"/>
      </right>
      <top style="thick">
        <color theme="0"/>
      </top>
      <bottom/>
      <diagonal/>
    </border>
    <border>
      <left style="thin">
        <color indexed="64"/>
      </left>
      <right style="medium">
        <color indexed="64"/>
      </right>
      <top style="medium">
        <color indexed="64"/>
      </top>
      <bottom/>
      <diagonal/>
    </border>
    <border>
      <left style="thin">
        <color indexed="64"/>
      </left>
      <right style="medium">
        <color indexed="64"/>
      </right>
      <top/>
      <bottom/>
      <diagonal/>
    </border>
    <border>
      <left style="thin">
        <color indexed="64"/>
      </left>
      <right style="medium">
        <color indexed="64"/>
      </right>
      <top/>
      <bottom style="medium">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style="thin">
        <color indexed="64"/>
      </right>
      <top style="medium">
        <color indexed="64"/>
      </top>
      <bottom style="thin">
        <color indexed="64"/>
      </bottom>
      <diagonal/>
    </border>
    <border>
      <left/>
      <right style="thin">
        <color indexed="64"/>
      </right>
      <top style="thin">
        <color indexed="64"/>
      </top>
      <bottom style="medium">
        <color indexed="64"/>
      </bottom>
      <diagonal/>
    </border>
    <border>
      <left style="thin">
        <color theme="0"/>
      </left>
      <right/>
      <top style="medium">
        <color indexed="64"/>
      </top>
      <bottom style="thin">
        <color indexed="64"/>
      </bottom>
      <diagonal/>
    </border>
    <border>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auto="1"/>
      </left>
      <right/>
      <top style="hair">
        <color auto="1"/>
      </top>
      <bottom style="hair">
        <color auto="1"/>
      </bottom>
      <diagonal/>
    </border>
    <border>
      <left/>
      <right style="medium">
        <color indexed="64"/>
      </right>
      <top style="hair">
        <color indexed="64"/>
      </top>
      <bottom style="hair">
        <color indexed="64"/>
      </bottom>
      <diagonal/>
    </border>
    <border>
      <left style="thin">
        <color indexed="64"/>
      </left>
      <right/>
      <top style="hair">
        <color indexed="64"/>
      </top>
      <bottom style="hair">
        <color indexed="64"/>
      </bottom>
      <diagonal/>
    </border>
    <border>
      <left style="thin">
        <color indexed="64"/>
      </left>
      <right/>
      <top style="hair">
        <color indexed="64"/>
      </top>
      <bottom/>
      <diagonal/>
    </border>
    <border>
      <left/>
      <right style="hair">
        <color indexed="64"/>
      </right>
      <top style="hair">
        <color indexed="64"/>
      </top>
      <bottom/>
      <diagonal/>
    </border>
    <border>
      <left/>
      <right/>
      <top style="hair">
        <color indexed="64"/>
      </top>
      <bottom style="hair">
        <color indexed="64"/>
      </bottom>
      <diagonal/>
    </border>
    <border>
      <left style="medium">
        <color indexed="64"/>
      </left>
      <right style="thin">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hair">
        <color rgb="FF4DC0E3"/>
      </left>
      <right style="hair">
        <color rgb="FF4DC0E3"/>
      </right>
      <top style="hair">
        <color rgb="FF4DC0E3"/>
      </top>
      <bottom style="hair">
        <color rgb="FF4DC0E3"/>
      </bottom>
      <diagonal/>
    </border>
    <border>
      <left style="hair">
        <color rgb="FF4DC0E3"/>
      </left>
      <right/>
      <top style="hair">
        <color rgb="FF4DC0E3"/>
      </top>
      <bottom style="hair">
        <color rgb="FF4DC0E3"/>
      </bottom>
      <diagonal/>
    </border>
    <border>
      <left/>
      <right style="hair">
        <color rgb="FF4DC0E3"/>
      </right>
      <top style="hair">
        <color rgb="FF4DC0E3"/>
      </top>
      <bottom style="hair">
        <color rgb="FF4DC0E3"/>
      </bottom>
      <diagonal/>
    </border>
    <border>
      <left style="dotted">
        <color rgb="FF4DC0E3"/>
      </left>
      <right style="dotted">
        <color rgb="FF4DC0E3"/>
      </right>
      <top style="dotted">
        <color rgb="FF4DC0E3"/>
      </top>
      <bottom style="dotted">
        <color rgb="FF4DC0E3"/>
      </bottom>
      <diagonal/>
    </border>
    <border>
      <left style="dotted">
        <color rgb="FF4DC0E3"/>
      </left>
      <right style="dotted">
        <color rgb="FF4DC0E3"/>
      </right>
      <top style="dotted">
        <color rgb="FF4DC0E3"/>
      </top>
      <bottom/>
      <diagonal/>
    </border>
    <border>
      <left style="thin">
        <color indexed="64"/>
      </left>
      <right style="thin">
        <color indexed="64"/>
      </right>
      <top style="thin">
        <color theme="0"/>
      </top>
      <bottom/>
      <diagonal/>
    </border>
    <border>
      <left style="thick">
        <color theme="0"/>
      </left>
      <right/>
      <top style="thin">
        <color theme="0"/>
      </top>
      <bottom style="thick">
        <color theme="0"/>
      </bottom>
      <diagonal/>
    </border>
    <border>
      <left/>
      <right/>
      <top style="thin">
        <color theme="0"/>
      </top>
      <bottom style="thick">
        <color theme="0"/>
      </bottom>
      <diagonal/>
    </border>
    <border>
      <left style="thin">
        <color theme="0"/>
      </left>
      <right/>
      <top style="thin">
        <color theme="0"/>
      </top>
      <bottom/>
      <diagonal/>
    </border>
    <border>
      <left style="thick">
        <color theme="0"/>
      </left>
      <right/>
      <top style="thick">
        <color theme="0"/>
      </top>
      <bottom style="dashed">
        <color theme="9" tint="-0.24994659260841701"/>
      </bottom>
      <diagonal/>
    </border>
    <border>
      <left style="thick">
        <color theme="0"/>
      </left>
      <right/>
      <top style="dashed">
        <color theme="9" tint="-0.24994659260841701"/>
      </top>
      <bottom/>
      <diagonal/>
    </border>
    <border>
      <left style="thin">
        <color theme="0"/>
      </left>
      <right/>
      <top/>
      <bottom/>
      <diagonal/>
    </border>
    <border>
      <left/>
      <right/>
      <top/>
      <bottom style="hair">
        <color rgb="FF4DC0E3"/>
      </bottom>
      <diagonal/>
    </border>
    <border>
      <left style="thin">
        <color rgb="FF000000"/>
      </left>
      <right style="thin">
        <color rgb="FF000000"/>
      </right>
      <top style="thin">
        <color rgb="FF000000"/>
      </top>
      <bottom style="thin">
        <color rgb="FF000000"/>
      </bottom>
      <diagonal/>
    </border>
  </borders>
  <cellStyleXfs count="6">
    <xf numFmtId="0" fontId="0" fillId="0" borderId="0"/>
    <xf numFmtId="0" fontId="7" fillId="0" borderId="0"/>
    <xf numFmtId="0" fontId="8" fillId="0" borderId="0"/>
    <xf numFmtId="43" fontId="33" fillId="0" borderId="0" applyFont="0" applyFill="0" applyBorder="0" applyAlignment="0" applyProtection="0"/>
    <xf numFmtId="9" fontId="33" fillId="0" borderId="0" applyFont="0" applyFill="0" applyBorder="0" applyAlignment="0" applyProtection="0"/>
    <xf numFmtId="0" fontId="7" fillId="0" borderId="0"/>
  </cellStyleXfs>
  <cellXfs count="657">
    <xf numFmtId="0" fontId="0" fillId="0" borderId="0" xfId="0"/>
    <xf numFmtId="0" fontId="1" fillId="3" borderId="0" xfId="0" applyFont="1" applyFill="1" applyAlignment="1">
      <alignment horizontal="center" vertical="center"/>
    </xf>
    <xf numFmtId="0" fontId="0" fillId="3" borderId="0" xfId="0" applyFill="1"/>
    <xf numFmtId="0" fontId="11" fillId="3" borderId="0" xfId="0" applyFont="1" applyFill="1"/>
    <xf numFmtId="0" fontId="3" fillId="3" borderId="0" xfId="0" applyFont="1" applyFill="1" applyAlignment="1">
      <alignment horizontal="left" vertical="center"/>
    </xf>
    <xf numFmtId="0" fontId="16" fillId="0" borderId="0" xfId="0" applyFont="1" applyAlignment="1">
      <alignment horizontal="center"/>
    </xf>
    <xf numFmtId="0" fontId="17" fillId="0" borderId="0" xfId="0" applyFont="1"/>
    <xf numFmtId="0" fontId="19" fillId="4" borderId="0" xfId="0" applyFont="1" applyFill="1" applyAlignment="1" applyProtection="1">
      <alignment horizontal="left" vertical="center" wrapText="1"/>
      <protection locked="0"/>
    </xf>
    <xf numFmtId="0" fontId="19" fillId="4" borderId="0" xfId="0" applyFont="1" applyFill="1" applyAlignment="1" applyProtection="1">
      <alignment vertical="center" wrapText="1"/>
      <protection locked="0"/>
    </xf>
    <xf numFmtId="0" fontId="0" fillId="0" borderId="0" xfId="0" applyAlignment="1">
      <alignment horizontal="left"/>
    </xf>
    <xf numFmtId="0" fontId="20" fillId="0" borderId="0" xfId="0" applyFont="1" applyAlignment="1" applyProtection="1">
      <alignment horizontal="center" vertical="center"/>
      <protection locked="0"/>
    </xf>
    <xf numFmtId="0" fontId="18" fillId="0" borderId="0" xfId="0" applyFont="1" applyAlignment="1" applyProtection="1">
      <alignment horizontal="left" vertical="center"/>
      <protection locked="0"/>
    </xf>
    <xf numFmtId="0" fontId="19" fillId="0" borderId="0" xfId="0" applyFont="1" applyAlignment="1" applyProtection="1">
      <alignment horizontal="center" vertical="center"/>
      <protection locked="0"/>
    </xf>
    <xf numFmtId="0" fontId="9" fillId="0" borderId="0" xfId="0" applyFont="1" applyAlignment="1">
      <alignment horizontal="center"/>
    </xf>
    <xf numFmtId="0" fontId="17" fillId="3" borderId="0" xfId="0" applyFont="1" applyFill="1"/>
    <xf numFmtId="0" fontId="10" fillId="3" borderId="0" xfId="0" applyFont="1" applyFill="1"/>
    <xf numFmtId="0" fontId="28" fillId="3" borderId="0" xfId="0" applyFont="1" applyFill="1"/>
    <xf numFmtId="0" fontId="28" fillId="0" borderId="0" xfId="0" applyFont="1"/>
    <xf numFmtId="0" fontId="4" fillId="3" borderId="0" xfId="0" applyFont="1" applyFill="1" applyAlignment="1">
      <alignment horizontal="center" vertical="center"/>
    </xf>
    <xf numFmtId="0" fontId="4" fillId="2" borderId="0" xfId="0" applyFont="1" applyFill="1" applyAlignment="1">
      <alignment horizontal="center" vertical="center"/>
    </xf>
    <xf numFmtId="0" fontId="10" fillId="0" borderId="0" xfId="0" applyFont="1"/>
    <xf numFmtId="0" fontId="27" fillId="4" borderId="0" xfId="0" applyFont="1" applyFill="1" applyAlignment="1">
      <alignment vertical="center"/>
    </xf>
    <xf numFmtId="0" fontId="27" fillId="4" borderId="0" xfId="0" applyFont="1" applyFill="1" applyAlignment="1">
      <alignment horizontal="left" vertical="center"/>
    </xf>
    <xf numFmtId="164" fontId="0" fillId="0" borderId="0" xfId="3" applyNumberFormat="1" applyFont="1" applyAlignment="1">
      <alignment horizontal="center"/>
    </xf>
    <xf numFmtId="2" fontId="0" fillId="0" borderId="0" xfId="3" applyNumberFormat="1" applyFont="1"/>
    <xf numFmtId="164" fontId="0" fillId="0" borderId="0" xfId="3" applyNumberFormat="1" applyFont="1"/>
    <xf numFmtId="2" fontId="0" fillId="0" borderId="0" xfId="0" applyNumberFormat="1"/>
    <xf numFmtId="0" fontId="27" fillId="4" borderId="6" xfId="0" applyFont="1" applyFill="1" applyBorder="1" applyAlignment="1">
      <alignment horizontal="left" vertical="center"/>
    </xf>
    <xf numFmtId="0" fontId="27" fillId="4" borderId="6" xfId="0" applyFont="1" applyFill="1" applyBorder="1" applyAlignment="1">
      <alignment vertical="center"/>
    </xf>
    <xf numFmtId="0" fontId="27" fillId="4" borderId="30" xfId="0" applyFont="1" applyFill="1" applyBorder="1" applyAlignment="1">
      <alignment vertical="center"/>
    </xf>
    <xf numFmtId="0" fontId="27" fillId="4" borderId="29" xfId="0" applyFont="1" applyFill="1" applyBorder="1" applyAlignment="1">
      <alignment vertical="center"/>
    </xf>
    <xf numFmtId="0" fontId="1" fillId="3" borderId="27" xfId="0" applyFont="1" applyFill="1" applyBorder="1" applyAlignment="1">
      <alignment horizontal="center" vertical="center"/>
    </xf>
    <xf numFmtId="0" fontId="27" fillId="4" borderId="48" xfId="0" applyFont="1" applyFill="1" applyBorder="1" applyAlignment="1">
      <alignment vertical="center"/>
    </xf>
    <xf numFmtId="0" fontId="0" fillId="3" borderId="0" xfId="0" applyFill="1" applyAlignment="1">
      <alignment horizontal="center" vertical="center"/>
    </xf>
    <xf numFmtId="0" fontId="17" fillId="3" borderId="0" xfId="0" applyFont="1" applyFill="1" applyAlignment="1">
      <alignment horizontal="center" vertical="center"/>
    </xf>
    <xf numFmtId="0" fontId="11" fillId="3" borderId="0" xfId="0" applyFont="1" applyFill="1" applyAlignment="1">
      <alignment horizontal="center" vertical="center"/>
    </xf>
    <xf numFmtId="0" fontId="0" fillId="0" borderId="0" xfId="0" applyAlignment="1">
      <alignment horizontal="center" vertical="center"/>
    </xf>
    <xf numFmtId="43" fontId="0" fillId="3" borderId="0" xfId="3" applyFont="1" applyFill="1"/>
    <xf numFmtId="3" fontId="0" fillId="0" borderId="0" xfId="0" applyNumberFormat="1" applyAlignment="1">
      <alignment horizontal="left"/>
    </xf>
    <xf numFmtId="0" fontId="4" fillId="4" borderId="56" xfId="0" applyFont="1" applyFill="1" applyBorder="1" applyAlignment="1">
      <alignment horizontal="center" vertical="center" textRotation="90" wrapText="1"/>
    </xf>
    <xf numFmtId="0" fontId="30" fillId="0" borderId="2" xfId="0" applyFont="1" applyBorder="1" applyAlignment="1">
      <alignment horizontal="center" vertical="center" wrapText="1"/>
    </xf>
    <xf numFmtId="0" fontId="15" fillId="13" borderId="2" xfId="0" applyFont="1" applyFill="1" applyBorder="1" applyAlignment="1" applyProtection="1">
      <alignment horizontal="center" vertical="center" wrapText="1" readingOrder="1"/>
      <protection hidden="1"/>
    </xf>
    <xf numFmtId="0" fontId="15" fillId="17" borderId="2" xfId="0" applyFont="1" applyFill="1" applyBorder="1" applyAlignment="1" applyProtection="1">
      <alignment horizontal="center" vertical="center" wrapText="1" readingOrder="1"/>
      <protection hidden="1"/>
    </xf>
    <xf numFmtId="0" fontId="15" fillId="7" borderId="2" xfId="0" applyFont="1" applyFill="1" applyBorder="1" applyAlignment="1" applyProtection="1">
      <alignment horizontal="center" vertical="center" wrapText="1" readingOrder="1"/>
      <protection hidden="1"/>
    </xf>
    <xf numFmtId="0" fontId="4" fillId="4" borderId="58" xfId="0" applyFont="1" applyFill="1" applyBorder="1" applyAlignment="1">
      <alignment horizontal="center" vertical="center" textRotation="90" wrapText="1"/>
    </xf>
    <xf numFmtId="0" fontId="4" fillId="4" borderId="59" xfId="0" applyFont="1" applyFill="1" applyBorder="1" applyAlignment="1">
      <alignment horizontal="center" vertical="center" textRotation="90" wrapText="1"/>
    </xf>
    <xf numFmtId="0" fontId="36" fillId="0" borderId="0" xfId="0" applyFont="1" applyAlignment="1">
      <alignment horizontal="center" vertical="center"/>
    </xf>
    <xf numFmtId="0" fontId="37" fillId="0" borderId="0" xfId="0" applyFont="1" applyAlignment="1">
      <alignment horizontal="center" vertical="center" wrapText="1"/>
    </xf>
    <xf numFmtId="0" fontId="38" fillId="6" borderId="0" xfId="0" applyFont="1" applyFill="1" applyAlignment="1">
      <alignment horizontal="center" vertical="center" wrapText="1" readingOrder="1"/>
    </xf>
    <xf numFmtId="0" fontId="39" fillId="3" borderId="0" xfId="0" applyFont="1" applyFill="1"/>
    <xf numFmtId="0" fontId="38" fillId="6" borderId="25" xfId="0" applyFont="1" applyFill="1" applyBorder="1" applyAlignment="1">
      <alignment horizontal="center" vertical="center" wrapText="1" readingOrder="1"/>
    </xf>
    <xf numFmtId="0" fontId="40" fillId="7" borderId="2" xfId="0" applyFont="1" applyFill="1" applyBorder="1" applyAlignment="1">
      <alignment horizontal="center" vertical="center" wrapText="1" readingOrder="1"/>
    </xf>
    <xf numFmtId="9" fontId="40" fillId="0" borderId="14" xfId="4" applyFont="1" applyBorder="1" applyAlignment="1">
      <alignment horizontal="center" vertical="center" wrapText="1" readingOrder="1"/>
    </xf>
    <xf numFmtId="0" fontId="40" fillId="0" borderId="14" xfId="0" applyFont="1" applyBorder="1" applyAlignment="1">
      <alignment horizontal="justify" vertical="center" wrapText="1" readingOrder="1"/>
    </xf>
    <xf numFmtId="1" fontId="40" fillId="0" borderId="15" xfId="3" applyNumberFormat="1" applyFont="1" applyBorder="1" applyAlignment="1">
      <alignment horizontal="center" vertical="center" wrapText="1" readingOrder="1"/>
    </xf>
    <xf numFmtId="0" fontId="40" fillId="8" borderId="2" xfId="0" applyFont="1" applyFill="1" applyBorder="1" applyAlignment="1">
      <alignment horizontal="center" vertical="center" wrapText="1" readingOrder="1"/>
    </xf>
    <xf numFmtId="0" fontId="40" fillId="9" borderId="2" xfId="0" applyFont="1" applyFill="1" applyBorder="1" applyAlignment="1">
      <alignment horizontal="center" vertical="center" wrapText="1" readingOrder="1"/>
    </xf>
    <xf numFmtId="0" fontId="40" fillId="10" borderId="2" xfId="0" applyFont="1" applyFill="1" applyBorder="1" applyAlignment="1">
      <alignment horizontal="center" vertical="center" wrapText="1" readingOrder="1"/>
    </xf>
    <xf numFmtId="0" fontId="41" fillId="11" borderId="2" xfId="0" applyFont="1" applyFill="1" applyBorder="1" applyAlignment="1">
      <alignment horizontal="center" vertical="center" wrapText="1" readingOrder="1"/>
    </xf>
    <xf numFmtId="0" fontId="40" fillId="3" borderId="0" xfId="0" applyFont="1" applyFill="1" applyAlignment="1">
      <alignment horizontal="justify" vertical="center" wrapText="1" readingOrder="1"/>
    </xf>
    <xf numFmtId="0" fontId="42" fillId="3" borderId="0" xfId="0" applyFont="1" applyFill="1"/>
    <xf numFmtId="0" fontId="37" fillId="3" borderId="0" xfId="0" applyFont="1" applyFill="1" applyAlignment="1">
      <alignment horizontal="center" vertical="center" wrapText="1"/>
    </xf>
    <xf numFmtId="0" fontId="42" fillId="0" borderId="0" xfId="0" applyFont="1"/>
    <xf numFmtId="0" fontId="40" fillId="7" borderId="14" xfId="0" applyFont="1" applyFill="1" applyBorder="1" applyAlignment="1">
      <alignment horizontal="center" vertical="center" wrapText="1" readingOrder="1"/>
    </xf>
    <xf numFmtId="0" fontId="40" fillId="8" borderId="15" xfId="0" applyFont="1" applyFill="1" applyBorder="1" applyAlignment="1">
      <alignment horizontal="center" vertical="center" wrapText="1" readingOrder="1"/>
    </xf>
    <xf numFmtId="0" fontId="40" fillId="9" borderId="15" xfId="0" applyFont="1" applyFill="1" applyBorder="1" applyAlignment="1">
      <alignment horizontal="center" vertical="center" wrapText="1" readingOrder="1"/>
    </xf>
    <xf numFmtId="0" fontId="40" fillId="10" borderId="15" xfId="0" applyFont="1" applyFill="1" applyBorder="1" applyAlignment="1">
      <alignment horizontal="center" vertical="center" wrapText="1" readingOrder="1"/>
    </xf>
    <xf numFmtId="0" fontId="41" fillId="11" borderId="15" xfId="0" applyFont="1" applyFill="1" applyBorder="1" applyAlignment="1">
      <alignment horizontal="center" vertical="center" wrapText="1" readingOrder="1"/>
    </xf>
    <xf numFmtId="0" fontId="43" fillId="3" borderId="0" xfId="0" applyFont="1" applyFill="1"/>
    <xf numFmtId="1" fontId="42" fillId="3" borderId="0" xfId="0" applyNumberFormat="1" applyFont="1" applyFill="1" applyAlignment="1">
      <alignment horizontal="center"/>
    </xf>
    <xf numFmtId="0" fontId="44" fillId="3" borderId="0" xfId="0" applyFont="1" applyFill="1" applyAlignment="1">
      <alignment vertical="center"/>
    </xf>
    <xf numFmtId="0" fontId="42" fillId="3" borderId="0" xfId="0" applyFont="1" applyFill="1" applyAlignment="1">
      <alignment horizontal="center" vertical="center"/>
    </xf>
    <xf numFmtId="0" fontId="0" fillId="3" borderId="61" xfId="0" applyFill="1" applyBorder="1"/>
    <xf numFmtId="0" fontId="4" fillId="3" borderId="42" xfId="0" applyFont="1" applyFill="1" applyBorder="1" applyAlignment="1">
      <alignment horizontal="center" vertical="center"/>
    </xf>
    <xf numFmtId="0" fontId="0" fillId="3" borderId="21" xfId="0" applyFill="1" applyBorder="1" applyAlignment="1">
      <alignment horizontal="center" vertical="center" wrapText="1"/>
    </xf>
    <xf numFmtId="0" fontId="0" fillId="3" borderId="16" xfId="0" applyFill="1" applyBorder="1" applyAlignment="1">
      <alignment horizontal="center" vertical="center" wrapText="1"/>
    </xf>
    <xf numFmtId="0" fontId="0" fillId="0" borderId="2" xfId="0" applyBorder="1" applyAlignment="1">
      <alignment vertical="center" wrapText="1"/>
    </xf>
    <xf numFmtId="0" fontId="9" fillId="5" borderId="0" xfId="0" applyFont="1" applyFill="1" applyAlignment="1">
      <alignment horizontal="center" vertical="center"/>
    </xf>
    <xf numFmtId="0" fontId="11" fillId="3" borderId="2" xfId="0" applyFont="1" applyFill="1" applyBorder="1" applyAlignment="1">
      <alignment horizontal="center" vertical="center" wrapText="1"/>
    </xf>
    <xf numFmtId="0" fontId="11" fillId="0" borderId="0" xfId="0" applyFont="1"/>
    <xf numFmtId="0" fontId="17" fillId="3" borderId="2" xfId="0" applyFont="1" applyFill="1" applyBorder="1"/>
    <xf numFmtId="0" fontId="0" fillId="3" borderId="6" xfId="0" applyFill="1" applyBorder="1"/>
    <xf numFmtId="1" fontId="0" fillId="3" borderId="2" xfId="0" applyNumberFormat="1" applyFill="1" applyBorder="1" applyAlignment="1">
      <alignment horizontal="center"/>
    </xf>
    <xf numFmtId="0" fontId="37" fillId="3" borderId="2" xfId="0" applyFont="1" applyFill="1" applyBorder="1" applyAlignment="1">
      <alignment horizontal="center" vertical="center" wrapText="1"/>
    </xf>
    <xf numFmtId="0" fontId="42" fillId="3" borderId="2" xfId="0" applyFont="1" applyFill="1" applyBorder="1"/>
    <xf numFmtId="1" fontId="40" fillId="0" borderId="2" xfId="3" applyNumberFormat="1" applyFont="1" applyBorder="1" applyAlignment="1">
      <alignment horizontal="center" vertical="center" wrapText="1" readingOrder="1"/>
    </xf>
    <xf numFmtId="0" fontId="37" fillId="3" borderId="0" xfId="0" applyFont="1" applyFill="1"/>
    <xf numFmtId="1" fontId="40" fillId="0" borderId="71" xfId="3" applyNumberFormat="1" applyFont="1" applyBorder="1" applyAlignment="1">
      <alignment horizontal="center" vertical="center" wrapText="1" readingOrder="1"/>
    </xf>
    <xf numFmtId="0" fontId="40" fillId="7" borderId="72" xfId="0" applyFont="1" applyFill="1" applyBorder="1" applyAlignment="1">
      <alignment horizontal="center" vertical="center" wrapText="1" readingOrder="1"/>
    </xf>
    <xf numFmtId="0" fontId="40" fillId="8" borderId="73" xfId="0" applyFont="1" applyFill="1" applyBorder="1" applyAlignment="1">
      <alignment horizontal="center" vertical="center" wrapText="1" readingOrder="1"/>
    </xf>
    <xf numFmtId="0" fontId="40" fillId="9" borderId="73" xfId="0" applyFont="1" applyFill="1" applyBorder="1" applyAlignment="1">
      <alignment horizontal="center" vertical="center" wrapText="1" readingOrder="1"/>
    </xf>
    <xf numFmtId="0" fontId="40" fillId="10" borderId="73" xfId="0" applyFont="1" applyFill="1" applyBorder="1" applyAlignment="1">
      <alignment horizontal="center" vertical="center" wrapText="1" readingOrder="1"/>
    </xf>
    <xf numFmtId="0" fontId="41" fillId="11" borderId="73" xfId="0" applyFont="1" applyFill="1" applyBorder="1" applyAlignment="1">
      <alignment horizontal="center" vertical="center" wrapText="1" readingOrder="1"/>
    </xf>
    <xf numFmtId="0" fontId="40" fillId="0" borderId="14" xfId="0" applyFont="1" applyBorder="1" applyAlignment="1">
      <alignment horizontal="left" vertical="center" wrapText="1" readingOrder="1"/>
    </xf>
    <xf numFmtId="0" fontId="0" fillId="3" borderId="67" xfId="0" applyFill="1" applyBorder="1"/>
    <xf numFmtId="0" fontId="0" fillId="3" borderId="69" xfId="0" applyFill="1" applyBorder="1"/>
    <xf numFmtId="0" fontId="0" fillId="3" borderId="70" xfId="0" applyFill="1" applyBorder="1"/>
    <xf numFmtId="0" fontId="0" fillId="3" borderId="7" xfId="0" applyFill="1" applyBorder="1"/>
    <xf numFmtId="0" fontId="0" fillId="3" borderId="8" xfId="0" applyFill="1" applyBorder="1"/>
    <xf numFmtId="0" fontId="15" fillId="14" borderId="65" xfId="0" applyFont="1" applyFill="1" applyBorder="1" applyAlignment="1" applyProtection="1">
      <alignment horizontal="center" vertical="center" wrapText="1" readingOrder="1"/>
      <protection hidden="1"/>
    </xf>
    <xf numFmtId="0" fontId="0" fillId="3" borderId="11" xfId="0" applyFill="1" applyBorder="1"/>
    <xf numFmtId="0" fontId="30" fillId="0" borderId="11" xfId="0" applyFont="1" applyBorder="1" applyAlignment="1">
      <alignment horizontal="center" vertical="center" wrapText="1"/>
    </xf>
    <xf numFmtId="0" fontId="30" fillId="0" borderId="68" xfId="0" applyFont="1" applyBorder="1" applyAlignment="1">
      <alignment horizontal="center" vertical="center" wrapText="1"/>
    </xf>
    <xf numFmtId="0" fontId="47" fillId="0" borderId="0" xfId="0" applyFont="1" applyAlignment="1" applyProtection="1">
      <alignment horizontal="center" vertical="center" wrapText="1" readingOrder="1"/>
      <protection hidden="1"/>
    </xf>
    <xf numFmtId="0" fontId="50" fillId="3" borderId="7" xfId="1" quotePrefix="1" applyFont="1" applyFill="1" applyBorder="1" applyAlignment="1">
      <alignment horizontal="left" vertical="top" wrapText="1"/>
    </xf>
    <xf numFmtId="0" fontId="7" fillId="3" borderId="7" xfId="1" applyFill="1" applyBorder="1"/>
    <xf numFmtId="0" fontId="7" fillId="3" borderId="2" xfId="1" applyFill="1" applyBorder="1" applyAlignment="1">
      <alignment horizontal="center" vertical="center"/>
    </xf>
    <xf numFmtId="0" fontId="9" fillId="3" borderId="0" xfId="0" applyFont="1" applyFill="1"/>
    <xf numFmtId="0" fontId="44" fillId="3" borderId="0" xfId="0" applyFont="1" applyFill="1"/>
    <xf numFmtId="0" fontId="58" fillId="3" borderId="0" xfId="0" applyFont="1" applyFill="1"/>
    <xf numFmtId="0" fontId="9" fillId="0" borderId="0" xfId="0" applyFont="1"/>
    <xf numFmtId="0" fontId="4" fillId="4" borderId="43" xfId="0" applyFont="1" applyFill="1" applyBorder="1" applyAlignment="1">
      <alignment horizontal="center" vertical="center"/>
    </xf>
    <xf numFmtId="0" fontId="50" fillId="3" borderId="0" xfId="1" quotePrefix="1" applyFont="1" applyFill="1" applyAlignment="1">
      <alignment horizontal="center" vertical="center" wrapText="1"/>
    </xf>
    <xf numFmtId="0" fontId="51" fillId="3" borderId="0" xfId="1" quotePrefix="1" applyFont="1" applyFill="1" applyAlignment="1">
      <alignment horizontal="center" vertical="center" wrapText="1"/>
    </xf>
    <xf numFmtId="0" fontId="51" fillId="3" borderId="0" xfId="1" quotePrefix="1" applyFont="1" applyFill="1" applyAlignment="1">
      <alignment horizontal="left" vertical="top" wrapText="1"/>
    </xf>
    <xf numFmtId="0" fontId="7" fillId="3" borderId="11" xfId="1" applyFill="1" applyBorder="1"/>
    <xf numFmtId="0" fontId="7" fillId="3" borderId="12" xfId="1" applyFill="1" applyBorder="1" applyAlignment="1">
      <alignment horizontal="center" vertical="center"/>
    </xf>
    <xf numFmtId="0" fontId="24" fillId="3" borderId="12" xfId="1" applyFont="1" applyFill="1" applyBorder="1" applyAlignment="1">
      <alignment horizontal="left" vertical="center" wrapText="1"/>
    </xf>
    <xf numFmtId="0" fontId="7" fillId="3" borderId="12" xfId="1" applyFill="1" applyBorder="1" applyAlignment="1">
      <alignment horizontal="left" vertical="center" wrapText="1"/>
    </xf>
    <xf numFmtId="0" fontId="7" fillId="3" borderId="36" xfId="1" applyFill="1" applyBorder="1"/>
    <xf numFmtId="0" fontId="7" fillId="3" borderId="38" xfId="1" applyFill="1" applyBorder="1"/>
    <xf numFmtId="0" fontId="46" fillId="3" borderId="7" xfId="1" applyFont="1" applyFill="1" applyBorder="1" applyAlignment="1">
      <alignment horizontal="left" vertical="center" wrapText="1"/>
    </xf>
    <xf numFmtId="0" fontId="17" fillId="3" borderId="7" xfId="0" applyFont="1" applyFill="1" applyBorder="1"/>
    <xf numFmtId="0" fontId="52" fillId="3" borderId="0" xfId="0" applyFont="1" applyFill="1" applyAlignment="1">
      <alignment horizontal="center" vertical="center" wrapText="1"/>
    </xf>
    <xf numFmtId="0" fontId="52" fillId="3" borderId="0" xfId="0" applyFont="1" applyFill="1" applyAlignment="1">
      <alignment horizontal="left" vertical="center" wrapText="1"/>
    </xf>
    <xf numFmtId="0" fontId="46" fillId="3" borderId="0" xfId="1" applyFont="1" applyFill="1" applyAlignment="1">
      <alignment horizontal="justify" vertical="center" wrapText="1"/>
    </xf>
    <xf numFmtId="0" fontId="17" fillId="3" borderId="86" xfId="0" applyFont="1" applyFill="1" applyBorder="1" applyAlignment="1">
      <alignment horizontal="center" vertical="center"/>
    </xf>
    <xf numFmtId="0" fontId="7" fillId="3" borderId="0" xfId="1" applyFill="1" applyAlignment="1">
      <alignment horizontal="center" vertical="center"/>
    </xf>
    <xf numFmtId="0" fontId="17" fillId="3" borderId="69" xfId="0" applyFont="1" applyFill="1" applyBorder="1"/>
    <xf numFmtId="0" fontId="17" fillId="3" borderId="69" xfId="0" applyFont="1" applyFill="1" applyBorder="1" applyAlignment="1">
      <alignment horizontal="center" vertical="center"/>
    </xf>
    <xf numFmtId="0" fontId="2" fillId="3" borderId="2" xfId="0" applyFont="1" applyFill="1" applyBorder="1" applyAlignment="1" applyProtection="1">
      <alignment vertical="center" wrapText="1"/>
      <protection locked="0"/>
    </xf>
    <xf numFmtId="0" fontId="27" fillId="4" borderId="49" xfId="0" applyFont="1" applyFill="1" applyBorder="1" applyAlignment="1">
      <alignment vertical="center"/>
    </xf>
    <xf numFmtId="0" fontId="0" fillId="3" borderId="37" xfId="0" applyFill="1" applyBorder="1" applyAlignment="1">
      <alignment horizontal="center" vertical="center" wrapText="1"/>
    </xf>
    <xf numFmtId="0" fontId="0" fillId="3" borderId="39" xfId="0" applyFill="1" applyBorder="1" applyAlignment="1">
      <alignment horizontal="center" vertical="center" wrapText="1"/>
    </xf>
    <xf numFmtId="0" fontId="0" fillId="0" borderId="16" xfId="0" applyBorder="1" applyAlignment="1">
      <alignment horizontal="justify" vertical="center" wrapText="1"/>
    </xf>
    <xf numFmtId="0" fontId="0" fillId="0" borderId="28" xfId="0" applyBorder="1" applyAlignment="1">
      <alignment horizontal="center" vertical="center" wrapText="1"/>
    </xf>
    <xf numFmtId="0" fontId="0" fillId="0" borderId="2" xfId="0" applyBorder="1" applyAlignment="1">
      <alignment horizontal="center" vertical="center" wrapText="1"/>
    </xf>
    <xf numFmtId="0" fontId="0" fillId="0" borderId="17" xfId="0" applyBorder="1" applyAlignment="1">
      <alignment horizontal="center" vertical="center" wrapText="1"/>
    </xf>
    <xf numFmtId="0" fontId="0" fillId="0" borderId="16" xfId="0" applyBorder="1" applyAlignment="1">
      <alignment horizontal="center" vertical="center" wrapText="1"/>
    </xf>
    <xf numFmtId="2" fontId="0" fillId="0" borderId="2" xfId="3" applyNumberFormat="1" applyFont="1" applyBorder="1" applyAlignment="1">
      <alignment horizontal="center" vertical="center" wrapText="1"/>
    </xf>
    <xf numFmtId="2" fontId="0" fillId="0" borderId="17" xfId="3" applyNumberFormat="1" applyFont="1" applyBorder="1" applyAlignment="1">
      <alignment horizontal="center" vertical="center" wrapText="1"/>
    </xf>
    <xf numFmtId="2" fontId="0" fillId="0" borderId="28" xfId="3" applyNumberFormat="1" applyFont="1" applyBorder="1" applyAlignment="1">
      <alignment horizontal="center" vertical="center" wrapText="1"/>
    </xf>
    <xf numFmtId="0" fontId="0" fillId="0" borderId="28" xfId="0" applyBorder="1" applyAlignment="1">
      <alignment horizontal="justify" vertical="center" wrapText="1"/>
    </xf>
    <xf numFmtId="0" fontId="0" fillId="0" borderId="2" xfId="0" applyBorder="1" applyAlignment="1">
      <alignment horizontal="justify" vertical="center" wrapText="1"/>
    </xf>
    <xf numFmtId="0" fontId="11" fillId="0" borderId="2" xfId="0" applyFont="1" applyBorder="1" applyAlignment="1">
      <alignment horizontal="justify" vertical="center" wrapText="1"/>
    </xf>
    <xf numFmtId="0" fontId="0" fillId="0" borderId="17" xfId="0" applyBorder="1" applyAlignment="1">
      <alignment horizontal="justify" vertical="center" wrapText="1"/>
    </xf>
    <xf numFmtId="0" fontId="11" fillId="3" borderId="28" xfId="0" applyFont="1" applyFill="1" applyBorder="1" applyAlignment="1">
      <alignment horizontal="center" vertical="center" wrapText="1"/>
    </xf>
    <xf numFmtId="0" fontId="11" fillId="3" borderId="17" xfId="0" applyFont="1" applyFill="1" applyBorder="1" applyAlignment="1">
      <alignment horizontal="center" vertical="center" wrapText="1"/>
    </xf>
    <xf numFmtId="3" fontId="0" fillId="0" borderId="28" xfId="0" applyNumberFormat="1" applyBorder="1" applyAlignment="1">
      <alignment horizontal="justify" vertical="center" wrapText="1"/>
    </xf>
    <xf numFmtId="0" fontId="23" fillId="0" borderId="28" xfId="0" applyFont="1" applyBorder="1" applyAlignment="1" applyProtection="1">
      <alignment horizontal="justify" vertical="center" wrapText="1"/>
      <protection locked="0"/>
    </xf>
    <xf numFmtId="3" fontId="0" fillId="0" borderId="2" xfId="0" applyNumberFormat="1" applyBorder="1" applyAlignment="1">
      <alignment horizontal="justify" vertical="center" wrapText="1"/>
    </xf>
    <xf numFmtId="0" fontId="23" fillId="0" borderId="2" xfId="0" applyFont="1" applyBorder="1" applyAlignment="1" applyProtection="1">
      <alignment horizontal="justify" vertical="center" wrapText="1"/>
      <protection locked="0"/>
    </xf>
    <xf numFmtId="3" fontId="0" fillId="0" borderId="17" xfId="0" applyNumberFormat="1" applyBorder="1" applyAlignment="1">
      <alignment horizontal="justify" vertical="center" wrapText="1"/>
    </xf>
    <xf numFmtId="0" fontId="23" fillId="0" borderId="17" xfId="0" applyFont="1" applyBorder="1" applyAlignment="1" applyProtection="1">
      <alignment horizontal="justify" vertical="center" wrapText="1"/>
      <protection locked="0"/>
    </xf>
    <xf numFmtId="0" fontId="11" fillId="0" borderId="17" xfId="0" applyFont="1" applyBorder="1" applyAlignment="1" applyProtection="1">
      <alignment horizontal="justify" vertical="center" wrapText="1"/>
      <protection locked="0"/>
    </xf>
    <xf numFmtId="3" fontId="0" fillId="0" borderId="16" xfId="0" applyNumberFormat="1" applyBorder="1" applyAlignment="1">
      <alignment horizontal="justify" vertical="center" wrapText="1"/>
    </xf>
    <xf numFmtId="2" fontId="0" fillId="0" borderId="2" xfId="3" applyNumberFormat="1" applyFont="1" applyBorder="1" applyAlignment="1">
      <alignment horizontal="justify" vertical="center" wrapText="1"/>
    </xf>
    <xf numFmtId="2" fontId="0" fillId="0" borderId="17" xfId="3" applyNumberFormat="1" applyFont="1" applyBorder="1" applyAlignment="1">
      <alignment horizontal="justify" vertical="center" wrapText="1"/>
    </xf>
    <xf numFmtId="4" fontId="0" fillId="0" borderId="28" xfId="0" applyNumberFormat="1" applyBorder="1" applyAlignment="1">
      <alignment horizontal="center" vertical="center" wrapText="1"/>
    </xf>
    <xf numFmtId="4" fontId="0" fillId="0" borderId="16" xfId="0" applyNumberFormat="1" applyBorder="1" applyAlignment="1">
      <alignment horizontal="center" vertical="center" wrapText="1"/>
    </xf>
    <xf numFmtId="4" fontId="0" fillId="0" borderId="39" xfId="0" applyNumberFormat="1" applyBorder="1" applyAlignment="1">
      <alignment horizontal="center" vertical="center" wrapText="1"/>
    </xf>
    <xf numFmtId="1" fontId="0" fillId="0" borderId="28" xfId="4" applyNumberFormat="1" applyFont="1" applyBorder="1" applyAlignment="1">
      <alignment horizontal="center" vertical="center" wrapText="1"/>
    </xf>
    <xf numFmtId="1" fontId="0" fillId="0" borderId="2" xfId="4" applyNumberFormat="1" applyFont="1" applyBorder="1" applyAlignment="1">
      <alignment horizontal="center" vertical="center" wrapText="1"/>
    </xf>
    <xf numFmtId="1" fontId="0" fillId="0" borderId="17" xfId="4" applyNumberFormat="1" applyFont="1" applyBorder="1" applyAlignment="1">
      <alignment horizontal="center" vertical="center" wrapText="1"/>
    </xf>
    <xf numFmtId="0" fontId="2" fillId="3" borderId="2" xfId="0" applyFont="1" applyFill="1" applyBorder="1" applyAlignment="1" applyProtection="1">
      <alignment horizontal="left" vertical="center"/>
      <protection locked="0"/>
    </xf>
    <xf numFmtId="0" fontId="2" fillId="3" borderId="2" xfId="0" applyFont="1" applyFill="1" applyBorder="1" applyAlignment="1" applyProtection="1">
      <alignment horizontal="left" vertical="center" wrapText="1"/>
      <protection locked="0"/>
    </xf>
    <xf numFmtId="4" fontId="0" fillId="0" borderId="2" xfId="0" applyNumberFormat="1" applyBorder="1" applyAlignment="1">
      <alignment horizontal="center" vertical="center" wrapText="1"/>
    </xf>
    <xf numFmtId="0" fontId="0" fillId="0" borderId="21" xfId="0" applyBorder="1" applyAlignment="1">
      <alignment horizontal="center" vertical="center" wrapText="1"/>
    </xf>
    <xf numFmtId="0" fontId="0" fillId="0" borderId="39" xfId="0" applyBorder="1" applyAlignment="1">
      <alignment horizontal="center" vertical="center" wrapText="1"/>
    </xf>
    <xf numFmtId="0" fontId="0" fillId="0" borderId="16" xfId="0" applyBorder="1" applyAlignment="1">
      <alignment horizontal="left" vertical="center" wrapText="1"/>
    </xf>
    <xf numFmtId="0" fontId="0" fillId="0" borderId="80" xfId="0" applyBorder="1" applyAlignment="1">
      <alignment horizontal="justify" vertical="center" wrapText="1"/>
    </xf>
    <xf numFmtId="0" fontId="11" fillId="0" borderId="80" xfId="0" applyFont="1" applyBorder="1" applyAlignment="1">
      <alignment horizontal="justify" vertical="center" wrapText="1"/>
    </xf>
    <xf numFmtId="0" fontId="0" fillId="0" borderId="7" xfId="0" applyBorder="1" applyAlignment="1">
      <alignment horizontal="left"/>
    </xf>
    <xf numFmtId="0" fontId="0" fillId="0" borderId="81" xfId="0" applyBorder="1" applyAlignment="1">
      <alignment horizontal="justify" vertical="center" wrapText="1"/>
    </xf>
    <xf numFmtId="0" fontId="0" fillId="0" borderId="28" xfId="0" applyBorder="1" applyAlignment="1">
      <alignment horizontal="left" vertical="center" wrapText="1"/>
    </xf>
    <xf numFmtId="0" fontId="0" fillId="0" borderId="25" xfId="0" applyBorder="1" applyAlignment="1">
      <alignment vertical="center" wrapText="1"/>
    </xf>
    <xf numFmtId="0" fontId="0" fillId="0" borderId="16" xfId="0" applyBorder="1" applyAlignment="1">
      <alignment vertical="center" wrapText="1"/>
    </xf>
    <xf numFmtId="0" fontId="0" fillId="0" borderId="25" xfId="0" applyBorder="1" applyAlignment="1">
      <alignment horizontal="center" vertical="center" wrapText="1"/>
    </xf>
    <xf numFmtId="0" fontId="0" fillId="0" borderId="25" xfId="0" applyBorder="1" applyAlignment="1">
      <alignment horizontal="justify" vertical="center" wrapText="1"/>
    </xf>
    <xf numFmtId="2" fontId="61" fillId="0" borderId="2" xfId="3" applyNumberFormat="1" applyFont="1" applyBorder="1" applyAlignment="1">
      <alignment horizontal="justify" vertical="center" wrapText="1"/>
    </xf>
    <xf numFmtId="2" fontId="29" fillId="0" borderId="2" xfId="3" applyNumberFormat="1" applyFont="1" applyBorder="1" applyAlignment="1">
      <alignment horizontal="justify" vertical="center" wrapText="1"/>
    </xf>
    <xf numFmtId="0" fontId="60" fillId="0" borderId="2" xfId="0" applyFont="1" applyBorder="1" applyAlignment="1" applyProtection="1">
      <alignment horizontal="justify" vertical="center" wrapText="1"/>
      <protection locked="0"/>
    </xf>
    <xf numFmtId="1" fontId="0" fillId="0" borderId="16" xfId="4" applyNumberFormat="1" applyFont="1" applyBorder="1" applyAlignment="1">
      <alignment horizontal="center" vertical="center" wrapText="1"/>
    </xf>
    <xf numFmtId="2" fontId="0" fillId="0" borderId="25" xfId="3" applyNumberFormat="1" applyFont="1" applyBorder="1" applyAlignment="1">
      <alignment horizontal="center" vertical="center" wrapText="1"/>
    </xf>
    <xf numFmtId="0" fontId="11" fillId="0" borderId="25" xfId="0" applyFont="1" applyBorder="1" applyAlignment="1" applyProtection="1">
      <alignment horizontal="justify" vertical="center" wrapText="1"/>
      <protection locked="0"/>
    </xf>
    <xf numFmtId="0" fontId="27" fillId="4" borderId="0" xfId="0" applyFont="1" applyFill="1" applyAlignment="1">
      <alignment horizontal="center" vertical="center"/>
    </xf>
    <xf numFmtId="0" fontId="19" fillId="4" borderId="28" xfId="1" applyFont="1" applyFill="1" applyBorder="1" applyAlignment="1">
      <alignment horizontal="center" vertical="center"/>
    </xf>
    <xf numFmtId="0" fontId="52" fillId="3" borderId="106" xfId="0" applyFont="1" applyFill="1" applyBorder="1" applyAlignment="1">
      <alignment vertical="center" wrapText="1"/>
    </xf>
    <xf numFmtId="0" fontId="52" fillId="3" borderId="102" xfId="0" applyFont="1" applyFill="1" applyBorder="1" applyAlignment="1">
      <alignment vertical="center" wrapText="1"/>
    </xf>
    <xf numFmtId="0" fontId="10" fillId="3" borderId="69" xfId="0" applyFont="1" applyFill="1" applyBorder="1"/>
    <xf numFmtId="0" fontId="10" fillId="0" borderId="69" xfId="0" applyFont="1" applyBorder="1"/>
    <xf numFmtId="0" fontId="10" fillId="3" borderId="12" xfId="0" applyFont="1" applyFill="1" applyBorder="1"/>
    <xf numFmtId="0" fontId="10" fillId="0" borderId="12" xfId="0" applyFont="1" applyBorder="1"/>
    <xf numFmtId="2" fontId="61" fillId="0" borderId="17" xfId="3" applyNumberFormat="1" applyFont="1" applyBorder="1" applyAlignment="1">
      <alignment horizontal="justify" vertical="center" wrapText="1"/>
    </xf>
    <xf numFmtId="1" fontId="0" fillId="0" borderId="25" xfId="4" applyNumberFormat="1" applyFont="1" applyBorder="1" applyAlignment="1">
      <alignment horizontal="center" vertical="center" wrapText="1"/>
    </xf>
    <xf numFmtId="0" fontId="27" fillId="4" borderId="6" xfId="0" applyFont="1" applyFill="1" applyBorder="1" applyAlignment="1">
      <alignment horizontal="center" vertical="center"/>
    </xf>
    <xf numFmtId="0" fontId="0" fillId="0" borderId="0" xfId="0" applyAlignment="1">
      <alignment horizontal="center"/>
    </xf>
    <xf numFmtId="2" fontId="0" fillId="0" borderId="2" xfId="3" applyNumberFormat="1" applyFont="1" applyBorder="1" applyAlignment="1">
      <alignment vertical="center" wrapText="1"/>
    </xf>
    <xf numFmtId="2" fontId="0" fillId="0" borderId="17" xfId="3" applyNumberFormat="1" applyFont="1" applyBorder="1" applyAlignment="1">
      <alignment vertical="center" wrapText="1"/>
    </xf>
    <xf numFmtId="0" fontId="55" fillId="3" borderId="0" xfId="0" applyFont="1" applyFill="1"/>
    <xf numFmtId="0" fontId="59" fillId="0" borderId="0" xfId="0" applyFont="1" applyAlignment="1">
      <alignment horizontal="center" vertical="center" wrapText="1"/>
    </xf>
    <xf numFmtId="0" fontId="56" fillId="3" borderId="0" xfId="0" applyFont="1" applyFill="1"/>
    <xf numFmtId="0" fontId="57" fillId="0" borderId="0" xfId="0" applyFont="1" applyAlignment="1">
      <alignment horizontal="justify" vertical="center" wrapText="1" readingOrder="1"/>
    </xf>
    <xf numFmtId="0" fontId="57" fillId="0" borderId="0" xfId="0" applyFont="1" applyAlignment="1">
      <alignment horizontal="left" vertical="center" wrapText="1"/>
    </xf>
    <xf numFmtId="0" fontId="55" fillId="0" borderId="0" xfId="0" applyFont="1"/>
    <xf numFmtId="0" fontId="66" fillId="0" borderId="2" xfId="0" applyFont="1" applyBorder="1" applyAlignment="1">
      <alignment horizontal="justify" vertical="center" wrapText="1"/>
    </xf>
    <xf numFmtId="0" fontId="66" fillId="0" borderId="2" xfId="0" applyFont="1" applyBorder="1" applyAlignment="1">
      <alignment horizontal="left" vertical="top" wrapText="1"/>
    </xf>
    <xf numFmtId="0" fontId="66" fillId="0" borderId="17" xfId="0" applyFont="1" applyBorder="1" applyAlignment="1">
      <alignment horizontal="justify" vertical="center" wrapText="1"/>
    </xf>
    <xf numFmtId="0" fontId="11" fillId="3" borderId="16" xfId="0" applyFont="1" applyFill="1" applyBorder="1" applyAlignment="1">
      <alignment horizontal="center" vertical="center" wrapText="1"/>
    </xf>
    <xf numFmtId="0" fontId="67" fillId="3" borderId="111" xfId="0" applyFont="1" applyFill="1" applyBorder="1" applyAlignment="1">
      <alignment horizontal="center" vertical="center" wrapText="1"/>
    </xf>
    <xf numFmtId="0" fontId="67" fillId="3" borderId="70" xfId="0" applyFont="1" applyFill="1" applyBorder="1" applyAlignment="1">
      <alignment horizontal="center" vertical="center" wrapText="1"/>
    </xf>
    <xf numFmtId="0" fontId="68" fillId="3" borderId="68" xfId="0" applyFont="1" applyFill="1" applyBorder="1" applyAlignment="1">
      <alignment horizontal="center" vertical="center" wrapText="1"/>
    </xf>
    <xf numFmtId="0" fontId="68" fillId="3" borderId="13" xfId="0" applyFont="1" applyFill="1" applyBorder="1" applyAlignment="1">
      <alignment horizontal="center" vertical="center" wrapText="1"/>
    </xf>
    <xf numFmtId="0" fontId="67" fillId="3" borderId="112" xfId="0" applyFont="1" applyFill="1" applyBorder="1" applyAlignment="1">
      <alignment horizontal="center" vertical="center" wrapText="1"/>
    </xf>
    <xf numFmtId="0" fontId="67" fillId="3" borderId="8" xfId="0" applyFont="1" applyFill="1" applyBorder="1" applyAlignment="1">
      <alignment horizontal="center" vertical="center" wrapText="1"/>
    </xf>
    <xf numFmtId="14" fontId="68" fillId="3" borderId="13" xfId="0" applyNumberFormat="1" applyFont="1" applyFill="1" applyBorder="1" applyAlignment="1">
      <alignment horizontal="center" vertical="center" wrapText="1"/>
    </xf>
    <xf numFmtId="0" fontId="69" fillId="0" borderId="0" xfId="0" applyFont="1" applyAlignment="1" applyProtection="1">
      <alignment vertical="center"/>
      <protection locked="0"/>
    </xf>
    <xf numFmtId="0" fontId="69" fillId="0" borderId="0" xfId="0" applyFont="1" applyProtection="1">
      <protection locked="0"/>
    </xf>
    <xf numFmtId="0" fontId="69" fillId="0" borderId="0" xfId="0" applyFont="1"/>
    <xf numFmtId="0" fontId="71" fillId="18" borderId="113" xfId="0" applyFont="1" applyFill="1" applyBorder="1" applyAlignment="1" applyProtection="1">
      <alignment horizontal="center" vertical="center"/>
      <protection locked="0"/>
    </xf>
    <xf numFmtId="0" fontId="69" fillId="0" borderId="0" xfId="0" applyFont="1" applyAlignment="1" applyProtection="1">
      <alignment horizontal="left" vertical="center"/>
      <protection locked="0"/>
    </xf>
    <xf numFmtId="0" fontId="71" fillId="0" borderId="0" xfId="0" applyFont="1" applyAlignment="1" applyProtection="1">
      <alignment horizontal="center" vertical="center"/>
      <protection locked="0"/>
    </xf>
    <xf numFmtId="0" fontId="69" fillId="0" borderId="0" xfId="0" applyFont="1" applyAlignment="1" applyProtection="1">
      <alignment horizontal="center" vertical="center"/>
      <protection locked="0"/>
    </xf>
    <xf numFmtId="0" fontId="69" fillId="0" borderId="0" xfId="0" applyFont="1" applyAlignment="1" applyProtection="1">
      <alignment horizontal="left"/>
      <protection locked="0"/>
    </xf>
    <xf numFmtId="0" fontId="69" fillId="0" borderId="0" xfId="0" applyFont="1" applyAlignment="1" applyProtection="1">
      <alignment horizontal="center"/>
      <protection locked="0"/>
    </xf>
    <xf numFmtId="0" fontId="69" fillId="0" borderId="0" xfId="0" applyFont="1" applyAlignment="1">
      <alignment horizontal="left"/>
    </xf>
    <xf numFmtId="0" fontId="69" fillId="0" borderId="0" xfId="0" applyFont="1" applyAlignment="1">
      <alignment horizontal="center"/>
    </xf>
    <xf numFmtId="0" fontId="19" fillId="4" borderId="22" xfId="0" applyFont="1" applyFill="1" applyBorder="1" applyAlignment="1" applyProtection="1">
      <alignment horizontal="left" vertical="center" wrapText="1"/>
      <protection locked="0"/>
    </xf>
    <xf numFmtId="0" fontId="18" fillId="15" borderId="0" xfId="0" applyFont="1" applyFill="1" applyAlignment="1" applyProtection="1">
      <alignment vertical="center" wrapText="1"/>
      <protection locked="0"/>
    </xf>
    <xf numFmtId="0" fontId="0" fillId="0" borderId="24" xfId="0" applyBorder="1" applyAlignment="1">
      <alignment horizontal="center" vertical="center" wrapText="1"/>
    </xf>
    <xf numFmtId="0" fontId="54" fillId="0" borderId="2" xfId="0" applyFont="1" applyBorder="1" applyAlignment="1" applyProtection="1">
      <alignment horizontal="justify" vertical="center" wrapText="1"/>
      <protection locked="0"/>
    </xf>
    <xf numFmtId="3" fontId="0" fillId="0" borderId="37" xfId="0" applyNumberFormat="1" applyBorder="1" applyAlignment="1">
      <alignment horizontal="justify" vertical="center" wrapText="1"/>
    </xf>
    <xf numFmtId="0" fontId="0" fillId="0" borderId="22" xfId="0" applyBorder="1" applyAlignment="1">
      <alignment horizontal="center" vertical="center" wrapText="1"/>
    </xf>
    <xf numFmtId="2" fontId="11" fillId="0" borderId="28" xfId="3" applyNumberFormat="1" applyFont="1" applyBorder="1" applyAlignment="1">
      <alignment horizontal="justify" vertical="center" wrapText="1"/>
    </xf>
    <xf numFmtId="0" fontId="0" fillId="0" borderId="37" xfId="0" applyBorder="1" applyAlignment="1">
      <alignment horizontal="center" vertical="center" wrapText="1"/>
    </xf>
    <xf numFmtId="0" fontId="23" fillId="0" borderId="2" xfId="0" applyFont="1" applyBorder="1" applyAlignment="1" applyProtection="1">
      <alignment horizontal="justify" vertical="top" wrapText="1"/>
      <protection locked="0"/>
    </xf>
    <xf numFmtId="0" fontId="23" fillId="0" borderId="16" xfId="0" applyFont="1" applyBorder="1" applyAlignment="1" applyProtection="1">
      <alignment horizontal="justify" vertical="center" wrapText="1"/>
      <protection locked="0"/>
    </xf>
    <xf numFmtId="0" fontId="11" fillId="3" borderId="22" xfId="0" applyFont="1" applyFill="1" applyBorder="1" applyAlignment="1">
      <alignment horizontal="center" vertical="center" wrapText="1"/>
    </xf>
    <xf numFmtId="1" fontId="0" fillId="0" borderId="24" xfId="4" applyNumberFormat="1" applyFont="1" applyBorder="1" applyAlignment="1">
      <alignment horizontal="center" vertical="center" wrapText="1"/>
    </xf>
    <xf numFmtId="0" fontId="75" fillId="0" borderId="80" xfId="0" applyFont="1" applyBorder="1" applyAlignment="1">
      <alignment horizontal="justify" vertical="center" wrapText="1"/>
    </xf>
    <xf numFmtId="0" fontId="11" fillId="0" borderId="16" xfId="0" applyFont="1" applyBorder="1" applyAlignment="1">
      <alignment horizontal="justify" vertical="center" wrapText="1"/>
    </xf>
    <xf numFmtId="0" fontId="83" fillId="21" borderId="32" xfId="0" applyFont="1" applyFill="1" applyBorder="1" applyAlignment="1">
      <alignment horizontal="center" vertical="center" textRotation="90" wrapText="1"/>
    </xf>
    <xf numFmtId="0" fontId="83" fillId="21" borderId="32" xfId="0" applyFont="1" applyFill="1" applyBorder="1" applyAlignment="1">
      <alignment horizontal="center" vertical="center" textRotation="90"/>
    </xf>
    <xf numFmtId="0" fontId="83" fillId="23" borderId="32" xfId="0" applyFont="1" applyFill="1" applyBorder="1" applyAlignment="1">
      <alignment horizontal="center" vertical="center" wrapText="1"/>
    </xf>
    <xf numFmtId="0" fontId="83" fillId="23" borderId="55" xfId="0" applyFont="1" applyFill="1" applyBorder="1" applyAlignment="1">
      <alignment horizontal="center" vertical="center" wrapText="1"/>
    </xf>
    <xf numFmtId="0" fontId="72" fillId="5" borderId="113" xfId="0" applyFont="1" applyFill="1" applyBorder="1" applyAlignment="1" applyProtection="1">
      <alignment horizontal="center" vertical="center" wrapText="1"/>
      <protection locked="0"/>
    </xf>
    <xf numFmtId="0" fontId="12" fillId="0" borderId="2" xfId="0" applyFont="1" applyBorder="1" applyAlignment="1">
      <alignment horizontal="center" vertical="center"/>
    </xf>
    <xf numFmtId="0" fontId="12" fillId="0" borderId="2" xfId="0" applyFont="1" applyBorder="1" applyAlignment="1">
      <alignment horizontal="center" vertical="center" wrapText="1"/>
    </xf>
    <xf numFmtId="0" fontId="85" fillId="24" borderId="32" xfId="0" applyFont="1" applyFill="1" applyBorder="1" applyAlignment="1">
      <alignment horizontal="center" vertical="center" wrapText="1"/>
    </xf>
    <xf numFmtId="0" fontId="83" fillId="24" borderId="32" xfId="0" applyFont="1" applyFill="1" applyBorder="1" applyAlignment="1">
      <alignment horizontal="center" vertical="center" textRotation="90" wrapText="1"/>
    </xf>
    <xf numFmtId="0" fontId="83" fillId="24" borderId="32" xfId="0" applyFont="1" applyFill="1" applyBorder="1" applyAlignment="1">
      <alignment horizontal="center" vertical="center" textRotation="90"/>
    </xf>
    <xf numFmtId="0" fontId="71" fillId="18" borderId="113" xfId="0" applyFont="1" applyFill="1" applyBorder="1" applyAlignment="1" applyProtection="1">
      <alignment horizontal="left" vertical="center" wrapText="1" indent="1"/>
      <protection locked="0"/>
    </xf>
    <xf numFmtId="0" fontId="73" fillId="19" borderId="117" xfId="0" applyFont="1" applyFill="1" applyBorder="1" applyAlignment="1">
      <alignment horizontal="center" vertical="center" wrapText="1" readingOrder="1"/>
    </xf>
    <xf numFmtId="0" fontId="94" fillId="0" borderId="126" xfId="0" applyFont="1" applyBorder="1" applyAlignment="1">
      <alignment horizontal="center" vertical="center" wrapText="1" readingOrder="1"/>
    </xf>
    <xf numFmtId="0" fontId="23" fillId="0" borderId="126" xfId="0" applyFont="1" applyBorder="1" applyAlignment="1">
      <alignment vertical="center" wrapText="1"/>
    </xf>
    <xf numFmtId="0" fontId="23" fillId="0" borderId="126" xfId="0" applyFont="1" applyBorder="1" applyAlignment="1">
      <alignment horizontal="left" vertical="center" wrapText="1"/>
    </xf>
    <xf numFmtId="0" fontId="45" fillId="0" borderId="126" xfId="0" applyFont="1" applyBorder="1" applyAlignment="1">
      <alignment horizontal="center" vertical="center"/>
    </xf>
    <xf numFmtId="0" fontId="7" fillId="0" borderId="126" xfId="0" applyFont="1" applyBorder="1" applyAlignment="1">
      <alignment horizontal="center" vertical="center" wrapText="1"/>
    </xf>
    <xf numFmtId="0" fontId="7" fillId="0" borderId="126" xfId="0" applyFont="1" applyBorder="1" applyAlignment="1">
      <alignment horizontal="center" vertical="center" wrapText="1" readingOrder="1"/>
    </xf>
    <xf numFmtId="0" fontId="23" fillId="0" borderId="126" xfId="0" applyFont="1" applyBorder="1" applyAlignment="1">
      <alignment horizontal="center" vertical="center" wrapText="1"/>
    </xf>
    <xf numFmtId="0" fontId="23" fillId="0" borderId="126" xfId="0" applyFont="1" applyBorder="1" applyAlignment="1">
      <alignment vertical="top" wrapText="1"/>
    </xf>
    <xf numFmtId="0" fontId="7" fillId="0" borderId="126" xfId="0" applyFont="1" applyBorder="1" applyAlignment="1">
      <alignment horizontal="center" vertical="center"/>
    </xf>
    <xf numFmtId="0" fontId="46" fillId="3" borderId="126" xfId="0" applyFont="1" applyFill="1" applyBorder="1" applyAlignment="1">
      <alignment vertical="center" wrapText="1"/>
    </xf>
    <xf numFmtId="0" fontId="95" fillId="0" borderId="126" xfId="0" applyFont="1" applyBorder="1" applyAlignment="1">
      <alignment vertical="center"/>
    </xf>
    <xf numFmtId="0" fontId="96" fillId="3" borderId="126" xfId="0" applyFont="1" applyFill="1" applyBorder="1" applyAlignment="1">
      <alignment vertical="center" wrapText="1"/>
    </xf>
    <xf numFmtId="0" fontId="97" fillId="0" borderId="126" xfId="0" applyFont="1" applyBorder="1"/>
    <xf numFmtId="0" fontId="94" fillId="2" borderId="126" xfId="0" applyFont="1" applyFill="1" applyBorder="1" applyAlignment="1">
      <alignment horizontal="center" vertical="center" wrapText="1" readingOrder="1"/>
    </xf>
    <xf numFmtId="0" fontId="7" fillId="2" borderId="126" xfId="0" applyFont="1" applyFill="1" applyBorder="1" applyAlignment="1">
      <alignment horizontal="center" vertical="center" wrapText="1"/>
    </xf>
    <xf numFmtId="0" fontId="23" fillId="2" borderId="126" xfId="0" applyFont="1" applyFill="1" applyBorder="1" applyAlignment="1">
      <alignment vertical="top" wrapText="1"/>
    </xf>
    <xf numFmtId="0" fontId="7" fillId="2" borderId="126" xfId="0" applyFont="1" applyFill="1" applyBorder="1" applyAlignment="1">
      <alignment horizontal="center" vertical="center" wrapText="1" readingOrder="1"/>
    </xf>
    <xf numFmtId="0" fontId="73" fillId="19" borderId="126" xfId="0" applyFont="1" applyFill="1" applyBorder="1" applyAlignment="1">
      <alignment horizontal="center" vertical="center" wrapText="1" readingOrder="1"/>
    </xf>
    <xf numFmtId="0" fontId="97" fillId="0" borderId="126" xfId="0" applyFont="1" applyBorder="1" applyAlignment="1">
      <alignment horizontal="center" vertical="center"/>
    </xf>
    <xf numFmtId="0" fontId="12" fillId="0" borderId="126" xfId="0" applyFont="1" applyBorder="1" applyAlignment="1">
      <alignment vertical="top" wrapText="1"/>
    </xf>
    <xf numFmtId="0" fontId="95" fillId="0" borderId="126" xfId="0" applyFont="1" applyBorder="1"/>
    <xf numFmtId="0" fontId="12" fillId="3" borderId="126" xfId="0" applyFont="1" applyFill="1" applyBorder="1" applyAlignment="1">
      <alignment vertical="top" wrapText="1"/>
    </xf>
    <xf numFmtId="0" fontId="23" fillId="3" borderId="126" xfId="0" applyFont="1" applyFill="1" applyBorder="1" applyAlignment="1">
      <alignment vertical="top" wrapText="1"/>
    </xf>
    <xf numFmtId="0" fontId="94" fillId="0" borderId="126" xfId="0" applyFont="1" applyBorder="1" applyAlignment="1">
      <alignment horizontal="center" vertical="center" wrapText="1"/>
    </xf>
    <xf numFmtId="0" fontId="12" fillId="3" borderId="126" xfId="0" applyFont="1" applyFill="1" applyBorder="1" applyAlignment="1">
      <alignment horizontal="left" vertical="center" wrapText="1"/>
    </xf>
    <xf numFmtId="0" fontId="17" fillId="0" borderId="126" xfId="0" applyFont="1" applyBorder="1" applyAlignment="1">
      <alignment horizontal="center"/>
    </xf>
    <xf numFmtId="0" fontId="17" fillId="0" borderId="126" xfId="0" applyFont="1" applyBorder="1"/>
    <xf numFmtId="0" fontId="98" fillId="0" borderId="126" xfId="0" applyFont="1" applyBorder="1" applyAlignment="1">
      <alignment horizontal="center" vertical="center"/>
    </xf>
    <xf numFmtId="0" fontId="98" fillId="3" borderId="126" xfId="0" applyFont="1" applyFill="1" applyBorder="1" applyAlignment="1">
      <alignment vertical="top" wrapText="1"/>
    </xf>
    <xf numFmtId="0" fontId="12" fillId="0" borderId="126" xfId="0" applyFont="1" applyBorder="1" applyAlignment="1">
      <alignment vertical="center" wrapText="1"/>
    </xf>
    <xf numFmtId="0" fontId="99" fillId="0" borderId="126" xfId="0" applyFont="1" applyBorder="1" applyAlignment="1">
      <alignment horizontal="center" vertical="center" wrapText="1"/>
    </xf>
    <xf numFmtId="0" fontId="100" fillId="3" borderId="126" xfId="0" applyFont="1" applyFill="1" applyBorder="1" applyAlignment="1">
      <alignment vertical="center" wrapText="1"/>
    </xf>
    <xf numFmtId="0" fontId="101" fillId="0" borderId="126" xfId="0" applyFont="1" applyBorder="1" applyAlignment="1">
      <alignment horizontal="center" vertical="center" wrapText="1"/>
    </xf>
    <xf numFmtId="0" fontId="101" fillId="3" borderId="126" xfId="0" applyFont="1" applyFill="1" applyBorder="1" applyAlignment="1">
      <alignment vertical="top" wrapText="1"/>
    </xf>
    <xf numFmtId="0" fontId="98" fillId="0" borderId="126" xfId="0" applyFont="1" applyBorder="1" applyAlignment="1">
      <alignment horizontal="center"/>
    </xf>
    <xf numFmtId="0" fontId="98" fillId="0" borderId="126" xfId="0" applyFont="1" applyBorder="1"/>
    <xf numFmtId="0" fontId="101" fillId="3" borderId="126" xfId="0" applyFont="1" applyFill="1" applyBorder="1" applyAlignment="1">
      <alignment horizontal="left" vertical="center" wrapText="1"/>
    </xf>
    <xf numFmtId="0" fontId="7" fillId="3" borderId="126" xfId="0" applyFont="1" applyFill="1" applyBorder="1" applyAlignment="1">
      <alignment horizontal="center" vertical="center" wrapText="1" readingOrder="1"/>
    </xf>
    <xf numFmtId="0" fontId="7" fillId="3" borderId="126" xfId="0" applyFont="1" applyFill="1" applyBorder="1" applyAlignment="1">
      <alignment horizontal="center" vertical="center" wrapText="1"/>
    </xf>
    <xf numFmtId="0" fontId="98" fillId="3" borderId="126" xfId="0" applyFont="1" applyFill="1" applyBorder="1" applyAlignment="1">
      <alignment horizontal="center"/>
    </xf>
    <xf numFmtId="0" fontId="98" fillId="3" borderId="126" xfId="0" applyFont="1" applyFill="1" applyBorder="1" applyAlignment="1">
      <alignment horizontal="left" vertical="center" wrapText="1" indent="2"/>
    </xf>
    <xf numFmtId="0" fontId="22" fillId="5" borderId="2" xfId="0" applyFont="1" applyFill="1" applyBorder="1" applyAlignment="1">
      <alignment horizontal="center" vertical="center"/>
    </xf>
    <xf numFmtId="0" fontId="23" fillId="0" borderId="2" xfId="0" applyFont="1" applyBorder="1" applyAlignment="1">
      <alignment vertical="top" wrapText="1"/>
    </xf>
    <xf numFmtId="0" fontId="54" fillId="0" borderId="2" xfId="0" applyFont="1" applyBorder="1" applyAlignment="1">
      <alignment horizontal="center" vertical="center" wrapText="1"/>
    </xf>
    <xf numFmtId="0" fontId="23" fillId="0" borderId="24" xfId="0" applyFont="1" applyBorder="1" applyAlignment="1">
      <alignment vertical="top" wrapText="1"/>
    </xf>
    <xf numFmtId="0" fontId="54" fillId="0" borderId="2" xfId="0" applyFont="1" applyBorder="1" applyAlignment="1">
      <alignment horizontal="center" vertical="center"/>
    </xf>
    <xf numFmtId="0" fontId="12" fillId="0" borderId="2" xfId="0" applyFont="1" applyBorder="1" applyAlignment="1">
      <alignment vertical="top" wrapText="1"/>
    </xf>
    <xf numFmtId="0" fontId="12" fillId="26" borderId="2" xfId="0" applyFont="1" applyFill="1" applyBorder="1" applyAlignment="1">
      <alignment horizontal="center" vertical="center" wrapText="1"/>
    </xf>
    <xf numFmtId="0" fontId="12" fillId="0" borderId="0" xfId="0" applyFont="1" applyAlignment="1">
      <alignment horizontal="center"/>
    </xf>
    <xf numFmtId="0" fontId="108" fillId="0" borderId="0" xfId="0" applyFont="1" applyAlignment="1">
      <alignment horizontal="center"/>
    </xf>
    <xf numFmtId="0" fontId="109" fillId="0" borderId="0" xfId="0" applyFont="1" applyAlignment="1">
      <alignment horizontal="center"/>
    </xf>
    <xf numFmtId="0" fontId="109" fillId="0" borderId="0" xfId="0" applyFont="1" applyAlignment="1">
      <alignment horizontal="left"/>
    </xf>
    <xf numFmtId="0" fontId="110" fillId="25" borderId="2" xfId="0" applyFont="1" applyFill="1" applyBorder="1" applyAlignment="1">
      <alignment horizontal="center" vertical="center"/>
    </xf>
    <xf numFmtId="0" fontId="110" fillId="25" borderId="2" xfId="0" applyFont="1" applyFill="1" applyBorder="1" applyAlignment="1">
      <alignment horizontal="center" vertical="center" wrapText="1"/>
    </xf>
    <xf numFmtId="3" fontId="0" fillId="0" borderId="25" xfId="0" applyNumberFormat="1" applyBorder="1" applyAlignment="1">
      <alignment horizontal="justify" vertical="center" wrapText="1"/>
    </xf>
    <xf numFmtId="3" fontId="0" fillId="0" borderId="2" xfId="0" applyNumberFormat="1" applyBorder="1" applyAlignment="1">
      <alignment horizontal="left" vertical="center" wrapText="1"/>
    </xf>
    <xf numFmtId="0" fontId="0" fillId="0" borderId="0" xfId="0" applyAlignment="1">
      <alignment vertical="center"/>
    </xf>
    <xf numFmtId="0" fontId="0" fillId="0" borderId="2" xfId="0" applyBorder="1" applyAlignment="1">
      <alignment horizontal="left"/>
    </xf>
    <xf numFmtId="0" fontId="0" fillId="0" borderId="16" xfId="0" applyBorder="1" applyAlignment="1">
      <alignment horizontal="left" vertical="top" wrapText="1"/>
    </xf>
    <xf numFmtId="0" fontId="0" fillId="0" borderId="2" xfId="0" applyBorder="1" applyAlignment="1">
      <alignment horizontal="left" vertical="top" wrapText="1"/>
    </xf>
    <xf numFmtId="0" fontId="0" fillId="0" borderId="0" xfId="0" applyAlignment="1">
      <alignment horizontal="left" wrapText="1"/>
    </xf>
    <xf numFmtId="0" fontId="4" fillId="8" borderId="60" xfId="0" applyFont="1" applyFill="1" applyBorder="1" applyAlignment="1">
      <alignment horizontal="center" vertical="center" wrapText="1"/>
    </xf>
    <xf numFmtId="0" fontId="4" fillId="8" borderId="1" xfId="0" applyFont="1" applyFill="1" applyBorder="1" applyAlignment="1">
      <alignment horizontal="center" vertical="center" textRotation="90" wrapText="1"/>
    </xf>
    <xf numFmtId="0" fontId="116" fillId="4" borderId="32" xfId="0" applyFont="1" applyFill="1" applyBorder="1" applyAlignment="1">
      <alignment horizontal="center" vertical="center" textRotation="90" wrapText="1"/>
    </xf>
    <xf numFmtId="0" fontId="66" fillId="0" borderId="0" xfId="0" applyFont="1"/>
    <xf numFmtId="0" fontId="117" fillId="0" borderId="2" xfId="0" applyFont="1" applyBorder="1" applyAlignment="1" applyProtection="1">
      <alignment horizontal="justify" vertical="center" wrapText="1"/>
      <protection locked="0"/>
    </xf>
    <xf numFmtId="0" fontId="5" fillId="4" borderId="123" xfId="0" applyFont="1" applyFill="1" applyBorder="1" applyAlignment="1">
      <alignment horizontal="center" vertical="center" wrapText="1"/>
    </xf>
    <xf numFmtId="0" fontId="6" fillId="4" borderId="122" xfId="0" applyFont="1" applyFill="1" applyBorder="1" applyAlignment="1">
      <alignment horizontal="center" vertical="center"/>
    </xf>
    <xf numFmtId="2" fontId="0" fillId="0" borderId="16" xfId="3" applyNumberFormat="1" applyFont="1" applyBorder="1" applyAlignment="1">
      <alignment horizontal="center" vertical="center" wrapText="1"/>
    </xf>
    <xf numFmtId="0" fontId="11" fillId="3" borderId="28" xfId="0" applyFont="1" applyFill="1" applyBorder="1" applyAlignment="1">
      <alignment horizontal="center" vertical="center"/>
    </xf>
    <xf numFmtId="0" fontId="11" fillId="3" borderId="2" xfId="0" applyFont="1" applyFill="1" applyBorder="1" applyAlignment="1">
      <alignment horizontal="center" vertical="center"/>
    </xf>
    <xf numFmtId="0" fontId="11" fillId="3" borderId="17" xfId="0" applyFont="1" applyFill="1" applyBorder="1" applyAlignment="1">
      <alignment horizontal="center" vertical="center"/>
    </xf>
    <xf numFmtId="0" fontId="11" fillId="3" borderId="64" xfId="0" applyFont="1" applyFill="1" applyBorder="1" applyAlignment="1">
      <alignment horizontal="center" vertical="center"/>
    </xf>
    <xf numFmtId="0" fontId="11" fillId="3" borderId="65" xfId="0" applyFont="1" applyFill="1" applyBorder="1" applyAlignment="1">
      <alignment horizontal="center" vertical="center"/>
    </xf>
    <xf numFmtId="0" fontId="11" fillId="3" borderId="66" xfId="0" applyFont="1" applyFill="1" applyBorder="1" applyAlignment="1">
      <alignment horizontal="center" vertical="center"/>
    </xf>
    <xf numFmtId="3" fontId="11" fillId="0" borderId="2" xfId="0" applyNumberFormat="1" applyFont="1" applyBorder="1" applyAlignment="1">
      <alignment horizontal="justify" vertical="center" wrapText="1"/>
    </xf>
    <xf numFmtId="0" fontId="11" fillId="0" borderId="16" xfId="0" applyFont="1" applyBorder="1" applyAlignment="1">
      <alignment vertical="center" wrapText="1"/>
    </xf>
    <xf numFmtId="0" fontId="0" fillId="0" borderId="28" xfId="0" applyBorder="1" applyAlignment="1">
      <alignment horizontal="center" vertical="center" wrapText="1"/>
    </xf>
    <xf numFmtId="0" fontId="0" fillId="0" borderId="2" xfId="0" applyBorder="1" applyAlignment="1">
      <alignment horizontal="center" vertical="center" wrapText="1"/>
    </xf>
    <xf numFmtId="3" fontId="0" fillId="0" borderId="2" xfId="0" applyNumberFormat="1" applyFill="1" applyBorder="1" applyAlignment="1">
      <alignment horizontal="justify" vertical="center" wrapText="1"/>
    </xf>
    <xf numFmtId="14" fontId="18" fillId="15" borderId="0" xfId="0" applyNumberFormat="1" applyFont="1" applyFill="1" applyAlignment="1" applyProtection="1">
      <alignment horizontal="center" vertical="center" wrapText="1"/>
      <protection locked="0"/>
    </xf>
    <xf numFmtId="0" fontId="18" fillId="15" borderId="0" xfId="0" applyFont="1" applyFill="1" applyAlignment="1" applyProtection="1">
      <alignment horizontal="center" vertical="center" wrapText="1"/>
      <protection locked="0"/>
    </xf>
    <xf numFmtId="0" fontId="44" fillId="15" borderId="0" xfId="0" applyFont="1" applyFill="1" applyAlignment="1" applyProtection="1">
      <alignment horizontal="center" vertical="center" wrapText="1"/>
      <protection locked="0"/>
    </xf>
    <xf numFmtId="0" fontId="25" fillId="0" borderId="0" xfId="0" applyFont="1" applyAlignment="1">
      <alignment horizontal="center" wrapText="1"/>
    </xf>
    <xf numFmtId="0" fontId="21" fillId="0" borderId="0" xfId="0" applyFont="1" applyAlignment="1">
      <alignment horizontal="center"/>
    </xf>
    <xf numFmtId="0" fontId="79" fillId="15" borderId="0" xfId="0" applyFont="1" applyFill="1" applyAlignment="1" applyProtection="1">
      <alignment horizontal="center" vertical="center"/>
      <protection locked="0"/>
    </xf>
    <xf numFmtId="0" fontId="0" fillId="0" borderId="67" xfId="0" applyBorder="1" applyAlignment="1">
      <alignment horizontal="left" vertical="top" wrapText="1"/>
    </xf>
    <xf numFmtId="0" fontId="0" fillId="0" borderId="69" xfId="0" applyBorder="1" applyAlignment="1">
      <alignment horizontal="left" vertical="top" wrapText="1"/>
    </xf>
    <xf numFmtId="0" fontId="0" fillId="0" borderId="70" xfId="0" applyBorder="1" applyAlignment="1">
      <alignment horizontal="left" vertical="top" wrapText="1"/>
    </xf>
    <xf numFmtId="0" fontId="0" fillId="0" borderId="7" xfId="0" applyBorder="1" applyAlignment="1">
      <alignment horizontal="left" vertical="top" wrapText="1"/>
    </xf>
    <xf numFmtId="0" fontId="0" fillId="0" borderId="0" xfId="0" applyAlignment="1">
      <alignment horizontal="left" vertical="top" wrapText="1"/>
    </xf>
    <xf numFmtId="0" fontId="0" fillId="0" borderId="8" xfId="0" applyBorder="1" applyAlignment="1">
      <alignment horizontal="left" vertical="top" wrapText="1"/>
    </xf>
    <xf numFmtId="0" fontId="0" fillId="0" borderId="11" xfId="0" applyBorder="1" applyAlignment="1">
      <alignment horizontal="left" vertical="top" wrapText="1"/>
    </xf>
    <xf numFmtId="0" fontId="0" fillId="0" borderId="12" xfId="0" applyBorder="1" applyAlignment="1">
      <alignment horizontal="left" vertical="top" wrapText="1"/>
    </xf>
    <xf numFmtId="0" fontId="0" fillId="0" borderId="13" xfId="0" applyBorder="1" applyAlignment="1">
      <alignment horizontal="left" vertical="top" wrapText="1"/>
    </xf>
    <xf numFmtId="0" fontId="113" fillId="0" borderId="0" xfId="0" applyFont="1" applyAlignment="1">
      <alignment horizontal="left" vertical="top" wrapText="1"/>
    </xf>
    <xf numFmtId="0" fontId="22" fillId="0" borderId="0" xfId="0" applyFont="1" applyAlignment="1">
      <alignment horizontal="center"/>
    </xf>
    <xf numFmtId="0" fontId="94" fillId="0" borderId="126" xfId="0" applyFont="1" applyBorder="1" applyAlignment="1">
      <alignment horizontal="center" vertical="center" wrapText="1" readingOrder="1"/>
    </xf>
    <xf numFmtId="0" fontId="93" fillId="5" borderId="113" xfId="0" applyFont="1" applyFill="1" applyBorder="1" applyAlignment="1" applyProtection="1">
      <alignment horizontal="left" vertical="center" wrapText="1"/>
      <protection locked="0"/>
    </xf>
    <xf numFmtId="0" fontId="93" fillId="5" borderId="115" xfId="0" applyFont="1" applyFill="1" applyBorder="1" applyAlignment="1" applyProtection="1">
      <alignment horizontal="left" vertical="center" wrapText="1"/>
      <protection locked="0"/>
    </xf>
    <xf numFmtId="0" fontId="74" fillId="18" borderId="116" xfId="0" applyFont="1" applyFill="1" applyBorder="1" applyAlignment="1">
      <alignment horizontal="center" vertical="center" wrapText="1" readingOrder="1"/>
    </xf>
    <xf numFmtId="0" fontId="74" fillId="18" borderId="126" xfId="0" applyFont="1" applyFill="1" applyBorder="1" applyAlignment="1">
      <alignment horizontal="center" vertical="center" wrapText="1" readingOrder="1"/>
    </xf>
    <xf numFmtId="0" fontId="7" fillId="0" borderId="126" xfId="0" applyFont="1" applyBorder="1" applyAlignment="1">
      <alignment horizontal="center" vertical="center" wrapText="1" readingOrder="1"/>
    </xf>
    <xf numFmtId="0" fontId="70" fillId="0" borderId="125" xfId="0" applyFont="1" applyBorder="1" applyAlignment="1" applyProtection="1">
      <alignment horizontal="center" vertical="center" wrapText="1"/>
      <protection locked="0"/>
    </xf>
    <xf numFmtId="0" fontId="72" fillId="5" borderId="114" xfId="0" applyFont="1" applyFill="1" applyBorder="1" applyAlignment="1" applyProtection="1">
      <alignment horizontal="center" vertical="center" wrapText="1"/>
      <protection locked="0"/>
    </xf>
    <xf numFmtId="0" fontId="72" fillId="5" borderId="115" xfId="0" applyFont="1" applyFill="1" applyBorder="1" applyAlignment="1" applyProtection="1">
      <alignment horizontal="center" vertical="center" wrapText="1"/>
      <protection locked="0"/>
    </xf>
    <xf numFmtId="0" fontId="72" fillId="5" borderId="113" xfId="0" applyFont="1" applyFill="1" applyBorder="1" applyAlignment="1" applyProtection="1">
      <alignment horizontal="center" vertical="center"/>
      <protection locked="0"/>
    </xf>
    <xf numFmtId="0" fontId="71" fillId="5" borderId="113" xfId="0" applyFont="1" applyFill="1" applyBorder="1" applyAlignment="1" applyProtection="1">
      <alignment horizontal="center" vertical="center"/>
      <protection locked="0"/>
    </xf>
    <xf numFmtId="0" fontId="73" fillId="0" borderId="113" xfId="0" applyFont="1" applyBorder="1" applyAlignment="1" applyProtection="1">
      <alignment horizontal="center" vertical="center"/>
      <protection locked="0"/>
    </xf>
    <xf numFmtId="0" fontId="73" fillId="19" borderId="113" xfId="0" applyFont="1" applyFill="1" applyBorder="1" applyAlignment="1" applyProtection="1">
      <alignment horizontal="center" vertical="center" wrapText="1"/>
      <protection locked="0"/>
    </xf>
    <xf numFmtId="0" fontId="73" fillId="19" borderId="113" xfId="0" applyFont="1" applyFill="1" applyBorder="1" applyAlignment="1" applyProtection="1">
      <alignment horizontal="center" vertical="center"/>
      <protection locked="0"/>
    </xf>
    <xf numFmtId="0" fontId="91" fillId="5" borderId="113" xfId="0" applyFont="1" applyFill="1" applyBorder="1" applyAlignment="1" applyProtection="1">
      <alignment horizontal="left" vertical="top" wrapText="1"/>
      <protection locked="0"/>
    </xf>
    <xf numFmtId="0" fontId="91" fillId="5" borderId="113" xfId="0" applyFont="1" applyFill="1" applyBorder="1" applyAlignment="1" applyProtection="1">
      <alignment horizontal="left" vertical="top"/>
      <protection locked="0"/>
    </xf>
    <xf numFmtId="0" fontId="92" fillId="5" borderId="113" xfId="0" applyFont="1" applyFill="1" applyBorder="1" applyAlignment="1" applyProtection="1">
      <alignment horizontal="left" vertical="center" wrapText="1"/>
      <protection locked="0"/>
    </xf>
    <xf numFmtId="0" fontId="92" fillId="5" borderId="115" xfId="0" applyFont="1" applyFill="1" applyBorder="1" applyAlignment="1" applyProtection="1">
      <alignment horizontal="left" vertical="center" wrapText="1"/>
      <protection locked="0"/>
    </xf>
    <xf numFmtId="0" fontId="103" fillId="0" borderId="0" xfId="0" applyFont="1" applyAlignment="1">
      <alignment horizontal="center" wrapText="1"/>
    </xf>
    <xf numFmtId="0" fontId="104" fillId="0" borderId="0" xfId="0" applyFont="1" applyAlignment="1">
      <alignment horizontal="center"/>
    </xf>
    <xf numFmtId="0" fontId="105" fillId="4" borderId="22" xfId="0" applyFont="1" applyFill="1" applyBorder="1" applyAlignment="1">
      <alignment horizontal="center"/>
    </xf>
    <xf numFmtId="0" fontId="105" fillId="4" borderId="23" xfId="0" applyFont="1" applyFill="1" applyBorder="1" applyAlignment="1">
      <alignment horizontal="center"/>
    </xf>
    <xf numFmtId="0" fontId="105" fillId="4" borderId="24" xfId="0" applyFont="1" applyFill="1" applyBorder="1" applyAlignment="1">
      <alignment horizontal="center"/>
    </xf>
    <xf numFmtId="0" fontId="22" fillId="5" borderId="25" xfId="0" applyFont="1" applyFill="1" applyBorder="1" applyAlignment="1">
      <alignment horizontal="center" vertical="center" wrapText="1"/>
    </xf>
    <xf numFmtId="0" fontId="22" fillId="5" borderId="16" xfId="0" applyFont="1" applyFill="1" applyBorder="1" applyAlignment="1">
      <alignment horizontal="center" vertical="center" wrapText="1"/>
    </xf>
    <xf numFmtId="0" fontId="22" fillId="5" borderId="22" xfId="0" applyFont="1" applyFill="1" applyBorder="1" applyAlignment="1">
      <alignment horizontal="center" vertical="center"/>
    </xf>
    <xf numFmtId="0" fontId="22" fillId="5" borderId="23" xfId="0" applyFont="1" applyFill="1" applyBorder="1" applyAlignment="1">
      <alignment horizontal="center" vertical="center"/>
    </xf>
    <xf numFmtId="0" fontId="22" fillId="5" borderId="24" xfId="0" applyFont="1" applyFill="1" applyBorder="1" applyAlignment="1">
      <alignment horizontal="center" vertical="center"/>
    </xf>
    <xf numFmtId="0" fontId="49" fillId="4" borderId="3" xfId="1" applyFont="1" applyFill="1" applyBorder="1" applyAlignment="1">
      <alignment horizontal="center" vertical="center" wrapText="1"/>
    </xf>
    <xf numFmtId="0" fontId="49" fillId="4" borderId="4" xfId="1" applyFont="1" applyFill="1" applyBorder="1" applyAlignment="1">
      <alignment horizontal="center" vertical="center" wrapText="1"/>
    </xf>
    <xf numFmtId="0" fontId="49" fillId="4" borderId="82" xfId="1" applyFont="1" applyFill="1" applyBorder="1" applyAlignment="1">
      <alignment horizontal="center" vertical="center" wrapText="1"/>
    </xf>
    <xf numFmtId="0" fontId="50" fillId="3" borderId="5" xfId="1" quotePrefix="1" applyFont="1" applyFill="1" applyBorder="1" applyAlignment="1">
      <alignment horizontal="left" vertical="top" wrapText="1"/>
    </xf>
    <xf numFmtId="0" fontId="50" fillId="3" borderId="6" xfId="1" quotePrefix="1" applyFont="1" applyFill="1" applyBorder="1" applyAlignment="1">
      <alignment horizontal="left" vertical="top" wrapText="1"/>
    </xf>
    <xf numFmtId="0" fontId="51" fillId="3" borderId="6" xfId="1" quotePrefix="1" applyFont="1" applyFill="1" applyBorder="1" applyAlignment="1">
      <alignment horizontal="left" vertical="top" wrapText="1"/>
    </xf>
    <xf numFmtId="0" fontId="51" fillId="3" borderId="83" xfId="1" quotePrefix="1" applyFont="1" applyFill="1" applyBorder="1" applyAlignment="1">
      <alignment horizontal="left" vertical="top" wrapText="1"/>
    </xf>
    <xf numFmtId="0" fontId="119" fillId="3" borderId="9" xfId="1" quotePrefix="1" applyFont="1" applyFill="1" applyBorder="1" applyAlignment="1">
      <alignment horizontal="left" vertical="top" wrapText="1"/>
    </xf>
    <xf numFmtId="0" fontId="119" fillId="3" borderId="10" xfId="1" quotePrefix="1" applyFont="1" applyFill="1" applyBorder="1" applyAlignment="1">
      <alignment horizontal="left" vertical="top" wrapText="1"/>
    </xf>
    <xf numFmtId="0" fontId="119" fillId="3" borderId="84" xfId="1" quotePrefix="1" applyFont="1" applyFill="1" applyBorder="1" applyAlignment="1">
      <alignment horizontal="left" vertical="top" wrapText="1"/>
    </xf>
    <xf numFmtId="0" fontId="46" fillId="0" borderId="126" xfId="1" quotePrefix="1" applyFont="1" applyBorder="1" applyAlignment="1">
      <alignment horizontal="left" vertical="top" wrapText="1"/>
    </xf>
    <xf numFmtId="0" fontId="53" fillId="4" borderId="69" xfId="2" applyFont="1" applyFill="1" applyBorder="1" applyAlignment="1">
      <alignment horizontal="center" vertical="center" wrapText="1"/>
    </xf>
    <xf numFmtId="0" fontId="53" fillId="4" borderId="85" xfId="2" applyFont="1" applyFill="1" applyBorder="1" applyAlignment="1">
      <alignment horizontal="center" vertical="center" wrapText="1"/>
    </xf>
    <xf numFmtId="0" fontId="53" fillId="4" borderId="101" xfId="1" applyFont="1" applyFill="1" applyBorder="1" applyAlignment="1">
      <alignment horizontal="center" vertical="center"/>
    </xf>
    <xf numFmtId="0" fontId="53" fillId="4" borderId="82" xfId="1" applyFont="1" applyFill="1" applyBorder="1" applyAlignment="1">
      <alignment horizontal="center" vertical="center"/>
    </xf>
    <xf numFmtId="0" fontId="52" fillId="3" borderId="102" xfId="0" applyFont="1" applyFill="1" applyBorder="1" applyAlignment="1">
      <alignment horizontal="left" vertical="center" wrapText="1"/>
    </xf>
    <xf numFmtId="0" fontId="52" fillId="3" borderId="103" xfId="0" applyFont="1" applyFill="1" applyBorder="1" applyAlignment="1">
      <alignment horizontal="left" vertical="center" wrapText="1"/>
    </xf>
    <xf numFmtId="0" fontId="46" fillId="3" borderId="104" xfId="1" applyFont="1" applyFill="1" applyBorder="1" applyAlignment="1">
      <alignment horizontal="justify" vertical="center" wrapText="1"/>
    </xf>
    <xf numFmtId="0" fontId="46" fillId="3" borderId="105" xfId="1" applyFont="1" applyFill="1" applyBorder="1" applyAlignment="1">
      <alignment horizontal="justify" vertical="center" wrapText="1"/>
    </xf>
    <xf numFmtId="0" fontId="52" fillId="3" borderId="106" xfId="0" applyFont="1" applyFill="1" applyBorder="1" applyAlignment="1">
      <alignment vertical="center" wrapText="1"/>
    </xf>
    <xf numFmtId="0" fontId="52" fillId="3" borderId="102" xfId="0" applyFont="1" applyFill="1" applyBorder="1" applyAlignment="1">
      <alignment vertical="center" wrapText="1"/>
    </xf>
    <xf numFmtId="0" fontId="52" fillId="3" borderId="107" xfId="0" applyFont="1" applyFill="1" applyBorder="1" applyAlignment="1">
      <alignment vertical="center" wrapText="1"/>
    </xf>
    <xf numFmtId="0" fontId="52" fillId="3" borderId="108" xfId="0" applyFont="1" applyFill="1" applyBorder="1" applyAlignment="1">
      <alignment vertical="center" wrapText="1"/>
    </xf>
    <xf numFmtId="0" fontId="52" fillId="3" borderId="103" xfId="0" applyFont="1" applyFill="1" applyBorder="1" applyAlignment="1">
      <alignment vertical="center" wrapText="1"/>
    </xf>
    <xf numFmtId="0" fontId="46" fillId="3" borderId="0" xfId="1" applyFont="1" applyFill="1" applyAlignment="1">
      <alignment horizontal="left" vertical="center" wrapText="1"/>
    </xf>
    <xf numFmtId="0" fontId="0" fillId="0" borderId="0" xfId="0" applyAlignment="1">
      <alignment horizontal="left" vertical="center" wrapText="1"/>
    </xf>
    <xf numFmtId="0" fontId="0" fillId="0" borderId="8" xfId="0" applyBorder="1" applyAlignment="1">
      <alignment horizontal="left" vertical="center" wrapText="1"/>
    </xf>
    <xf numFmtId="0" fontId="46" fillId="3" borderId="7" xfId="1" applyFont="1" applyFill="1" applyBorder="1" applyAlignment="1">
      <alignment horizontal="left" vertical="top" wrapText="1"/>
    </xf>
    <xf numFmtId="0" fontId="46" fillId="3" borderId="0" xfId="1" applyFont="1" applyFill="1" applyAlignment="1">
      <alignment horizontal="left" vertical="top" wrapText="1"/>
    </xf>
    <xf numFmtId="0" fontId="46" fillId="3" borderId="8" xfId="1" applyFont="1" applyFill="1" applyBorder="1" applyAlignment="1">
      <alignment horizontal="left" vertical="top" wrapText="1"/>
    </xf>
    <xf numFmtId="0" fontId="53" fillId="4" borderId="74" xfId="2" applyFont="1" applyFill="1" applyBorder="1" applyAlignment="1">
      <alignment horizontal="center" vertical="center" wrapText="1"/>
    </xf>
    <xf numFmtId="0" fontId="53" fillId="4" borderId="74" xfId="1" applyFont="1" applyFill="1" applyBorder="1" applyAlignment="1">
      <alignment horizontal="center" vertical="center"/>
    </xf>
    <xf numFmtId="0" fontId="53" fillId="4" borderId="87" xfId="1" applyFont="1" applyFill="1" applyBorder="1" applyAlignment="1">
      <alignment horizontal="center" vertical="center"/>
    </xf>
    <xf numFmtId="0" fontId="52" fillId="3" borderId="2" xfId="0" applyFont="1" applyFill="1" applyBorder="1" applyAlignment="1">
      <alignment horizontal="left" vertical="center" wrapText="1"/>
    </xf>
    <xf numFmtId="0" fontId="46" fillId="3" borderId="2" xfId="1" applyFont="1" applyFill="1" applyBorder="1" applyAlignment="1">
      <alignment horizontal="justify" vertical="center" wrapText="1"/>
    </xf>
    <xf numFmtId="0" fontId="46" fillId="3" borderId="65" xfId="1" applyFont="1" applyFill="1" applyBorder="1" applyAlignment="1">
      <alignment horizontal="justify" vertical="center" wrapText="1"/>
    </xf>
    <xf numFmtId="0" fontId="52" fillId="7" borderId="2" xfId="0" applyFont="1" applyFill="1" applyBorder="1" applyAlignment="1">
      <alignment horizontal="left" vertical="center" wrapText="1"/>
    </xf>
    <xf numFmtId="0" fontId="46" fillId="3" borderId="109" xfId="1" applyFont="1" applyFill="1" applyBorder="1" applyAlignment="1">
      <alignment horizontal="justify" vertical="center" wrapText="1"/>
    </xf>
    <xf numFmtId="0" fontId="52" fillId="7" borderId="22" xfId="0" applyFont="1" applyFill="1" applyBorder="1" applyAlignment="1">
      <alignment horizontal="left" vertical="center" wrapText="1"/>
    </xf>
    <xf numFmtId="0" fontId="52" fillId="7" borderId="24" xfId="0" applyFont="1" applyFill="1" applyBorder="1" applyAlignment="1">
      <alignment horizontal="left" vertical="center" wrapText="1"/>
    </xf>
    <xf numFmtId="0" fontId="65" fillId="3" borderId="2" xfId="1" applyFont="1" applyFill="1" applyBorder="1" applyAlignment="1">
      <alignment horizontal="justify" vertical="center" wrapText="1"/>
    </xf>
    <xf numFmtId="0" fontId="65" fillId="3" borderId="65" xfId="1" applyFont="1" applyFill="1" applyBorder="1" applyAlignment="1">
      <alignment horizontal="justify" vertical="center" wrapText="1"/>
    </xf>
    <xf numFmtId="0" fontId="52" fillId="3" borderId="22" xfId="0" applyFont="1" applyFill="1" applyBorder="1" applyAlignment="1">
      <alignment horizontal="left" vertical="center" wrapText="1"/>
    </xf>
    <xf numFmtId="0" fontId="52" fillId="3" borderId="24" xfId="0" applyFont="1" applyFill="1" applyBorder="1" applyAlignment="1">
      <alignment horizontal="left" vertical="center" wrapText="1"/>
    </xf>
    <xf numFmtId="0" fontId="65" fillId="3" borderId="0" xfId="1" applyFont="1" applyFill="1" applyAlignment="1">
      <alignment horizontal="left" vertical="center" wrapText="1"/>
    </xf>
    <xf numFmtId="0" fontId="7" fillId="3" borderId="7" xfId="1" applyFill="1" applyBorder="1" applyAlignment="1">
      <alignment horizontal="left" vertical="top" wrapText="1"/>
    </xf>
    <xf numFmtId="0" fontId="7" fillId="3" borderId="0" xfId="1" applyFill="1" applyAlignment="1">
      <alignment horizontal="left" vertical="top" wrapText="1"/>
    </xf>
    <xf numFmtId="0" fontId="7" fillId="3" borderId="8" xfId="1" applyFill="1" applyBorder="1" applyAlignment="1">
      <alignment horizontal="left" vertical="top" wrapText="1"/>
    </xf>
    <xf numFmtId="0" fontId="7" fillId="3" borderId="11" xfId="1" applyFill="1" applyBorder="1" applyAlignment="1">
      <alignment horizontal="left" vertical="top" wrapText="1"/>
    </xf>
    <xf numFmtId="0" fontId="7" fillId="3" borderId="12" xfId="1" applyFill="1" applyBorder="1" applyAlignment="1">
      <alignment horizontal="left" vertical="top" wrapText="1"/>
    </xf>
    <xf numFmtId="0" fontId="7" fillId="3" borderId="13" xfId="1" applyFill="1" applyBorder="1" applyAlignment="1">
      <alignment horizontal="left" vertical="top" wrapText="1"/>
    </xf>
    <xf numFmtId="0" fontId="46" fillId="3" borderId="22" xfId="1" applyFont="1" applyFill="1" applyBorder="1" applyAlignment="1">
      <alignment horizontal="justify" vertical="center" wrapText="1"/>
    </xf>
    <xf numFmtId="0" fontId="46" fillId="3" borderId="88" xfId="1" applyFont="1" applyFill="1" applyBorder="1" applyAlignment="1">
      <alignment horizontal="justify" vertical="center" wrapText="1"/>
    </xf>
    <xf numFmtId="0" fontId="65" fillId="3" borderId="0" xfId="1" applyFont="1" applyFill="1" applyAlignment="1">
      <alignment horizontal="center" vertical="center" wrapText="1"/>
    </xf>
    <xf numFmtId="0" fontId="65" fillId="3" borderId="0" xfId="1" applyFont="1" applyFill="1" applyAlignment="1">
      <alignment horizontal="justify" vertical="center" wrapText="1"/>
    </xf>
    <xf numFmtId="0" fontId="55" fillId="20" borderId="37" xfId="0" applyFont="1" applyFill="1" applyBorder="1" applyAlignment="1">
      <alignment horizontal="center" vertical="center" wrapText="1"/>
    </xf>
    <xf numFmtId="0" fontId="55" fillId="20" borderId="21" xfId="0" applyFont="1" applyFill="1" applyBorder="1" applyAlignment="1">
      <alignment horizontal="center" vertical="center" wrapText="1"/>
    </xf>
    <xf numFmtId="0" fontId="55" fillId="20" borderId="39" xfId="0" applyFont="1" applyFill="1" applyBorder="1" applyAlignment="1">
      <alignment horizontal="center" vertical="center" wrapText="1"/>
    </xf>
    <xf numFmtId="0" fontId="0" fillId="0" borderId="94" xfId="0" applyBorder="1" applyAlignment="1">
      <alignment horizontal="center" vertical="center" wrapText="1"/>
    </xf>
    <xf numFmtId="0" fontId="0" fillId="0" borderId="95" xfId="0" applyBorder="1" applyAlignment="1">
      <alignment horizontal="center" vertical="center" wrapText="1"/>
    </xf>
    <xf numFmtId="0" fontId="0" fillId="0" borderId="96" xfId="0" applyBorder="1" applyAlignment="1">
      <alignment horizontal="center" vertical="center" wrapText="1"/>
    </xf>
    <xf numFmtId="165" fontId="78" fillId="0" borderId="28" xfId="3" applyNumberFormat="1" applyFont="1" applyBorder="1" applyAlignment="1">
      <alignment horizontal="center" vertical="center" wrapText="1"/>
    </xf>
    <xf numFmtId="165" fontId="78" fillId="0" borderId="2" xfId="3" applyNumberFormat="1" applyFont="1" applyBorder="1" applyAlignment="1">
      <alignment horizontal="center" vertical="center" wrapText="1"/>
    </xf>
    <xf numFmtId="165" fontId="78" fillId="0" borderId="17" xfId="3" applyNumberFormat="1" applyFont="1" applyBorder="1" applyAlignment="1">
      <alignment horizontal="center" vertical="center" wrapText="1"/>
    </xf>
    <xf numFmtId="9" fontId="0" fillId="0" borderId="37" xfId="4" applyFont="1" applyBorder="1" applyAlignment="1">
      <alignment horizontal="center" vertical="center" wrapText="1"/>
    </xf>
    <xf numFmtId="9" fontId="0" fillId="0" borderId="21" xfId="4" applyFont="1" applyBorder="1" applyAlignment="1">
      <alignment horizontal="center" vertical="center" wrapText="1"/>
    </xf>
    <xf numFmtId="9" fontId="0" fillId="0" borderId="39" xfId="4" applyFont="1" applyBorder="1" applyAlignment="1">
      <alignment horizontal="center" vertical="center" wrapText="1"/>
    </xf>
    <xf numFmtId="0" fontId="26" fillId="0" borderId="37" xfId="0" applyFont="1" applyBorder="1" applyAlignment="1">
      <alignment horizontal="center" vertical="center" wrapText="1"/>
    </xf>
    <xf numFmtId="0" fontId="26" fillId="0" borderId="21" xfId="0" applyFont="1" applyBorder="1" applyAlignment="1">
      <alignment horizontal="center" vertical="center" wrapText="1"/>
    </xf>
    <xf numFmtId="0" fontId="26" fillId="0" borderId="39" xfId="0" applyFont="1" applyBorder="1" applyAlignment="1">
      <alignment horizontal="center" vertical="center" wrapText="1"/>
    </xf>
    <xf numFmtId="0" fontId="0" fillId="0" borderId="37" xfId="0" applyBorder="1" applyAlignment="1">
      <alignment horizontal="center" vertical="center" wrapText="1"/>
    </xf>
    <xf numFmtId="0" fontId="0" fillId="0" borderId="21" xfId="0" applyBorder="1" applyAlignment="1">
      <alignment horizontal="center" vertical="center" wrapText="1"/>
    </xf>
    <xf numFmtId="0" fontId="0" fillId="0" borderId="39" xfId="0" applyBorder="1" applyAlignment="1">
      <alignment horizontal="center" vertical="center" wrapText="1"/>
    </xf>
    <xf numFmtId="0" fontId="120" fillId="0" borderId="111" xfId="0" applyFont="1" applyBorder="1" applyAlignment="1">
      <alignment horizontal="center" vertical="center" wrapText="1"/>
    </xf>
    <xf numFmtId="0" fontId="66" fillId="0" borderId="112" xfId="0" applyFont="1" applyBorder="1" applyAlignment="1">
      <alignment horizontal="center" vertical="center" wrapText="1"/>
    </xf>
    <xf numFmtId="0" fontId="66" fillId="0" borderId="68" xfId="0" applyFont="1" applyBorder="1" applyAlignment="1">
      <alignment horizontal="center" vertical="center" wrapText="1"/>
    </xf>
    <xf numFmtId="0" fontId="55" fillId="0" borderId="36" xfId="0" applyFont="1" applyBorder="1" applyAlignment="1">
      <alignment horizontal="center" vertical="center" wrapText="1"/>
    </xf>
    <xf numFmtId="0" fontId="55" fillId="0" borderId="38" xfId="0" applyFont="1" applyBorder="1" applyAlignment="1">
      <alignment horizontal="center" vertical="center" wrapText="1"/>
    </xf>
    <xf numFmtId="0" fontId="55" fillId="0" borderId="110" xfId="0" applyFont="1" applyBorder="1" applyAlignment="1">
      <alignment horizontal="center" vertical="center" wrapText="1"/>
    </xf>
    <xf numFmtId="0" fontId="66" fillId="0" borderId="37" xfId="0" applyFont="1" applyBorder="1" applyAlignment="1">
      <alignment horizontal="center" vertical="center" wrapText="1"/>
    </xf>
    <xf numFmtId="0" fontId="66" fillId="0" borderId="21" xfId="0" applyFont="1" applyBorder="1" applyAlignment="1">
      <alignment horizontal="center" vertical="center" wrapText="1"/>
    </xf>
    <xf numFmtId="0" fontId="66" fillId="0" borderId="39" xfId="0" applyFont="1" applyBorder="1" applyAlignment="1">
      <alignment horizontal="center" vertical="center" wrapText="1"/>
    </xf>
    <xf numFmtId="0" fontId="6" fillId="3" borderId="26" xfId="0" applyFont="1" applyFill="1" applyBorder="1" applyAlignment="1">
      <alignment horizontal="center" vertical="center"/>
    </xf>
    <xf numFmtId="0" fontId="6" fillId="3" borderId="6" xfId="0" applyFont="1" applyFill="1" applyBorder="1" applyAlignment="1">
      <alignment horizontal="center" vertical="center"/>
    </xf>
    <xf numFmtId="0" fontId="6" fillId="3" borderId="27" xfId="0" applyFont="1" applyFill="1" applyBorder="1" applyAlignment="1">
      <alignment horizontal="center" vertical="center"/>
    </xf>
    <xf numFmtId="0" fontId="6" fillId="3" borderId="0" xfId="0" applyFont="1" applyFill="1" applyAlignment="1">
      <alignment horizontal="center" vertical="center"/>
    </xf>
    <xf numFmtId="0" fontId="5" fillId="4" borderId="25" xfId="0" applyFont="1" applyFill="1" applyBorder="1" applyAlignment="1">
      <alignment horizontal="center" vertical="center"/>
    </xf>
    <xf numFmtId="0" fontId="4" fillId="4" borderId="32" xfId="0" applyFont="1" applyFill="1" applyBorder="1" applyAlignment="1">
      <alignment horizontal="center" vertical="center" textRotation="1"/>
    </xf>
    <xf numFmtId="0" fontId="4" fillId="4" borderId="55" xfId="0" applyFont="1" applyFill="1" applyBorder="1" applyAlignment="1">
      <alignment horizontal="center" vertical="center" textRotation="1"/>
    </xf>
    <xf numFmtId="0" fontId="116" fillId="4" borderId="45" xfId="0" applyFont="1" applyFill="1" applyBorder="1" applyAlignment="1">
      <alignment horizontal="center" vertical="center" wrapText="1"/>
    </xf>
    <xf numFmtId="0" fontId="116" fillId="4" borderId="0" xfId="0" applyFont="1" applyFill="1" applyAlignment="1">
      <alignment horizontal="center" vertical="center"/>
    </xf>
    <xf numFmtId="0" fontId="0" fillId="0" borderId="16" xfId="0" applyBorder="1" applyAlignment="1">
      <alignment horizontal="left" vertical="center" wrapText="1"/>
    </xf>
    <xf numFmtId="0" fontId="0" fillId="0" borderId="2" xfId="0" applyBorder="1" applyAlignment="1">
      <alignment horizontal="left" vertical="center" wrapText="1"/>
    </xf>
    <xf numFmtId="0" fontId="0" fillId="0" borderId="17" xfId="0" applyBorder="1" applyAlignment="1">
      <alignment horizontal="left" vertical="center" wrapText="1"/>
    </xf>
    <xf numFmtId="0" fontId="76" fillId="0" borderId="25" xfId="0" applyFont="1" applyBorder="1" applyAlignment="1">
      <alignment horizontal="center" vertical="center" wrapText="1"/>
    </xf>
    <xf numFmtId="0" fontId="76" fillId="0" borderId="21" xfId="0" applyFont="1" applyBorder="1" applyAlignment="1">
      <alignment horizontal="center" vertical="center" wrapText="1"/>
    </xf>
    <xf numFmtId="0" fontId="76" fillId="0" borderId="39" xfId="0" applyFont="1" applyBorder="1" applyAlignment="1">
      <alignment horizontal="center" vertical="center" wrapText="1"/>
    </xf>
    <xf numFmtId="0" fontId="9" fillId="3" borderId="79" xfId="0" applyFont="1" applyFill="1" applyBorder="1" applyAlignment="1">
      <alignment horizontal="center" vertical="center" wrapText="1"/>
    </xf>
    <xf numFmtId="0" fontId="9" fillId="3" borderId="80" xfId="0" applyFont="1" applyFill="1" applyBorder="1" applyAlignment="1">
      <alignment horizontal="center" vertical="center" wrapText="1"/>
    </xf>
    <xf numFmtId="0" fontId="9" fillId="3" borderId="81" xfId="0" applyFont="1" applyFill="1" applyBorder="1" applyAlignment="1">
      <alignment horizontal="center" vertical="center" wrapText="1"/>
    </xf>
    <xf numFmtId="0" fontId="121" fillId="22" borderId="76" xfId="0" applyFont="1" applyFill="1" applyBorder="1" applyAlignment="1">
      <alignment horizontal="center" vertical="center" wrapText="1"/>
    </xf>
    <xf numFmtId="0" fontId="121" fillId="22" borderId="55" xfId="0" applyFont="1" applyFill="1" applyBorder="1" applyAlignment="1">
      <alignment horizontal="center" vertical="center" wrapText="1"/>
    </xf>
    <xf numFmtId="0" fontId="2" fillId="3" borderId="22" xfId="0" applyFont="1" applyFill="1" applyBorder="1" applyAlignment="1" applyProtection="1">
      <alignment horizontal="justify" vertical="center" wrapText="1"/>
      <protection locked="0"/>
    </xf>
    <xf numFmtId="0" fontId="0" fillId="0" borderId="23" xfId="0" applyBorder="1" applyAlignment="1">
      <alignment horizontal="justify" vertical="center"/>
    </xf>
    <xf numFmtId="0" fontId="0" fillId="0" borderId="24" xfId="0" applyBorder="1" applyAlignment="1">
      <alignment horizontal="justify" vertical="center"/>
    </xf>
    <xf numFmtId="0" fontId="89" fillId="20" borderId="119" xfId="0" applyFont="1" applyFill="1" applyBorder="1" applyAlignment="1">
      <alignment horizontal="center" vertical="center"/>
    </xf>
    <xf numFmtId="0" fontId="89" fillId="20" borderId="120" xfId="0" applyFont="1" applyFill="1" applyBorder="1" applyAlignment="1">
      <alignment horizontal="center" vertical="center"/>
    </xf>
    <xf numFmtId="0" fontId="5" fillId="4" borderId="118" xfId="0" applyFont="1" applyFill="1" applyBorder="1" applyAlignment="1">
      <alignment horizontal="center" vertical="center"/>
    </xf>
    <xf numFmtId="0" fontId="83" fillId="22" borderId="76" xfId="0" applyFont="1" applyFill="1" applyBorder="1" applyAlignment="1">
      <alignment horizontal="center" vertical="center" wrapText="1"/>
    </xf>
    <xf numFmtId="0" fontId="83" fillId="22" borderId="55" xfId="0" applyFont="1" applyFill="1" applyBorder="1" applyAlignment="1">
      <alignment horizontal="center" vertical="center" wrapText="1"/>
    </xf>
    <xf numFmtId="0" fontId="84" fillId="22" borderId="90" xfId="0" applyFont="1" applyFill="1" applyBorder="1" applyAlignment="1">
      <alignment horizontal="center" vertical="center"/>
    </xf>
    <xf numFmtId="0" fontId="84" fillId="22" borderId="91" xfId="0" applyFont="1" applyFill="1" applyBorder="1" applyAlignment="1">
      <alignment horizontal="center" vertical="center"/>
    </xf>
    <xf numFmtId="0" fontId="84" fillId="22" borderId="92" xfId="0" applyFont="1" applyFill="1" applyBorder="1" applyAlignment="1">
      <alignment horizontal="center" vertical="center"/>
    </xf>
    <xf numFmtId="0" fontId="90" fillId="21" borderId="121" xfId="0" applyFont="1" applyFill="1" applyBorder="1" applyAlignment="1">
      <alignment horizontal="center" vertical="center"/>
    </xf>
    <xf numFmtId="0" fontId="90" fillId="21" borderId="124" xfId="0" applyFont="1" applyFill="1" applyBorder="1" applyAlignment="1">
      <alignment horizontal="center" vertical="center"/>
    </xf>
    <xf numFmtId="0" fontId="80" fillId="3" borderId="22" xfId="0" applyFont="1" applyFill="1" applyBorder="1" applyAlignment="1" applyProtection="1">
      <alignment horizontal="justify" vertical="top" wrapText="1"/>
      <protection locked="0"/>
    </xf>
    <xf numFmtId="0" fontId="12" fillId="0" borderId="23" xfId="0" applyFont="1" applyBorder="1" applyAlignment="1">
      <alignment horizontal="justify" vertical="top"/>
    </xf>
    <xf numFmtId="0" fontId="12" fillId="0" borderId="24" xfId="0" applyFont="1" applyBorder="1" applyAlignment="1">
      <alignment horizontal="justify" vertical="top"/>
    </xf>
    <xf numFmtId="0" fontId="6" fillId="16" borderId="41" xfId="0" applyFont="1" applyFill="1" applyBorder="1" applyAlignment="1" applyProtection="1">
      <alignment horizontal="center" vertical="center"/>
      <protection locked="0"/>
    </xf>
    <xf numFmtId="0" fontId="6" fillId="16" borderId="42" xfId="0" applyFont="1" applyFill="1" applyBorder="1" applyAlignment="1" applyProtection="1">
      <alignment horizontal="center" vertical="center"/>
      <protection locked="0"/>
    </xf>
    <xf numFmtId="0" fontId="83" fillId="23" borderId="32" xfId="0" applyFont="1" applyFill="1" applyBorder="1" applyAlignment="1">
      <alignment horizontal="center" vertical="center" wrapText="1"/>
    </xf>
    <xf numFmtId="0" fontId="83" fillId="23" borderId="55" xfId="0" applyFont="1" applyFill="1" applyBorder="1" applyAlignment="1">
      <alignment horizontal="center" vertical="center" wrapText="1"/>
    </xf>
    <xf numFmtId="0" fontId="84" fillId="23" borderId="78" xfId="0" applyFont="1" applyFill="1" applyBorder="1" applyAlignment="1">
      <alignment horizontal="center" vertical="center"/>
    </xf>
    <xf numFmtId="0" fontId="84" fillId="23" borderId="42" xfId="0" applyFont="1" applyFill="1" applyBorder="1" applyAlignment="1">
      <alignment horizontal="center" vertical="center"/>
    </xf>
    <xf numFmtId="0" fontId="84" fillId="23" borderId="43" xfId="0" applyFont="1" applyFill="1" applyBorder="1" applyAlignment="1">
      <alignment horizontal="center" vertical="center"/>
    </xf>
    <xf numFmtId="9" fontId="11" fillId="0" borderId="28" xfId="4" applyFont="1" applyBorder="1" applyAlignment="1">
      <alignment horizontal="center" vertical="center" wrapText="1"/>
    </xf>
    <xf numFmtId="9" fontId="11" fillId="0" borderId="2" xfId="4" applyFont="1" applyBorder="1" applyAlignment="1">
      <alignment horizontal="center" vertical="center" wrapText="1"/>
    </xf>
    <xf numFmtId="9" fontId="11" fillId="0" borderId="17" xfId="4" applyFont="1" applyBorder="1" applyAlignment="1">
      <alignment horizontal="center" vertical="center" wrapText="1"/>
    </xf>
    <xf numFmtId="0" fontId="26" fillId="0" borderId="28" xfId="0" applyFont="1" applyBorder="1" applyAlignment="1">
      <alignment horizontal="center" vertical="center" wrapText="1"/>
    </xf>
    <xf numFmtId="0" fontId="26" fillId="0" borderId="2" xfId="0" applyFont="1" applyBorder="1" applyAlignment="1">
      <alignment horizontal="center" vertical="center" wrapText="1"/>
    </xf>
    <xf numFmtId="0" fontId="26" fillId="0" borderId="17" xfId="0" applyFont="1" applyBorder="1" applyAlignment="1">
      <alignment horizontal="center" vertical="center" wrapText="1"/>
    </xf>
    <xf numFmtId="0" fontId="76" fillId="3" borderId="37" xfId="0" applyFont="1" applyFill="1" applyBorder="1" applyAlignment="1">
      <alignment horizontal="center" vertical="center" wrapText="1"/>
    </xf>
    <xf numFmtId="0" fontId="76" fillId="3" borderId="21" xfId="0" applyFont="1" applyFill="1" applyBorder="1" applyAlignment="1">
      <alignment horizontal="center" vertical="center" wrapText="1"/>
    </xf>
    <xf numFmtId="0" fontId="76" fillId="3" borderId="39" xfId="0" applyFont="1" applyFill="1" applyBorder="1" applyAlignment="1">
      <alignment horizontal="center" vertical="center" wrapText="1"/>
    </xf>
    <xf numFmtId="9" fontId="0" fillId="0" borderId="28" xfId="4" applyFont="1" applyBorder="1" applyAlignment="1">
      <alignment horizontal="center" vertical="center" wrapText="1"/>
    </xf>
    <xf numFmtId="9" fontId="0" fillId="0" borderId="2" xfId="4" applyFont="1" applyBorder="1" applyAlignment="1">
      <alignment horizontal="center" vertical="center" wrapText="1"/>
    </xf>
    <xf numFmtId="9" fontId="0" fillId="0" borderId="17" xfId="4" applyFont="1" applyBorder="1" applyAlignment="1">
      <alignment horizontal="center" vertical="center" wrapText="1"/>
    </xf>
    <xf numFmtId="0" fontId="6" fillId="16" borderId="32" xfId="0" applyFont="1" applyFill="1" applyBorder="1" applyAlignment="1" applyProtection="1">
      <alignment horizontal="center" vertical="center" wrapText="1"/>
      <protection locked="0"/>
    </xf>
    <xf numFmtId="0" fontId="6" fillId="16" borderId="77" xfId="0" applyFont="1" applyFill="1" applyBorder="1" applyAlignment="1" applyProtection="1">
      <alignment horizontal="center" vertical="center" wrapText="1"/>
      <protection locked="0"/>
    </xf>
    <xf numFmtId="0" fontId="6" fillId="16" borderId="55" xfId="0" applyFont="1" applyFill="1" applyBorder="1" applyAlignment="1" applyProtection="1">
      <alignment horizontal="center" vertical="center" wrapText="1"/>
      <protection locked="0"/>
    </xf>
    <xf numFmtId="0" fontId="0" fillId="0" borderId="30" xfId="0" applyBorder="1" applyAlignment="1">
      <alignment horizontal="center" vertical="center" wrapText="1"/>
    </xf>
    <xf numFmtId="0" fontId="0" fillId="0" borderId="29" xfId="0" applyBorder="1" applyAlignment="1">
      <alignment horizontal="center" vertical="center" wrapText="1"/>
    </xf>
    <xf numFmtId="0" fontId="0" fillId="0" borderId="75" xfId="0" applyBorder="1" applyAlignment="1">
      <alignment horizontal="center" vertical="center" wrapText="1"/>
    </xf>
    <xf numFmtId="0" fontId="0" fillId="0" borderId="24" xfId="0" applyBorder="1" applyAlignment="1">
      <alignment horizontal="center" vertical="center" wrapText="1"/>
    </xf>
    <xf numFmtId="0" fontId="0" fillId="0" borderId="28" xfId="0" applyBorder="1" applyAlignment="1">
      <alignment horizontal="center" vertical="center" wrapText="1"/>
    </xf>
    <xf numFmtId="0" fontId="0" fillId="0" borderId="2" xfId="0" applyBorder="1" applyAlignment="1">
      <alignment horizontal="center" vertical="center" wrapText="1"/>
    </xf>
    <xf numFmtId="0" fontId="0" fillId="0" borderId="17" xfId="0" applyBorder="1" applyAlignment="1">
      <alignment horizontal="center" vertical="center" wrapText="1"/>
    </xf>
    <xf numFmtId="0" fontId="0" fillId="0" borderId="64" xfId="0" applyBorder="1" applyAlignment="1">
      <alignment horizontal="center" vertical="center" wrapText="1"/>
    </xf>
    <xf numFmtId="0" fontId="0" fillId="0" borderId="65" xfId="0" applyBorder="1" applyAlignment="1">
      <alignment horizontal="center" vertical="center" wrapText="1"/>
    </xf>
    <xf numFmtId="0" fontId="0" fillId="0" borderId="66" xfId="0" applyBorder="1" applyAlignment="1">
      <alignment horizontal="center" vertical="center" wrapText="1"/>
    </xf>
    <xf numFmtId="0" fontId="83" fillId="24" borderId="32" xfId="0" applyFont="1" applyFill="1" applyBorder="1" applyAlignment="1">
      <alignment horizontal="center" vertical="center" wrapText="1"/>
    </xf>
    <xf numFmtId="0" fontId="83" fillId="24" borderId="55" xfId="0" applyFont="1" applyFill="1" applyBorder="1" applyAlignment="1">
      <alignment horizontal="center" vertical="center" wrapText="1"/>
    </xf>
    <xf numFmtId="0" fontId="120" fillId="0" borderId="79" xfId="0" applyFont="1" applyBorder="1" applyAlignment="1">
      <alignment horizontal="center" vertical="center" wrapText="1"/>
    </xf>
    <xf numFmtId="0" fontId="120" fillId="0" borderId="80" xfId="0" applyFont="1" applyBorder="1" applyAlignment="1">
      <alignment horizontal="center" vertical="center" wrapText="1"/>
    </xf>
    <xf numFmtId="0" fontId="120" fillId="0" borderId="81" xfId="0" applyFont="1" applyBorder="1" applyAlignment="1">
      <alignment horizontal="center" vertical="center" wrapText="1"/>
    </xf>
    <xf numFmtId="0" fontId="76" fillId="0" borderId="89" xfId="0" applyFont="1" applyBorder="1" applyAlignment="1">
      <alignment horizontal="center" vertical="center" wrapText="1"/>
    </xf>
    <xf numFmtId="0" fontId="76" fillId="0" borderId="80" xfId="0" applyFont="1" applyBorder="1" applyAlignment="1">
      <alignment horizontal="center" vertical="center" wrapText="1"/>
    </xf>
    <xf numFmtId="0" fontId="76" fillId="0" borderId="81" xfId="0" applyFont="1" applyBorder="1" applyAlignment="1">
      <alignment horizontal="center" vertical="center" wrapText="1"/>
    </xf>
    <xf numFmtId="0" fontId="0" fillId="0" borderId="16" xfId="0" applyBorder="1" applyAlignment="1">
      <alignment horizontal="center" vertical="center" wrapText="1"/>
    </xf>
    <xf numFmtId="0" fontId="9" fillId="3" borderId="3" xfId="0" applyFont="1" applyFill="1" applyBorder="1" applyAlignment="1">
      <alignment horizontal="center" vertical="center" wrapText="1"/>
    </xf>
    <xf numFmtId="0" fontId="9" fillId="3" borderId="97" xfId="0" applyFont="1" applyFill="1" applyBorder="1" applyAlignment="1">
      <alignment horizontal="center" vertical="center" wrapText="1"/>
    </xf>
    <xf numFmtId="0" fontId="9" fillId="3" borderId="98" xfId="0" applyFont="1" applyFill="1" applyBorder="1" applyAlignment="1">
      <alignment horizontal="center" vertical="center" wrapText="1"/>
    </xf>
    <xf numFmtId="0" fontId="76" fillId="20" borderId="36" xfId="0" applyFont="1" applyFill="1" applyBorder="1" applyAlignment="1">
      <alignment horizontal="center" vertical="center" wrapText="1"/>
    </xf>
    <xf numFmtId="0" fontId="76" fillId="20" borderId="38" xfId="0" applyFont="1" applyFill="1" applyBorder="1" applyAlignment="1">
      <alignment horizontal="center" vertical="center" wrapText="1"/>
    </xf>
    <xf numFmtId="0" fontId="76" fillId="20" borderId="110" xfId="0" applyFont="1" applyFill="1" applyBorder="1" applyAlignment="1">
      <alignment horizontal="center" vertical="center" wrapText="1"/>
    </xf>
    <xf numFmtId="2" fontId="0" fillId="0" borderId="28" xfId="3" applyNumberFormat="1" applyFont="1" applyBorder="1" applyAlignment="1">
      <alignment horizontal="center" vertical="center" wrapText="1"/>
    </xf>
    <xf numFmtId="2" fontId="0" fillId="0" borderId="2" xfId="3" applyNumberFormat="1" applyFont="1" applyBorder="1" applyAlignment="1">
      <alignment horizontal="center" vertical="center" wrapText="1"/>
    </xf>
    <xf numFmtId="2" fontId="0" fillId="0" borderId="17" xfId="3" applyNumberFormat="1" applyFont="1" applyBorder="1" applyAlignment="1">
      <alignment horizontal="center" vertical="center" wrapText="1"/>
    </xf>
    <xf numFmtId="2" fontId="0" fillId="0" borderId="64" xfId="3" applyNumberFormat="1" applyFont="1" applyBorder="1" applyAlignment="1">
      <alignment horizontal="center" vertical="center" wrapText="1"/>
    </xf>
    <xf numFmtId="2" fontId="0" fillId="0" borderId="65" xfId="3" applyNumberFormat="1" applyFont="1" applyBorder="1" applyAlignment="1">
      <alignment horizontal="center" vertical="center" wrapText="1"/>
    </xf>
    <xf numFmtId="2" fontId="0" fillId="0" borderId="66" xfId="3" applyNumberFormat="1" applyFont="1" applyBorder="1" applyAlignment="1">
      <alignment horizontal="center" vertical="center" wrapText="1"/>
    </xf>
    <xf numFmtId="0" fontId="26" fillId="0" borderId="36" xfId="0" applyFont="1" applyBorder="1" applyAlignment="1">
      <alignment horizontal="center" vertical="center" wrapText="1"/>
    </xf>
    <xf numFmtId="0" fontId="26" fillId="0" borderId="38" xfId="0" applyFont="1" applyBorder="1" applyAlignment="1">
      <alignment horizontal="center" vertical="center" wrapText="1"/>
    </xf>
    <xf numFmtId="0" fontId="26" fillId="0" borderId="110" xfId="0" applyFont="1" applyBorder="1" applyAlignment="1">
      <alignment horizontal="center" vertical="center" wrapText="1"/>
    </xf>
    <xf numFmtId="0" fontId="76" fillId="0" borderId="2" xfId="0" applyFont="1" applyBorder="1" applyAlignment="1">
      <alignment horizontal="center" vertical="center" wrapText="1"/>
    </xf>
    <xf numFmtId="0" fontId="9" fillId="3" borderId="2" xfId="0" applyFont="1" applyFill="1" applyBorder="1" applyAlignment="1">
      <alignment horizontal="center" vertical="center" wrapText="1"/>
    </xf>
    <xf numFmtId="0" fontId="76" fillId="0" borderId="79" xfId="0" applyFont="1" applyBorder="1" applyAlignment="1">
      <alignment horizontal="center" vertical="center" wrapText="1"/>
    </xf>
    <xf numFmtId="0" fontId="80" fillId="3" borderId="2" xfId="0" applyFont="1" applyFill="1" applyBorder="1" applyAlignment="1" applyProtection="1">
      <alignment horizontal="left" vertical="center" wrapText="1"/>
      <protection locked="0"/>
    </xf>
    <xf numFmtId="0" fontId="80" fillId="3" borderId="2" xfId="0" applyFont="1" applyFill="1" applyBorder="1" applyAlignment="1" applyProtection="1">
      <alignment horizontal="left" vertical="center"/>
      <protection locked="0"/>
    </xf>
    <xf numFmtId="0" fontId="26" fillId="0" borderId="99" xfId="0" applyFont="1" applyBorder="1" applyAlignment="1">
      <alignment horizontal="center" vertical="center" wrapText="1"/>
    </xf>
    <xf numFmtId="0" fontId="26" fillId="0" borderId="24" xfId="0" applyFont="1" applyBorder="1" applyAlignment="1">
      <alignment horizontal="center" vertical="center" wrapText="1"/>
    </xf>
    <xf numFmtId="0" fontId="26" fillId="0" borderId="100" xfId="0" applyFont="1" applyBorder="1" applyAlignment="1">
      <alignment horizontal="center" vertical="center" wrapText="1"/>
    </xf>
    <xf numFmtId="0" fontId="27" fillId="4" borderId="50" xfId="0" applyFont="1" applyFill="1" applyBorder="1" applyAlignment="1">
      <alignment horizontal="center" vertical="center"/>
    </xf>
    <xf numFmtId="0" fontId="27" fillId="4" borderId="51" xfId="0" applyFont="1" applyFill="1" applyBorder="1" applyAlignment="1">
      <alignment horizontal="center" vertical="center"/>
    </xf>
    <xf numFmtId="0" fontId="27" fillId="4" borderId="52" xfId="0" applyFont="1" applyFill="1" applyBorder="1" applyAlignment="1">
      <alignment horizontal="center" vertical="center"/>
    </xf>
    <xf numFmtId="0" fontId="27" fillId="4" borderId="0" xfId="0" applyFont="1" applyFill="1" applyAlignment="1">
      <alignment horizontal="center" vertical="center"/>
    </xf>
    <xf numFmtId="0" fontId="6" fillId="3" borderId="47" xfId="0" applyFont="1" applyFill="1" applyBorder="1" applyAlignment="1">
      <alignment horizontal="center" vertical="center"/>
    </xf>
    <xf numFmtId="0" fontId="6" fillId="3" borderId="45" xfId="0" applyFont="1" applyFill="1" applyBorder="1" applyAlignment="1">
      <alignment horizontal="center" vertical="center"/>
    </xf>
    <xf numFmtId="0" fontId="6" fillId="3" borderId="44" xfId="0" applyFont="1" applyFill="1" applyBorder="1" applyAlignment="1">
      <alignment horizontal="center" vertical="center"/>
    </xf>
    <xf numFmtId="0" fontId="6" fillId="3" borderId="53" xfId="0" applyFont="1" applyFill="1" applyBorder="1" applyAlignment="1">
      <alignment horizontal="center" vertical="center"/>
    </xf>
    <xf numFmtId="0" fontId="6" fillId="3" borderId="54" xfId="0" applyFont="1" applyFill="1" applyBorder="1" applyAlignment="1">
      <alignment horizontal="center" vertical="center"/>
    </xf>
    <xf numFmtId="0" fontId="4" fillId="8" borderId="35" xfId="0" applyFont="1" applyFill="1" applyBorder="1" applyAlignment="1">
      <alignment horizontal="center" vertical="center"/>
    </xf>
    <xf numFmtId="0" fontId="84" fillId="7" borderId="41" xfId="0" applyFont="1" applyFill="1" applyBorder="1" applyAlignment="1">
      <alignment horizontal="center" vertical="center"/>
    </xf>
    <xf numFmtId="0" fontId="84" fillId="7" borderId="42" xfId="0" applyFont="1" applyFill="1" applyBorder="1" applyAlignment="1">
      <alignment horizontal="center" vertical="center"/>
    </xf>
    <xf numFmtId="0" fontId="84" fillId="7" borderId="43" xfId="0" applyFont="1" applyFill="1" applyBorder="1" applyAlignment="1">
      <alignment horizontal="center" vertical="center"/>
    </xf>
    <xf numFmtId="0" fontId="4" fillId="4" borderId="31" xfId="0" applyFont="1" applyFill="1" applyBorder="1" applyAlignment="1">
      <alignment horizontal="center" vertical="center" textRotation="1"/>
    </xf>
    <xf numFmtId="0" fontId="4" fillId="4" borderId="31" xfId="0" applyFont="1" applyFill="1" applyBorder="1" applyAlignment="1">
      <alignment horizontal="center" vertical="center"/>
    </xf>
    <xf numFmtId="0" fontId="4" fillId="4" borderId="32" xfId="0" applyFont="1" applyFill="1" applyBorder="1" applyAlignment="1">
      <alignment horizontal="center" vertical="center"/>
    </xf>
    <xf numFmtId="3" fontId="4" fillId="4" borderId="31" xfId="0" applyNumberFormat="1" applyFont="1" applyFill="1" applyBorder="1" applyAlignment="1">
      <alignment horizontal="center" vertical="center"/>
    </xf>
    <xf numFmtId="3" fontId="4" fillId="4" borderId="32" xfId="0" applyNumberFormat="1" applyFont="1" applyFill="1" applyBorder="1" applyAlignment="1">
      <alignment horizontal="center" vertical="center"/>
    </xf>
    <xf numFmtId="0" fontId="4" fillId="4" borderId="31" xfId="0" applyFont="1" applyFill="1" applyBorder="1" applyAlignment="1">
      <alignment horizontal="center" vertical="center" textRotation="90" wrapText="1"/>
    </xf>
    <xf numFmtId="0" fontId="4" fillId="4" borderId="32" xfId="0" applyFont="1" applyFill="1" applyBorder="1" applyAlignment="1">
      <alignment horizontal="center" vertical="center" textRotation="90" wrapText="1"/>
    </xf>
    <xf numFmtId="0" fontId="85" fillId="21" borderId="31" xfId="0" applyFont="1" applyFill="1" applyBorder="1" applyAlignment="1">
      <alignment horizontal="center" vertical="center" wrapText="1"/>
    </xf>
    <xf numFmtId="0" fontId="85" fillId="21" borderId="32" xfId="0" applyFont="1" applyFill="1" applyBorder="1" applyAlignment="1">
      <alignment horizontal="center" vertical="center" wrapText="1"/>
    </xf>
    <xf numFmtId="0" fontId="84" fillId="21" borderId="33" xfId="0" applyFont="1" applyFill="1" applyBorder="1" applyAlignment="1">
      <alignment horizontal="center" vertical="center" wrapText="1"/>
    </xf>
    <xf numFmtId="0" fontId="87" fillId="21" borderId="40" xfId="0" applyFont="1" applyFill="1" applyBorder="1" applyAlignment="1">
      <alignment horizontal="center" vertical="center" wrapText="1"/>
    </xf>
    <xf numFmtId="0" fontId="87" fillId="21" borderId="34" xfId="0" applyFont="1" applyFill="1" applyBorder="1" applyAlignment="1">
      <alignment horizontal="center" vertical="center" wrapText="1"/>
    </xf>
    <xf numFmtId="0" fontId="88" fillId="24" borderId="33" xfId="0" applyFont="1" applyFill="1" applyBorder="1" applyAlignment="1">
      <alignment horizontal="center" vertical="center" wrapText="1"/>
    </xf>
    <xf numFmtId="0" fontId="88" fillId="24" borderId="40" xfId="0" applyFont="1" applyFill="1" applyBorder="1" applyAlignment="1">
      <alignment horizontal="center" vertical="center" wrapText="1"/>
    </xf>
    <xf numFmtId="0" fontId="88" fillId="24" borderId="34" xfId="0" applyFont="1" applyFill="1" applyBorder="1" applyAlignment="1">
      <alignment horizontal="center" vertical="center" wrapText="1"/>
    </xf>
    <xf numFmtId="0" fontId="5" fillId="4" borderId="2" xfId="0" applyFont="1" applyFill="1" applyBorder="1" applyAlignment="1">
      <alignment horizontal="left" vertical="center"/>
    </xf>
    <xf numFmtId="0" fontId="84" fillId="20" borderId="35" xfId="0" applyFont="1" applyFill="1" applyBorder="1" applyAlignment="1">
      <alignment horizontal="center" vertical="center"/>
    </xf>
    <xf numFmtId="0" fontId="2" fillId="3" borderId="2" xfId="0" applyFont="1" applyFill="1" applyBorder="1" applyAlignment="1" applyProtection="1">
      <alignment horizontal="left" vertical="center" wrapText="1"/>
      <protection locked="0"/>
    </xf>
    <xf numFmtId="0" fontId="2" fillId="3" borderId="2" xfId="0" applyFont="1" applyFill="1" applyBorder="1" applyAlignment="1" applyProtection="1">
      <alignment horizontal="left" vertical="center"/>
      <protection locked="0"/>
    </xf>
    <xf numFmtId="0" fontId="76" fillId="0" borderId="28" xfId="0" applyFont="1" applyBorder="1" applyAlignment="1">
      <alignment horizontal="center" vertical="center" wrapText="1"/>
    </xf>
    <xf numFmtId="0" fontId="76" fillId="0" borderId="17" xfId="0" applyFont="1" applyBorder="1" applyAlignment="1">
      <alignment horizontal="center" vertical="center" wrapText="1"/>
    </xf>
    <xf numFmtId="0" fontId="9" fillId="3" borderId="5" xfId="0" applyFont="1" applyFill="1" applyBorder="1" applyAlignment="1">
      <alignment horizontal="center" vertical="center" wrapText="1"/>
    </xf>
    <xf numFmtId="0" fontId="76" fillId="0" borderId="99" xfId="0" applyFont="1" applyBorder="1" applyAlignment="1">
      <alignment horizontal="center" vertical="center" wrapText="1"/>
    </xf>
    <xf numFmtId="0" fontId="76" fillId="0" borderId="24" xfId="0" applyFont="1" applyBorder="1" applyAlignment="1">
      <alignment horizontal="center" vertical="center" wrapText="1"/>
    </xf>
    <xf numFmtId="0" fontId="76" fillId="0" borderId="30" xfId="0" applyFont="1" applyBorder="1" applyAlignment="1">
      <alignment horizontal="center" vertical="center" wrapText="1"/>
    </xf>
    <xf numFmtId="0" fontId="9" fillId="3" borderId="9" xfId="0" applyFont="1" applyFill="1" applyBorder="1" applyAlignment="1">
      <alignment horizontal="center" vertical="center" wrapText="1"/>
    </xf>
    <xf numFmtId="2" fontId="0" fillId="0" borderId="37" xfId="0" applyNumberFormat="1" applyBorder="1" applyAlignment="1">
      <alignment horizontal="center" vertical="center" wrapText="1"/>
    </xf>
    <xf numFmtId="2" fontId="0" fillId="0" borderId="21" xfId="0" applyNumberFormat="1" applyBorder="1" applyAlignment="1">
      <alignment horizontal="center" vertical="center" wrapText="1"/>
    </xf>
    <xf numFmtId="2" fontId="0" fillId="0" borderId="16" xfId="0" applyNumberFormat="1" applyBorder="1" applyAlignment="1">
      <alignment horizontal="center" vertical="center" wrapText="1"/>
    </xf>
    <xf numFmtId="0" fontId="0" fillId="3" borderId="89" xfId="0" applyFill="1" applyBorder="1" applyAlignment="1">
      <alignment horizontal="center" vertical="center" wrapText="1"/>
    </xf>
    <xf numFmtId="0" fontId="0" fillId="3" borderId="80" xfId="0" applyFill="1" applyBorder="1" applyAlignment="1">
      <alignment horizontal="center" vertical="center" wrapText="1"/>
    </xf>
    <xf numFmtId="0" fontId="0" fillId="0" borderId="2" xfId="0" applyBorder="1" applyAlignment="1">
      <alignment horizontal="center" vertical="center"/>
    </xf>
    <xf numFmtId="9" fontId="0" fillId="0" borderId="37" xfId="0" applyNumberFormat="1" applyBorder="1" applyAlignment="1">
      <alignment horizontal="center" vertical="center" wrapText="1"/>
    </xf>
    <xf numFmtId="9" fontId="0" fillId="0" borderId="21" xfId="0" applyNumberFormat="1" applyBorder="1" applyAlignment="1">
      <alignment horizontal="center" vertical="center" wrapText="1"/>
    </xf>
    <xf numFmtId="9" fontId="0" fillId="0" borderId="16" xfId="0" applyNumberFormat="1" applyBorder="1" applyAlignment="1">
      <alignment horizontal="center" vertical="center" wrapText="1"/>
    </xf>
    <xf numFmtId="0" fontId="32" fillId="14" borderId="18" xfId="0" applyFont="1" applyFill="1" applyBorder="1" applyAlignment="1">
      <alignment horizontal="center" vertical="center" wrapText="1" readingOrder="1"/>
    </xf>
    <xf numFmtId="0" fontId="32" fillId="14" borderId="19" xfId="0" applyFont="1" applyFill="1" applyBorder="1" applyAlignment="1">
      <alignment horizontal="center" vertical="center" wrapText="1" readingOrder="1"/>
    </xf>
    <xf numFmtId="0" fontId="32" fillId="14" borderId="20" xfId="0" applyFont="1" applyFill="1" applyBorder="1" applyAlignment="1">
      <alignment horizontal="center" vertical="center" wrapText="1" readingOrder="1"/>
    </xf>
    <xf numFmtId="0" fontId="13" fillId="3" borderId="2" xfId="0" applyFont="1" applyFill="1" applyBorder="1" applyAlignment="1">
      <alignment horizontal="center" vertical="center" wrapText="1"/>
    </xf>
    <xf numFmtId="0" fontId="32" fillId="13" borderId="18" xfId="0" applyFont="1" applyFill="1" applyBorder="1" applyAlignment="1">
      <alignment horizontal="center" vertical="center" wrapText="1" readingOrder="1"/>
    </xf>
    <xf numFmtId="0" fontId="32" fillId="13" borderId="19" xfId="0" applyFont="1" applyFill="1" applyBorder="1" applyAlignment="1">
      <alignment horizontal="center" vertical="center" wrapText="1" readingOrder="1"/>
    </xf>
    <xf numFmtId="0" fontId="13" fillId="3" borderId="26" xfId="0" applyFont="1" applyFill="1" applyBorder="1" applyAlignment="1">
      <alignment horizontal="center" vertical="center" wrapText="1"/>
    </xf>
    <xf numFmtId="0" fontId="13" fillId="3" borderId="30" xfId="0" applyFont="1" applyFill="1" applyBorder="1" applyAlignment="1">
      <alignment horizontal="center" vertical="center" wrapText="1"/>
    </xf>
    <xf numFmtId="0" fontId="32" fillId="17" borderId="18" xfId="0" applyFont="1" applyFill="1" applyBorder="1" applyAlignment="1">
      <alignment horizontal="center" vertical="center" wrapText="1" readingOrder="1"/>
    </xf>
    <xf numFmtId="0" fontId="32" fillId="17" borderId="19" xfId="0" applyFont="1" applyFill="1" applyBorder="1" applyAlignment="1">
      <alignment horizontal="center" vertical="center" wrapText="1" readingOrder="1"/>
    </xf>
    <xf numFmtId="0" fontId="32" fillId="7" borderId="18" xfId="0" applyFont="1" applyFill="1" applyBorder="1" applyAlignment="1">
      <alignment horizontal="center" vertical="center" wrapText="1" readingOrder="1"/>
    </xf>
    <xf numFmtId="0" fontId="32" fillId="7" borderId="19" xfId="0" applyFont="1" applyFill="1" applyBorder="1" applyAlignment="1">
      <alignment horizontal="center" vertical="center" wrapText="1" readingOrder="1"/>
    </xf>
    <xf numFmtId="0" fontId="13" fillId="0" borderId="2" xfId="0" applyFont="1" applyBorder="1" applyAlignment="1">
      <alignment horizontal="center" vertical="center" wrapText="1"/>
    </xf>
    <xf numFmtId="0" fontId="27" fillId="4" borderId="2" xfId="0" applyFont="1" applyFill="1" applyBorder="1" applyAlignment="1">
      <alignment horizontal="center" vertical="center"/>
    </xf>
    <xf numFmtId="0" fontId="4" fillId="4" borderId="57" xfId="0" applyFont="1" applyFill="1" applyBorder="1" applyAlignment="1">
      <alignment horizontal="center" vertical="center" wrapText="1"/>
    </xf>
    <xf numFmtId="0" fontId="4" fillId="4" borderId="1" xfId="0" applyFont="1" applyFill="1" applyBorder="1" applyAlignment="1">
      <alignment horizontal="center" vertical="center" wrapText="1"/>
    </xf>
    <xf numFmtId="0" fontId="4" fillId="4" borderId="35" xfId="0" applyFont="1" applyFill="1" applyBorder="1" applyAlignment="1">
      <alignment horizontal="center" vertical="center"/>
    </xf>
    <xf numFmtId="0" fontId="4" fillId="4" borderId="42" xfId="0" applyFont="1" applyFill="1" applyBorder="1" applyAlignment="1">
      <alignment horizontal="center" vertical="center"/>
    </xf>
    <xf numFmtId="0" fontId="4" fillId="4" borderId="43" xfId="0" applyFont="1" applyFill="1" applyBorder="1" applyAlignment="1">
      <alignment horizontal="center" vertical="center"/>
    </xf>
    <xf numFmtId="0" fontId="6" fillId="3" borderId="2" xfId="0" applyFont="1" applyFill="1" applyBorder="1" applyAlignment="1">
      <alignment horizontal="center" vertical="center"/>
    </xf>
    <xf numFmtId="0" fontId="4" fillId="4" borderId="46" xfId="0" applyFont="1" applyFill="1" applyBorder="1" applyAlignment="1">
      <alignment horizontal="center" vertical="center"/>
    </xf>
    <xf numFmtId="0" fontId="4" fillId="4" borderId="63" xfId="0" applyFont="1" applyFill="1" applyBorder="1" applyAlignment="1">
      <alignment horizontal="center" vertical="center"/>
    </xf>
    <xf numFmtId="0" fontId="4" fillId="4" borderId="44" xfId="0" applyFont="1" applyFill="1" applyBorder="1" applyAlignment="1">
      <alignment horizontal="center" vertical="center"/>
    </xf>
    <xf numFmtId="0" fontId="4" fillId="4" borderId="54" xfId="0" applyFont="1" applyFill="1" applyBorder="1" applyAlignment="1">
      <alignment horizontal="center" vertical="center"/>
    </xf>
    <xf numFmtId="0" fontId="4" fillId="3" borderId="93" xfId="0" applyFont="1" applyFill="1" applyBorder="1" applyAlignment="1">
      <alignment horizontal="center" vertical="center" wrapText="1"/>
    </xf>
    <xf numFmtId="0" fontId="4" fillId="3" borderId="56" xfId="0" applyFont="1" applyFill="1" applyBorder="1" applyAlignment="1">
      <alignment horizontal="center" vertical="center" wrapText="1"/>
    </xf>
    <xf numFmtId="0" fontId="0" fillId="0" borderId="79" xfId="0" applyBorder="1" applyAlignment="1">
      <alignment horizontal="center" vertical="center" wrapText="1"/>
    </xf>
    <xf numFmtId="0" fontId="0" fillId="0" borderId="80" xfId="0" applyBorder="1" applyAlignment="1">
      <alignment horizontal="center" vertical="center" wrapText="1"/>
    </xf>
    <xf numFmtId="0" fontId="0" fillId="0" borderId="89" xfId="0" applyBorder="1" applyAlignment="1">
      <alignment horizontal="center" vertical="center" wrapText="1"/>
    </xf>
    <xf numFmtId="0" fontId="36" fillId="0" borderId="61" xfId="0" applyFont="1" applyBorder="1" applyAlignment="1">
      <alignment horizontal="center" vertical="center"/>
    </xf>
    <xf numFmtId="0" fontId="36" fillId="0" borderId="6" xfId="0" applyFont="1" applyBorder="1" applyAlignment="1">
      <alignment horizontal="center" vertical="center"/>
    </xf>
    <xf numFmtId="0" fontId="42" fillId="0" borderId="2" xfId="0" applyFont="1" applyBorder="1" applyAlignment="1">
      <alignment horizontal="left" vertical="center" wrapText="1"/>
    </xf>
    <xf numFmtId="0" fontId="38" fillId="6" borderId="2" xfId="0" applyFont="1" applyFill="1" applyBorder="1" applyAlignment="1">
      <alignment horizontal="center" vertical="center" wrapText="1" readingOrder="1"/>
    </xf>
    <xf numFmtId="0" fontId="38" fillId="6" borderId="0" xfId="0" applyFont="1" applyFill="1" applyAlignment="1">
      <alignment horizontal="center" vertical="center" wrapText="1" readingOrder="1"/>
    </xf>
    <xf numFmtId="0" fontId="42" fillId="0" borderId="27" xfId="0" applyFont="1" applyBorder="1" applyAlignment="1">
      <alignment horizontal="left" vertical="top" wrapText="1"/>
    </xf>
    <xf numFmtId="0" fontId="42" fillId="0" borderId="0" xfId="0" applyFont="1" applyAlignment="1">
      <alignment horizontal="left" vertical="top" wrapText="1"/>
    </xf>
    <xf numFmtId="0" fontId="42" fillId="0" borderId="62" xfId="0" applyFont="1" applyBorder="1" applyAlignment="1">
      <alignment horizontal="left" vertical="top" wrapText="1"/>
    </xf>
    <xf numFmtId="0" fontId="42" fillId="0" borderId="27" xfId="0" applyFont="1" applyBorder="1" applyAlignment="1">
      <alignment horizontal="left" vertical="center" wrapText="1"/>
    </xf>
    <xf numFmtId="0" fontId="42" fillId="0" borderId="0" xfId="0" applyFont="1" applyAlignment="1">
      <alignment horizontal="left" vertical="center" wrapText="1"/>
    </xf>
    <xf numFmtId="0" fontId="42" fillId="0" borderId="62" xfId="0" applyFont="1" applyBorder="1" applyAlignment="1">
      <alignment horizontal="left" vertical="center" wrapText="1"/>
    </xf>
    <xf numFmtId="0" fontId="14" fillId="3" borderId="12" xfId="0" applyFont="1" applyFill="1" applyBorder="1" applyAlignment="1">
      <alignment horizontal="center" vertical="center"/>
    </xf>
    <xf numFmtId="0" fontId="14" fillId="3" borderId="13" xfId="0" applyFont="1" applyFill="1" applyBorder="1" applyAlignment="1">
      <alignment horizontal="center" vertical="center"/>
    </xf>
    <xf numFmtId="0" fontId="48" fillId="0" borderId="7" xfId="0" applyFont="1" applyBorder="1" applyAlignment="1">
      <alignment horizontal="center" vertical="center" wrapText="1"/>
    </xf>
    <xf numFmtId="0" fontId="48" fillId="0" borderId="0" xfId="0" applyFont="1" applyAlignment="1">
      <alignment horizontal="center" vertical="center" wrapText="1"/>
    </xf>
    <xf numFmtId="0" fontId="31" fillId="12" borderId="0" xfId="0" applyFont="1" applyFill="1" applyAlignment="1">
      <alignment horizontal="center" vertical="center" wrapText="1" readingOrder="1"/>
    </xf>
    <xf numFmtId="0" fontId="31" fillId="12" borderId="8" xfId="0" applyFont="1" applyFill="1" applyBorder="1" applyAlignment="1">
      <alignment horizontal="center" vertical="center" wrapText="1" readingOrder="1"/>
    </xf>
    <xf numFmtId="0" fontId="14" fillId="5" borderId="0" xfId="0" applyFont="1" applyFill="1" applyAlignment="1">
      <alignment horizontal="center" vertical="center" wrapText="1"/>
    </xf>
    <xf numFmtId="0" fontId="31" fillId="12" borderId="7" xfId="0" applyFont="1" applyFill="1" applyBorder="1" applyAlignment="1">
      <alignment horizontal="center" vertical="center" textRotation="90" wrapText="1" readingOrder="1"/>
    </xf>
    <xf numFmtId="0" fontId="31" fillId="12" borderId="0" xfId="0" applyFont="1" applyFill="1" applyAlignment="1">
      <alignment horizontal="center" vertical="center" textRotation="90" wrapText="1" readingOrder="1"/>
    </xf>
  </cellXfs>
  <cellStyles count="6">
    <cellStyle name="Millares" xfId="3" builtinId="3"/>
    <cellStyle name="Normal" xfId="0" builtinId="0"/>
    <cellStyle name="Normal - Style1 2" xfId="1" xr:uid="{00000000-0005-0000-0000-000002000000}"/>
    <cellStyle name="Normal 2" xfId="5" xr:uid="{10832654-2DFC-4E7C-B45E-05E26F94B5D7}"/>
    <cellStyle name="Normal 2 2" xfId="2" xr:uid="{00000000-0005-0000-0000-000003000000}"/>
    <cellStyle name="Porcentaje" xfId="4" builtinId="5"/>
  </cellStyles>
  <dxfs count="402">
    <dxf>
      <font>
        <color rgb="FF9C0006"/>
      </font>
      <fill>
        <patternFill>
          <bgColor rgb="FFFFC7CE"/>
        </patternFill>
      </fill>
    </dxf>
    <dxf>
      <font>
        <color rgb="FF006100"/>
      </font>
      <fill>
        <patternFill>
          <bgColor rgb="FFC6EFCE"/>
        </patternFill>
      </fill>
    </dxf>
    <dxf>
      <font>
        <color theme="1"/>
      </font>
      <fill>
        <patternFill>
          <bgColor rgb="FFFFC000"/>
        </patternFill>
      </fill>
    </dxf>
    <dxf>
      <font>
        <color theme="1"/>
      </font>
      <fill>
        <patternFill>
          <bgColor rgb="FF92D050"/>
        </patternFill>
      </fill>
    </dxf>
    <dxf>
      <font>
        <color theme="1"/>
      </font>
      <fill>
        <patternFill>
          <bgColor rgb="FFFF0000"/>
        </patternFill>
      </fill>
    </dxf>
    <dxf>
      <font>
        <color theme="1"/>
      </font>
      <fill>
        <patternFill>
          <bgColor theme="7" tint="0.39994506668294322"/>
        </patternFill>
      </fill>
    </dxf>
    <dxf>
      <font>
        <color theme="1"/>
      </font>
      <fill>
        <patternFill>
          <bgColor rgb="FF92D050"/>
        </patternFill>
      </fill>
    </dxf>
    <dxf>
      <font>
        <color theme="1"/>
      </font>
      <fill>
        <patternFill>
          <bgColor rgb="FF00B050"/>
        </patternFill>
      </fill>
    </dxf>
    <dxf>
      <font>
        <color theme="1"/>
      </font>
      <fill>
        <patternFill>
          <bgColor theme="7" tint="0.39994506668294322"/>
        </patternFill>
      </fill>
    </dxf>
    <dxf>
      <font>
        <color theme="1"/>
      </font>
      <fill>
        <patternFill>
          <bgColor rgb="FFFFC000"/>
        </patternFill>
      </fill>
    </dxf>
    <dxf>
      <font>
        <color theme="1"/>
      </font>
      <fill>
        <patternFill>
          <bgColor rgb="FFFF0000"/>
        </patternFill>
      </fill>
    </dxf>
    <dxf>
      <font>
        <color theme="1"/>
      </font>
      <fill>
        <patternFill>
          <bgColor rgb="FFFFC000"/>
        </patternFill>
      </fill>
    </dxf>
    <dxf>
      <font>
        <color theme="1"/>
      </font>
      <fill>
        <patternFill>
          <bgColor rgb="FF92D050"/>
        </patternFill>
      </fill>
    </dxf>
    <dxf>
      <font>
        <color theme="1"/>
      </font>
      <fill>
        <patternFill>
          <bgColor rgb="FF00B050"/>
        </patternFill>
      </fill>
    </dxf>
    <dxf>
      <font>
        <color theme="1"/>
      </font>
      <fill>
        <patternFill>
          <bgColor theme="7" tint="0.39994506668294322"/>
        </patternFill>
      </fill>
    </dxf>
    <dxf>
      <font>
        <color theme="1"/>
      </font>
      <fill>
        <patternFill>
          <bgColor rgb="FFFF0000"/>
        </patternFill>
      </fill>
    </dxf>
    <dxf>
      <font>
        <color theme="1"/>
      </font>
      <fill>
        <patternFill>
          <bgColor rgb="FF92D050"/>
        </patternFill>
      </fill>
    </dxf>
    <dxf>
      <font>
        <color theme="1"/>
      </font>
      <fill>
        <patternFill>
          <bgColor rgb="FF92D050"/>
        </patternFill>
      </fill>
    </dxf>
    <dxf>
      <font>
        <color theme="1"/>
      </font>
      <fill>
        <patternFill>
          <bgColor rgb="FF00B050"/>
        </patternFill>
      </fill>
    </dxf>
    <dxf>
      <font>
        <color theme="1"/>
      </font>
      <fill>
        <patternFill>
          <bgColor theme="7" tint="0.39994506668294322"/>
        </patternFill>
      </fill>
    </dxf>
    <dxf>
      <font>
        <color theme="1"/>
      </font>
      <fill>
        <patternFill>
          <bgColor rgb="FFFFC000"/>
        </patternFill>
      </fill>
    </dxf>
    <dxf>
      <font>
        <color theme="1"/>
      </font>
      <fill>
        <patternFill>
          <bgColor rgb="FFFF0000"/>
        </patternFill>
      </fill>
    </dxf>
    <dxf>
      <font>
        <color theme="1"/>
      </font>
      <fill>
        <patternFill>
          <bgColor rgb="FFFF0000"/>
        </patternFill>
      </fill>
    </dxf>
    <dxf>
      <font>
        <color theme="1"/>
      </font>
      <fill>
        <patternFill>
          <bgColor theme="7" tint="0.39994506668294322"/>
        </patternFill>
      </fill>
    </dxf>
    <dxf>
      <font>
        <color theme="1"/>
      </font>
      <fill>
        <patternFill>
          <bgColor rgb="FF92D050"/>
        </patternFill>
      </fill>
    </dxf>
    <dxf>
      <font>
        <color theme="1"/>
      </font>
      <fill>
        <patternFill>
          <bgColor rgb="FFFFC000"/>
        </patternFill>
      </fill>
    </dxf>
    <dxf>
      <font>
        <color theme="1"/>
      </font>
      <fill>
        <patternFill>
          <bgColor rgb="FFFF0000"/>
        </patternFill>
      </fill>
    </dxf>
    <dxf>
      <font>
        <color theme="1"/>
      </font>
      <fill>
        <patternFill>
          <bgColor rgb="FFFF0000"/>
        </patternFill>
      </fill>
    </dxf>
    <dxf>
      <font>
        <color theme="1"/>
      </font>
      <fill>
        <patternFill>
          <bgColor theme="7" tint="0.39994506668294322"/>
        </patternFill>
      </fill>
    </dxf>
    <dxf>
      <font>
        <color theme="1"/>
      </font>
      <fill>
        <patternFill>
          <bgColor rgb="FF92D050"/>
        </patternFill>
      </fill>
    </dxf>
    <dxf>
      <font>
        <color theme="1"/>
      </font>
      <fill>
        <patternFill>
          <bgColor rgb="FFFFC000"/>
        </patternFill>
      </fill>
    </dxf>
    <dxf>
      <font>
        <color theme="1"/>
      </font>
      <fill>
        <patternFill>
          <bgColor rgb="FFFF0000"/>
        </patternFill>
      </fill>
    </dxf>
    <dxf>
      <font>
        <color theme="1"/>
      </font>
      <fill>
        <patternFill>
          <bgColor rgb="FF92D050"/>
        </patternFill>
      </fill>
    </dxf>
    <dxf>
      <font>
        <color theme="1"/>
      </font>
      <fill>
        <patternFill>
          <bgColor rgb="FF00B050"/>
        </patternFill>
      </fill>
    </dxf>
    <dxf>
      <font>
        <color theme="1"/>
      </font>
      <fill>
        <patternFill>
          <bgColor theme="7" tint="0.39994506668294322"/>
        </patternFill>
      </fill>
    </dxf>
    <dxf>
      <font>
        <color theme="1"/>
      </font>
      <fill>
        <patternFill>
          <bgColor rgb="FFFFC000"/>
        </patternFill>
      </fill>
    </dxf>
    <dxf>
      <fill>
        <patternFill>
          <bgColor rgb="FFFFC000"/>
        </patternFill>
      </fill>
    </dxf>
    <dxf>
      <font>
        <color theme="1"/>
      </font>
      <fill>
        <patternFill>
          <bgColor rgb="FFFF0000"/>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ill>
        <patternFill>
          <bgColor rgb="FFFFC7CE"/>
        </patternFill>
      </fill>
    </dxf>
    <dxf>
      <fill>
        <patternFill>
          <bgColor theme="9"/>
        </patternFill>
      </fill>
    </dxf>
    <dxf>
      <fill>
        <patternFill>
          <bgColor theme="9"/>
        </patternFill>
      </fill>
    </dxf>
    <dxf>
      <fill>
        <patternFill>
          <bgColor theme="9"/>
        </patternFill>
      </fill>
    </dxf>
    <dxf>
      <font>
        <color theme="1"/>
      </font>
    </dxf>
    <dxf>
      <fill>
        <patternFill>
          <bgColor rgb="FF92D050"/>
        </patternFill>
      </fill>
    </dxf>
    <dxf>
      <fill>
        <patternFill>
          <bgColor rgb="FF00B050"/>
        </patternFill>
      </fill>
    </dxf>
    <dxf>
      <fill>
        <patternFill>
          <bgColor rgb="FF92D050"/>
        </patternFill>
      </fill>
    </dxf>
    <dxf>
      <fill>
        <patternFill>
          <bgColor theme="7" tint="0.59996337778862885"/>
        </patternFill>
      </fill>
    </dxf>
    <dxf>
      <font>
        <color auto="1"/>
      </font>
    </dxf>
    <dxf>
      <fill>
        <patternFill>
          <bgColor theme="7" tint="0.39994506668294322"/>
        </patternFill>
      </fill>
    </dxf>
    <dxf>
      <font>
        <color theme="1"/>
      </font>
      <fill>
        <patternFill>
          <bgColor rgb="FFFFC000"/>
        </patternFill>
      </fill>
    </dxf>
    <dxf>
      <font>
        <color theme="1"/>
      </font>
      <fill>
        <patternFill>
          <bgColor rgb="FFFF0000"/>
        </patternFill>
      </fill>
    </dxf>
    <dxf>
      <font>
        <color theme="1"/>
      </font>
      <fill>
        <patternFill>
          <bgColor rgb="FF00B050"/>
        </patternFill>
      </fill>
    </dxf>
    <dxf>
      <font>
        <color theme="1"/>
      </font>
      <fill>
        <patternFill>
          <bgColor rgb="FF92D050"/>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theme="1"/>
      </font>
      <fill>
        <patternFill>
          <bgColor theme="7" tint="0.39994506668294322"/>
        </patternFill>
      </fill>
    </dxf>
    <dxf>
      <font>
        <color theme="1"/>
      </font>
      <fill>
        <patternFill>
          <bgColor rgb="FF92D050"/>
        </patternFill>
      </fill>
    </dxf>
    <dxf>
      <font>
        <color theme="1"/>
      </font>
      <fill>
        <patternFill>
          <bgColor rgb="FFFFC000"/>
        </patternFill>
      </fill>
    </dxf>
    <dxf>
      <font>
        <color theme="1"/>
      </font>
      <fill>
        <patternFill>
          <bgColor rgb="FFFF0000"/>
        </patternFill>
      </fill>
    </dxf>
    <dxf>
      <font>
        <color theme="1"/>
      </font>
      <fill>
        <patternFill>
          <bgColor rgb="FF92D050"/>
        </patternFill>
      </fill>
    </dxf>
    <dxf>
      <font>
        <color theme="1"/>
      </font>
      <fill>
        <patternFill>
          <bgColor rgb="FF00B050"/>
        </patternFill>
      </fill>
    </dxf>
    <dxf>
      <font>
        <color theme="1"/>
      </font>
      <fill>
        <patternFill>
          <bgColor theme="7" tint="0.39994506668294322"/>
        </patternFill>
      </fill>
    </dxf>
    <dxf>
      <font>
        <color theme="1"/>
      </font>
      <fill>
        <patternFill>
          <bgColor rgb="FFFFC000"/>
        </patternFill>
      </fill>
    </dxf>
    <dxf>
      <fill>
        <patternFill>
          <bgColor rgb="FFFFC000"/>
        </patternFill>
      </fill>
    </dxf>
    <dxf>
      <font>
        <color theme="1"/>
      </font>
      <fill>
        <patternFill>
          <bgColor rgb="FFFF0000"/>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ill>
        <patternFill>
          <bgColor rgb="FFFFC7CE"/>
        </patternFill>
      </fill>
    </dxf>
    <dxf>
      <fill>
        <patternFill>
          <bgColor theme="9"/>
        </patternFill>
      </fill>
    </dxf>
    <dxf>
      <fill>
        <patternFill>
          <bgColor theme="9"/>
        </patternFill>
      </fill>
    </dxf>
    <dxf>
      <fill>
        <patternFill>
          <bgColor theme="9"/>
        </patternFill>
      </fill>
    </dxf>
    <dxf>
      <font>
        <color theme="1"/>
      </font>
    </dxf>
    <dxf>
      <fill>
        <patternFill>
          <bgColor rgb="FF92D050"/>
        </patternFill>
      </fill>
    </dxf>
    <dxf>
      <fill>
        <patternFill>
          <bgColor rgb="FF00B050"/>
        </patternFill>
      </fill>
    </dxf>
    <dxf>
      <fill>
        <patternFill>
          <bgColor rgb="FF92D050"/>
        </patternFill>
      </fill>
    </dxf>
    <dxf>
      <fill>
        <patternFill>
          <bgColor theme="7" tint="0.59996337778862885"/>
        </patternFill>
      </fill>
    </dxf>
    <dxf>
      <font>
        <color auto="1"/>
      </font>
    </dxf>
    <dxf>
      <fill>
        <patternFill>
          <bgColor theme="7" tint="0.39994506668294322"/>
        </patternFill>
      </fill>
    </dxf>
    <dxf>
      <font>
        <color theme="1"/>
      </font>
      <fill>
        <patternFill>
          <bgColor rgb="FFFFC000"/>
        </patternFill>
      </fill>
    </dxf>
    <dxf>
      <font>
        <color theme="1"/>
      </font>
      <fill>
        <patternFill>
          <bgColor rgb="FFFF0000"/>
        </patternFill>
      </fill>
    </dxf>
    <dxf>
      <font>
        <color theme="1"/>
      </font>
      <fill>
        <patternFill>
          <bgColor rgb="FF00B050"/>
        </patternFill>
      </fill>
    </dxf>
    <dxf>
      <font>
        <color theme="1"/>
      </font>
      <fill>
        <patternFill>
          <bgColor rgb="FF92D050"/>
        </patternFill>
      </fill>
    </dxf>
    <dxf>
      <font>
        <color theme="1"/>
      </font>
      <fill>
        <patternFill>
          <bgColor theme="7" tint="0.39994506668294322"/>
        </patternFill>
      </fill>
    </dxf>
    <dxf>
      <font>
        <color theme="1"/>
      </font>
      <fill>
        <patternFill>
          <bgColor rgb="FF92D050"/>
        </patternFill>
      </fill>
    </dxf>
    <dxf>
      <font>
        <color theme="1"/>
      </font>
      <fill>
        <patternFill>
          <bgColor rgb="FFFFC000"/>
        </patternFill>
      </fill>
    </dxf>
    <dxf>
      <font>
        <color theme="1"/>
      </font>
      <fill>
        <patternFill>
          <bgColor rgb="FFFF0000"/>
        </patternFill>
      </fill>
    </dxf>
    <dxf>
      <font>
        <color theme="1"/>
      </font>
      <fill>
        <patternFill>
          <bgColor theme="7" tint="0.39994506668294322"/>
        </patternFill>
      </fill>
    </dxf>
    <dxf>
      <font>
        <color theme="1"/>
      </font>
      <fill>
        <patternFill>
          <bgColor rgb="FF92D050"/>
        </patternFill>
      </fill>
    </dxf>
    <dxf>
      <font>
        <color theme="1"/>
      </font>
      <fill>
        <patternFill>
          <bgColor rgb="FFFFC000"/>
        </patternFill>
      </fill>
    </dxf>
    <dxf>
      <font>
        <color theme="1"/>
      </font>
      <fill>
        <patternFill>
          <bgColor rgb="FFFF0000"/>
        </patternFill>
      </fill>
    </dxf>
    <dxf>
      <font>
        <color theme="1"/>
      </font>
      <fill>
        <patternFill>
          <bgColor theme="7" tint="0.39994506668294322"/>
        </patternFill>
      </fill>
    </dxf>
    <dxf>
      <font>
        <color theme="1"/>
      </font>
      <fill>
        <patternFill>
          <bgColor rgb="FF92D050"/>
        </patternFill>
      </fill>
    </dxf>
    <dxf>
      <font>
        <color theme="1"/>
      </font>
      <fill>
        <patternFill>
          <bgColor rgb="FFFFC000"/>
        </patternFill>
      </fill>
    </dxf>
    <dxf>
      <font>
        <color theme="1"/>
      </font>
      <fill>
        <patternFill>
          <bgColor rgb="FFFF0000"/>
        </patternFill>
      </fill>
    </dxf>
    <dxf>
      <font>
        <color theme="1"/>
      </font>
      <fill>
        <patternFill>
          <bgColor theme="7" tint="0.39994506668294322"/>
        </patternFill>
      </fill>
    </dxf>
    <dxf>
      <font>
        <color theme="1"/>
      </font>
      <fill>
        <patternFill>
          <bgColor rgb="FF92D050"/>
        </patternFill>
      </fill>
    </dxf>
    <dxf>
      <font>
        <color theme="1"/>
      </font>
      <fill>
        <patternFill>
          <bgColor rgb="FFFFC000"/>
        </patternFill>
      </fill>
    </dxf>
    <dxf>
      <font>
        <color theme="1"/>
      </font>
      <fill>
        <patternFill>
          <bgColor rgb="FFFF0000"/>
        </patternFill>
      </fill>
    </dxf>
    <dxf>
      <font>
        <color theme="1"/>
      </font>
      <fill>
        <patternFill>
          <bgColor theme="7" tint="0.39994506668294322"/>
        </patternFill>
      </fill>
    </dxf>
    <dxf>
      <font>
        <color theme="1"/>
      </font>
      <fill>
        <patternFill>
          <bgColor rgb="FF92D050"/>
        </patternFill>
      </fill>
    </dxf>
    <dxf>
      <font>
        <color theme="1"/>
      </font>
      <fill>
        <patternFill>
          <bgColor rgb="FFFFC000"/>
        </patternFill>
      </fill>
    </dxf>
    <dxf>
      <font>
        <color theme="1"/>
      </font>
      <fill>
        <patternFill>
          <bgColor rgb="FFFF0000"/>
        </patternFill>
      </fill>
    </dxf>
    <dxf>
      <font>
        <color theme="1"/>
      </font>
      <fill>
        <patternFill>
          <bgColor rgb="FF92D050"/>
        </patternFill>
      </fill>
    </dxf>
    <dxf>
      <font>
        <color theme="1"/>
      </font>
      <fill>
        <patternFill>
          <bgColor rgb="FF00B050"/>
        </patternFill>
      </fill>
    </dxf>
    <dxf>
      <font>
        <color theme="1"/>
      </font>
      <fill>
        <patternFill>
          <bgColor theme="7" tint="0.39994506668294322"/>
        </patternFill>
      </fill>
    </dxf>
    <dxf>
      <font>
        <color theme="1"/>
      </font>
      <fill>
        <patternFill>
          <bgColor rgb="FFFFC000"/>
        </patternFill>
      </fill>
    </dxf>
    <dxf>
      <fill>
        <patternFill>
          <bgColor rgb="FFFFC000"/>
        </patternFill>
      </fill>
    </dxf>
    <dxf>
      <font>
        <color theme="1"/>
      </font>
      <fill>
        <patternFill>
          <bgColor rgb="FFFF0000"/>
        </patternFill>
      </fill>
    </dxf>
    <dxf>
      <font>
        <color theme="1"/>
      </font>
      <fill>
        <patternFill>
          <bgColor rgb="FF92D050"/>
        </patternFill>
      </fill>
    </dxf>
    <dxf>
      <font>
        <color theme="1"/>
      </font>
      <fill>
        <patternFill>
          <bgColor rgb="FF00B050"/>
        </patternFill>
      </fill>
    </dxf>
    <dxf>
      <font>
        <color theme="1"/>
      </font>
      <fill>
        <patternFill>
          <bgColor theme="7" tint="0.39994506668294322"/>
        </patternFill>
      </fill>
    </dxf>
    <dxf>
      <font>
        <color theme="1"/>
      </font>
      <fill>
        <patternFill>
          <bgColor rgb="FFFFC000"/>
        </patternFill>
      </fill>
    </dxf>
    <dxf>
      <fill>
        <patternFill>
          <bgColor rgb="FFFFC000"/>
        </patternFill>
      </fill>
    </dxf>
    <dxf>
      <font>
        <color theme="1"/>
      </font>
      <fill>
        <patternFill>
          <bgColor rgb="FFFF0000"/>
        </patternFill>
      </fill>
    </dxf>
    <dxf>
      <font>
        <color theme="1"/>
      </font>
      <fill>
        <patternFill>
          <bgColor rgb="FF92D050"/>
        </patternFill>
      </fill>
    </dxf>
    <dxf>
      <font>
        <color theme="1"/>
      </font>
      <fill>
        <patternFill>
          <bgColor rgb="FF00B050"/>
        </patternFill>
      </fill>
    </dxf>
    <dxf>
      <font>
        <color theme="1"/>
      </font>
      <fill>
        <patternFill>
          <bgColor theme="7" tint="0.39994506668294322"/>
        </patternFill>
      </fill>
    </dxf>
    <dxf>
      <font>
        <color theme="1"/>
      </font>
      <fill>
        <patternFill>
          <bgColor rgb="FFFFC000"/>
        </patternFill>
      </fill>
    </dxf>
    <dxf>
      <fill>
        <patternFill>
          <bgColor rgb="FFFFC000"/>
        </patternFill>
      </fill>
    </dxf>
    <dxf>
      <font>
        <color theme="1"/>
      </font>
      <fill>
        <patternFill>
          <bgColor rgb="FFFF0000"/>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ill>
        <patternFill>
          <bgColor rgb="FFFFC7CE"/>
        </patternFill>
      </fill>
    </dxf>
    <dxf>
      <fill>
        <patternFill>
          <bgColor theme="9"/>
        </patternFill>
      </fill>
    </dxf>
    <dxf>
      <fill>
        <patternFill>
          <bgColor theme="9"/>
        </patternFill>
      </fill>
    </dxf>
    <dxf>
      <fill>
        <patternFill>
          <bgColor theme="9"/>
        </patternFill>
      </fill>
    </dxf>
    <dxf>
      <font>
        <color theme="1"/>
      </font>
    </dxf>
    <dxf>
      <fill>
        <patternFill>
          <bgColor rgb="FF92D050"/>
        </patternFill>
      </fill>
    </dxf>
    <dxf>
      <fill>
        <patternFill>
          <bgColor rgb="FF00B050"/>
        </patternFill>
      </fill>
    </dxf>
    <dxf>
      <fill>
        <patternFill>
          <bgColor rgb="FF92D050"/>
        </patternFill>
      </fill>
    </dxf>
    <dxf>
      <fill>
        <patternFill>
          <bgColor theme="7" tint="0.59996337778862885"/>
        </patternFill>
      </fill>
    </dxf>
    <dxf>
      <font>
        <color auto="1"/>
      </font>
    </dxf>
    <dxf>
      <fill>
        <patternFill>
          <bgColor theme="7" tint="0.39994506668294322"/>
        </patternFill>
      </fill>
    </dxf>
    <dxf>
      <font>
        <color theme="1"/>
      </font>
      <fill>
        <patternFill>
          <bgColor rgb="FFFFC000"/>
        </patternFill>
      </fill>
    </dxf>
    <dxf>
      <font>
        <color theme="1"/>
      </font>
      <fill>
        <patternFill>
          <bgColor rgb="FFFF0000"/>
        </patternFill>
      </fill>
    </dxf>
    <dxf>
      <font>
        <color theme="1"/>
      </font>
      <fill>
        <patternFill>
          <bgColor rgb="FF00B050"/>
        </patternFill>
      </fill>
    </dxf>
    <dxf>
      <font>
        <color theme="1"/>
      </font>
      <fill>
        <patternFill>
          <bgColor rgb="FF92D050"/>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ill>
        <patternFill>
          <bgColor rgb="FFFFC7CE"/>
        </patternFill>
      </fill>
    </dxf>
    <dxf>
      <fill>
        <patternFill>
          <bgColor theme="9"/>
        </patternFill>
      </fill>
    </dxf>
    <dxf>
      <fill>
        <patternFill>
          <bgColor theme="9"/>
        </patternFill>
      </fill>
    </dxf>
    <dxf>
      <fill>
        <patternFill>
          <bgColor theme="9"/>
        </patternFill>
      </fill>
    </dxf>
    <dxf>
      <font>
        <color theme="1"/>
      </font>
    </dxf>
    <dxf>
      <fill>
        <patternFill>
          <bgColor rgb="FF92D050"/>
        </patternFill>
      </fill>
    </dxf>
    <dxf>
      <fill>
        <patternFill>
          <bgColor rgb="FF00B050"/>
        </patternFill>
      </fill>
    </dxf>
    <dxf>
      <fill>
        <patternFill>
          <bgColor rgb="FF92D050"/>
        </patternFill>
      </fill>
    </dxf>
    <dxf>
      <fill>
        <patternFill>
          <bgColor theme="7" tint="0.59996337778862885"/>
        </patternFill>
      </fill>
    </dxf>
    <dxf>
      <font>
        <color auto="1"/>
      </font>
    </dxf>
    <dxf>
      <fill>
        <patternFill>
          <bgColor theme="7" tint="0.39994506668294322"/>
        </patternFill>
      </fill>
    </dxf>
    <dxf>
      <font>
        <color theme="1"/>
      </font>
      <fill>
        <patternFill>
          <bgColor rgb="FFFFC000"/>
        </patternFill>
      </fill>
    </dxf>
    <dxf>
      <font>
        <color theme="1"/>
      </font>
      <fill>
        <patternFill>
          <bgColor rgb="FFFF0000"/>
        </patternFill>
      </fill>
    </dxf>
    <dxf>
      <font>
        <color theme="1"/>
      </font>
      <fill>
        <patternFill>
          <bgColor rgb="FF00B050"/>
        </patternFill>
      </fill>
    </dxf>
    <dxf>
      <font>
        <color theme="1"/>
      </font>
      <fill>
        <patternFill>
          <bgColor rgb="FF92D050"/>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ill>
        <patternFill>
          <bgColor rgb="FFFFC7CE"/>
        </patternFill>
      </fill>
    </dxf>
    <dxf>
      <fill>
        <patternFill>
          <bgColor theme="9"/>
        </patternFill>
      </fill>
    </dxf>
    <dxf>
      <fill>
        <patternFill>
          <bgColor theme="9"/>
        </patternFill>
      </fill>
    </dxf>
    <dxf>
      <fill>
        <patternFill>
          <bgColor theme="9"/>
        </patternFill>
      </fill>
    </dxf>
    <dxf>
      <font>
        <color theme="1"/>
      </font>
    </dxf>
    <dxf>
      <fill>
        <patternFill>
          <bgColor rgb="FF92D050"/>
        </patternFill>
      </fill>
    </dxf>
    <dxf>
      <fill>
        <patternFill>
          <bgColor rgb="FF00B050"/>
        </patternFill>
      </fill>
    </dxf>
    <dxf>
      <fill>
        <patternFill>
          <bgColor rgb="FF92D050"/>
        </patternFill>
      </fill>
    </dxf>
    <dxf>
      <fill>
        <patternFill>
          <bgColor theme="7" tint="0.59996337778862885"/>
        </patternFill>
      </fill>
    </dxf>
    <dxf>
      <font>
        <color auto="1"/>
      </font>
    </dxf>
    <dxf>
      <fill>
        <patternFill>
          <bgColor theme="7" tint="0.39994506668294322"/>
        </patternFill>
      </fill>
    </dxf>
    <dxf>
      <font>
        <color theme="1"/>
      </font>
      <fill>
        <patternFill>
          <bgColor rgb="FFFFC000"/>
        </patternFill>
      </fill>
    </dxf>
    <dxf>
      <font>
        <color theme="1"/>
      </font>
      <fill>
        <patternFill>
          <bgColor rgb="FFFF0000"/>
        </patternFill>
      </fill>
    </dxf>
    <dxf>
      <font>
        <color theme="1"/>
      </font>
      <fill>
        <patternFill>
          <bgColor rgb="FF00B050"/>
        </patternFill>
      </fill>
    </dxf>
    <dxf>
      <font>
        <color theme="1"/>
      </font>
      <fill>
        <patternFill>
          <bgColor rgb="FF92D050"/>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theme="1"/>
      </font>
      <fill>
        <patternFill>
          <bgColor theme="7" tint="0.39994506668294322"/>
        </patternFill>
      </fill>
    </dxf>
    <dxf>
      <font>
        <color theme="1"/>
      </font>
      <fill>
        <patternFill>
          <bgColor rgb="FF92D050"/>
        </patternFill>
      </fill>
    </dxf>
    <dxf>
      <font>
        <color theme="1"/>
      </font>
      <fill>
        <patternFill>
          <bgColor rgb="FFFFC000"/>
        </patternFill>
      </fill>
    </dxf>
    <dxf>
      <font>
        <color theme="1"/>
      </font>
      <fill>
        <patternFill>
          <bgColor rgb="FFFF0000"/>
        </patternFill>
      </fill>
    </dxf>
    <dxf>
      <font>
        <color theme="1"/>
      </font>
      <fill>
        <patternFill>
          <bgColor theme="7" tint="0.39994506668294322"/>
        </patternFill>
      </fill>
    </dxf>
    <dxf>
      <font>
        <color theme="1"/>
      </font>
      <fill>
        <patternFill>
          <bgColor rgb="FF92D050"/>
        </patternFill>
      </fill>
    </dxf>
    <dxf>
      <font>
        <color theme="1"/>
      </font>
      <fill>
        <patternFill>
          <bgColor rgb="FF00B050"/>
        </patternFill>
      </fill>
    </dxf>
    <dxf>
      <font>
        <color theme="1"/>
      </font>
      <fill>
        <patternFill>
          <bgColor rgb="FFFFC000"/>
        </patternFill>
      </fill>
    </dxf>
    <dxf>
      <fill>
        <patternFill>
          <bgColor rgb="FFFFC000"/>
        </patternFill>
      </fill>
    </dxf>
    <dxf>
      <font>
        <color theme="1"/>
      </font>
      <fill>
        <patternFill>
          <bgColor rgb="FFFF0000"/>
        </patternFill>
      </fill>
    </dxf>
    <dxf>
      <font>
        <color theme="1"/>
      </font>
      <fill>
        <patternFill>
          <bgColor rgb="FF92D050"/>
        </patternFill>
      </fill>
    </dxf>
    <dxf>
      <font>
        <color theme="1"/>
      </font>
      <fill>
        <patternFill>
          <bgColor rgb="FF00B050"/>
        </patternFill>
      </fill>
    </dxf>
    <dxf>
      <font>
        <color theme="1"/>
      </font>
      <fill>
        <patternFill>
          <bgColor theme="7" tint="0.39994506668294322"/>
        </patternFill>
      </fill>
    </dxf>
    <dxf>
      <font>
        <color theme="1"/>
      </font>
      <fill>
        <patternFill>
          <bgColor rgb="FFFFC000"/>
        </patternFill>
      </fill>
    </dxf>
    <dxf>
      <fill>
        <patternFill>
          <bgColor rgb="FFFFC000"/>
        </patternFill>
      </fill>
    </dxf>
    <dxf>
      <font>
        <color theme="1"/>
      </font>
      <fill>
        <patternFill>
          <bgColor rgb="FFFF0000"/>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ill>
        <patternFill>
          <bgColor rgb="FFFFC7CE"/>
        </patternFill>
      </fill>
    </dxf>
    <dxf>
      <fill>
        <patternFill>
          <bgColor theme="9"/>
        </patternFill>
      </fill>
    </dxf>
    <dxf>
      <fill>
        <patternFill>
          <bgColor theme="9"/>
        </patternFill>
      </fill>
    </dxf>
    <dxf>
      <fill>
        <patternFill>
          <bgColor theme="9"/>
        </patternFill>
      </fill>
    </dxf>
    <dxf>
      <font>
        <color theme="1"/>
      </font>
    </dxf>
    <dxf>
      <fill>
        <patternFill>
          <bgColor rgb="FF92D050"/>
        </patternFill>
      </fill>
    </dxf>
    <dxf>
      <fill>
        <patternFill>
          <bgColor rgb="FF00B050"/>
        </patternFill>
      </fill>
    </dxf>
    <dxf>
      <fill>
        <patternFill>
          <bgColor rgb="FF92D050"/>
        </patternFill>
      </fill>
    </dxf>
    <dxf>
      <fill>
        <patternFill>
          <bgColor theme="7" tint="0.59996337778862885"/>
        </patternFill>
      </fill>
    </dxf>
    <dxf>
      <font>
        <color auto="1"/>
      </font>
    </dxf>
    <dxf>
      <fill>
        <patternFill>
          <bgColor theme="7" tint="0.39994506668294322"/>
        </patternFill>
      </fill>
    </dxf>
    <dxf>
      <font>
        <color theme="1"/>
      </font>
      <fill>
        <patternFill>
          <bgColor rgb="FFFFC000"/>
        </patternFill>
      </fill>
    </dxf>
    <dxf>
      <font>
        <color theme="1"/>
      </font>
      <fill>
        <patternFill>
          <bgColor rgb="FFFF0000"/>
        </patternFill>
      </fill>
    </dxf>
    <dxf>
      <font>
        <color theme="1"/>
      </font>
      <fill>
        <patternFill>
          <bgColor rgb="FF00B050"/>
        </patternFill>
      </fill>
    </dxf>
    <dxf>
      <font>
        <color theme="1"/>
      </font>
      <fill>
        <patternFill>
          <bgColor rgb="FF92D050"/>
        </patternFill>
      </fill>
    </dxf>
    <dxf>
      <font>
        <color theme="1"/>
      </font>
      <fill>
        <patternFill>
          <bgColor theme="7" tint="0.39994506668294322"/>
        </patternFill>
      </fill>
    </dxf>
    <dxf>
      <font>
        <color theme="1"/>
      </font>
      <fill>
        <patternFill>
          <bgColor theme="7" tint="0.39994506668294322"/>
        </patternFill>
      </fill>
    </dxf>
    <dxf>
      <font>
        <color theme="1"/>
      </font>
      <fill>
        <patternFill>
          <bgColor rgb="FF92D050"/>
        </patternFill>
      </fill>
    </dxf>
    <dxf>
      <font>
        <color theme="1"/>
      </font>
      <fill>
        <patternFill>
          <bgColor rgb="FFFFC000"/>
        </patternFill>
      </fill>
    </dxf>
    <dxf>
      <font>
        <color theme="1"/>
      </font>
      <fill>
        <patternFill>
          <bgColor rgb="FFFF0000"/>
        </patternFill>
      </fill>
    </dxf>
    <dxf>
      <font>
        <color theme="1"/>
      </font>
      <fill>
        <patternFill>
          <bgColor theme="7" tint="0.39994506668294322"/>
        </patternFill>
      </fill>
    </dxf>
    <dxf>
      <font>
        <color theme="1"/>
      </font>
      <fill>
        <patternFill>
          <bgColor rgb="FF92D050"/>
        </patternFill>
      </fill>
    </dxf>
    <dxf>
      <font>
        <color theme="1"/>
      </font>
      <fill>
        <patternFill>
          <bgColor rgb="FFFFC000"/>
        </patternFill>
      </fill>
    </dxf>
    <dxf>
      <font>
        <color theme="1"/>
      </font>
      <fill>
        <patternFill>
          <bgColor rgb="FFFF0000"/>
        </patternFill>
      </fill>
    </dxf>
    <dxf>
      <font>
        <color theme="1"/>
      </font>
      <fill>
        <patternFill>
          <bgColor theme="7" tint="0.39994506668294322"/>
        </patternFill>
      </fill>
    </dxf>
    <dxf>
      <font>
        <color theme="1"/>
      </font>
      <fill>
        <patternFill>
          <bgColor rgb="FF92D050"/>
        </patternFill>
      </fill>
    </dxf>
    <dxf>
      <font>
        <color theme="1"/>
      </font>
      <fill>
        <patternFill>
          <bgColor rgb="FFFFC000"/>
        </patternFill>
      </fill>
    </dxf>
    <dxf>
      <font>
        <color theme="1"/>
      </font>
      <fill>
        <patternFill>
          <bgColor rgb="FFFF0000"/>
        </patternFill>
      </fill>
    </dxf>
    <dxf>
      <font>
        <color theme="1"/>
      </font>
      <fill>
        <patternFill>
          <bgColor rgb="FF92D050"/>
        </patternFill>
      </fill>
    </dxf>
    <dxf>
      <font>
        <color theme="1"/>
      </font>
      <fill>
        <patternFill>
          <bgColor rgb="FFFFC000"/>
        </patternFill>
      </fill>
    </dxf>
    <dxf>
      <font>
        <color theme="1"/>
      </font>
      <fill>
        <patternFill>
          <bgColor rgb="FFFF00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ont>
        <color theme="1"/>
      </font>
      <fill>
        <patternFill>
          <bgColor theme="7" tint="0.39994506668294322"/>
        </patternFill>
      </fill>
    </dxf>
    <dxf>
      <font>
        <color theme="1"/>
      </font>
      <fill>
        <patternFill>
          <bgColor rgb="FF92D050"/>
        </patternFill>
      </fill>
    </dxf>
    <dxf>
      <font>
        <color theme="1"/>
      </font>
      <fill>
        <patternFill>
          <bgColor rgb="FFFFC000"/>
        </patternFill>
      </fill>
    </dxf>
    <dxf>
      <font>
        <color theme="1"/>
      </font>
      <fill>
        <patternFill>
          <bgColor rgb="FFFF0000"/>
        </patternFill>
      </fill>
    </dxf>
    <dxf>
      <font>
        <color theme="1"/>
      </font>
      <fill>
        <patternFill>
          <bgColor theme="7" tint="0.39994506668294322"/>
        </patternFill>
      </fill>
    </dxf>
    <dxf>
      <font>
        <color theme="1"/>
      </font>
      <fill>
        <patternFill>
          <bgColor rgb="FF92D050"/>
        </patternFill>
      </fill>
    </dxf>
    <dxf>
      <font>
        <color theme="1"/>
      </font>
      <fill>
        <patternFill>
          <bgColor rgb="FF00B050"/>
        </patternFill>
      </fill>
    </dxf>
    <dxf>
      <font>
        <color theme="1"/>
      </font>
      <fill>
        <patternFill>
          <bgColor theme="7" tint="0.39994506668294322"/>
        </patternFill>
      </fill>
    </dxf>
    <dxf>
      <font>
        <color theme="1"/>
      </font>
      <fill>
        <patternFill>
          <bgColor rgb="FFFFC000"/>
        </patternFill>
      </fill>
    </dxf>
    <dxf>
      <fill>
        <patternFill>
          <bgColor rgb="FFFFC000"/>
        </patternFill>
      </fill>
    </dxf>
    <dxf>
      <font>
        <color theme="1"/>
      </font>
      <fill>
        <patternFill>
          <bgColor rgb="FFFF0000"/>
        </patternFill>
      </fill>
    </dxf>
    <dxf>
      <font>
        <color theme="1"/>
      </font>
      <fill>
        <patternFill>
          <bgColor rgb="FF92D050"/>
        </patternFill>
      </fill>
    </dxf>
    <dxf>
      <font>
        <color theme="1"/>
      </font>
      <fill>
        <patternFill>
          <bgColor rgb="FF00B050"/>
        </patternFill>
      </fill>
    </dxf>
    <dxf>
      <font>
        <color theme="1"/>
      </font>
      <fill>
        <patternFill>
          <bgColor theme="7" tint="0.39994506668294322"/>
        </patternFill>
      </fill>
    </dxf>
    <dxf>
      <font>
        <color theme="1"/>
      </font>
      <fill>
        <patternFill>
          <bgColor rgb="FFFFC000"/>
        </patternFill>
      </fill>
    </dxf>
    <dxf>
      <fill>
        <patternFill>
          <bgColor rgb="FFFFC000"/>
        </patternFill>
      </fill>
    </dxf>
    <dxf>
      <font>
        <color theme="1"/>
      </font>
      <fill>
        <patternFill>
          <bgColor rgb="FFFF0000"/>
        </patternFill>
      </fill>
    </dxf>
    <dxf>
      <font>
        <color theme="1"/>
      </font>
      <fill>
        <patternFill>
          <bgColor rgb="FF92D050"/>
        </patternFill>
      </fill>
    </dxf>
    <dxf>
      <font>
        <color theme="1"/>
      </font>
      <fill>
        <patternFill>
          <bgColor rgb="FF00B050"/>
        </patternFill>
      </fill>
    </dxf>
    <dxf>
      <font>
        <color theme="1"/>
      </font>
      <fill>
        <patternFill>
          <bgColor theme="7" tint="0.39994506668294322"/>
        </patternFill>
      </fill>
    </dxf>
    <dxf>
      <font>
        <color theme="1"/>
      </font>
      <fill>
        <patternFill>
          <bgColor rgb="FFFFC000"/>
        </patternFill>
      </fill>
    </dxf>
    <dxf>
      <fill>
        <patternFill>
          <bgColor rgb="FFFFC000"/>
        </patternFill>
      </fill>
    </dxf>
    <dxf>
      <font>
        <color theme="1"/>
      </font>
      <fill>
        <patternFill>
          <bgColor rgb="FFFF0000"/>
        </patternFill>
      </fill>
    </dxf>
    <dxf>
      <font>
        <color theme="1"/>
      </font>
      <fill>
        <patternFill>
          <bgColor rgb="FF92D050"/>
        </patternFill>
      </fill>
    </dxf>
    <dxf>
      <font>
        <color theme="1"/>
      </font>
      <fill>
        <patternFill>
          <bgColor rgb="FF00B050"/>
        </patternFill>
      </fill>
    </dxf>
    <dxf>
      <font>
        <color theme="1"/>
      </font>
      <fill>
        <patternFill>
          <bgColor theme="7" tint="0.39994506668294322"/>
        </patternFill>
      </fill>
    </dxf>
    <dxf>
      <font>
        <color theme="1"/>
      </font>
      <fill>
        <patternFill>
          <bgColor rgb="FFFFC000"/>
        </patternFill>
      </fill>
    </dxf>
    <dxf>
      <fill>
        <patternFill>
          <bgColor rgb="FFFFC000"/>
        </patternFill>
      </fill>
    </dxf>
    <dxf>
      <font>
        <color theme="1"/>
      </font>
      <fill>
        <patternFill>
          <bgColor rgb="FFFF0000"/>
        </patternFill>
      </fill>
    </dxf>
    <dxf>
      <font>
        <color theme="1"/>
      </font>
      <fill>
        <patternFill>
          <bgColor rgb="FF92D050"/>
        </patternFill>
      </fill>
    </dxf>
    <dxf>
      <font>
        <color theme="1"/>
      </font>
      <fill>
        <patternFill>
          <bgColor rgb="FF00B050"/>
        </patternFill>
      </fill>
    </dxf>
    <dxf>
      <font>
        <color theme="1"/>
      </font>
      <fill>
        <patternFill>
          <bgColor rgb="FFFFC000"/>
        </patternFill>
      </fill>
    </dxf>
    <dxf>
      <fill>
        <patternFill>
          <bgColor rgb="FFFFC000"/>
        </patternFill>
      </fill>
    </dxf>
    <dxf>
      <font>
        <color theme="1"/>
      </font>
      <fill>
        <patternFill>
          <bgColor rgb="FFFF0000"/>
        </patternFill>
      </fill>
    </dxf>
    <dxf>
      <font>
        <color theme="1"/>
      </font>
      <fill>
        <patternFill>
          <bgColor rgb="FF92D050"/>
        </patternFill>
      </fill>
    </dxf>
    <dxf>
      <font>
        <color theme="1"/>
      </font>
      <fill>
        <patternFill>
          <bgColor rgb="FF00B050"/>
        </patternFill>
      </fill>
    </dxf>
    <dxf>
      <font>
        <color theme="1"/>
      </font>
      <fill>
        <patternFill>
          <bgColor theme="7" tint="0.39994506668294322"/>
        </patternFill>
      </fill>
    </dxf>
    <dxf>
      <font>
        <color theme="1"/>
      </font>
      <fill>
        <patternFill>
          <bgColor rgb="FFFFC000"/>
        </patternFill>
      </fill>
    </dxf>
    <dxf>
      <fill>
        <patternFill>
          <bgColor rgb="FFFFC000"/>
        </patternFill>
      </fill>
    </dxf>
    <dxf>
      <font>
        <color theme="1"/>
      </font>
      <fill>
        <patternFill>
          <bgColor rgb="FFFF0000"/>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ill>
        <patternFill>
          <bgColor rgb="FFFFC7CE"/>
        </patternFill>
      </fill>
    </dxf>
    <dxf>
      <fill>
        <patternFill>
          <bgColor theme="9"/>
        </patternFill>
      </fill>
    </dxf>
    <dxf>
      <fill>
        <patternFill>
          <bgColor theme="9"/>
        </patternFill>
      </fill>
    </dxf>
    <dxf>
      <fill>
        <patternFill>
          <bgColor theme="9"/>
        </patternFill>
      </fill>
    </dxf>
    <dxf>
      <font>
        <color theme="1"/>
      </font>
    </dxf>
    <dxf>
      <fill>
        <patternFill>
          <bgColor rgb="FF92D050"/>
        </patternFill>
      </fill>
    </dxf>
    <dxf>
      <fill>
        <patternFill>
          <bgColor rgb="FF00B050"/>
        </patternFill>
      </fill>
    </dxf>
    <dxf>
      <fill>
        <patternFill>
          <bgColor rgb="FF92D050"/>
        </patternFill>
      </fill>
    </dxf>
    <dxf>
      <fill>
        <patternFill>
          <bgColor theme="7" tint="0.59996337778862885"/>
        </patternFill>
      </fill>
    </dxf>
    <dxf>
      <font>
        <color auto="1"/>
      </font>
    </dxf>
    <dxf>
      <fill>
        <patternFill>
          <bgColor theme="7" tint="0.39994506668294322"/>
        </patternFill>
      </fill>
    </dxf>
    <dxf>
      <font>
        <color theme="1"/>
      </font>
      <fill>
        <patternFill>
          <bgColor rgb="FFFFC000"/>
        </patternFill>
      </fill>
    </dxf>
    <dxf>
      <font>
        <color theme="1"/>
      </font>
      <fill>
        <patternFill>
          <bgColor rgb="FFFF0000"/>
        </patternFill>
      </fill>
    </dxf>
    <dxf>
      <font>
        <color theme="1"/>
      </font>
      <fill>
        <patternFill>
          <bgColor rgb="FF00B050"/>
        </patternFill>
      </fill>
    </dxf>
    <dxf>
      <font>
        <color theme="1"/>
      </font>
      <fill>
        <patternFill>
          <bgColor rgb="FF92D050"/>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ill>
        <patternFill>
          <bgColor rgb="FFFFC7CE"/>
        </patternFill>
      </fill>
    </dxf>
    <dxf>
      <fill>
        <patternFill>
          <bgColor theme="9"/>
        </patternFill>
      </fill>
    </dxf>
    <dxf>
      <fill>
        <patternFill>
          <bgColor theme="9"/>
        </patternFill>
      </fill>
    </dxf>
    <dxf>
      <fill>
        <patternFill>
          <bgColor theme="9"/>
        </patternFill>
      </fill>
    </dxf>
    <dxf>
      <font>
        <color theme="1"/>
      </font>
    </dxf>
    <dxf>
      <fill>
        <patternFill>
          <bgColor rgb="FF92D050"/>
        </patternFill>
      </fill>
    </dxf>
    <dxf>
      <fill>
        <patternFill>
          <bgColor rgb="FF00B050"/>
        </patternFill>
      </fill>
    </dxf>
    <dxf>
      <fill>
        <patternFill>
          <bgColor rgb="FF92D050"/>
        </patternFill>
      </fill>
    </dxf>
    <dxf>
      <fill>
        <patternFill>
          <bgColor theme="7" tint="0.59996337778862885"/>
        </patternFill>
      </fill>
    </dxf>
    <dxf>
      <font>
        <color auto="1"/>
      </font>
    </dxf>
    <dxf>
      <fill>
        <patternFill>
          <bgColor theme="7" tint="0.39994506668294322"/>
        </patternFill>
      </fill>
    </dxf>
    <dxf>
      <font>
        <color theme="1"/>
      </font>
      <fill>
        <patternFill>
          <bgColor rgb="FFFFC000"/>
        </patternFill>
      </fill>
    </dxf>
    <dxf>
      <font>
        <color theme="1"/>
      </font>
      <fill>
        <patternFill>
          <bgColor rgb="FFFF0000"/>
        </patternFill>
      </fill>
    </dxf>
    <dxf>
      <font>
        <color theme="1"/>
      </font>
      <fill>
        <patternFill>
          <bgColor rgb="FF00B050"/>
        </patternFill>
      </fill>
    </dxf>
    <dxf>
      <font>
        <color theme="1"/>
      </font>
      <fill>
        <patternFill>
          <bgColor rgb="FF92D050"/>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ill>
        <patternFill>
          <bgColor rgb="FFFFC7CE"/>
        </patternFill>
      </fill>
    </dxf>
    <dxf>
      <fill>
        <patternFill>
          <bgColor theme="9"/>
        </patternFill>
      </fill>
    </dxf>
    <dxf>
      <fill>
        <patternFill>
          <bgColor theme="9"/>
        </patternFill>
      </fill>
    </dxf>
    <dxf>
      <fill>
        <patternFill>
          <bgColor theme="9"/>
        </patternFill>
      </fill>
    </dxf>
    <dxf>
      <font>
        <color theme="1"/>
      </font>
    </dxf>
    <dxf>
      <fill>
        <patternFill>
          <bgColor rgb="FF92D050"/>
        </patternFill>
      </fill>
    </dxf>
    <dxf>
      <fill>
        <patternFill>
          <bgColor rgb="FF00B050"/>
        </patternFill>
      </fill>
    </dxf>
    <dxf>
      <fill>
        <patternFill>
          <bgColor rgb="FF92D050"/>
        </patternFill>
      </fill>
    </dxf>
    <dxf>
      <fill>
        <patternFill>
          <bgColor theme="7" tint="0.59996337778862885"/>
        </patternFill>
      </fill>
    </dxf>
    <dxf>
      <font>
        <color auto="1"/>
      </font>
    </dxf>
    <dxf>
      <fill>
        <patternFill>
          <bgColor theme="7" tint="0.39994506668294322"/>
        </patternFill>
      </fill>
    </dxf>
    <dxf>
      <font>
        <color theme="1"/>
      </font>
      <fill>
        <patternFill>
          <bgColor rgb="FFFFC000"/>
        </patternFill>
      </fill>
    </dxf>
    <dxf>
      <font>
        <color theme="1"/>
      </font>
      <fill>
        <patternFill>
          <bgColor rgb="FFFF0000"/>
        </patternFill>
      </fill>
    </dxf>
    <dxf>
      <font>
        <color theme="1"/>
      </font>
      <fill>
        <patternFill>
          <bgColor rgb="FF00B050"/>
        </patternFill>
      </fill>
    </dxf>
    <dxf>
      <font>
        <color theme="1"/>
      </font>
      <fill>
        <patternFill>
          <bgColor rgb="FF92D050"/>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ill>
        <patternFill>
          <bgColor rgb="FFFFC7CE"/>
        </patternFill>
      </fill>
    </dxf>
    <dxf>
      <fill>
        <patternFill>
          <bgColor theme="9"/>
        </patternFill>
      </fill>
    </dxf>
    <dxf>
      <fill>
        <patternFill>
          <bgColor theme="9"/>
        </patternFill>
      </fill>
    </dxf>
    <dxf>
      <fill>
        <patternFill>
          <bgColor theme="9"/>
        </patternFill>
      </fill>
    </dxf>
    <dxf>
      <font>
        <color theme="1"/>
      </font>
    </dxf>
    <dxf>
      <fill>
        <patternFill>
          <bgColor rgb="FF92D050"/>
        </patternFill>
      </fill>
    </dxf>
    <dxf>
      <fill>
        <patternFill>
          <bgColor rgb="FF00B050"/>
        </patternFill>
      </fill>
    </dxf>
    <dxf>
      <fill>
        <patternFill>
          <bgColor rgb="FF92D050"/>
        </patternFill>
      </fill>
    </dxf>
    <dxf>
      <fill>
        <patternFill>
          <bgColor theme="7" tint="0.59996337778862885"/>
        </patternFill>
      </fill>
    </dxf>
    <dxf>
      <font>
        <color auto="1"/>
      </font>
    </dxf>
    <dxf>
      <fill>
        <patternFill>
          <bgColor theme="7" tint="0.39994506668294322"/>
        </patternFill>
      </fill>
    </dxf>
    <dxf>
      <font>
        <color theme="1"/>
      </font>
      <fill>
        <patternFill>
          <bgColor rgb="FFFFC000"/>
        </patternFill>
      </fill>
    </dxf>
    <dxf>
      <font>
        <color theme="1"/>
      </font>
      <fill>
        <patternFill>
          <bgColor rgb="FFFF0000"/>
        </patternFill>
      </fill>
    </dxf>
    <dxf>
      <font>
        <color theme="1"/>
      </font>
      <fill>
        <patternFill>
          <bgColor rgb="FF00B050"/>
        </patternFill>
      </fill>
    </dxf>
    <dxf>
      <font>
        <color theme="1"/>
      </font>
      <fill>
        <patternFill>
          <bgColor rgb="FF92D050"/>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ill>
        <patternFill>
          <bgColor rgb="FFFFC7CE"/>
        </patternFill>
      </fill>
    </dxf>
    <dxf>
      <fill>
        <patternFill>
          <bgColor theme="9"/>
        </patternFill>
      </fill>
    </dxf>
    <dxf>
      <fill>
        <patternFill>
          <bgColor theme="9"/>
        </patternFill>
      </fill>
    </dxf>
    <dxf>
      <fill>
        <patternFill>
          <bgColor theme="9"/>
        </patternFill>
      </fill>
    </dxf>
    <dxf>
      <font>
        <color theme="1"/>
      </font>
    </dxf>
    <dxf>
      <fill>
        <patternFill>
          <bgColor rgb="FF92D050"/>
        </patternFill>
      </fill>
    </dxf>
    <dxf>
      <fill>
        <patternFill>
          <bgColor rgb="FF00B050"/>
        </patternFill>
      </fill>
    </dxf>
    <dxf>
      <fill>
        <patternFill>
          <bgColor rgb="FF92D050"/>
        </patternFill>
      </fill>
    </dxf>
    <dxf>
      <fill>
        <patternFill>
          <bgColor theme="7" tint="0.59996337778862885"/>
        </patternFill>
      </fill>
    </dxf>
    <dxf>
      <font>
        <color auto="1"/>
      </font>
    </dxf>
    <dxf>
      <fill>
        <patternFill>
          <bgColor theme="7" tint="0.39994506668294322"/>
        </patternFill>
      </fill>
    </dxf>
    <dxf>
      <font>
        <color theme="1"/>
      </font>
      <fill>
        <patternFill>
          <bgColor rgb="FFFFC000"/>
        </patternFill>
      </fill>
    </dxf>
    <dxf>
      <font>
        <color theme="1"/>
      </font>
      <fill>
        <patternFill>
          <bgColor rgb="FFFF0000"/>
        </patternFill>
      </fill>
    </dxf>
    <dxf>
      <font>
        <color theme="1"/>
      </font>
      <fill>
        <patternFill>
          <bgColor rgb="FF00B050"/>
        </patternFill>
      </fill>
    </dxf>
    <dxf>
      <font>
        <color theme="1"/>
      </font>
      <fill>
        <patternFill>
          <bgColor rgb="FF92D050"/>
        </patternFill>
      </fill>
    </dxf>
  </dxfs>
  <tableStyles count="0" defaultTableStyle="TableStyleMedium2" defaultPivotStyle="PivotStyleLight16"/>
  <colors>
    <mruColors>
      <color rgb="FF66FFFF"/>
      <color rgb="FFC4FDB5"/>
      <color rgb="FFDDE8FF"/>
      <color rgb="FFFFE5F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3.xml"/><Relationship Id="rId18" Type="http://schemas.openxmlformats.org/officeDocument/2006/relationships/calcChain" Target="calcChain.xml"/><Relationship Id="rId3" Type="http://schemas.openxmlformats.org/officeDocument/2006/relationships/worksheet" Target="worksheets/sheet3.xml"/><Relationship Id="rId21" Type="http://schemas.openxmlformats.org/officeDocument/2006/relationships/customXml" Target="../customXml/item3.xml"/><Relationship Id="rId7" Type="http://schemas.openxmlformats.org/officeDocument/2006/relationships/worksheet" Target="worksheets/sheet7.xml"/><Relationship Id="rId12" Type="http://schemas.openxmlformats.org/officeDocument/2006/relationships/externalLink" Target="externalLinks/externalLink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20"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4.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3.png"/></Relationships>
</file>

<file path=xl/drawings/_rels/drawing3.xml.rels><?xml version="1.0" encoding="UTF-8" standalone="yes"?>
<Relationships xmlns="http://schemas.openxmlformats.org/package/2006/relationships"><Relationship Id="rId3" Type="http://schemas.openxmlformats.org/officeDocument/2006/relationships/image" Target="../media/image6.png"/><Relationship Id="rId2" Type="http://schemas.openxmlformats.org/officeDocument/2006/relationships/image" Target="../media/image5.png"/><Relationship Id="rId1" Type="http://schemas.openxmlformats.org/officeDocument/2006/relationships/image" Target="../media/image4.jpeg"/><Relationship Id="rId5" Type="http://schemas.openxmlformats.org/officeDocument/2006/relationships/image" Target="../media/image8.jpeg"/><Relationship Id="rId4" Type="http://schemas.openxmlformats.org/officeDocument/2006/relationships/image" Target="../media/image7.png"/></Relationships>
</file>

<file path=xl/drawings/_rels/drawing4.xml.rels><?xml version="1.0" encoding="UTF-8" standalone="yes"?>
<Relationships xmlns="http://schemas.openxmlformats.org/package/2006/relationships"><Relationship Id="rId1" Type="http://schemas.openxmlformats.org/officeDocument/2006/relationships/image" Target="../media/image9.png"/></Relationships>
</file>

<file path=xl/drawings/_rels/drawing5.xml.rels><?xml version="1.0" encoding="UTF-8" standalone="yes"?>
<Relationships xmlns="http://schemas.openxmlformats.org/package/2006/relationships"><Relationship Id="rId1" Type="http://schemas.openxmlformats.org/officeDocument/2006/relationships/image" Target="../media/image9.png"/></Relationships>
</file>

<file path=xl/drawings/_rels/drawing6.xml.rels><?xml version="1.0" encoding="UTF-8" standalone="yes"?>
<Relationships xmlns="http://schemas.openxmlformats.org/package/2006/relationships"><Relationship Id="rId1" Type="http://schemas.openxmlformats.org/officeDocument/2006/relationships/image" Target="../media/image9.png"/></Relationships>
</file>

<file path=xl/drawings/drawing1.xml><?xml version="1.0" encoding="utf-8"?>
<xdr:wsDr xmlns:xdr="http://schemas.openxmlformats.org/drawingml/2006/spreadsheetDrawing" xmlns:a="http://schemas.openxmlformats.org/drawingml/2006/main">
  <xdr:oneCellAnchor>
    <xdr:from>
      <xdr:col>0</xdr:col>
      <xdr:colOff>0</xdr:colOff>
      <xdr:row>0</xdr:row>
      <xdr:rowOff>139700</xdr:rowOff>
    </xdr:from>
    <xdr:ext cx="2505074" cy="914400"/>
    <xdr:pic>
      <xdr:nvPicPr>
        <xdr:cNvPr id="4" name="Imagen 3">
          <a:extLst>
            <a:ext uri="{FF2B5EF4-FFF2-40B4-BE49-F238E27FC236}">
              <a16:creationId xmlns:a16="http://schemas.microsoft.com/office/drawing/2014/main" id="{00000000-0008-0000-0000-000004000000}"/>
            </a:ext>
          </a:extLst>
        </xdr:cNvPr>
        <xdr:cNvPicPr>
          <a:picLocks noChangeAspect="1"/>
        </xdr:cNvPicPr>
      </xdr:nvPicPr>
      <xdr:blipFill>
        <a:blip xmlns:r="http://schemas.openxmlformats.org/officeDocument/2006/relationships" r:embed="rId1"/>
        <a:stretch>
          <a:fillRect/>
        </a:stretch>
      </xdr:blipFill>
      <xdr:spPr>
        <a:xfrm>
          <a:off x="0" y="139700"/>
          <a:ext cx="2505074" cy="914400"/>
        </a:xfrm>
        <a:prstGeom prst="rect">
          <a:avLst/>
        </a:prstGeom>
      </xdr:spPr>
    </xdr:pic>
    <xdr:clientData/>
  </xdr:oneCellAnchor>
  <xdr:oneCellAnchor>
    <xdr:from>
      <xdr:col>0</xdr:col>
      <xdr:colOff>0</xdr:colOff>
      <xdr:row>0</xdr:row>
      <xdr:rowOff>139700</xdr:rowOff>
    </xdr:from>
    <xdr:ext cx="2505074" cy="914400"/>
    <xdr:pic>
      <xdr:nvPicPr>
        <xdr:cNvPr id="2" name="Imagen 3">
          <a:extLst>
            <a:ext uri="{FF2B5EF4-FFF2-40B4-BE49-F238E27FC236}">
              <a16:creationId xmlns:a16="http://schemas.microsoft.com/office/drawing/2014/main" id="{C92AE92C-F167-44EC-BF7B-612CEE08AFF7}"/>
            </a:ext>
          </a:extLst>
        </xdr:cNvPr>
        <xdr:cNvPicPr>
          <a:picLocks noChangeAspect="1"/>
        </xdr:cNvPicPr>
      </xdr:nvPicPr>
      <xdr:blipFill>
        <a:blip xmlns:r="http://schemas.openxmlformats.org/officeDocument/2006/relationships" r:embed="rId1"/>
        <a:stretch>
          <a:fillRect/>
        </a:stretch>
      </xdr:blipFill>
      <xdr:spPr>
        <a:xfrm>
          <a:off x="0" y="139700"/>
          <a:ext cx="2505074" cy="914400"/>
        </a:xfrm>
        <a:prstGeom prst="rect">
          <a:avLst/>
        </a:prstGeom>
      </xdr:spPr>
    </xdr:pic>
    <xdr:clientData/>
  </xdr:oneCellAnchor>
  <xdr:oneCellAnchor>
    <xdr:from>
      <xdr:col>0</xdr:col>
      <xdr:colOff>0</xdr:colOff>
      <xdr:row>0</xdr:row>
      <xdr:rowOff>139700</xdr:rowOff>
    </xdr:from>
    <xdr:ext cx="2505074" cy="914400"/>
    <xdr:pic>
      <xdr:nvPicPr>
        <xdr:cNvPr id="12" name="Imagen 3">
          <a:extLst>
            <a:ext uri="{FF2B5EF4-FFF2-40B4-BE49-F238E27FC236}">
              <a16:creationId xmlns:a16="http://schemas.microsoft.com/office/drawing/2014/main" id="{7C3442F1-5357-4697-8C59-0638175FA7A5}"/>
            </a:ext>
          </a:extLst>
        </xdr:cNvPr>
        <xdr:cNvPicPr>
          <a:picLocks noChangeAspect="1"/>
        </xdr:cNvPicPr>
      </xdr:nvPicPr>
      <xdr:blipFill>
        <a:blip xmlns:r="http://schemas.openxmlformats.org/officeDocument/2006/relationships" r:embed="rId1"/>
        <a:stretch>
          <a:fillRect/>
        </a:stretch>
      </xdr:blipFill>
      <xdr:spPr>
        <a:xfrm>
          <a:off x="0" y="139700"/>
          <a:ext cx="2505074" cy="914400"/>
        </a:xfrm>
        <a:prstGeom prst="rect">
          <a:avLst/>
        </a:prstGeom>
      </xdr:spPr>
    </xdr:pic>
    <xdr:clientData/>
  </xdr:oneCellAnchor>
  <xdr:twoCellAnchor editAs="oneCell">
    <xdr:from>
      <xdr:col>7</xdr:col>
      <xdr:colOff>58615</xdr:colOff>
      <xdr:row>1</xdr:row>
      <xdr:rowOff>43962</xdr:rowOff>
    </xdr:from>
    <xdr:to>
      <xdr:col>8</xdr:col>
      <xdr:colOff>553590</xdr:colOff>
      <xdr:row>3</xdr:row>
      <xdr:rowOff>139212</xdr:rowOff>
    </xdr:to>
    <xdr:pic>
      <xdr:nvPicPr>
        <xdr:cNvPr id="17" name="Picture 9">
          <a:extLst>
            <a:ext uri="{FF2B5EF4-FFF2-40B4-BE49-F238E27FC236}">
              <a16:creationId xmlns:a16="http://schemas.microsoft.com/office/drawing/2014/main" id="{E24DB9D3-89E2-4B84-AF61-92A2672D7A2A}"/>
            </a:ext>
          </a:extLst>
        </xdr:cNvPr>
        <xdr:cNvPicPr>
          <a:picLocks noChangeAspect="1"/>
        </xdr:cNvPicPr>
      </xdr:nvPicPr>
      <xdr:blipFill>
        <a:blip xmlns:r="http://schemas.openxmlformats.org/officeDocument/2006/relationships" r:embed="rId2"/>
        <a:stretch>
          <a:fillRect/>
        </a:stretch>
      </xdr:blipFill>
      <xdr:spPr>
        <a:xfrm>
          <a:off x="7392865" y="307731"/>
          <a:ext cx="1322917" cy="47625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oneCellAnchor>
    <xdr:from>
      <xdr:col>6</xdr:col>
      <xdr:colOff>441960</xdr:colOff>
      <xdr:row>7</xdr:row>
      <xdr:rowOff>243840</xdr:rowOff>
    </xdr:from>
    <xdr:ext cx="1539240" cy="1508760"/>
    <xdr:sp macro="" textlink="">
      <xdr:nvSpPr>
        <xdr:cNvPr id="2" name="CuadroTexto 1">
          <a:extLst>
            <a:ext uri="{FF2B5EF4-FFF2-40B4-BE49-F238E27FC236}">
              <a16:creationId xmlns:a16="http://schemas.microsoft.com/office/drawing/2014/main" id="{48270DA1-DD0C-48BC-A48C-9E13ADF97C33}"/>
            </a:ext>
          </a:extLst>
        </xdr:cNvPr>
        <xdr:cNvSpPr txBox="1"/>
      </xdr:nvSpPr>
      <xdr:spPr>
        <a:xfrm>
          <a:off x="10795635" y="4768215"/>
          <a:ext cx="1539240" cy="1508760"/>
        </a:xfrm>
        <a:prstGeom prst="rect">
          <a:avLst/>
        </a:prstGeom>
        <a:solidFill>
          <a:srgbClr val="F2C761"/>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lang="es-CO" sz="1100">
              <a:solidFill>
                <a:srgbClr val="595959"/>
              </a:solidFill>
              <a:latin typeface="Azo Sans" panose="020B0603030303020204" pitchFamily="34" charset="77"/>
            </a:rPr>
            <a:t>Columnas</a:t>
          </a:r>
          <a:r>
            <a:rPr lang="es-CO" sz="1100" baseline="0">
              <a:solidFill>
                <a:srgbClr val="595959"/>
              </a:solidFill>
              <a:latin typeface="Azo Sans" panose="020B0603030303020204" pitchFamily="34" charset="77"/>
            </a:rPr>
            <a:t> B y D, (No.) enumerar secuencialmente .</a:t>
          </a:r>
        </a:p>
        <a:p>
          <a:r>
            <a:rPr lang="es-CO" sz="1100" baseline="0">
              <a:solidFill>
                <a:srgbClr val="595959"/>
              </a:solidFill>
              <a:latin typeface="Azo Sans" panose="020B0603030303020204" pitchFamily="34" charset="77"/>
            </a:rPr>
            <a:t>Un factor temático puede tener muchos factores específicos, no siempre es una relacion 1 a 1</a:t>
          </a:r>
        </a:p>
        <a:p>
          <a:endParaRPr lang="es-CO" sz="1100" baseline="0">
            <a:solidFill>
              <a:srgbClr val="595959"/>
            </a:solidFill>
            <a:latin typeface="Azo Sans" panose="020B0603030303020204" pitchFamily="34" charset="77"/>
          </a:endParaRPr>
        </a:p>
      </xdr:txBody>
    </xdr:sp>
    <xdr:clientData/>
  </xdr:oneCellAnchor>
  <xdr:twoCellAnchor editAs="oneCell">
    <xdr:from>
      <xdr:col>1</xdr:col>
      <xdr:colOff>92604</xdr:colOff>
      <xdr:row>0</xdr:row>
      <xdr:rowOff>79375</xdr:rowOff>
    </xdr:from>
    <xdr:to>
      <xdr:col>2</xdr:col>
      <xdr:colOff>521846</xdr:colOff>
      <xdr:row>0</xdr:row>
      <xdr:rowOff>902335</xdr:rowOff>
    </xdr:to>
    <xdr:pic>
      <xdr:nvPicPr>
        <xdr:cNvPr id="3" name="Picture 8">
          <a:extLst>
            <a:ext uri="{FF2B5EF4-FFF2-40B4-BE49-F238E27FC236}">
              <a16:creationId xmlns:a16="http://schemas.microsoft.com/office/drawing/2014/main" id="{899DFEED-9409-4FC8-8A37-D01BF4ECEB18}"/>
            </a:ext>
            <a:ext uri="{147F2762-F138-4A5C-976F-8EAC2B608ADB}">
              <a16:predDERef xmlns:a16="http://schemas.microsoft.com/office/drawing/2014/main" pred="{8FF0A7CE-A2FD-4DFC-AEC1-5EEFA584FE57}"/>
            </a:ext>
          </a:extLst>
        </xdr:cNvPr>
        <xdr:cNvPicPr>
          <a:picLocks noChangeAspect="1"/>
        </xdr:cNvPicPr>
      </xdr:nvPicPr>
      <xdr:blipFill>
        <a:blip xmlns:r="http://schemas.openxmlformats.org/officeDocument/2006/relationships" r:embed="rId1"/>
        <a:stretch>
          <a:fillRect/>
        </a:stretch>
      </xdr:blipFill>
      <xdr:spPr>
        <a:xfrm>
          <a:off x="406929" y="79375"/>
          <a:ext cx="2905742" cy="822960"/>
        </a:xfrm>
        <a:prstGeom prst="rect">
          <a:avLst/>
        </a:prstGeom>
      </xdr:spPr>
    </xdr:pic>
    <xdr:clientData/>
  </xdr:twoCellAnchor>
  <xdr:twoCellAnchor editAs="oneCell">
    <xdr:from>
      <xdr:col>5</xdr:col>
      <xdr:colOff>2196043</xdr:colOff>
      <xdr:row>0</xdr:row>
      <xdr:rowOff>224895</xdr:rowOff>
    </xdr:from>
    <xdr:to>
      <xdr:col>6</xdr:col>
      <xdr:colOff>4853</xdr:colOff>
      <xdr:row>0</xdr:row>
      <xdr:rowOff>773535</xdr:rowOff>
    </xdr:to>
    <xdr:pic>
      <xdr:nvPicPr>
        <xdr:cNvPr id="4" name="Picture 9">
          <a:extLst>
            <a:ext uri="{FF2B5EF4-FFF2-40B4-BE49-F238E27FC236}">
              <a16:creationId xmlns:a16="http://schemas.microsoft.com/office/drawing/2014/main" id="{E39F7A4B-9E23-4A53-918C-1333EB32579E}"/>
            </a:ext>
            <a:ext uri="{147F2762-F138-4A5C-976F-8EAC2B608ADB}">
              <a16:predDERef xmlns:a16="http://schemas.microsoft.com/office/drawing/2014/main" pred="{45074AA7-98B6-429D-BCDC-FBA3FF1C5B37}"/>
            </a:ext>
          </a:extLst>
        </xdr:cNvPr>
        <xdr:cNvPicPr>
          <a:picLocks noChangeAspect="1"/>
        </xdr:cNvPicPr>
      </xdr:nvPicPr>
      <xdr:blipFill>
        <a:blip xmlns:r="http://schemas.openxmlformats.org/officeDocument/2006/relationships" r:embed="rId2"/>
        <a:stretch>
          <a:fillRect/>
        </a:stretch>
      </xdr:blipFill>
      <xdr:spPr>
        <a:xfrm>
          <a:off x="8949268" y="224895"/>
          <a:ext cx="1533085" cy="548640"/>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28575</xdr:rowOff>
    </xdr:from>
    <xdr:to>
      <xdr:col>0</xdr:col>
      <xdr:colOff>1666875</xdr:colOff>
      <xdr:row>2</xdr:row>
      <xdr:rowOff>0</xdr:rowOff>
    </xdr:to>
    <xdr:pic>
      <xdr:nvPicPr>
        <xdr:cNvPr id="2" name="18 Imagen" descr="Logo CSJ RGB_01">
          <a:extLst>
            <a:ext uri="{FF2B5EF4-FFF2-40B4-BE49-F238E27FC236}">
              <a16:creationId xmlns:a16="http://schemas.microsoft.com/office/drawing/2014/main" id="{FBC29D16-ACCA-422E-BA28-2401D2DD80E9}"/>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28575"/>
          <a:ext cx="16668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5</xdr:col>
      <xdr:colOff>1162050</xdr:colOff>
      <xdr:row>0</xdr:row>
      <xdr:rowOff>38100</xdr:rowOff>
    </xdr:from>
    <xdr:to>
      <xdr:col>5</xdr:col>
      <xdr:colOff>2905125</xdr:colOff>
      <xdr:row>1</xdr:row>
      <xdr:rowOff>171449</xdr:rowOff>
    </xdr:to>
    <xdr:sp macro="" textlink="">
      <xdr:nvSpPr>
        <xdr:cNvPr id="3" name="CuadroTexto 4">
          <a:extLst>
            <a:ext uri="{FF2B5EF4-FFF2-40B4-BE49-F238E27FC236}">
              <a16:creationId xmlns:a16="http://schemas.microsoft.com/office/drawing/2014/main" id="{46C973F1-CADE-47E6-BE3F-C10DB4755475}"/>
            </a:ext>
          </a:extLst>
        </xdr:cNvPr>
        <xdr:cNvSpPr txBox="1"/>
      </xdr:nvSpPr>
      <xdr:spPr>
        <a:xfrm>
          <a:off x="8829675" y="38100"/>
          <a:ext cx="1047750" cy="419099"/>
        </a:xfrm>
        <a:prstGeom prst="rect">
          <a:avLst/>
        </a:prstGeom>
        <a:noFill/>
      </xdr:spPr>
      <xdr:txBody>
        <a:bodyPr wrap="square" rtlCol="0">
          <a:noAutofit/>
        </a:bodyPr>
        <a:lstStyle>
          <a:defPPr>
            <a:defRPr lang="es-CO"/>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a:r>
            <a:rPr lang="es-CO" sz="2000" b="1">
              <a:solidFill>
                <a:schemeClr val="accent5">
                  <a:lumMod val="75000"/>
                </a:schemeClr>
              </a:solidFill>
            </a:rPr>
            <a:t>SIGCMA</a:t>
          </a:r>
          <a:endParaRPr lang="es-CO" sz="2000">
            <a:solidFill>
              <a:schemeClr val="accent5">
                <a:lumMod val="75000"/>
              </a:schemeClr>
            </a:solidFill>
          </a:endParaRPr>
        </a:p>
      </xdr:txBody>
    </xdr:sp>
    <xdr:clientData/>
  </xdr:twoCellAnchor>
  <xdr:twoCellAnchor>
    <xdr:from>
      <xdr:col>5</xdr:col>
      <xdr:colOff>38101</xdr:colOff>
      <xdr:row>1</xdr:row>
      <xdr:rowOff>161925</xdr:rowOff>
    </xdr:from>
    <xdr:to>
      <xdr:col>6</xdr:col>
      <xdr:colOff>0</xdr:colOff>
      <xdr:row>2</xdr:row>
      <xdr:rowOff>0</xdr:rowOff>
    </xdr:to>
    <xdr:grpSp>
      <xdr:nvGrpSpPr>
        <xdr:cNvPr id="4" name="Group 8">
          <a:extLst>
            <a:ext uri="{FF2B5EF4-FFF2-40B4-BE49-F238E27FC236}">
              <a16:creationId xmlns:a16="http://schemas.microsoft.com/office/drawing/2014/main" id="{1DEBFD71-9475-49C3-B6D4-DC328EAA3A05}"/>
            </a:ext>
          </a:extLst>
        </xdr:cNvPr>
        <xdr:cNvGrpSpPr>
          <a:grpSpLocks/>
        </xdr:cNvGrpSpPr>
      </xdr:nvGrpSpPr>
      <xdr:grpSpPr bwMode="auto">
        <a:xfrm>
          <a:off x="7711018" y="447675"/>
          <a:ext cx="2173815" cy="81492"/>
          <a:chOff x="2381" y="720"/>
          <a:chExt cx="3154" cy="65"/>
        </a:xfrm>
      </xdr:grpSpPr>
      <xdr:pic>
        <xdr:nvPicPr>
          <xdr:cNvPr id="5" name="6 Imagen">
            <a:extLst>
              <a:ext uri="{FF2B5EF4-FFF2-40B4-BE49-F238E27FC236}">
                <a16:creationId xmlns:a16="http://schemas.microsoft.com/office/drawing/2014/main" id="{FFD3D0E4-792F-430A-B2F9-D6A861CABEA1}"/>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381" y="720"/>
            <a:ext cx="1417" cy="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6" name="7 Imagen">
            <a:extLst>
              <a:ext uri="{FF2B5EF4-FFF2-40B4-BE49-F238E27FC236}">
                <a16:creationId xmlns:a16="http://schemas.microsoft.com/office/drawing/2014/main" id="{6A710FF8-BEC5-4F5C-ACA1-4C3F923485E3}"/>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5200" y="720"/>
            <a:ext cx="335" cy="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clientData/>
  </xdr:twoCellAnchor>
  <xdr:twoCellAnchor editAs="oneCell">
    <xdr:from>
      <xdr:col>5</xdr:col>
      <xdr:colOff>1266824</xdr:colOff>
      <xdr:row>1</xdr:row>
      <xdr:rowOff>57150</xdr:rowOff>
    </xdr:from>
    <xdr:to>
      <xdr:col>6</xdr:col>
      <xdr:colOff>588434</xdr:colOff>
      <xdr:row>2</xdr:row>
      <xdr:rowOff>90079</xdr:rowOff>
    </xdr:to>
    <xdr:pic>
      <xdr:nvPicPr>
        <xdr:cNvPr id="7" name="Imagen 6">
          <a:extLst>
            <a:ext uri="{FF2B5EF4-FFF2-40B4-BE49-F238E27FC236}">
              <a16:creationId xmlns:a16="http://schemas.microsoft.com/office/drawing/2014/main" id="{64EAB8AB-EFFC-48A9-B998-80755775A941}"/>
            </a:ext>
          </a:extLst>
        </xdr:cNvPr>
        <xdr:cNvPicPr>
          <a:picLocks noChangeAspect="1"/>
        </xdr:cNvPicPr>
      </xdr:nvPicPr>
      <xdr:blipFill>
        <a:blip xmlns:r="http://schemas.openxmlformats.org/officeDocument/2006/relationships" r:embed="rId4"/>
        <a:stretch>
          <a:fillRect/>
        </a:stretch>
      </xdr:blipFill>
      <xdr:spPr>
        <a:xfrm>
          <a:off x="8934449" y="342900"/>
          <a:ext cx="1531410" cy="271054"/>
        </a:xfrm>
        <a:prstGeom prst="rect">
          <a:avLst/>
        </a:prstGeom>
      </xdr:spPr>
    </xdr:pic>
    <xdr:clientData/>
  </xdr:twoCellAnchor>
  <xdr:oneCellAnchor>
    <xdr:from>
      <xdr:col>6</xdr:col>
      <xdr:colOff>480060</xdr:colOff>
      <xdr:row>2</xdr:row>
      <xdr:rowOff>91440</xdr:rowOff>
    </xdr:from>
    <xdr:ext cx="2156460" cy="5844540"/>
    <xdr:sp macro="" textlink="">
      <xdr:nvSpPr>
        <xdr:cNvPr id="8" name="CuadroTexto 7">
          <a:extLst>
            <a:ext uri="{FF2B5EF4-FFF2-40B4-BE49-F238E27FC236}">
              <a16:creationId xmlns:a16="http://schemas.microsoft.com/office/drawing/2014/main" id="{E086D26E-AD86-4C09-8E3E-6852245D3AA6}"/>
            </a:ext>
          </a:extLst>
        </xdr:cNvPr>
        <xdr:cNvSpPr txBox="1"/>
      </xdr:nvSpPr>
      <xdr:spPr>
        <a:xfrm>
          <a:off x="10357485" y="615315"/>
          <a:ext cx="2156460" cy="5844540"/>
        </a:xfrm>
        <a:prstGeom prst="rect">
          <a:avLst/>
        </a:prstGeom>
        <a:solidFill>
          <a:srgbClr val="FFC000"/>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lang="es-CO" sz="1100"/>
            <a:t>Tener en</a:t>
          </a:r>
          <a:r>
            <a:rPr lang="es-CO" sz="1100" baseline="0"/>
            <a:t> cuenta-.</a:t>
          </a:r>
        </a:p>
        <a:p>
          <a:r>
            <a:rPr lang="es-CO" sz="1100" baseline="0"/>
            <a:t>1- La estrategia ( Columna A),  es la forma como se va a gestionar la debilidad o la fortaleza( contexto interno) o la amenaza y la oportunidad</a:t>
          </a:r>
        </a:p>
        <a:p>
          <a:r>
            <a:rPr lang="es-CO" sz="1100" baseline="0"/>
            <a:t> ( contexto externo).</a:t>
          </a:r>
        </a:p>
        <a:p>
          <a:endParaRPr lang="es-CO" sz="1100" baseline="0"/>
        </a:p>
        <a:p>
          <a:r>
            <a:rPr lang="es-CO" sz="1100" baseline="0"/>
            <a:t>2. Columnas (B,C;D;E)</a:t>
          </a:r>
        </a:p>
        <a:p>
          <a:r>
            <a:rPr lang="es-CO" sz="1100" baseline="0"/>
            <a:t>Copiar el numero que corresponde, segun la debilidad , oportunidad, fortaleza o amenaza identificada.</a:t>
          </a:r>
        </a:p>
        <a:p>
          <a:r>
            <a:rPr lang="es-CO" sz="1100" baseline="0"/>
            <a:t> </a:t>
          </a:r>
        </a:p>
        <a:p>
          <a:r>
            <a:rPr lang="es-CO" sz="1100"/>
            <a:t>3.</a:t>
          </a:r>
          <a:r>
            <a:rPr lang="es-CO" sz="1100" baseline="0"/>
            <a:t> Las oportunidades y fortalezas se pueden gestionar  a traves de acciónes o proyectos  que se incluyen en el plan de accion ( mejoras), si se considera que aportan valor </a:t>
          </a:r>
        </a:p>
        <a:p>
          <a:endParaRPr lang="es-CO" sz="1100" baseline="0"/>
        </a:p>
        <a:p>
          <a:r>
            <a:rPr lang="es-CO" sz="1100" baseline="0"/>
            <a:t>Las debilidades y amenazas si  afectan los objetivos estrategicos y requieren recursos se documentan en este plan de acción  .</a:t>
          </a:r>
        </a:p>
        <a:p>
          <a:endParaRPr lang="es-CO" sz="1100" baseline="0"/>
        </a:p>
        <a:p>
          <a:r>
            <a:rPr lang="es-CO" sz="1100" b="1" baseline="0">
              <a:solidFill>
                <a:srgbClr val="FF0000"/>
              </a:solidFill>
            </a:rPr>
            <a:t>Si la debiidad o amenaza afecta la parte operativa ( errores, demoras, etc) se llevan como causa  de los riesgos, en el Plan de riesgos respectivo.</a:t>
          </a:r>
        </a:p>
      </xdr:txBody>
    </xdr:sp>
    <xdr:clientData/>
  </xdr:oneCellAnchor>
  <xdr:twoCellAnchor>
    <xdr:from>
      <xdr:col>0</xdr:col>
      <xdr:colOff>0</xdr:colOff>
      <xdr:row>0</xdr:row>
      <xdr:rowOff>28575</xdr:rowOff>
    </xdr:from>
    <xdr:to>
      <xdr:col>0</xdr:col>
      <xdr:colOff>1666875</xdr:colOff>
      <xdr:row>2</xdr:row>
      <xdr:rowOff>0</xdr:rowOff>
    </xdr:to>
    <xdr:pic>
      <xdr:nvPicPr>
        <xdr:cNvPr id="9" name="18 Imagen" descr="Logo CSJ RGB_01">
          <a:extLst>
            <a:ext uri="{FF2B5EF4-FFF2-40B4-BE49-F238E27FC236}">
              <a16:creationId xmlns:a16="http://schemas.microsoft.com/office/drawing/2014/main" id="{A25B54DB-847A-4FBA-A9E8-133A68B6754B}"/>
            </a:ext>
          </a:extLst>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0" y="28575"/>
          <a:ext cx="16668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5</xdr:col>
      <xdr:colOff>1162050</xdr:colOff>
      <xdr:row>0</xdr:row>
      <xdr:rowOff>38100</xdr:rowOff>
    </xdr:from>
    <xdr:to>
      <xdr:col>5</xdr:col>
      <xdr:colOff>2905125</xdr:colOff>
      <xdr:row>1</xdr:row>
      <xdr:rowOff>171449</xdr:rowOff>
    </xdr:to>
    <xdr:sp macro="" textlink="">
      <xdr:nvSpPr>
        <xdr:cNvPr id="10" name="CuadroTexto 4">
          <a:extLst>
            <a:ext uri="{FF2B5EF4-FFF2-40B4-BE49-F238E27FC236}">
              <a16:creationId xmlns:a16="http://schemas.microsoft.com/office/drawing/2014/main" id="{D2696806-5AA3-49E3-839B-171D13BBB1CF}"/>
            </a:ext>
          </a:extLst>
        </xdr:cNvPr>
        <xdr:cNvSpPr txBox="1"/>
      </xdr:nvSpPr>
      <xdr:spPr>
        <a:xfrm>
          <a:off x="8829675" y="38100"/>
          <a:ext cx="1047750" cy="419099"/>
        </a:xfrm>
        <a:prstGeom prst="rect">
          <a:avLst/>
        </a:prstGeom>
        <a:noFill/>
      </xdr:spPr>
      <xdr:txBody>
        <a:bodyPr wrap="square" rtlCol="0">
          <a:noAutofit/>
        </a:bodyPr>
        <a:lstStyle>
          <a:defPPr>
            <a:defRPr lang="es-CO"/>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a:r>
            <a:rPr lang="es-CO" sz="2000" b="1">
              <a:solidFill>
                <a:schemeClr val="accent5">
                  <a:lumMod val="75000"/>
                </a:schemeClr>
              </a:solidFill>
            </a:rPr>
            <a:t>SIGCMA</a:t>
          </a:r>
          <a:endParaRPr lang="es-CO" sz="2000">
            <a:solidFill>
              <a:schemeClr val="accent5">
                <a:lumMod val="75000"/>
              </a:schemeClr>
            </a:solidFill>
          </a:endParaRPr>
        </a:p>
      </xdr:txBody>
    </xdr:sp>
    <xdr:clientData/>
  </xdr:twoCellAnchor>
  <xdr:twoCellAnchor>
    <xdr:from>
      <xdr:col>5</xdr:col>
      <xdr:colOff>38101</xdr:colOff>
      <xdr:row>1</xdr:row>
      <xdr:rowOff>161925</xdr:rowOff>
    </xdr:from>
    <xdr:to>
      <xdr:col>6</xdr:col>
      <xdr:colOff>0</xdr:colOff>
      <xdr:row>2</xdr:row>
      <xdr:rowOff>0</xdr:rowOff>
    </xdr:to>
    <xdr:grpSp>
      <xdr:nvGrpSpPr>
        <xdr:cNvPr id="11" name="Group 8">
          <a:extLst>
            <a:ext uri="{FF2B5EF4-FFF2-40B4-BE49-F238E27FC236}">
              <a16:creationId xmlns:a16="http://schemas.microsoft.com/office/drawing/2014/main" id="{F02CD859-7408-4D20-BD4F-25CBC4EABC18}"/>
            </a:ext>
          </a:extLst>
        </xdr:cNvPr>
        <xdr:cNvGrpSpPr>
          <a:grpSpLocks/>
        </xdr:cNvGrpSpPr>
      </xdr:nvGrpSpPr>
      <xdr:grpSpPr bwMode="auto">
        <a:xfrm>
          <a:off x="7711018" y="447675"/>
          <a:ext cx="2173815" cy="81492"/>
          <a:chOff x="2381" y="720"/>
          <a:chExt cx="3154" cy="65"/>
        </a:xfrm>
      </xdr:grpSpPr>
      <xdr:pic>
        <xdr:nvPicPr>
          <xdr:cNvPr id="12" name="6 Imagen">
            <a:extLst>
              <a:ext uri="{FF2B5EF4-FFF2-40B4-BE49-F238E27FC236}">
                <a16:creationId xmlns:a16="http://schemas.microsoft.com/office/drawing/2014/main" id="{65F42B74-3832-4A6D-BB79-45267C1C505F}"/>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381" y="720"/>
            <a:ext cx="1417" cy="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13" name="7 Imagen">
            <a:extLst>
              <a:ext uri="{FF2B5EF4-FFF2-40B4-BE49-F238E27FC236}">
                <a16:creationId xmlns:a16="http://schemas.microsoft.com/office/drawing/2014/main" id="{36264C88-6861-47C9-A623-F314FF73A51F}"/>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5200" y="720"/>
            <a:ext cx="335" cy="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clientData/>
  </xdr:twoCellAnchor>
  <xdr:twoCellAnchor editAs="oneCell">
    <xdr:from>
      <xdr:col>5</xdr:col>
      <xdr:colOff>1266824</xdr:colOff>
      <xdr:row>1</xdr:row>
      <xdr:rowOff>57150</xdr:rowOff>
    </xdr:from>
    <xdr:to>
      <xdr:col>6</xdr:col>
      <xdr:colOff>588434</xdr:colOff>
      <xdr:row>2</xdr:row>
      <xdr:rowOff>90079</xdr:rowOff>
    </xdr:to>
    <xdr:pic>
      <xdr:nvPicPr>
        <xdr:cNvPr id="14" name="Imagen 6">
          <a:extLst>
            <a:ext uri="{FF2B5EF4-FFF2-40B4-BE49-F238E27FC236}">
              <a16:creationId xmlns:a16="http://schemas.microsoft.com/office/drawing/2014/main" id="{B068FE39-9E6F-44BF-8635-639F9B775DEE}"/>
            </a:ext>
          </a:extLst>
        </xdr:cNvPr>
        <xdr:cNvPicPr>
          <a:picLocks noChangeAspect="1"/>
        </xdr:cNvPicPr>
      </xdr:nvPicPr>
      <xdr:blipFill>
        <a:blip xmlns:r="http://schemas.openxmlformats.org/officeDocument/2006/relationships" r:embed="rId4"/>
        <a:stretch>
          <a:fillRect/>
        </a:stretch>
      </xdr:blipFill>
      <xdr:spPr>
        <a:xfrm>
          <a:off x="8934449" y="342900"/>
          <a:ext cx="1531410" cy="271054"/>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21405</xdr:colOff>
      <xdr:row>0</xdr:row>
      <xdr:rowOff>63500</xdr:rowOff>
    </xdr:from>
    <xdr:to>
      <xdr:col>2</xdr:col>
      <xdr:colOff>117328</xdr:colOff>
      <xdr:row>2</xdr:row>
      <xdr:rowOff>283353</xdr:rowOff>
    </xdr:to>
    <xdr:pic>
      <xdr:nvPicPr>
        <xdr:cNvPr id="2" name="Imagen 1">
          <a:extLst>
            <a:ext uri="{FF2B5EF4-FFF2-40B4-BE49-F238E27FC236}">
              <a16:creationId xmlns:a16="http://schemas.microsoft.com/office/drawing/2014/main" id="{00000000-0008-0000-04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1405" y="63500"/>
          <a:ext cx="3335783" cy="9183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162918</xdr:colOff>
      <xdr:row>0</xdr:row>
      <xdr:rowOff>0</xdr:rowOff>
    </xdr:from>
    <xdr:to>
      <xdr:col>2</xdr:col>
      <xdr:colOff>604157</xdr:colOff>
      <xdr:row>2</xdr:row>
      <xdr:rowOff>129360</xdr:rowOff>
    </xdr:to>
    <xdr:pic>
      <xdr:nvPicPr>
        <xdr:cNvPr id="2" name="Imagen 1">
          <a:extLst>
            <a:ext uri="{FF2B5EF4-FFF2-40B4-BE49-F238E27FC236}">
              <a16:creationId xmlns:a16="http://schemas.microsoft.com/office/drawing/2014/main" id="{00000000-0008-0000-05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2918" y="0"/>
          <a:ext cx="3317789" cy="83421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293547</xdr:colOff>
      <xdr:row>0</xdr:row>
      <xdr:rowOff>68035</xdr:rowOff>
    </xdr:from>
    <xdr:to>
      <xdr:col>2</xdr:col>
      <xdr:colOff>1537607</xdr:colOff>
      <xdr:row>2</xdr:row>
      <xdr:rowOff>200798</xdr:rowOff>
    </xdr:to>
    <xdr:pic>
      <xdr:nvPicPr>
        <xdr:cNvPr id="2" name="Imagen 1">
          <a:extLst>
            <a:ext uri="{FF2B5EF4-FFF2-40B4-BE49-F238E27FC236}">
              <a16:creationId xmlns:a16="http://schemas.microsoft.com/office/drawing/2014/main" id="{00000000-0008-0000-06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93547" y="68035"/>
          <a:ext cx="3298739" cy="82672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etbcsj-my.sharepoint.com/Users/Usuario/Documents/ARCHIVOS%20COMPUTADOR%20SANDRA/CALIDAD/PLAN%20DE%20ACCI&#211;N%20Y%20RIESGOS%20PALOQUEMAO/Documentos%20finales/Formato%20Riesgos%20Despachos%20Judiciales%20Certificados%20Final.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s://d.docs.live.net/Users/Usuario/Documents/ARCHIVOS%20COMPUTADOR%20SANDRA/CALIDAD/PLAN%20DE%20ACCI&#211;N%20Y%20RIESGOS%20PALOQUEMAO/Documentos%20finales/Formato%20Riesgos%20Despachos%20Judiciales%20Certificados%20Final.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https://etbcsj-my.sharepoint.com/Users/wilfe/OneDrive%20-%20Consejo%20Superior%20de%20la%20Judicatura/Definitivos/Plan%20de%20acci&#243;n/UDAE%20-%20SIGCMA%20-%20Proceso%20Planeaci&#243;n%20Estrat&#233;gica%20-%20seguimiento%203er.%20trimestre%202024.xlsm"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https://etbcsj-my.sharepoint.com/Users/mador/OneDrive/Documentos/Norma%20Icontec/Formato%20ARIESGOS%20EJEMPLO.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resentacion "/>
      <sheetName val="Análisis de Contexto "/>
      <sheetName val="Estrategias"/>
      <sheetName val="3. Identificación de Riesgos "/>
      <sheetName val="4. Valoración Controles"/>
      <sheetName val="5. Mapa de Riesgo"/>
      <sheetName val="Tabla de Valoración"/>
      <sheetName val="Valoración Probabilidad"/>
      <sheetName val="Valoración del Impacto"/>
      <sheetName val="Seguimiento 1 trimestre"/>
      <sheetName val="Seguimiento 2 trimestre"/>
      <sheetName val="Seguimiento 3 trimestre "/>
      <sheetName val="Seguimiento 4 trimestre"/>
      <sheetName val="Seguimiento 1 trimestre (2)"/>
      <sheetName val="8- Políticas de Administración "/>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resentacion "/>
      <sheetName val="Análisis de Contexto "/>
      <sheetName val="Estrategias"/>
      <sheetName val="3. Identificación de Riesgos "/>
      <sheetName val="4. Valoración Controles"/>
      <sheetName val="5. Mapa de Riesgo"/>
      <sheetName val="Tabla de Valoración"/>
      <sheetName val="Valoración Probabilidad"/>
      <sheetName val="Valoración del Impacto"/>
      <sheetName val="Seguimiento 1 trimestre"/>
      <sheetName val="Seguimiento 2 trimestre"/>
      <sheetName val="Seguimiento 3 trimestre "/>
      <sheetName val="Seguimiento 4 trimestre"/>
      <sheetName val="Seguimiento 1 trimestre (2)"/>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LAN DE ACCION CONSOLIDACION"/>
      <sheetName val="INFO_ANÁLISIS DE CONTEXTO"/>
      <sheetName val="INFO_ESTRATEGIAS"/>
      <sheetName val="PLAN DE ACCION"/>
      <sheetName val="GESTION"/>
      <sheetName val="GESTION_SEG_3_TRIM"/>
      <sheetName val="GESTION_SEG_2_TRIM"/>
      <sheetName val="GESTION_SEG_1_TRIM"/>
      <sheetName val="INVERSION"/>
      <sheetName val="JURISDICCIONAL"/>
    </sheetNames>
    <sheetDataSet>
      <sheetData sheetId="0"/>
      <sheetData sheetId="1"/>
      <sheetData sheetId="2"/>
      <sheetData sheetId="3"/>
      <sheetData sheetId="4"/>
      <sheetData sheetId="5"/>
      <sheetData sheetId="6"/>
      <sheetData sheetId="7"/>
      <sheetData sheetId="8"/>
      <sheetData sheetId="9"/>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nálisis de Contexto "/>
      <sheetName val="ESTRATEGIAS "/>
      <sheetName val="Riesgos  "/>
      <sheetName val="Valoracion de la probabilidad "/>
      <sheetName val="Valoración del Impacto "/>
      <sheetName val="Hoja2"/>
    </sheetNames>
    <sheetDataSet>
      <sheetData sheetId="0"/>
      <sheetData sheetId="1"/>
      <sheetData sheetId="2"/>
      <sheetData sheetId="3"/>
      <sheetData sheetId="4"/>
      <sheetData sheetId="5"/>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4.xml"/><Relationship Id="rId1" Type="http://schemas.openxmlformats.org/officeDocument/2006/relationships/printerSettings" Target="../printerSettings/printerSettings6.bin"/><Relationship Id="rId4" Type="http://schemas.openxmlformats.org/officeDocument/2006/relationships/comments" Target="../comments1.xml"/></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5" tint="0.59999389629810485"/>
    <pageSetUpPr fitToPage="1"/>
  </sheetPr>
  <dimension ref="A1:I24"/>
  <sheetViews>
    <sheetView showGridLines="0" zoomScale="86" zoomScaleNormal="86" workbookViewId="0">
      <selection activeCell="O11" sqref="O11"/>
    </sheetView>
  </sheetViews>
  <sheetFormatPr baseColWidth="10" defaultColWidth="11.42578125" defaultRowHeight="15"/>
  <cols>
    <col min="1" max="1" width="28.140625" customWidth="1"/>
    <col min="2" max="2" width="18" customWidth="1"/>
    <col min="3" max="3" width="28.42578125" style="5" customWidth="1"/>
    <col min="4" max="5" width="28.42578125" customWidth="1"/>
    <col min="6" max="8" width="12.42578125" customWidth="1"/>
  </cols>
  <sheetData>
    <row r="1" spans="1:9" ht="21">
      <c r="A1" s="336"/>
      <c r="B1" s="336"/>
      <c r="C1" s="336"/>
      <c r="D1" s="336"/>
      <c r="E1" s="336"/>
      <c r="F1" s="336"/>
    </row>
    <row r="5" spans="1:9">
      <c r="D5" s="13"/>
      <c r="E5" s="13"/>
      <c r="F5" s="13"/>
      <c r="G5" s="13"/>
      <c r="H5" s="13"/>
    </row>
    <row r="6" spans="1:9" ht="16.7" customHeight="1">
      <c r="D6" s="13"/>
      <c r="E6" s="13"/>
      <c r="F6" s="13"/>
      <c r="G6" s="13"/>
      <c r="H6" s="13"/>
    </row>
    <row r="7" spans="1:9" ht="33.75">
      <c r="A7" s="337" t="s">
        <v>0</v>
      </c>
      <c r="B7" s="337"/>
      <c r="C7" s="337"/>
      <c r="D7" s="337"/>
      <c r="E7" s="337"/>
      <c r="F7" s="337"/>
      <c r="G7" s="337"/>
      <c r="H7" s="337"/>
      <c r="I7" s="337"/>
    </row>
    <row r="9" spans="1:9" s="6" customFormat="1" ht="89.25" customHeight="1">
      <c r="A9" s="7" t="s">
        <v>1</v>
      </c>
      <c r="B9" s="338" t="s">
        <v>2</v>
      </c>
      <c r="C9" s="338"/>
      <c r="D9" s="338"/>
      <c r="E9" s="338"/>
      <c r="F9" s="338"/>
      <c r="G9" s="338"/>
      <c r="H9" s="338"/>
      <c r="I9" s="338"/>
    </row>
    <row r="10" spans="1:9" s="6" customFormat="1" ht="21" customHeight="1">
      <c r="A10" s="11"/>
      <c r="B10" s="12"/>
      <c r="C10" s="12"/>
      <c r="D10" s="11"/>
      <c r="E10" s="10"/>
    </row>
    <row r="11" spans="1:9" s="6" customFormat="1" ht="99.75" customHeight="1">
      <c r="A11" s="7" t="s">
        <v>3</v>
      </c>
      <c r="B11" s="228" t="s">
        <v>4</v>
      </c>
      <c r="C11" s="334" t="s">
        <v>5</v>
      </c>
      <c r="D11" s="334"/>
      <c r="E11" s="334"/>
      <c r="F11" s="334"/>
      <c r="G11" s="334"/>
      <c r="H11" s="334"/>
      <c r="I11" s="334"/>
    </row>
    <row r="12" spans="1:9" ht="78" customHeight="1">
      <c r="A12" s="227" t="s">
        <v>3</v>
      </c>
      <c r="B12" s="228" t="s">
        <v>6</v>
      </c>
      <c r="C12" s="334" t="s">
        <v>7</v>
      </c>
      <c r="D12" s="334"/>
      <c r="E12" s="334"/>
      <c r="F12" s="334"/>
      <c r="G12" s="334"/>
      <c r="H12" s="334"/>
      <c r="I12" s="334"/>
    </row>
    <row r="13" spans="1:9" ht="33" customHeight="1">
      <c r="A13" s="8" t="s">
        <v>8</v>
      </c>
      <c r="B13" s="334"/>
      <c r="C13" s="334"/>
      <c r="D13" s="334"/>
      <c r="E13" s="334"/>
      <c r="F13" s="334"/>
      <c r="G13" s="334"/>
      <c r="H13" s="334"/>
      <c r="I13" s="334"/>
    </row>
    <row r="14" spans="1:9" s="6" customFormat="1" ht="36.75" customHeight="1">
      <c r="A14" s="8" t="s">
        <v>9</v>
      </c>
      <c r="B14" s="334"/>
      <c r="C14" s="334"/>
      <c r="D14" s="334"/>
      <c r="E14" s="334"/>
      <c r="F14" s="334"/>
      <c r="G14" s="334"/>
      <c r="H14" s="334"/>
      <c r="I14" s="334"/>
    </row>
    <row r="15" spans="1:9" s="6" customFormat="1" ht="25.5">
      <c r="A15" s="8" t="s">
        <v>10</v>
      </c>
      <c r="B15" s="334"/>
      <c r="C15" s="334"/>
      <c r="D15" s="334"/>
      <c r="E15" s="334"/>
      <c r="F15" s="334"/>
      <c r="G15" s="334"/>
      <c r="H15" s="334"/>
      <c r="I15" s="334"/>
    </row>
    <row r="16" spans="1:9" s="6" customFormat="1" ht="48.75" customHeight="1">
      <c r="A16" s="7" t="s">
        <v>11</v>
      </c>
      <c r="B16" s="335" t="s">
        <v>12</v>
      </c>
      <c r="C16" s="335"/>
      <c r="D16" s="335"/>
      <c r="E16" s="335"/>
      <c r="F16" s="335"/>
      <c r="G16" s="335"/>
      <c r="H16" s="335"/>
      <c r="I16" s="335"/>
    </row>
    <row r="18" spans="1:9" s="6" customFormat="1" ht="24.75" customHeight="1">
      <c r="A18" s="7" t="s">
        <v>13</v>
      </c>
      <c r="B18" s="333">
        <v>45383</v>
      </c>
      <c r="C18" s="333"/>
      <c r="D18" s="333"/>
      <c r="E18" s="333"/>
      <c r="F18" s="333"/>
      <c r="G18" s="333"/>
      <c r="H18" s="333"/>
      <c r="I18" s="333"/>
    </row>
    <row r="20" spans="1:9" ht="15.75" thickBot="1"/>
    <row r="21" spans="1:9" ht="12.75" customHeight="1">
      <c r="B21" s="209" t="s">
        <v>14</v>
      </c>
      <c r="C21" s="210" t="s">
        <v>15</v>
      </c>
      <c r="D21" s="210" t="s">
        <v>16</v>
      </c>
      <c r="E21" s="210" t="s">
        <v>17</v>
      </c>
    </row>
    <row r="22" spans="1:9" ht="12.75" customHeight="1" thickBot="1">
      <c r="B22" s="211" t="s">
        <v>18</v>
      </c>
      <c r="C22" s="212" t="s">
        <v>19</v>
      </c>
      <c r="D22" s="212" t="s">
        <v>20</v>
      </c>
      <c r="E22" s="212" t="s">
        <v>21</v>
      </c>
    </row>
    <row r="23" spans="1:9" ht="12.75" customHeight="1">
      <c r="B23" s="213" t="s">
        <v>22</v>
      </c>
      <c r="C23" s="214" t="s">
        <v>13</v>
      </c>
      <c r="D23" s="214" t="s">
        <v>13</v>
      </c>
      <c r="E23" s="214" t="s">
        <v>13</v>
      </c>
    </row>
    <row r="24" spans="1:9" ht="12.75" customHeight="1" thickBot="1">
      <c r="B24" s="211">
        <v>1</v>
      </c>
      <c r="C24" s="215">
        <v>45243</v>
      </c>
      <c r="D24" s="215">
        <v>45272</v>
      </c>
      <c r="E24" s="215">
        <v>45273</v>
      </c>
    </row>
  </sheetData>
  <mergeCells count="10">
    <mergeCell ref="B18:I18"/>
    <mergeCell ref="B13:I13"/>
    <mergeCell ref="B15:I15"/>
    <mergeCell ref="B16:I16"/>
    <mergeCell ref="A1:F1"/>
    <mergeCell ref="A7:I7"/>
    <mergeCell ref="B9:I9"/>
    <mergeCell ref="C11:I11"/>
    <mergeCell ref="B14:I14"/>
    <mergeCell ref="C12:I12"/>
  </mergeCells>
  <dataValidations count="2">
    <dataValidation allowBlank="1" showInputMessage="1" showErrorMessage="1" prompt="Proponer y escribir en una frase la estrategia para gestionar la debilidad, la oportunidad, la amenaza o la fortaleza.Usar verbo de acción en infinitivo._x000a_" sqref="G1" xr:uid="{00000000-0002-0000-0000-000000000000}"/>
    <dataValidation type="list" allowBlank="1" showInputMessage="1" showErrorMessage="1" sqref="B11:B12" xr:uid="{00000000-0002-0000-0000-000001000000}">
      <formula1>"Estrategicos, Misionales, Apoyo, Evaluacion y Mejora"</formula1>
    </dataValidation>
  </dataValidations>
  <printOptions horizontalCentered="1"/>
  <pageMargins left="0.70866141732283472" right="0.70866141732283472" top="0.74803149606299213" bottom="0.74803149606299213" header="0.31496062992125984" footer="0.31496062992125984"/>
  <pageSetup scale="85" fitToHeight="0" orientation="landscape" horizontalDpi="1200" verticalDpi="120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2:T30"/>
  <sheetViews>
    <sheetView zoomScale="150" zoomScaleNormal="150" workbookViewId="0">
      <selection activeCell="L19" sqref="L19"/>
    </sheetView>
  </sheetViews>
  <sheetFormatPr baseColWidth="10" defaultColWidth="11.42578125" defaultRowHeight="15"/>
  <sheetData>
    <row r="2" spans="2:20" ht="18.75">
      <c r="B2" s="349" t="s">
        <v>23</v>
      </c>
      <c r="C2" s="349"/>
      <c r="D2" s="349"/>
      <c r="E2" s="349"/>
      <c r="F2" s="349"/>
      <c r="G2" s="349"/>
      <c r="H2" s="349"/>
      <c r="I2" s="349"/>
      <c r="J2" s="349"/>
      <c r="L2" s="349" t="s">
        <v>24</v>
      </c>
      <c r="M2" s="349"/>
      <c r="N2" s="349"/>
      <c r="O2" s="349"/>
      <c r="P2" s="349"/>
      <c r="Q2" s="349"/>
      <c r="R2" s="349"/>
      <c r="S2" s="349"/>
      <c r="T2" s="349"/>
    </row>
    <row r="3" spans="2:20" ht="15.75" thickBot="1"/>
    <row r="4" spans="2:20">
      <c r="B4" s="339" t="s">
        <v>25</v>
      </c>
      <c r="C4" s="340"/>
      <c r="D4" s="340"/>
      <c r="E4" s="340"/>
      <c r="F4" s="340"/>
      <c r="G4" s="340"/>
      <c r="H4" s="340"/>
      <c r="I4" s="340"/>
      <c r="J4" s="341"/>
      <c r="L4" s="348" t="s">
        <v>26</v>
      </c>
      <c r="M4" s="348"/>
      <c r="N4" s="348"/>
      <c r="O4" s="348"/>
      <c r="P4" s="348"/>
      <c r="Q4" s="348"/>
      <c r="R4" s="348"/>
      <c r="S4" s="348"/>
      <c r="T4" s="348"/>
    </row>
    <row r="5" spans="2:20">
      <c r="B5" s="342"/>
      <c r="C5" s="343"/>
      <c r="D5" s="343"/>
      <c r="E5" s="343"/>
      <c r="F5" s="343"/>
      <c r="G5" s="343"/>
      <c r="H5" s="343"/>
      <c r="I5" s="343"/>
      <c r="J5" s="344"/>
      <c r="L5" s="348"/>
      <c r="M5" s="348"/>
      <c r="N5" s="348"/>
      <c r="O5" s="348"/>
      <c r="P5" s="348"/>
      <c r="Q5" s="348"/>
      <c r="R5" s="348"/>
      <c r="S5" s="348"/>
      <c r="T5" s="348"/>
    </row>
    <row r="6" spans="2:20">
      <c r="B6" s="342"/>
      <c r="C6" s="343"/>
      <c r="D6" s="343"/>
      <c r="E6" s="343"/>
      <c r="F6" s="343"/>
      <c r="G6" s="343"/>
      <c r="H6" s="343"/>
      <c r="I6" s="343"/>
      <c r="J6" s="344"/>
      <c r="L6" s="348"/>
      <c r="M6" s="348"/>
      <c r="N6" s="348"/>
      <c r="O6" s="348"/>
      <c r="P6" s="348"/>
      <c r="Q6" s="348"/>
      <c r="R6" s="348"/>
      <c r="S6" s="348"/>
      <c r="T6" s="348"/>
    </row>
    <row r="7" spans="2:20" ht="15.75" thickBot="1">
      <c r="B7" s="345"/>
      <c r="C7" s="346"/>
      <c r="D7" s="346"/>
      <c r="E7" s="346"/>
      <c r="F7" s="346"/>
      <c r="G7" s="346"/>
      <c r="H7" s="346"/>
      <c r="I7" s="346"/>
      <c r="J7" s="347"/>
      <c r="L7" s="348"/>
      <c r="M7" s="348"/>
      <c r="N7" s="348"/>
      <c r="O7" s="348"/>
      <c r="P7" s="348"/>
      <c r="Q7" s="348"/>
      <c r="R7" s="348"/>
      <c r="S7" s="348"/>
      <c r="T7" s="348"/>
    </row>
    <row r="8" spans="2:20" ht="15.75" thickBot="1"/>
    <row r="9" spans="2:20">
      <c r="B9" s="339" t="s">
        <v>27</v>
      </c>
      <c r="C9" s="340"/>
      <c r="D9" s="340"/>
      <c r="E9" s="340"/>
      <c r="F9" s="340"/>
      <c r="G9" s="340"/>
      <c r="H9" s="340"/>
      <c r="I9" s="340"/>
      <c r="J9" s="341"/>
      <c r="L9" s="348" t="s">
        <v>28</v>
      </c>
      <c r="M9" s="348"/>
      <c r="N9" s="348"/>
      <c r="O9" s="348"/>
      <c r="P9" s="348"/>
      <c r="Q9" s="348"/>
      <c r="R9" s="348"/>
      <c r="S9" s="348"/>
      <c r="T9" s="348"/>
    </row>
    <row r="10" spans="2:20">
      <c r="B10" s="342"/>
      <c r="C10" s="343"/>
      <c r="D10" s="343"/>
      <c r="E10" s="343"/>
      <c r="F10" s="343"/>
      <c r="G10" s="343"/>
      <c r="H10" s="343"/>
      <c r="I10" s="343"/>
      <c r="J10" s="344"/>
      <c r="L10" s="348"/>
      <c r="M10" s="348"/>
      <c r="N10" s="348"/>
      <c r="O10" s="348"/>
      <c r="P10" s="348"/>
      <c r="Q10" s="348"/>
      <c r="R10" s="348"/>
      <c r="S10" s="348"/>
      <c r="T10" s="348"/>
    </row>
    <row r="11" spans="2:20">
      <c r="B11" s="342"/>
      <c r="C11" s="343"/>
      <c r="D11" s="343"/>
      <c r="E11" s="343"/>
      <c r="F11" s="343"/>
      <c r="G11" s="343"/>
      <c r="H11" s="343"/>
      <c r="I11" s="343"/>
      <c r="J11" s="344"/>
      <c r="L11" s="348"/>
      <c r="M11" s="348"/>
      <c r="N11" s="348"/>
      <c r="O11" s="348"/>
      <c r="P11" s="348"/>
      <c r="Q11" s="348"/>
      <c r="R11" s="348"/>
      <c r="S11" s="348"/>
      <c r="T11" s="348"/>
    </row>
    <row r="12" spans="2:20">
      <c r="B12" s="342"/>
      <c r="C12" s="343"/>
      <c r="D12" s="343"/>
      <c r="E12" s="343"/>
      <c r="F12" s="343"/>
      <c r="G12" s="343"/>
      <c r="H12" s="343"/>
      <c r="I12" s="343"/>
      <c r="J12" s="344"/>
      <c r="L12" s="348"/>
      <c r="M12" s="348"/>
      <c r="N12" s="348"/>
      <c r="O12" s="348"/>
      <c r="P12" s="348"/>
      <c r="Q12" s="348"/>
      <c r="R12" s="348"/>
      <c r="S12" s="348"/>
      <c r="T12" s="348"/>
    </row>
    <row r="13" spans="2:20">
      <c r="B13" s="342"/>
      <c r="C13" s="343"/>
      <c r="D13" s="343"/>
      <c r="E13" s="343"/>
      <c r="F13" s="343"/>
      <c r="G13" s="343"/>
      <c r="H13" s="343"/>
      <c r="I13" s="343"/>
      <c r="J13" s="344"/>
    </row>
    <row r="14" spans="2:20">
      <c r="B14" s="342"/>
      <c r="C14" s="343"/>
      <c r="D14" s="343"/>
      <c r="E14" s="343"/>
      <c r="F14" s="343"/>
      <c r="G14" s="343"/>
      <c r="H14" s="343"/>
      <c r="I14" s="343"/>
      <c r="J14" s="344"/>
    </row>
    <row r="15" spans="2:20" ht="15.75" thickBot="1">
      <c r="B15" s="345"/>
      <c r="C15" s="346"/>
      <c r="D15" s="346"/>
      <c r="E15" s="346"/>
      <c r="F15" s="346"/>
      <c r="G15" s="346"/>
      <c r="H15" s="346"/>
      <c r="I15" s="346"/>
      <c r="J15" s="347"/>
    </row>
    <row r="16" spans="2:20" ht="15.75" thickBot="1"/>
    <row r="17" spans="2:10">
      <c r="B17" s="339" t="s">
        <v>29</v>
      </c>
      <c r="C17" s="340"/>
      <c r="D17" s="340"/>
      <c r="E17" s="340"/>
      <c r="F17" s="340"/>
      <c r="G17" s="340"/>
      <c r="H17" s="340"/>
      <c r="I17" s="340"/>
      <c r="J17" s="341"/>
    </row>
    <row r="18" spans="2:10">
      <c r="B18" s="342"/>
      <c r="C18" s="343"/>
      <c r="D18" s="343"/>
      <c r="E18" s="343"/>
      <c r="F18" s="343"/>
      <c r="G18" s="343"/>
      <c r="H18" s="343"/>
      <c r="I18" s="343"/>
      <c r="J18" s="344"/>
    </row>
    <row r="19" spans="2:10">
      <c r="B19" s="342"/>
      <c r="C19" s="343"/>
      <c r="D19" s="343"/>
      <c r="E19" s="343"/>
      <c r="F19" s="343"/>
      <c r="G19" s="343"/>
      <c r="H19" s="343"/>
      <c r="I19" s="343"/>
      <c r="J19" s="344"/>
    </row>
    <row r="20" spans="2:10" ht="15.75" thickBot="1">
      <c r="B20" s="345"/>
      <c r="C20" s="346"/>
      <c r="D20" s="346"/>
      <c r="E20" s="346"/>
      <c r="F20" s="346"/>
      <c r="G20" s="346"/>
      <c r="H20" s="346"/>
      <c r="I20" s="346"/>
      <c r="J20" s="347"/>
    </row>
    <row r="21" spans="2:10" ht="15.75" thickBot="1"/>
    <row r="22" spans="2:10">
      <c r="B22" s="339" t="s">
        <v>30</v>
      </c>
      <c r="C22" s="340"/>
      <c r="D22" s="340"/>
      <c r="E22" s="340"/>
      <c r="F22" s="340"/>
      <c r="G22" s="340"/>
      <c r="H22" s="340"/>
      <c r="I22" s="340"/>
      <c r="J22" s="341"/>
    </row>
    <row r="23" spans="2:10">
      <c r="B23" s="342"/>
      <c r="C23" s="343"/>
      <c r="D23" s="343"/>
      <c r="E23" s="343"/>
      <c r="F23" s="343"/>
      <c r="G23" s="343"/>
      <c r="H23" s="343"/>
      <c r="I23" s="343"/>
      <c r="J23" s="344"/>
    </row>
    <row r="24" spans="2:10">
      <c r="B24" s="342"/>
      <c r="C24" s="343"/>
      <c r="D24" s="343"/>
      <c r="E24" s="343"/>
      <c r="F24" s="343"/>
      <c r="G24" s="343"/>
      <c r="H24" s="343"/>
      <c r="I24" s="343"/>
      <c r="J24" s="344"/>
    </row>
    <row r="25" spans="2:10">
      <c r="B25" s="342"/>
      <c r="C25" s="343"/>
      <c r="D25" s="343"/>
      <c r="E25" s="343"/>
      <c r="F25" s="343"/>
      <c r="G25" s="343"/>
      <c r="H25" s="343"/>
      <c r="I25" s="343"/>
      <c r="J25" s="344"/>
    </row>
    <row r="26" spans="2:10">
      <c r="B26" s="342"/>
      <c r="C26" s="343"/>
      <c r="D26" s="343"/>
      <c r="E26" s="343"/>
      <c r="F26" s="343"/>
      <c r="G26" s="343"/>
      <c r="H26" s="343"/>
      <c r="I26" s="343"/>
      <c r="J26" s="344"/>
    </row>
    <row r="27" spans="2:10">
      <c r="B27" s="342"/>
      <c r="C27" s="343"/>
      <c r="D27" s="343"/>
      <c r="E27" s="343"/>
      <c r="F27" s="343"/>
      <c r="G27" s="343"/>
      <c r="H27" s="343"/>
      <c r="I27" s="343"/>
      <c r="J27" s="344"/>
    </row>
    <row r="28" spans="2:10">
      <c r="B28" s="342"/>
      <c r="C28" s="343"/>
      <c r="D28" s="343"/>
      <c r="E28" s="343"/>
      <c r="F28" s="343"/>
      <c r="G28" s="343"/>
      <c r="H28" s="343"/>
      <c r="I28" s="343"/>
      <c r="J28" s="344"/>
    </row>
    <row r="29" spans="2:10">
      <c r="B29" s="342"/>
      <c r="C29" s="343"/>
      <c r="D29" s="343"/>
      <c r="E29" s="343"/>
      <c r="F29" s="343"/>
      <c r="G29" s="343"/>
      <c r="H29" s="343"/>
      <c r="I29" s="343"/>
      <c r="J29" s="344"/>
    </row>
    <row r="30" spans="2:10" ht="15.75" thickBot="1">
      <c r="B30" s="345"/>
      <c r="C30" s="346"/>
      <c r="D30" s="346"/>
      <c r="E30" s="346"/>
      <c r="F30" s="346"/>
      <c r="G30" s="346"/>
      <c r="H30" s="346"/>
      <c r="I30" s="346"/>
      <c r="J30" s="347"/>
    </row>
  </sheetData>
  <mergeCells count="8">
    <mergeCell ref="B22:J30"/>
    <mergeCell ref="L9:T12"/>
    <mergeCell ref="B2:J2"/>
    <mergeCell ref="B4:J7"/>
    <mergeCell ref="B9:J15"/>
    <mergeCell ref="B17:J20"/>
    <mergeCell ref="L4:T7"/>
    <mergeCell ref="L2:T2"/>
  </mergeCells>
  <pageMargins left="0.7" right="0.7" top="0.75" bottom="0.75" header="0.3" footer="0.3"/>
  <pageSetup paperSize="11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AE14CCD-986C-4F9A-B648-70DAD0CD4F8D}">
  <sheetPr>
    <tabColor rgb="FF4DC0E3"/>
  </sheetPr>
  <dimension ref="A1:I77"/>
  <sheetViews>
    <sheetView showGridLines="0" topLeftCell="A16" zoomScale="96" zoomScaleNormal="96" zoomScaleSheetLayoutView="96" workbookViewId="0">
      <selection activeCell="D64" sqref="D64"/>
    </sheetView>
  </sheetViews>
  <sheetFormatPr baseColWidth="10" defaultColWidth="10.42578125" defaultRowHeight="14.25"/>
  <cols>
    <col min="1" max="1" width="4.7109375" style="218" customWidth="1"/>
    <col min="2" max="2" width="37.140625" style="225" customWidth="1"/>
    <col min="3" max="3" width="12" style="226" customWidth="1"/>
    <col min="4" max="4" width="33.28515625" style="218" customWidth="1"/>
    <col min="5" max="5" width="14.140625" style="226" customWidth="1"/>
    <col min="6" max="6" width="55.85546875" style="218" customWidth="1"/>
    <col min="7" max="7" width="4.7109375" style="218" customWidth="1"/>
    <col min="8" max="16384" width="10.42578125" style="218"/>
  </cols>
  <sheetData>
    <row r="1" spans="1:9" ht="80.099999999999994" customHeight="1">
      <c r="A1" s="217"/>
      <c r="B1" s="216"/>
      <c r="C1" s="356" t="s">
        <v>31</v>
      </c>
      <c r="D1" s="356"/>
      <c r="E1" s="356"/>
      <c r="F1" s="356"/>
      <c r="G1" s="217"/>
      <c r="H1" s="217"/>
      <c r="I1" s="217"/>
    </row>
    <row r="2" spans="1:9" ht="66.599999999999994" customHeight="1">
      <c r="B2" s="251" t="s">
        <v>32</v>
      </c>
      <c r="C2" s="357"/>
      <c r="D2" s="358"/>
      <c r="E2" s="219" t="s">
        <v>33</v>
      </c>
      <c r="F2" s="245"/>
    </row>
    <row r="3" spans="1:9" ht="16.7" customHeight="1">
      <c r="B3" s="220"/>
      <c r="C3" s="221"/>
      <c r="D3" s="221"/>
      <c r="E3" s="222"/>
      <c r="F3" s="221"/>
    </row>
    <row r="4" spans="1:9" ht="54.75" customHeight="1">
      <c r="B4" s="251" t="s">
        <v>34</v>
      </c>
      <c r="C4" s="359" t="s">
        <v>2</v>
      </c>
      <c r="D4" s="360"/>
      <c r="E4" s="360"/>
      <c r="F4" s="360"/>
    </row>
    <row r="5" spans="1:9" ht="13.35" customHeight="1">
      <c r="B5" s="223"/>
      <c r="C5" s="224"/>
      <c r="E5" s="222"/>
      <c r="F5" s="222"/>
    </row>
    <row r="6" spans="1:9" ht="39.6" customHeight="1">
      <c r="B6" s="361" t="s">
        <v>35</v>
      </c>
      <c r="C6" s="362" t="s">
        <v>36</v>
      </c>
      <c r="D6" s="362"/>
      <c r="E6" s="363" t="s">
        <v>37</v>
      </c>
      <c r="F6" s="363"/>
    </row>
    <row r="7" spans="1:9" ht="87.95" customHeight="1">
      <c r="B7" s="361"/>
      <c r="C7" s="364" t="s">
        <v>38</v>
      </c>
      <c r="D7" s="365"/>
      <c r="E7" s="366" t="s">
        <v>39</v>
      </c>
      <c r="F7" s="367"/>
      <c r="G7" s="351" t="s">
        <v>40</v>
      </c>
      <c r="H7" s="352"/>
    </row>
    <row r="8" spans="1:9" ht="21" customHeight="1">
      <c r="B8" s="223"/>
      <c r="C8" s="224"/>
      <c r="E8" s="222"/>
      <c r="F8" s="222"/>
    </row>
    <row r="9" spans="1:9" ht="20.100000000000001" customHeight="1">
      <c r="B9" s="353" t="s">
        <v>41</v>
      </c>
      <c r="C9" s="353"/>
      <c r="D9" s="353"/>
      <c r="E9" s="353"/>
      <c r="F9" s="353"/>
    </row>
    <row r="10" spans="1:9" ht="36.75" customHeight="1">
      <c r="B10" s="252" t="s">
        <v>42</v>
      </c>
      <c r="C10" s="252" t="s">
        <v>43</v>
      </c>
      <c r="D10" s="252" t="s">
        <v>44</v>
      </c>
      <c r="E10" s="252" t="s">
        <v>45</v>
      </c>
      <c r="F10" s="252" t="s">
        <v>46</v>
      </c>
    </row>
    <row r="11" spans="1:9" ht="56.25" customHeight="1">
      <c r="B11" s="350" t="s">
        <v>47</v>
      </c>
      <c r="C11" s="253">
        <v>1</v>
      </c>
      <c r="D11" s="254" t="s">
        <v>48</v>
      </c>
      <c r="E11" s="253">
        <v>1</v>
      </c>
      <c r="F11" s="254" t="s">
        <v>49</v>
      </c>
    </row>
    <row r="12" spans="1:9" ht="46.5" customHeight="1">
      <c r="B12" s="350"/>
      <c r="C12" s="253">
        <v>2</v>
      </c>
      <c r="D12" s="255" t="s">
        <v>50</v>
      </c>
      <c r="E12" s="253">
        <v>2</v>
      </c>
      <c r="F12" s="255" t="s">
        <v>51</v>
      </c>
    </row>
    <row r="13" spans="1:9" ht="36" customHeight="1">
      <c r="B13" s="350"/>
      <c r="C13" s="256">
        <v>3</v>
      </c>
      <c r="D13" s="254" t="s">
        <v>52</v>
      </c>
      <c r="E13" s="257">
        <v>3</v>
      </c>
      <c r="F13" s="255" t="s">
        <v>53</v>
      </c>
    </row>
    <row r="14" spans="1:9" ht="51">
      <c r="B14" s="350" t="s">
        <v>54</v>
      </c>
      <c r="C14" s="258" t="s">
        <v>55</v>
      </c>
      <c r="D14" s="254" t="s">
        <v>56</v>
      </c>
      <c r="E14" s="259">
        <v>4</v>
      </c>
      <c r="F14" s="255" t="s">
        <v>57</v>
      </c>
    </row>
    <row r="15" spans="1:9" ht="38.25">
      <c r="B15" s="350"/>
      <c r="C15" s="258" t="s">
        <v>58</v>
      </c>
      <c r="D15" s="254" t="s">
        <v>59</v>
      </c>
      <c r="E15" s="259">
        <v>5</v>
      </c>
      <c r="F15" s="254" t="s">
        <v>60</v>
      </c>
    </row>
    <row r="16" spans="1:9" ht="76.5">
      <c r="B16" s="350" t="s">
        <v>61</v>
      </c>
      <c r="C16" s="258">
        <v>6</v>
      </c>
      <c r="D16" s="254" t="s">
        <v>62</v>
      </c>
      <c r="E16" s="259">
        <v>6</v>
      </c>
      <c r="F16" s="254" t="s">
        <v>63</v>
      </c>
    </row>
    <row r="17" spans="2:6" ht="51">
      <c r="B17" s="350"/>
      <c r="C17" s="258">
        <v>7</v>
      </c>
      <c r="D17" s="254" t="s">
        <v>64</v>
      </c>
      <c r="E17" s="258">
        <v>7</v>
      </c>
      <c r="F17" s="254" t="s">
        <v>65</v>
      </c>
    </row>
    <row r="18" spans="2:6" ht="57" customHeight="1">
      <c r="B18" s="350"/>
      <c r="C18" s="258">
        <v>8</v>
      </c>
      <c r="D18" s="254" t="s">
        <v>66</v>
      </c>
      <c r="E18" s="253"/>
      <c r="F18" s="260"/>
    </row>
    <row r="19" spans="2:6" ht="79.5" customHeight="1">
      <c r="B19" s="350" t="s">
        <v>67</v>
      </c>
      <c r="C19" s="258">
        <v>9</v>
      </c>
      <c r="D19" s="254" t="s">
        <v>68</v>
      </c>
      <c r="E19" s="258">
        <v>8</v>
      </c>
      <c r="F19" s="260" t="s">
        <v>69</v>
      </c>
    </row>
    <row r="20" spans="2:6" ht="126" customHeight="1">
      <c r="B20" s="350"/>
      <c r="C20" s="258">
        <v>10</v>
      </c>
      <c r="D20" s="254" t="s">
        <v>70</v>
      </c>
      <c r="E20" s="261">
        <v>9</v>
      </c>
      <c r="F20" s="262" t="s">
        <v>71</v>
      </c>
    </row>
    <row r="21" spans="2:6" ht="38.25">
      <c r="B21" s="350"/>
      <c r="C21" s="257">
        <v>11</v>
      </c>
      <c r="D21" s="254" t="s">
        <v>72</v>
      </c>
      <c r="E21" s="263"/>
      <c r="F21" s="264"/>
    </row>
    <row r="22" spans="2:6" ht="90.75" customHeight="1">
      <c r="B22" s="350"/>
      <c r="C22" s="257">
        <v>12</v>
      </c>
      <c r="D22" s="254" t="s">
        <v>73</v>
      </c>
      <c r="E22" s="265"/>
      <c r="F22" s="265"/>
    </row>
    <row r="23" spans="2:6" ht="38.25">
      <c r="B23" s="253" t="s">
        <v>74</v>
      </c>
      <c r="C23" s="259">
        <v>13</v>
      </c>
      <c r="D23" s="260" t="s">
        <v>75</v>
      </c>
      <c r="E23" s="258">
        <v>10</v>
      </c>
      <c r="F23" s="260" t="s">
        <v>76</v>
      </c>
    </row>
    <row r="24" spans="2:6" ht="51">
      <c r="B24" s="350" t="s">
        <v>77</v>
      </c>
      <c r="C24" s="258">
        <v>14</v>
      </c>
      <c r="D24" s="260" t="s">
        <v>78</v>
      </c>
      <c r="E24" s="258">
        <v>11</v>
      </c>
      <c r="F24" s="260" t="s">
        <v>79</v>
      </c>
    </row>
    <row r="25" spans="2:6" ht="51">
      <c r="B25" s="350"/>
      <c r="C25" s="258">
        <v>15</v>
      </c>
      <c r="D25" s="260" t="s">
        <v>80</v>
      </c>
      <c r="E25" s="258">
        <v>12</v>
      </c>
      <c r="F25" s="260" t="s">
        <v>81</v>
      </c>
    </row>
    <row r="26" spans="2:6" ht="25.5">
      <c r="B26" s="350"/>
      <c r="C26" s="257">
        <v>16</v>
      </c>
      <c r="D26" s="260" t="s">
        <v>82</v>
      </c>
      <c r="E26" s="258">
        <v>13</v>
      </c>
      <c r="F26" s="260" t="s">
        <v>83</v>
      </c>
    </row>
    <row r="27" spans="2:6" ht="51">
      <c r="B27" s="350"/>
      <c r="C27" s="257">
        <v>17</v>
      </c>
      <c r="D27" s="260" t="s">
        <v>84</v>
      </c>
      <c r="E27" s="258">
        <v>14</v>
      </c>
      <c r="F27" s="260" t="s">
        <v>85</v>
      </c>
    </row>
    <row r="28" spans="2:6" ht="45" customHeight="1">
      <c r="B28" s="266" t="s">
        <v>86</v>
      </c>
      <c r="C28" s="267">
        <v>18</v>
      </c>
      <c r="D28" s="268" t="s">
        <v>87</v>
      </c>
      <c r="E28" s="269">
        <v>15</v>
      </c>
      <c r="F28" s="268" t="s">
        <v>88</v>
      </c>
    </row>
    <row r="29" spans="2:6" ht="34.5" customHeight="1">
      <c r="B29" s="354" t="s">
        <v>89</v>
      </c>
      <c r="C29" s="354"/>
      <c r="D29" s="354"/>
      <c r="E29" s="354"/>
      <c r="F29" s="354"/>
    </row>
    <row r="30" spans="2:6" ht="28.5">
      <c r="B30" s="270" t="s">
        <v>42</v>
      </c>
      <c r="C30" s="270" t="s">
        <v>43</v>
      </c>
      <c r="D30" s="270" t="s">
        <v>90</v>
      </c>
      <c r="E30" s="270" t="s">
        <v>45</v>
      </c>
      <c r="F30" s="270" t="s">
        <v>91</v>
      </c>
    </row>
    <row r="31" spans="2:6" ht="38.25">
      <c r="B31" s="355" t="s">
        <v>92</v>
      </c>
      <c r="C31" s="271">
        <v>1</v>
      </c>
      <c r="D31" s="260" t="s">
        <v>93</v>
      </c>
      <c r="E31" s="271">
        <v>1</v>
      </c>
      <c r="F31" s="255" t="s">
        <v>94</v>
      </c>
    </row>
    <row r="32" spans="2:6" ht="51">
      <c r="B32" s="355"/>
      <c r="C32" s="271">
        <v>2</v>
      </c>
      <c r="D32" s="260" t="s">
        <v>95</v>
      </c>
      <c r="E32" s="271">
        <v>2</v>
      </c>
      <c r="F32" s="254" t="s">
        <v>96</v>
      </c>
    </row>
    <row r="33" spans="2:6" ht="51">
      <c r="B33" s="355"/>
      <c r="C33" s="271">
        <v>3</v>
      </c>
      <c r="D33" s="272" t="s">
        <v>97</v>
      </c>
      <c r="E33" s="271">
        <v>3</v>
      </c>
      <c r="F33" s="255" t="s">
        <v>98</v>
      </c>
    </row>
    <row r="34" spans="2:6" ht="38.25">
      <c r="B34" s="355"/>
      <c r="C34" s="271">
        <v>4</v>
      </c>
      <c r="D34" s="272" t="s">
        <v>99</v>
      </c>
      <c r="E34" s="271">
        <v>4</v>
      </c>
      <c r="F34" s="260" t="s">
        <v>100</v>
      </c>
    </row>
    <row r="35" spans="2:6" ht="38.25">
      <c r="B35" s="355"/>
      <c r="C35" s="271">
        <v>5</v>
      </c>
      <c r="D35" s="272" t="s">
        <v>101</v>
      </c>
      <c r="E35" s="271">
        <v>5</v>
      </c>
      <c r="F35" s="254" t="s">
        <v>102</v>
      </c>
    </row>
    <row r="36" spans="2:6" ht="38.25">
      <c r="B36" s="355"/>
      <c r="C36" s="271">
        <v>6</v>
      </c>
      <c r="D36" s="272" t="s">
        <v>103</v>
      </c>
      <c r="E36" s="271">
        <v>6</v>
      </c>
      <c r="F36" s="254" t="s">
        <v>104</v>
      </c>
    </row>
    <row r="37" spans="2:6">
      <c r="B37" s="355"/>
      <c r="C37" s="273"/>
      <c r="D37" s="273"/>
      <c r="E37" s="271">
        <v>7</v>
      </c>
      <c r="F37" s="254" t="s">
        <v>105</v>
      </c>
    </row>
    <row r="38" spans="2:6" ht="38.25">
      <c r="B38" s="355"/>
      <c r="C38" s="273"/>
      <c r="D38" s="273"/>
      <c r="E38" s="271">
        <v>8</v>
      </c>
      <c r="F38" s="254" t="s">
        <v>106</v>
      </c>
    </row>
    <row r="39" spans="2:6" ht="25.5">
      <c r="B39" s="355"/>
      <c r="C39" s="273"/>
      <c r="D39" s="273"/>
      <c r="E39" s="271">
        <v>9</v>
      </c>
      <c r="F39" s="254" t="s">
        <v>107</v>
      </c>
    </row>
    <row r="40" spans="2:6" ht="51">
      <c r="B40" s="355" t="s">
        <v>108</v>
      </c>
      <c r="C40" s="257">
        <v>7</v>
      </c>
      <c r="D40" s="260" t="s">
        <v>109</v>
      </c>
      <c r="E40" s="257">
        <v>10</v>
      </c>
      <c r="F40" s="260" t="s">
        <v>110</v>
      </c>
    </row>
    <row r="41" spans="2:6" ht="25.5">
      <c r="B41" s="355"/>
      <c r="C41" s="257">
        <v>8</v>
      </c>
      <c r="D41" s="260" t="s">
        <v>111</v>
      </c>
      <c r="E41" s="257">
        <v>11</v>
      </c>
      <c r="F41" s="260" t="s">
        <v>112</v>
      </c>
    </row>
    <row r="42" spans="2:6" ht="63.75">
      <c r="B42" s="350" t="s">
        <v>113</v>
      </c>
      <c r="C42" s="258">
        <v>9</v>
      </c>
      <c r="D42" s="260" t="s">
        <v>114</v>
      </c>
      <c r="E42" s="257">
        <v>12</v>
      </c>
      <c r="F42" s="260" t="s">
        <v>115</v>
      </c>
    </row>
    <row r="43" spans="2:6" ht="63.75">
      <c r="B43" s="350"/>
      <c r="C43" s="258">
        <v>10</v>
      </c>
      <c r="D43" s="260" t="s">
        <v>116</v>
      </c>
      <c r="E43" s="257">
        <v>13</v>
      </c>
      <c r="F43" s="260" t="s">
        <v>117</v>
      </c>
    </row>
    <row r="44" spans="2:6" ht="25.5">
      <c r="B44" s="350"/>
      <c r="C44" s="258">
        <v>11</v>
      </c>
      <c r="D44" s="260" t="s">
        <v>118</v>
      </c>
      <c r="E44" s="257">
        <v>14</v>
      </c>
      <c r="F44" s="260" t="s">
        <v>119</v>
      </c>
    </row>
    <row r="45" spans="2:6" ht="51">
      <c r="B45" s="350"/>
      <c r="C45" s="258">
        <v>12</v>
      </c>
      <c r="D45" s="260" t="s">
        <v>120</v>
      </c>
      <c r="E45" s="257">
        <v>15</v>
      </c>
      <c r="F45" s="260" t="s">
        <v>121</v>
      </c>
    </row>
    <row r="46" spans="2:6" ht="89.25">
      <c r="B46" s="350"/>
      <c r="C46" s="258">
        <v>13</v>
      </c>
      <c r="D46" s="274" t="s">
        <v>122</v>
      </c>
      <c r="E46" s="258">
        <v>16</v>
      </c>
      <c r="F46" s="260" t="s">
        <v>123</v>
      </c>
    </row>
    <row r="47" spans="2:6" ht="102">
      <c r="B47" s="350"/>
      <c r="C47" s="258">
        <v>14</v>
      </c>
      <c r="D47" s="275" t="s">
        <v>124</v>
      </c>
      <c r="E47" s="276"/>
      <c r="F47" s="260" t="s">
        <v>125</v>
      </c>
    </row>
    <row r="48" spans="2:6" ht="51">
      <c r="B48" s="350" t="s">
        <v>126</v>
      </c>
      <c r="C48" s="258">
        <v>15</v>
      </c>
      <c r="D48" s="260" t="s">
        <v>127</v>
      </c>
      <c r="E48" s="276">
        <v>17</v>
      </c>
      <c r="F48" s="260" t="s">
        <v>128</v>
      </c>
    </row>
    <row r="49" spans="2:6" ht="153">
      <c r="B49" s="350"/>
      <c r="C49" s="258">
        <v>16</v>
      </c>
      <c r="D49" s="260" t="s">
        <v>129</v>
      </c>
      <c r="E49" s="276">
        <v>18</v>
      </c>
      <c r="F49" s="277" t="s">
        <v>130</v>
      </c>
    </row>
    <row r="50" spans="2:6" ht="76.5">
      <c r="B50" s="350"/>
      <c r="C50" s="258">
        <v>17</v>
      </c>
      <c r="D50" s="260" t="s">
        <v>131</v>
      </c>
      <c r="E50" s="276">
        <v>19</v>
      </c>
      <c r="F50" s="277" t="s">
        <v>132</v>
      </c>
    </row>
    <row r="51" spans="2:6" ht="51">
      <c r="B51" s="350"/>
      <c r="C51" s="258">
        <v>18</v>
      </c>
      <c r="D51" s="260" t="s">
        <v>133</v>
      </c>
      <c r="E51" s="276">
        <v>20</v>
      </c>
      <c r="F51" s="277" t="s">
        <v>134</v>
      </c>
    </row>
    <row r="52" spans="2:6" ht="76.5">
      <c r="B52" s="350"/>
      <c r="C52" s="258">
        <v>19</v>
      </c>
      <c r="D52" s="260" t="s">
        <v>135</v>
      </c>
      <c r="E52" s="278"/>
      <c r="F52" s="279"/>
    </row>
    <row r="53" spans="2:6" ht="76.5">
      <c r="B53" s="350" t="s">
        <v>136</v>
      </c>
      <c r="C53" s="258">
        <v>20</v>
      </c>
      <c r="D53" s="260" t="s">
        <v>137</v>
      </c>
      <c r="E53" s="276">
        <v>21</v>
      </c>
      <c r="F53" s="260" t="s">
        <v>138</v>
      </c>
    </row>
    <row r="54" spans="2:6" ht="153">
      <c r="B54" s="350"/>
      <c r="C54" s="258">
        <v>21</v>
      </c>
      <c r="D54" s="260" t="s">
        <v>139</v>
      </c>
      <c r="E54" s="276">
        <v>22</v>
      </c>
      <c r="F54" s="277" t="s">
        <v>140</v>
      </c>
    </row>
    <row r="55" spans="2:6" ht="51">
      <c r="B55" s="350"/>
      <c r="C55" s="258">
        <v>22</v>
      </c>
      <c r="D55" s="260" t="s">
        <v>141</v>
      </c>
      <c r="E55" s="276">
        <v>23</v>
      </c>
      <c r="F55" s="277" t="s">
        <v>142</v>
      </c>
    </row>
    <row r="56" spans="2:6" ht="51">
      <c r="B56" s="350"/>
      <c r="C56" s="258">
        <v>23</v>
      </c>
      <c r="D56" s="272" t="s">
        <v>143</v>
      </c>
      <c r="E56" s="276">
        <v>24</v>
      </c>
      <c r="F56" s="277" t="s">
        <v>144</v>
      </c>
    </row>
    <row r="57" spans="2:6" ht="63.75">
      <c r="B57" s="350"/>
      <c r="C57" s="258">
        <v>24</v>
      </c>
      <c r="D57" s="272" t="s">
        <v>145</v>
      </c>
      <c r="E57" s="276">
        <v>25</v>
      </c>
      <c r="F57" s="277" t="s">
        <v>146</v>
      </c>
    </row>
    <row r="58" spans="2:6" ht="63.75">
      <c r="B58" s="350"/>
      <c r="C58" s="258">
        <v>25</v>
      </c>
      <c r="D58" s="272" t="s">
        <v>147</v>
      </c>
      <c r="E58" s="276">
        <v>26</v>
      </c>
      <c r="F58" s="277" t="s">
        <v>148</v>
      </c>
    </row>
    <row r="59" spans="2:6" ht="25.5">
      <c r="B59" s="350"/>
      <c r="C59" s="280"/>
      <c r="D59" s="281"/>
      <c r="E59" s="276">
        <v>27</v>
      </c>
      <c r="F59" s="277" t="s">
        <v>149</v>
      </c>
    </row>
    <row r="60" spans="2:6" ht="25.5">
      <c r="B60" s="350"/>
      <c r="C60" s="280"/>
      <c r="D60" s="281"/>
      <c r="E60" s="276">
        <v>28</v>
      </c>
      <c r="F60" s="277" t="s">
        <v>150</v>
      </c>
    </row>
    <row r="61" spans="2:6" ht="25.5">
      <c r="B61" s="350"/>
      <c r="C61" s="278"/>
      <c r="D61" s="281"/>
      <c r="E61" s="276">
        <v>29</v>
      </c>
      <c r="F61" s="277" t="s">
        <v>151</v>
      </c>
    </row>
    <row r="62" spans="2:6" ht="25.5">
      <c r="B62" s="350"/>
      <c r="C62" s="278"/>
      <c r="D62" s="279"/>
      <c r="E62" s="276">
        <v>30</v>
      </c>
      <c r="F62" s="277" t="s">
        <v>152</v>
      </c>
    </row>
    <row r="63" spans="2:6" ht="25.5">
      <c r="B63" s="350" t="s">
        <v>153</v>
      </c>
      <c r="C63" s="258">
        <v>26</v>
      </c>
      <c r="D63" s="275" t="s">
        <v>154</v>
      </c>
      <c r="E63" s="257">
        <v>31</v>
      </c>
      <c r="F63" s="260" t="s">
        <v>155</v>
      </c>
    </row>
    <row r="64" spans="2:6" ht="76.5" customHeight="1">
      <c r="B64" s="350"/>
      <c r="C64" s="258">
        <v>27</v>
      </c>
      <c r="D64" s="260" t="s">
        <v>156</v>
      </c>
      <c r="E64" s="257">
        <v>32</v>
      </c>
      <c r="F64" s="260" t="s">
        <v>157</v>
      </c>
    </row>
    <row r="65" spans="2:6" ht="38.25">
      <c r="B65" s="350"/>
      <c r="C65" s="258">
        <v>28</v>
      </c>
      <c r="D65" s="282" t="s">
        <v>158</v>
      </c>
      <c r="E65" s="257">
        <v>33</v>
      </c>
      <c r="F65" s="260" t="s">
        <v>159</v>
      </c>
    </row>
    <row r="66" spans="2:6" ht="51">
      <c r="B66" s="350" t="s">
        <v>160</v>
      </c>
      <c r="C66" s="257">
        <v>29</v>
      </c>
      <c r="D66" s="272" t="s">
        <v>161</v>
      </c>
      <c r="E66" s="283"/>
      <c r="F66" s="284"/>
    </row>
    <row r="67" spans="2:6" ht="38.25">
      <c r="B67" s="350"/>
      <c r="C67" s="285">
        <v>30</v>
      </c>
      <c r="D67" s="286" t="s">
        <v>162</v>
      </c>
      <c r="E67" s="276"/>
      <c r="F67" s="265"/>
    </row>
    <row r="68" spans="2:6" ht="38.25">
      <c r="B68" s="350"/>
      <c r="C68" s="285">
        <v>31</v>
      </c>
      <c r="D68" s="286" t="s">
        <v>163</v>
      </c>
      <c r="E68" s="287"/>
      <c r="F68" s="288"/>
    </row>
    <row r="69" spans="2:6" ht="38.25">
      <c r="B69" s="350"/>
      <c r="C69" s="285">
        <v>32</v>
      </c>
      <c r="D69" s="286" t="s">
        <v>164</v>
      </c>
      <c r="E69" s="287"/>
      <c r="F69" s="288"/>
    </row>
    <row r="70" spans="2:6" ht="25.5">
      <c r="B70" s="350"/>
      <c r="C70" s="285">
        <v>33</v>
      </c>
      <c r="D70" s="289" t="s">
        <v>165</v>
      </c>
      <c r="E70" s="287"/>
      <c r="F70" s="288"/>
    </row>
    <row r="71" spans="2:6" ht="38.25">
      <c r="B71" s="350"/>
      <c r="C71" s="285">
        <v>34</v>
      </c>
      <c r="D71" s="289" t="s">
        <v>166</v>
      </c>
      <c r="E71" s="287"/>
      <c r="F71" s="288"/>
    </row>
    <row r="72" spans="2:6" ht="46.5" customHeight="1">
      <c r="B72" s="253" t="s">
        <v>167</v>
      </c>
      <c r="C72" s="290">
        <v>35</v>
      </c>
      <c r="D72" s="275" t="s">
        <v>168</v>
      </c>
      <c r="E72" s="276">
        <v>34</v>
      </c>
      <c r="F72" s="260" t="s">
        <v>169</v>
      </c>
    </row>
    <row r="73" spans="2:6" ht="63.75">
      <c r="B73" s="350" t="s">
        <v>170</v>
      </c>
      <c r="C73" s="258">
        <v>36</v>
      </c>
      <c r="D73" s="260" t="s">
        <v>171</v>
      </c>
      <c r="E73" s="276">
        <v>35</v>
      </c>
      <c r="F73" s="260" t="s">
        <v>172</v>
      </c>
    </row>
    <row r="74" spans="2:6" ht="37.5" customHeight="1">
      <c r="B74" s="350"/>
      <c r="C74" s="258">
        <v>37</v>
      </c>
      <c r="D74" s="260" t="s">
        <v>173</v>
      </c>
      <c r="E74" s="276"/>
      <c r="F74" s="260"/>
    </row>
    <row r="75" spans="2:6" ht="25.5">
      <c r="B75" s="350"/>
      <c r="C75" s="258">
        <v>38</v>
      </c>
      <c r="D75" s="260" t="s">
        <v>174</v>
      </c>
      <c r="E75" s="276"/>
      <c r="F75" s="260"/>
    </row>
    <row r="76" spans="2:6" ht="54.75" customHeight="1">
      <c r="B76" s="350" t="s">
        <v>175</v>
      </c>
      <c r="C76" s="257">
        <v>39</v>
      </c>
      <c r="D76" s="260" t="s">
        <v>176</v>
      </c>
      <c r="E76" s="291">
        <v>36</v>
      </c>
      <c r="F76" s="260" t="s">
        <v>177</v>
      </c>
    </row>
    <row r="77" spans="2:6" ht="42.75" customHeight="1">
      <c r="B77" s="350"/>
      <c r="C77" s="292"/>
      <c r="D77" s="293"/>
      <c r="E77" s="291">
        <v>37</v>
      </c>
      <c r="F77" s="260" t="s">
        <v>178</v>
      </c>
    </row>
  </sheetData>
  <mergeCells count="25">
    <mergeCell ref="C1:F1"/>
    <mergeCell ref="C2:D2"/>
    <mergeCell ref="C4:F4"/>
    <mergeCell ref="B6:B7"/>
    <mergeCell ref="C6:D6"/>
    <mergeCell ref="E6:F6"/>
    <mergeCell ref="C7:D7"/>
    <mergeCell ref="E7:F7"/>
    <mergeCell ref="B48:B52"/>
    <mergeCell ref="G7:H7"/>
    <mergeCell ref="B9:F9"/>
    <mergeCell ref="B11:B13"/>
    <mergeCell ref="B14:B15"/>
    <mergeCell ref="B16:B18"/>
    <mergeCell ref="B19:B22"/>
    <mergeCell ref="B24:B27"/>
    <mergeCell ref="B29:F29"/>
    <mergeCell ref="B31:B39"/>
    <mergeCell ref="B40:B41"/>
    <mergeCell ref="B42:B47"/>
    <mergeCell ref="B53:B62"/>
    <mergeCell ref="B63:B65"/>
    <mergeCell ref="B66:B71"/>
    <mergeCell ref="B73:B75"/>
    <mergeCell ref="B76:B77"/>
  </mergeCells>
  <pageMargins left="0.7" right="0.7" top="0.75" bottom="0.75" header="0.3" footer="0.3"/>
  <pageSetup scale="14" orientation="portrait" r:id="rId1"/>
  <colBreaks count="1" manualBreakCount="1">
    <brk id="9" max="1048575" man="1"/>
  </col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B5B4EBC-D86A-4263-AC5F-586A20B22767}">
  <sheetPr>
    <tabColor rgb="FF002060"/>
    <pageSetUpPr fitToPage="1"/>
  </sheetPr>
  <dimension ref="A1:G24"/>
  <sheetViews>
    <sheetView showGridLines="0" topLeftCell="A4" zoomScale="90" zoomScaleNormal="90" workbookViewId="0">
      <pane ySplit="2" topLeftCell="A25" activePane="bottomLeft" state="frozen"/>
      <selection activeCell="A4" sqref="A4"/>
      <selection pane="bottomLeft" activeCell="D25" sqref="D25"/>
    </sheetView>
  </sheetViews>
  <sheetFormatPr baseColWidth="10" defaultColWidth="10.5703125" defaultRowHeight="18.75"/>
  <cols>
    <col min="1" max="1" width="52.140625" style="302" customWidth="1"/>
    <col min="2" max="4" width="15.7109375" style="303" customWidth="1"/>
    <col min="5" max="5" width="15.7109375" style="304" customWidth="1"/>
    <col min="6" max="6" width="33.140625" style="36" customWidth="1"/>
  </cols>
  <sheetData>
    <row r="1" spans="1:7" ht="22.5" customHeight="1">
      <c r="A1" s="368" t="s">
        <v>179</v>
      </c>
      <c r="B1" s="368"/>
      <c r="C1" s="368"/>
      <c r="D1" s="368"/>
      <c r="E1" s="368"/>
      <c r="F1" s="368"/>
    </row>
    <row r="2" spans="1:7">
      <c r="A2" s="369" t="s">
        <v>180</v>
      </c>
      <c r="B2" s="369"/>
      <c r="C2" s="369"/>
      <c r="D2" s="369"/>
      <c r="E2" s="369"/>
      <c r="F2" s="369"/>
    </row>
    <row r="3" spans="1:7">
      <c r="A3" s="370" t="s">
        <v>181</v>
      </c>
      <c r="B3" s="371"/>
      <c r="C3" s="371"/>
      <c r="D3" s="371"/>
      <c r="E3" s="371"/>
      <c r="F3" s="372"/>
    </row>
    <row r="4" spans="1:7" ht="28.5" customHeight="1">
      <c r="A4" s="373" t="s">
        <v>182</v>
      </c>
      <c r="B4" s="375" t="s">
        <v>183</v>
      </c>
      <c r="C4" s="376"/>
      <c r="D4" s="376"/>
      <c r="E4" s="377"/>
      <c r="F4" s="294" t="s">
        <v>184</v>
      </c>
    </row>
    <row r="5" spans="1:7" ht="46.5" customHeight="1">
      <c r="A5" s="374"/>
      <c r="B5" s="305" t="s">
        <v>185</v>
      </c>
      <c r="C5" s="305" t="s">
        <v>186</v>
      </c>
      <c r="D5" s="305" t="s">
        <v>187</v>
      </c>
      <c r="E5" s="305" t="s">
        <v>188</v>
      </c>
      <c r="F5" s="306"/>
    </row>
    <row r="6" spans="1:7" ht="63.75">
      <c r="A6" s="295" t="s">
        <v>189</v>
      </c>
      <c r="B6" s="296" t="s">
        <v>190</v>
      </c>
      <c r="C6" s="296" t="s">
        <v>191</v>
      </c>
      <c r="D6" s="296" t="s">
        <v>192</v>
      </c>
      <c r="E6" s="296" t="s">
        <v>193</v>
      </c>
      <c r="F6" s="247" t="s">
        <v>194</v>
      </c>
      <c r="G6" s="110"/>
    </row>
    <row r="7" spans="1:7" ht="31.5" customHeight="1">
      <c r="A7" s="297" t="s">
        <v>195</v>
      </c>
      <c r="B7" s="246"/>
      <c r="C7" s="246"/>
      <c r="D7" s="298">
        <v>1</v>
      </c>
      <c r="E7" s="298">
        <v>7</v>
      </c>
      <c r="F7" s="247" t="s">
        <v>194</v>
      </c>
      <c r="G7" s="110"/>
    </row>
    <row r="8" spans="1:7" ht="73.5" customHeight="1">
      <c r="A8" s="299" t="s">
        <v>196</v>
      </c>
      <c r="B8" s="298" t="s">
        <v>197</v>
      </c>
      <c r="C8" s="246"/>
      <c r="D8" s="298" t="s">
        <v>198</v>
      </c>
      <c r="E8" s="296" t="s">
        <v>199</v>
      </c>
      <c r="F8" s="247" t="s">
        <v>194</v>
      </c>
      <c r="G8" s="110"/>
    </row>
    <row r="9" spans="1:7" ht="38.25">
      <c r="A9" s="299" t="s">
        <v>200</v>
      </c>
      <c r="B9" s="298">
        <v>2</v>
      </c>
      <c r="C9" s="298">
        <v>2</v>
      </c>
      <c r="D9" s="296" t="s">
        <v>201</v>
      </c>
      <c r="E9" s="296" t="s">
        <v>202</v>
      </c>
      <c r="F9" s="247" t="s">
        <v>194</v>
      </c>
      <c r="G9" s="110"/>
    </row>
    <row r="10" spans="1:7" ht="51">
      <c r="A10" s="295" t="s">
        <v>203</v>
      </c>
      <c r="B10" s="298">
        <v>17</v>
      </c>
      <c r="C10" s="246"/>
      <c r="D10" s="298" t="s">
        <v>204</v>
      </c>
      <c r="E10" s="298" t="s">
        <v>205</v>
      </c>
      <c r="F10" s="247" t="s">
        <v>194</v>
      </c>
      <c r="G10" s="110"/>
    </row>
    <row r="11" spans="1:7" ht="100.5" customHeight="1">
      <c r="A11" s="295" t="s">
        <v>206</v>
      </c>
      <c r="B11" s="246"/>
      <c r="C11" s="246"/>
      <c r="D11" s="298" t="s">
        <v>207</v>
      </c>
      <c r="E11" s="298" t="s">
        <v>208</v>
      </c>
      <c r="F11" s="300" t="s">
        <v>209</v>
      </c>
      <c r="G11" s="110"/>
    </row>
    <row r="12" spans="1:7" ht="38.25">
      <c r="A12" s="295" t="s">
        <v>210</v>
      </c>
      <c r="B12" s="246"/>
      <c r="C12" s="246"/>
      <c r="D12" s="246"/>
      <c r="E12" s="298">
        <v>3.12</v>
      </c>
      <c r="F12" s="300" t="s">
        <v>209</v>
      </c>
      <c r="G12" s="110"/>
    </row>
    <row r="13" spans="1:7" ht="38.25">
      <c r="A13" s="295" t="s">
        <v>211</v>
      </c>
      <c r="B13" s="296" t="s">
        <v>212</v>
      </c>
      <c r="C13" s="298" t="s">
        <v>213</v>
      </c>
      <c r="D13" s="296" t="s">
        <v>214</v>
      </c>
      <c r="E13" s="298">
        <v>18</v>
      </c>
      <c r="F13" s="300" t="s">
        <v>209</v>
      </c>
      <c r="G13" s="110"/>
    </row>
    <row r="14" spans="1:7" ht="38.25">
      <c r="A14" s="295" t="s">
        <v>215</v>
      </c>
      <c r="B14" s="296" t="s">
        <v>212</v>
      </c>
      <c r="C14" s="298" t="s">
        <v>216</v>
      </c>
      <c r="D14" s="296" t="s">
        <v>217</v>
      </c>
      <c r="E14" s="298" t="s">
        <v>218</v>
      </c>
      <c r="F14" s="300" t="s">
        <v>209</v>
      </c>
    </row>
    <row r="15" spans="1:7" ht="63.75">
      <c r="A15" s="299" t="s">
        <v>219</v>
      </c>
      <c r="B15" s="298">
        <v>6</v>
      </c>
      <c r="C15" s="298">
        <v>6</v>
      </c>
      <c r="D15" s="298" t="s">
        <v>220</v>
      </c>
      <c r="E15" s="298" t="s">
        <v>221</v>
      </c>
      <c r="F15" s="247" t="s">
        <v>194</v>
      </c>
    </row>
    <row r="16" spans="1:7" ht="51" customHeight="1">
      <c r="A16" s="295" t="s">
        <v>222</v>
      </c>
      <c r="B16" s="298">
        <v>6</v>
      </c>
      <c r="C16" s="298" t="s">
        <v>223</v>
      </c>
      <c r="D16" s="298">
        <v>21</v>
      </c>
      <c r="E16" s="298" t="s">
        <v>224</v>
      </c>
      <c r="F16" s="300" t="s">
        <v>209</v>
      </c>
    </row>
    <row r="17" spans="1:6" ht="63.75">
      <c r="A17" s="295" t="s">
        <v>225</v>
      </c>
      <c r="B17" s="298" t="s">
        <v>226</v>
      </c>
      <c r="C17" s="298" t="s">
        <v>227</v>
      </c>
      <c r="D17" s="246"/>
      <c r="E17" s="298" t="s">
        <v>228</v>
      </c>
      <c r="F17" s="300" t="s">
        <v>209</v>
      </c>
    </row>
    <row r="18" spans="1:6" ht="51">
      <c r="A18" s="295" t="s">
        <v>229</v>
      </c>
      <c r="B18" s="301"/>
      <c r="C18" s="246"/>
      <c r="D18" s="296" t="s">
        <v>230</v>
      </c>
      <c r="E18" s="298" t="s">
        <v>231</v>
      </c>
      <c r="F18" s="300" t="s">
        <v>209</v>
      </c>
    </row>
    <row r="19" spans="1:6" ht="38.25">
      <c r="A19" s="295" t="s">
        <v>232</v>
      </c>
      <c r="B19" s="298">
        <v>16</v>
      </c>
      <c r="C19" s="298">
        <v>13</v>
      </c>
      <c r="D19" s="298" t="s">
        <v>233</v>
      </c>
      <c r="E19" s="298" t="s">
        <v>234</v>
      </c>
      <c r="F19" s="300" t="s">
        <v>209</v>
      </c>
    </row>
    <row r="20" spans="1:6" ht="63.75">
      <c r="A20" s="295" t="s">
        <v>235</v>
      </c>
      <c r="B20" s="298">
        <v>14</v>
      </c>
      <c r="C20" s="246"/>
      <c r="D20" s="298" t="s">
        <v>236</v>
      </c>
      <c r="E20" s="296" t="s">
        <v>237</v>
      </c>
      <c r="F20" s="300" t="s">
        <v>209</v>
      </c>
    </row>
    <row r="21" spans="1:6" ht="38.25">
      <c r="A21" s="295" t="s">
        <v>238</v>
      </c>
      <c r="B21" s="298" t="s">
        <v>239</v>
      </c>
      <c r="C21" s="246"/>
      <c r="D21" s="298" t="s">
        <v>240</v>
      </c>
      <c r="E21" s="298" t="s">
        <v>241</v>
      </c>
      <c r="F21" s="300" t="s">
        <v>209</v>
      </c>
    </row>
    <row r="22" spans="1:6" ht="25.5">
      <c r="A22" s="299" t="s">
        <v>242</v>
      </c>
      <c r="B22" s="246"/>
      <c r="C22" s="246"/>
      <c r="D22" s="296">
        <v>28</v>
      </c>
      <c r="E22" s="246"/>
      <c r="F22" s="300" t="s">
        <v>209</v>
      </c>
    </row>
    <row r="23" spans="1:6" ht="30.75" customHeight="1">
      <c r="A23" s="295" t="s">
        <v>243</v>
      </c>
      <c r="B23" s="298">
        <v>17</v>
      </c>
      <c r="C23" s="298">
        <v>14</v>
      </c>
      <c r="D23" s="246"/>
      <c r="E23" s="298" t="s">
        <v>244</v>
      </c>
      <c r="F23" s="246" t="s">
        <v>194</v>
      </c>
    </row>
    <row r="24" spans="1:6" ht="42.75" customHeight="1">
      <c r="A24" s="295" t="s">
        <v>245</v>
      </c>
      <c r="B24" s="298" t="s">
        <v>246</v>
      </c>
      <c r="C24" s="246"/>
      <c r="D24" s="296" t="s">
        <v>247</v>
      </c>
      <c r="E24" s="246"/>
      <c r="F24" s="300" t="s">
        <v>209</v>
      </c>
    </row>
  </sheetData>
  <mergeCells count="5">
    <mergeCell ref="A1:F1"/>
    <mergeCell ref="A2:F2"/>
    <mergeCell ref="A3:F3"/>
    <mergeCell ref="A4:A5"/>
    <mergeCell ref="B4:E4"/>
  </mergeCells>
  <dataValidations count="2">
    <dataValidation allowBlank="1" showInputMessage="1" showErrorMessage="1" prompt="Proponer y escribir en una frase la estrategia para gestionar la debilidad, la oportunidad, la amenaza o la fortaleza.Usar verbo de acción en infinitivo._x000a_" sqref="G1 A4" xr:uid="{9FFF7511-1B5C-49BE-BFB4-43689F5BA36D}"/>
    <dataValidation allowBlank="1" showInputMessage="1" showErrorMessage="1" prompt="Escribir&quot; Plan de Acción &quot;si se va a documentar en este Plan de Acción o   escribir en el &quot;Plan o  acciones de  riesgos&quot;   si la debilidad o la amenaza ya están documentadas en riesgos o se van a documentar alli" sqref="J5 F4" xr:uid="{96064C0B-8EC7-4F3B-9626-7C50DC607488}"/>
  </dataValidations>
  <printOptions horizontalCentered="1"/>
  <pageMargins left="0.70866141732283472" right="0.70866141732283472" top="0.74803149606299213" bottom="0.74803149606299213" header="0.31496062992125984" footer="0.31496062992125984"/>
  <pageSetup scale="76" fitToHeight="0" orientation="landscape"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7" tint="0.39997558519241921"/>
    <pageSetUpPr fitToPage="1"/>
  </sheetPr>
  <dimension ref="B1:I59"/>
  <sheetViews>
    <sheetView showGridLines="0" topLeftCell="A4" zoomScale="112" zoomScaleNormal="112" workbookViewId="0">
      <selection activeCell="F13" sqref="F13:G13"/>
    </sheetView>
  </sheetViews>
  <sheetFormatPr baseColWidth="10" defaultColWidth="11.42578125" defaultRowHeight="14.25"/>
  <cols>
    <col min="1" max="1" width="2.7109375" style="14" customWidth="1"/>
    <col min="2" max="2" width="24.7109375" style="14" customWidth="1"/>
    <col min="3" max="3" width="11.28515625" style="34" customWidth="1"/>
    <col min="4" max="4" width="19.28515625" style="34" customWidth="1"/>
    <col min="5" max="5" width="7.5703125" style="14" customWidth="1"/>
    <col min="6" max="6" width="24.7109375" style="14" customWidth="1"/>
    <col min="7" max="7" width="79.140625" style="14" customWidth="1"/>
    <col min="8" max="8" width="11.42578125" style="14"/>
    <col min="9" max="9" width="32" style="14" customWidth="1"/>
    <col min="10" max="16384" width="11.42578125" style="14"/>
  </cols>
  <sheetData>
    <row r="1" spans="2:9" ht="15" thickBot="1"/>
    <row r="2" spans="2:9" ht="18">
      <c r="B2" s="378" t="s">
        <v>248</v>
      </c>
      <c r="C2" s="379"/>
      <c r="D2" s="379"/>
      <c r="E2" s="379"/>
      <c r="F2" s="379"/>
      <c r="G2" s="380"/>
    </row>
    <row r="3" spans="2:9" ht="33" customHeight="1">
      <c r="B3" s="381" t="s">
        <v>249</v>
      </c>
      <c r="C3" s="382"/>
      <c r="D3" s="383"/>
      <c r="E3" s="383"/>
      <c r="F3" s="383"/>
      <c r="G3" s="384"/>
    </row>
    <row r="4" spans="2:9" ht="42" customHeight="1">
      <c r="B4" s="385" t="s">
        <v>250</v>
      </c>
      <c r="C4" s="386"/>
      <c r="D4" s="386"/>
      <c r="E4" s="386"/>
      <c r="F4" s="386"/>
      <c r="G4" s="387"/>
    </row>
    <row r="5" spans="2:9" ht="15">
      <c r="B5" s="104"/>
      <c r="C5" s="112"/>
      <c r="D5" s="113"/>
      <c r="E5" s="114"/>
      <c r="F5" s="114"/>
      <c r="G5" s="114"/>
    </row>
    <row r="6" spans="2:9" ht="16.5" customHeight="1">
      <c r="B6" s="388" t="s">
        <v>251</v>
      </c>
      <c r="C6" s="388"/>
      <c r="D6" s="388"/>
      <c r="E6" s="388"/>
      <c r="F6" s="388"/>
      <c r="G6" s="388"/>
    </row>
    <row r="7" spans="2:9" ht="76.5" customHeight="1">
      <c r="B7" s="388"/>
      <c r="C7" s="388"/>
      <c r="D7" s="388"/>
      <c r="E7" s="388"/>
      <c r="F7" s="388"/>
      <c r="G7" s="388"/>
    </row>
    <row r="8" spans="2:9" ht="15" thickBot="1">
      <c r="B8" s="115"/>
      <c r="C8" s="116"/>
      <c r="D8" s="116"/>
      <c r="E8" s="117"/>
      <c r="F8" s="118"/>
      <c r="G8" s="118"/>
    </row>
    <row r="9" spans="2:9">
      <c r="B9" s="119"/>
      <c r="C9" s="186" t="s">
        <v>252</v>
      </c>
      <c r="D9" s="389" t="s">
        <v>253</v>
      </c>
      <c r="E9" s="390"/>
      <c r="F9" s="391" t="s">
        <v>254</v>
      </c>
      <c r="G9" s="392"/>
    </row>
    <row r="10" spans="2:9" ht="15" customHeight="1">
      <c r="B10" s="120"/>
      <c r="C10" s="106">
        <v>5</v>
      </c>
      <c r="D10" s="393" t="s">
        <v>255</v>
      </c>
      <c r="E10" s="394"/>
      <c r="F10" s="395" t="s">
        <v>256</v>
      </c>
      <c r="G10" s="396"/>
      <c r="H10" s="422"/>
      <c r="I10" s="422"/>
    </row>
    <row r="11" spans="2:9">
      <c r="B11" s="120"/>
      <c r="C11" s="106">
        <v>5</v>
      </c>
      <c r="D11" s="393" t="s">
        <v>257</v>
      </c>
      <c r="E11" s="394"/>
      <c r="F11" s="395" t="s">
        <v>258</v>
      </c>
      <c r="G11" s="396"/>
      <c r="H11" s="422"/>
      <c r="I11" s="422"/>
    </row>
    <row r="12" spans="2:9">
      <c r="B12" s="120"/>
      <c r="C12" s="106">
        <v>5</v>
      </c>
      <c r="D12" s="393" t="s">
        <v>259</v>
      </c>
      <c r="E12" s="394"/>
      <c r="F12" s="395" t="s">
        <v>260</v>
      </c>
      <c r="G12" s="396"/>
      <c r="H12" s="422"/>
      <c r="I12" s="422"/>
    </row>
    <row r="13" spans="2:9" ht="27.75" customHeight="1">
      <c r="B13" s="120"/>
      <c r="C13" s="106">
        <v>5</v>
      </c>
      <c r="D13" s="393" t="s">
        <v>261</v>
      </c>
      <c r="E13" s="394"/>
      <c r="F13" s="395" t="s">
        <v>262</v>
      </c>
      <c r="G13" s="396"/>
      <c r="H13" s="422"/>
      <c r="I13" s="422"/>
    </row>
    <row r="14" spans="2:9">
      <c r="B14" s="120"/>
      <c r="C14" s="106">
        <v>5</v>
      </c>
      <c r="D14" s="393" t="s">
        <v>263</v>
      </c>
      <c r="E14" s="394"/>
      <c r="F14" s="395" t="s">
        <v>264</v>
      </c>
      <c r="G14" s="396"/>
      <c r="H14" s="422"/>
      <c r="I14" s="422"/>
    </row>
    <row r="15" spans="2:9" ht="41.25" customHeight="1">
      <c r="B15" s="120"/>
      <c r="C15" s="106">
        <v>5</v>
      </c>
      <c r="D15" s="393" t="s">
        <v>265</v>
      </c>
      <c r="E15" s="394"/>
      <c r="F15" s="395" t="s">
        <v>266</v>
      </c>
      <c r="G15" s="396"/>
      <c r="H15" s="422"/>
      <c r="I15" s="422"/>
    </row>
    <row r="16" spans="2:9" ht="41.25" customHeight="1">
      <c r="B16" s="120"/>
      <c r="C16" s="106">
        <v>5</v>
      </c>
      <c r="D16" s="397" t="s">
        <v>267</v>
      </c>
      <c r="E16" s="398"/>
      <c r="F16" s="395" t="s">
        <v>268</v>
      </c>
      <c r="G16" s="396"/>
      <c r="H16" s="422"/>
      <c r="I16" s="422"/>
    </row>
    <row r="17" spans="2:9" ht="51.75" customHeight="1">
      <c r="B17" s="120"/>
      <c r="C17" s="106">
        <v>5</v>
      </c>
      <c r="D17" s="398" t="s">
        <v>269</v>
      </c>
      <c r="E17" s="401"/>
      <c r="F17" s="395" t="s">
        <v>270</v>
      </c>
      <c r="G17" s="396"/>
      <c r="H17" s="422"/>
      <c r="I17" s="422"/>
    </row>
    <row r="18" spans="2:9" ht="51.75" customHeight="1">
      <c r="B18" s="120"/>
      <c r="C18" s="106">
        <v>5</v>
      </c>
      <c r="D18" s="397" t="s">
        <v>271</v>
      </c>
      <c r="E18" s="398"/>
      <c r="F18" s="395" t="s">
        <v>272</v>
      </c>
      <c r="G18" s="396"/>
      <c r="H18" s="422"/>
      <c r="I18" s="422"/>
    </row>
    <row r="19" spans="2:9" ht="51.75" customHeight="1">
      <c r="B19" s="120"/>
      <c r="C19" s="106">
        <v>5</v>
      </c>
      <c r="D19" s="187" t="s">
        <v>273</v>
      </c>
      <c r="E19" s="188"/>
      <c r="F19" s="395" t="s">
        <v>274</v>
      </c>
      <c r="G19" s="396"/>
      <c r="H19" s="422"/>
      <c r="I19" s="422"/>
    </row>
    <row r="20" spans="2:9" ht="51.75" customHeight="1">
      <c r="B20" s="120"/>
      <c r="C20" s="106">
        <v>5</v>
      </c>
      <c r="D20" s="187" t="s">
        <v>275</v>
      </c>
      <c r="E20" s="188"/>
      <c r="F20" s="395" t="s">
        <v>276</v>
      </c>
      <c r="G20" s="396"/>
      <c r="H20" s="422"/>
      <c r="I20" s="422"/>
    </row>
    <row r="21" spans="2:9" ht="66.75" customHeight="1">
      <c r="B21" s="120"/>
      <c r="C21" s="106">
        <v>5</v>
      </c>
      <c r="D21" s="397" t="s">
        <v>277</v>
      </c>
      <c r="E21" s="398"/>
      <c r="F21" s="395" t="s">
        <v>278</v>
      </c>
      <c r="G21" s="396"/>
      <c r="H21" s="422"/>
      <c r="I21" s="422"/>
    </row>
    <row r="22" spans="2:9" ht="36" customHeight="1">
      <c r="B22" s="120"/>
      <c r="C22" s="106">
        <v>5</v>
      </c>
      <c r="D22" s="399" t="s">
        <v>279</v>
      </c>
      <c r="E22" s="400"/>
      <c r="F22" s="395" t="s">
        <v>280</v>
      </c>
      <c r="G22" s="396"/>
      <c r="H22" s="431"/>
      <c r="I22" s="431"/>
    </row>
    <row r="23" spans="2:9" ht="26.25" customHeight="1">
      <c r="B23" s="120"/>
      <c r="C23" s="106">
        <v>5</v>
      </c>
      <c r="D23" s="414" t="s">
        <v>281</v>
      </c>
      <c r="E23" s="414"/>
      <c r="F23" s="415" t="s">
        <v>282</v>
      </c>
      <c r="G23" s="396"/>
      <c r="H23" s="422"/>
      <c r="I23" s="422"/>
    </row>
    <row r="24" spans="2:9" ht="26.25" customHeight="1">
      <c r="B24" s="120"/>
      <c r="C24" s="106">
        <v>5</v>
      </c>
      <c r="D24" s="414" t="s">
        <v>283</v>
      </c>
      <c r="E24" s="414"/>
      <c r="F24" s="415" t="s">
        <v>284</v>
      </c>
      <c r="G24" s="396"/>
      <c r="H24" s="422"/>
      <c r="I24" s="422"/>
    </row>
    <row r="25" spans="2:9" ht="26.25" customHeight="1">
      <c r="B25" s="120"/>
      <c r="C25" s="106">
        <v>5</v>
      </c>
      <c r="D25" s="416" t="s">
        <v>285</v>
      </c>
      <c r="E25" s="417"/>
      <c r="F25" s="415" t="s">
        <v>286</v>
      </c>
      <c r="G25" s="396"/>
      <c r="H25" s="422"/>
      <c r="I25" s="422"/>
    </row>
    <row r="26" spans="2:9" ht="27" customHeight="1">
      <c r="B26" s="121"/>
      <c r="C26" s="402" t="s">
        <v>287</v>
      </c>
      <c r="D26" s="403"/>
      <c r="E26" s="403"/>
      <c r="F26" s="403"/>
      <c r="G26" s="404"/>
    </row>
    <row r="27" spans="2:9" ht="27" customHeight="1">
      <c r="B27" s="405" t="s">
        <v>288</v>
      </c>
      <c r="C27" s="406"/>
      <c r="D27" s="406"/>
      <c r="E27" s="406"/>
      <c r="F27" s="406"/>
      <c r="G27" s="407"/>
    </row>
    <row r="28" spans="2:9" ht="10.5" customHeight="1">
      <c r="B28" s="122"/>
      <c r="D28" s="123"/>
      <c r="E28" s="124"/>
      <c r="F28" s="125"/>
      <c r="G28" s="125"/>
    </row>
    <row r="29" spans="2:9">
      <c r="B29" s="122"/>
      <c r="C29" s="126"/>
      <c r="D29" s="408" t="s">
        <v>253</v>
      </c>
      <c r="E29" s="408"/>
      <c r="F29" s="409" t="s">
        <v>254</v>
      </c>
      <c r="G29" s="410"/>
    </row>
    <row r="30" spans="2:9">
      <c r="B30" s="122"/>
      <c r="D30" s="411" t="s">
        <v>255</v>
      </c>
      <c r="E30" s="411"/>
      <c r="F30" s="412" t="s">
        <v>289</v>
      </c>
      <c r="G30" s="413"/>
      <c r="H30" s="422"/>
      <c r="I30" s="422"/>
    </row>
    <row r="31" spans="2:9">
      <c r="B31" s="122"/>
      <c r="D31" s="411" t="s">
        <v>257</v>
      </c>
      <c r="E31" s="411"/>
      <c r="F31" s="412" t="s">
        <v>290</v>
      </c>
      <c r="G31" s="413"/>
      <c r="H31" s="422"/>
      <c r="I31" s="422"/>
    </row>
    <row r="32" spans="2:9">
      <c r="B32" s="122"/>
      <c r="D32" s="411" t="s">
        <v>259</v>
      </c>
      <c r="E32" s="411"/>
      <c r="F32" s="412" t="s">
        <v>291</v>
      </c>
      <c r="G32" s="413"/>
      <c r="H32" s="422"/>
      <c r="I32" s="422"/>
    </row>
    <row r="33" spans="2:9">
      <c r="B33" s="122"/>
      <c r="D33" s="411" t="s">
        <v>261</v>
      </c>
      <c r="E33" s="411"/>
      <c r="F33" s="412" t="s">
        <v>292</v>
      </c>
      <c r="G33" s="413"/>
      <c r="H33" s="422"/>
      <c r="I33" s="422"/>
    </row>
    <row r="34" spans="2:9">
      <c r="B34" s="122"/>
      <c r="D34" s="411" t="s">
        <v>263</v>
      </c>
      <c r="E34" s="411"/>
      <c r="F34" s="412" t="s">
        <v>293</v>
      </c>
      <c r="G34" s="413"/>
      <c r="H34" s="422"/>
      <c r="I34" s="422"/>
    </row>
    <row r="35" spans="2:9" ht="40.9" customHeight="1">
      <c r="B35" s="122"/>
      <c r="D35" s="411" t="s">
        <v>294</v>
      </c>
      <c r="E35" s="411"/>
      <c r="F35" s="412" t="s">
        <v>295</v>
      </c>
      <c r="G35" s="413"/>
      <c r="H35" s="422"/>
      <c r="I35" s="422"/>
    </row>
    <row r="36" spans="2:9" ht="42" customHeight="1">
      <c r="B36" s="105"/>
      <c r="C36" s="127"/>
      <c r="D36" s="411" t="s">
        <v>296</v>
      </c>
      <c r="E36" s="411"/>
      <c r="F36" s="412" t="s">
        <v>297</v>
      </c>
      <c r="G36" s="413"/>
      <c r="H36" s="432"/>
      <c r="I36" s="432"/>
    </row>
    <row r="37" spans="2:9" ht="30.75" customHeight="1">
      <c r="B37" s="105"/>
      <c r="C37" s="127"/>
      <c r="D37" s="411" t="s">
        <v>298</v>
      </c>
      <c r="E37" s="411"/>
      <c r="F37" s="418" t="s">
        <v>299</v>
      </c>
      <c r="G37" s="419"/>
      <c r="H37" s="432"/>
      <c r="I37" s="432"/>
    </row>
    <row r="38" spans="2:9" ht="33" customHeight="1">
      <c r="B38" s="105"/>
      <c r="C38" s="127"/>
      <c r="D38" s="411" t="s">
        <v>300</v>
      </c>
      <c r="E38" s="411"/>
      <c r="F38" s="418" t="s">
        <v>299</v>
      </c>
      <c r="G38" s="419"/>
      <c r="H38" s="432"/>
      <c r="I38" s="432"/>
    </row>
    <row r="39" spans="2:9" ht="30" customHeight="1">
      <c r="B39" s="105"/>
      <c r="C39" s="127"/>
      <c r="D39" s="411" t="s">
        <v>301</v>
      </c>
      <c r="E39" s="411"/>
      <c r="F39" s="418" t="s">
        <v>299</v>
      </c>
      <c r="G39" s="419"/>
      <c r="H39" s="432"/>
      <c r="I39" s="432"/>
    </row>
    <row r="40" spans="2:9" ht="30" customHeight="1">
      <c r="B40" s="105"/>
      <c r="C40" s="127"/>
      <c r="D40" s="411" t="s">
        <v>302</v>
      </c>
      <c r="E40" s="411"/>
      <c r="F40" s="418" t="s">
        <v>299</v>
      </c>
      <c r="G40" s="419"/>
      <c r="H40" s="432"/>
      <c r="I40" s="432"/>
    </row>
    <row r="41" spans="2:9" ht="30" customHeight="1">
      <c r="B41" s="105"/>
      <c r="C41" s="127"/>
      <c r="D41" s="420" t="s">
        <v>303</v>
      </c>
      <c r="E41" s="421"/>
      <c r="F41" s="412" t="s">
        <v>304</v>
      </c>
      <c r="G41" s="413"/>
      <c r="H41" s="432"/>
      <c r="I41" s="432"/>
    </row>
    <row r="42" spans="2:9" ht="35.25" customHeight="1">
      <c r="B42" s="105"/>
      <c r="C42" s="127"/>
      <c r="D42" s="411" t="s">
        <v>305</v>
      </c>
      <c r="E42" s="411"/>
      <c r="F42" s="412" t="s">
        <v>306</v>
      </c>
      <c r="G42" s="413"/>
      <c r="H42" s="432"/>
      <c r="I42" s="432"/>
    </row>
    <row r="43" spans="2:9" ht="31.5" customHeight="1">
      <c r="B43" s="105"/>
      <c r="C43" s="127"/>
      <c r="D43" s="411" t="s">
        <v>298</v>
      </c>
      <c r="E43" s="411"/>
      <c r="F43" s="418" t="s">
        <v>299</v>
      </c>
      <c r="G43" s="419"/>
      <c r="H43" s="432"/>
      <c r="I43" s="432"/>
    </row>
    <row r="44" spans="2:9" ht="35.25" customHeight="1">
      <c r="B44" s="105"/>
      <c r="C44" s="127"/>
      <c r="D44" s="411" t="s">
        <v>307</v>
      </c>
      <c r="E44" s="411"/>
      <c r="F44" s="418" t="s">
        <v>299</v>
      </c>
      <c r="G44" s="419"/>
      <c r="H44" s="432"/>
      <c r="I44" s="432"/>
    </row>
    <row r="45" spans="2:9" ht="57" customHeight="1">
      <c r="B45" s="105"/>
      <c r="C45" s="127"/>
      <c r="D45" s="411" t="s">
        <v>302</v>
      </c>
      <c r="E45" s="411"/>
      <c r="F45" s="418" t="s">
        <v>299</v>
      </c>
      <c r="G45" s="419"/>
      <c r="H45" s="432"/>
      <c r="I45" s="432"/>
    </row>
    <row r="46" spans="2:9" ht="32.25" customHeight="1">
      <c r="B46" s="105"/>
      <c r="C46" s="127"/>
      <c r="D46" s="411" t="s">
        <v>300</v>
      </c>
      <c r="E46" s="411"/>
      <c r="F46" s="418" t="s">
        <v>299</v>
      </c>
      <c r="G46" s="419"/>
      <c r="H46" s="432"/>
      <c r="I46" s="432"/>
    </row>
    <row r="47" spans="2:9" ht="32.25" customHeight="1">
      <c r="B47" s="105"/>
      <c r="C47" s="127"/>
      <c r="D47" s="414" t="s">
        <v>308</v>
      </c>
      <c r="E47" s="414"/>
      <c r="F47" s="429" t="s">
        <v>309</v>
      </c>
      <c r="G47" s="430"/>
      <c r="H47" s="432"/>
      <c r="I47" s="432"/>
    </row>
    <row r="48" spans="2:9" ht="32.25" customHeight="1">
      <c r="B48" s="105"/>
      <c r="C48" s="127"/>
      <c r="D48" s="414" t="s">
        <v>310</v>
      </c>
      <c r="E48" s="414"/>
      <c r="F48" s="412" t="s">
        <v>311</v>
      </c>
      <c r="G48" s="413"/>
      <c r="H48" s="432"/>
      <c r="I48" s="432"/>
    </row>
    <row r="49" spans="2:9" ht="32.25" customHeight="1">
      <c r="B49" s="105"/>
      <c r="C49" s="127"/>
      <c r="D49" s="414" t="s">
        <v>312</v>
      </c>
      <c r="E49" s="414"/>
      <c r="F49" s="412" t="s">
        <v>313</v>
      </c>
      <c r="G49" s="413"/>
      <c r="H49" s="432"/>
      <c r="I49" s="432"/>
    </row>
    <row r="50" spans="2:9" ht="32.25" customHeight="1">
      <c r="B50" s="105"/>
      <c r="C50" s="127"/>
      <c r="D50" s="414" t="s">
        <v>314</v>
      </c>
      <c r="E50" s="414"/>
      <c r="F50" s="412" t="s">
        <v>315</v>
      </c>
      <c r="G50" s="413"/>
      <c r="H50" s="432"/>
      <c r="I50" s="432"/>
    </row>
    <row r="51" spans="2:9" ht="11.25" customHeight="1">
      <c r="B51" s="105"/>
      <c r="C51" s="127"/>
      <c r="D51" s="123"/>
      <c r="E51" s="123"/>
      <c r="F51" s="125"/>
      <c r="G51" s="125"/>
      <c r="H51" s="432"/>
      <c r="I51" s="432"/>
    </row>
    <row r="52" spans="2:9" ht="8.25" customHeight="1">
      <c r="B52" s="105"/>
      <c r="C52" s="127"/>
      <c r="D52" s="123"/>
      <c r="E52" s="123"/>
      <c r="F52" s="125"/>
      <c r="G52" s="125"/>
    </row>
    <row r="53" spans="2:9" ht="11.25" customHeight="1">
      <c r="B53" s="105"/>
      <c r="C53" s="127"/>
      <c r="D53" s="123"/>
      <c r="E53" s="123"/>
      <c r="F53" s="125"/>
      <c r="G53" s="125"/>
    </row>
    <row r="54" spans="2:9" ht="21.75" customHeight="1">
      <c r="B54" s="423" t="s">
        <v>316</v>
      </c>
      <c r="C54" s="424"/>
      <c r="D54" s="424"/>
      <c r="E54" s="424"/>
      <c r="F54" s="424"/>
      <c r="G54" s="425"/>
    </row>
    <row r="55" spans="2:9" ht="21.75" customHeight="1">
      <c r="B55" s="423" t="s">
        <v>317</v>
      </c>
      <c r="C55" s="424"/>
      <c r="D55" s="424"/>
      <c r="E55" s="424"/>
      <c r="F55" s="424"/>
      <c r="G55" s="425"/>
    </row>
    <row r="56" spans="2:9" ht="20.25" customHeight="1">
      <c r="B56" s="423" t="s">
        <v>318</v>
      </c>
      <c r="C56" s="424"/>
      <c r="D56" s="424"/>
      <c r="E56" s="424"/>
      <c r="F56" s="424"/>
      <c r="G56" s="425"/>
    </row>
    <row r="57" spans="2:9" ht="20.25" customHeight="1">
      <c r="B57" s="423" t="s">
        <v>319</v>
      </c>
      <c r="C57" s="424"/>
      <c r="D57" s="424"/>
      <c r="E57" s="424"/>
      <c r="F57" s="424"/>
      <c r="G57" s="425"/>
    </row>
    <row r="58" spans="2:9" ht="18" customHeight="1" thickBot="1">
      <c r="B58" s="426" t="s">
        <v>320</v>
      </c>
      <c r="C58" s="427"/>
      <c r="D58" s="427"/>
      <c r="E58" s="427"/>
      <c r="F58" s="427"/>
      <c r="G58" s="428"/>
    </row>
    <row r="59" spans="2:9">
      <c r="B59" s="128"/>
      <c r="C59" s="129"/>
      <c r="D59" s="128"/>
      <c r="E59" s="128"/>
      <c r="F59" s="128"/>
      <c r="G59" s="128"/>
    </row>
  </sheetData>
  <mergeCells count="125">
    <mergeCell ref="H49:I49"/>
    <mergeCell ref="H50:I50"/>
    <mergeCell ref="H51:I51"/>
    <mergeCell ref="H44:I44"/>
    <mergeCell ref="H45:I45"/>
    <mergeCell ref="H46:I46"/>
    <mergeCell ref="H47:I47"/>
    <mergeCell ref="H48:I48"/>
    <mergeCell ref="H39:I39"/>
    <mergeCell ref="H40:I40"/>
    <mergeCell ref="H41:I41"/>
    <mergeCell ref="H42:I42"/>
    <mergeCell ref="H43:I43"/>
    <mergeCell ref="H34:I34"/>
    <mergeCell ref="H35:I35"/>
    <mergeCell ref="H36:I36"/>
    <mergeCell ref="H37:I37"/>
    <mergeCell ref="H38:I38"/>
    <mergeCell ref="H25:I25"/>
    <mergeCell ref="H30:I30"/>
    <mergeCell ref="H31:I31"/>
    <mergeCell ref="H32:I32"/>
    <mergeCell ref="H33:I33"/>
    <mergeCell ref="H20:I20"/>
    <mergeCell ref="H21:I21"/>
    <mergeCell ref="H22:I22"/>
    <mergeCell ref="H23:I23"/>
    <mergeCell ref="H24:I24"/>
    <mergeCell ref="H15:I15"/>
    <mergeCell ref="H16:I16"/>
    <mergeCell ref="H17:I17"/>
    <mergeCell ref="H18:I18"/>
    <mergeCell ref="H19:I19"/>
    <mergeCell ref="H10:I10"/>
    <mergeCell ref="H11:I11"/>
    <mergeCell ref="H12:I12"/>
    <mergeCell ref="H13:I13"/>
    <mergeCell ref="H14:I14"/>
    <mergeCell ref="B56:G56"/>
    <mergeCell ref="B57:G57"/>
    <mergeCell ref="B58:G58"/>
    <mergeCell ref="D49:E49"/>
    <mergeCell ref="F49:G49"/>
    <mergeCell ref="D50:E50"/>
    <mergeCell ref="F50:G50"/>
    <mergeCell ref="B54:G54"/>
    <mergeCell ref="B55:G55"/>
    <mergeCell ref="D46:E46"/>
    <mergeCell ref="F46:G46"/>
    <mergeCell ref="D47:E47"/>
    <mergeCell ref="F47:G47"/>
    <mergeCell ref="D48:E48"/>
    <mergeCell ref="F48:G48"/>
    <mergeCell ref="D43:E43"/>
    <mergeCell ref="F43:G43"/>
    <mergeCell ref="D44:E44"/>
    <mergeCell ref="F44:G44"/>
    <mergeCell ref="D45:E45"/>
    <mergeCell ref="F45:G45"/>
    <mergeCell ref="D40:E40"/>
    <mergeCell ref="F40:G40"/>
    <mergeCell ref="D41:E41"/>
    <mergeCell ref="F41:G41"/>
    <mergeCell ref="D42:E42"/>
    <mergeCell ref="F42:G42"/>
    <mergeCell ref="D37:E37"/>
    <mergeCell ref="F37:G37"/>
    <mergeCell ref="D38:E38"/>
    <mergeCell ref="F38:G38"/>
    <mergeCell ref="D39:E39"/>
    <mergeCell ref="F39:G39"/>
    <mergeCell ref="D34:E34"/>
    <mergeCell ref="F34:G34"/>
    <mergeCell ref="D35:E35"/>
    <mergeCell ref="F35:G35"/>
    <mergeCell ref="D36:E36"/>
    <mergeCell ref="F36:G36"/>
    <mergeCell ref="D31:E31"/>
    <mergeCell ref="F31:G31"/>
    <mergeCell ref="D32:E32"/>
    <mergeCell ref="F32:G32"/>
    <mergeCell ref="D33:E33"/>
    <mergeCell ref="F33:G33"/>
    <mergeCell ref="C26:G26"/>
    <mergeCell ref="B27:G27"/>
    <mergeCell ref="D29:E29"/>
    <mergeCell ref="F29:G29"/>
    <mergeCell ref="D30:E30"/>
    <mergeCell ref="F30:G30"/>
    <mergeCell ref="D23:E23"/>
    <mergeCell ref="F23:G23"/>
    <mergeCell ref="D24:E24"/>
    <mergeCell ref="F24:G24"/>
    <mergeCell ref="D25:E25"/>
    <mergeCell ref="F25:G25"/>
    <mergeCell ref="F20:G20"/>
    <mergeCell ref="D21:E21"/>
    <mergeCell ref="F21:G21"/>
    <mergeCell ref="D22:E22"/>
    <mergeCell ref="F22:G22"/>
    <mergeCell ref="D16:E16"/>
    <mergeCell ref="F16:G16"/>
    <mergeCell ref="D17:E17"/>
    <mergeCell ref="F17:G17"/>
    <mergeCell ref="D18:E18"/>
    <mergeCell ref="F18:G18"/>
    <mergeCell ref="D15:E15"/>
    <mergeCell ref="F15:G15"/>
    <mergeCell ref="D10:E10"/>
    <mergeCell ref="F10:G10"/>
    <mergeCell ref="D11:E11"/>
    <mergeCell ref="F11:G11"/>
    <mergeCell ref="D12:E12"/>
    <mergeCell ref="F12:G12"/>
    <mergeCell ref="F19:G19"/>
    <mergeCell ref="B2:G2"/>
    <mergeCell ref="B3:G3"/>
    <mergeCell ref="B4:G4"/>
    <mergeCell ref="B6:G7"/>
    <mergeCell ref="D9:E9"/>
    <mergeCell ref="F9:G9"/>
    <mergeCell ref="D13:E13"/>
    <mergeCell ref="F13:G13"/>
    <mergeCell ref="D14:E14"/>
    <mergeCell ref="F14:G14"/>
  </mergeCells>
  <printOptions horizontalCentered="1"/>
  <pageMargins left="0.31496062992125984" right="0.31496062992125984" top="1.1417322834645669" bottom="1.1417322834645669" header="0.31496062992125984" footer="0.31496062992125984"/>
  <pageSetup scale="77" fitToHeight="0" orientation="landscape" r:id="rId1"/>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theme="4" tint="-0.249977111117893"/>
    <pageSetUpPr fitToPage="1"/>
  </sheetPr>
  <dimension ref="A1:IW111"/>
  <sheetViews>
    <sheetView showGridLines="0" topLeftCell="D7" zoomScaleNormal="100" zoomScalePageLayoutView="50" workbookViewId="0">
      <pane ySplit="3" topLeftCell="A80" activePane="bottomLeft" state="frozen"/>
      <selection activeCell="A7" sqref="A7"/>
      <selection pane="bottomLeft" activeCell="J86" sqref="J86"/>
    </sheetView>
  </sheetViews>
  <sheetFormatPr baseColWidth="10" defaultColWidth="11.42578125" defaultRowHeight="15"/>
  <cols>
    <col min="1" max="1" width="5" bestFit="1" customWidth="1"/>
    <col min="2" max="2" width="43.5703125" customWidth="1"/>
    <col min="3" max="3" width="35.7109375" customWidth="1"/>
    <col min="4" max="4" width="52.5703125" style="9" customWidth="1"/>
    <col min="5" max="5" width="27.42578125" customWidth="1"/>
    <col min="6" max="6" width="22" customWidth="1"/>
    <col min="7" max="7" width="17.28515625" bestFit="1" customWidth="1"/>
    <col min="8" max="8" width="26.28515625" customWidth="1"/>
    <col min="9" max="9" width="32.28515625" customWidth="1"/>
    <col min="10" max="10" width="33.28515625" customWidth="1"/>
    <col min="11" max="11" width="25.5703125" customWidth="1"/>
    <col min="12" max="12" width="19.140625" style="196" hidden="1" customWidth="1"/>
    <col min="13" max="13" width="25.5703125" customWidth="1"/>
    <col min="14" max="14" width="26.28515625" customWidth="1"/>
    <col min="15" max="15" width="15.140625" hidden="1" customWidth="1"/>
    <col min="16" max="16" width="24.42578125" style="15" customWidth="1"/>
    <col min="17" max="257" width="11.42578125" style="15"/>
    <col min="258" max="16384" width="11.42578125" style="20"/>
  </cols>
  <sheetData>
    <row r="1" spans="1:257" s="17" customFormat="1" ht="27">
      <c r="A1" s="460"/>
      <c r="B1" s="461"/>
      <c r="C1" s="461"/>
      <c r="D1" s="27"/>
      <c r="E1" s="28"/>
      <c r="F1" s="28"/>
      <c r="G1" s="28"/>
      <c r="H1" s="28"/>
      <c r="I1" s="28"/>
      <c r="J1" s="28"/>
      <c r="K1" s="28"/>
      <c r="L1" s="195"/>
      <c r="M1" s="28"/>
      <c r="N1" s="29"/>
      <c r="O1" s="28"/>
      <c r="P1" s="16"/>
      <c r="Q1" s="16"/>
      <c r="R1" s="16"/>
      <c r="S1" s="16"/>
      <c r="T1" s="16"/>
      <c r="U1" s="16"/>
      <c r="V1" s="16"/>
      <c r="W1" s="16"/>
      <c r="X1" s="16"/>
      <c r="Y1" s="16"/>
      <c r="Z1" s="16"/>
      <c r="AA1" s="16"/>
      <c r="AB1" s="16"/>
      <c r="AC1" s="16"/>
      <c r="AD1" s="16"/>
      <c r="AE1" s="16"/>
      <c r="AF1" s="16"/>
      <c r="AG1" s="16"/>
      <c r="AH1" s="16"/>
      <c r="AI1" s="16"/>
      <c r="AJ1" s="16"/>
      <c r="AK1" s="16"/>
      <c r="AL1" s="16"/>
      <c r="AM1" s="16"/>
      <c r="AN1" s="16"/>
      <c r="AO1" s="16"/>
      <c r="AP1" s="16"/>
      <c r="AQ1" s="16"/>
      <c r="AR1" s="16"/>
      <c r="AS1" s="16"/>
      <c r="AT1" s="16"/>
      <c r="AU1" s="16"/>
      <c r="AV1" s="16"/>
      <c r="AW1" s="16"/>
      <c r="AX1" s="16"/>
      <c r="AY1" s="16"/>
      <c r="AZ1" s="16"/>
      <c r="BA1" s="16"/>
      <c r="BB1" s="16"/>
      <c r="BC1" s="16"/>
      <c r="BD1" s="16"/>
      <c r="BE1" s="16"/>
      <c r="BF1" s="16"/>
      <c r="BG1" s="16"/>
      <c r="BH1" s="16"/>
      <c r="BI1" s="16"/>
      <c r="BJ1" s="16"/>
      <c r="BK1" s="16"/>
      <c r="BL1" s="16"/>
      <c r="BM1" s="16"/>
      <c r="BN1" s="16"/>
      <c r="BO1" s="16"/>
      <c r="BP1" s="16"/>
      <c r="BQ1" s="16"/>
      <c r="BR1" s="16"/>
      <c r="BS1" s="16"/>
      <c r="BT1" s="16"/>
      <c r="BU1" s="16"/>
      <c r="BV1" s="16"/>
      <c r="BW1" s="16"/>
      <c r="BX1" s="16"/>
      <c r="BY1" s="16"/>
      <c r="BZ1" s="16"/>
      <c r="CA1" s="16"/>
      <c r="CB1" s="16"/>
      <c r="CC1" s="16"/>
      <c r="CD1" s="16"/>
      <c r="CE1" s="16"/>
      <c r="CF1" s="16"/>
      <c r="CG1" s="16"/>
      <c r="CH1" s="16"/>
      <c r="CI1" s="16"/>
      <c r="CJ1" s="16"/>
      <c r="CK1" s="16"/>
      <c r="CL1" s="16"/>
      <c r="CM1" s="16"/>
      <c r="CN1" s="16"/>
      <c r="CO1" s="16"/>
      <c r="CP1" s="16"/>
      <c r="CQ1" s="16"/>
      <c r="CR1" s="16"/>
      <c r="CS1" s="16"/>
      <c r="CT1" s="16"/>
      <c r="CU1" s="16"/>
      <c r="CV1" s="16"/>
      <c r="CW1" s="16"/>
      <c r="CX1" s="16"/>
      <c r="CY1" s="16"/>
      <c r="CZ1" s="16"/>
      <c r="DA1" s="16"/>
      <c r="DB1" s="16"/>
      <c r="DC1" s="16"/>
      <c r="DD1" s="16"/>
      <c r="DE1" s="16"/>
      <c r="DF1" s="16"/>
      <c r="DG1" s="16"/>
      <c r="DH1" s="16"/>
      <c r="DI1" s="16"/>
      <c r="DJ1" s="16"/>
      <c r="DK1" s="16"/>
      <c r="DL1" s="16"/>
      <c r="DM1" s="16"/>
      <c r="DN1" s="16"/>
      <c r="DO1" s="16"/>
      <c r="DP1" s="16"/>
      <c r="DQ1" s="16"/>
      <c r="DR1" s="16"/>
      <c r="DS1" s="16"/>
      <c r="DT1" s="16"/>
      <c r="DU1" s="16"/>
      <c r="DV1" s="16"/>
      <c r="DW1" s="16"/>
      <c r="DX1" s="16"/>
      <c r="DY1" s="16"/>
      <c r="DZ1" s="16"/>
      <c r="EA1" s="16"/>
      <c r="EB1" s="16"/>
      <c r="EC1" s="16"/>
      <c r="ED1" s="16"/>
      <c r="EE1" s="16"/>
      <c r="EF1" s="16"/>
      <c r="EG1" s="16"/>
      <c r="EH1" s="16"/>
      <c r="EI1" s="16"/>
      <c r="EJ1" s="16"/>
      <c r="EK1" s="16"/>
      <c r="EL1" s="16"/>
      <c r="EM1" s="16"/>
      <c r="EN1" s="16"/>
      <c r="EO1" s="16"/>
      <c r="EP1" s="16"/>
      <c r="EQ1" s="16"/>
      <c r="ER1" s="16"/>
      <c r="ES1" s="16"/>
      <c r="ET1" s="16"/>
      <c r="EU1" s="16"/>
      <c r="EV1" s="16"/>
      <c r="EW1" s="16"/>
      <c r="EX1" s="16"/>
      <c r="EY1" s="16"/>
      <c r="EZ1" s="16"/>
      <c r="FA1" s="16"/>
      <c r="FB1" s="16"/>
      <c r="FC1" s="16"/>
      <c r="FD1" s="16"/>
      <c r="FE1" s="16"/>
      <c r="FF1" s="16"/>
      <c r="FG1" s="16"/>
      <c r="FH1" s="16"/>
      <c r="FI1" s="16"/>
      <c r="FJ1" s="16"/>
      <c r="FK1" s="16"/>
      <c r="FL1" s="16"/>
      <c r="FM1" s="16"/>
      <c r="FN1" s="16"/>
      <c r="FO1" s="16"/>
      <c r="FP1" s="16"/>
      <c r="FQ1" s="16"/>
      <c r="FR1" s="16"/>
      <c r="FS1" s="16"/>
      <c r="FT1" s="16"/>
      <c r="FU1" s="16"/>
      <c r="FV1" s="16"/>
      <c r="FW1" s="16"/>
      <c r="FX1" s="16"/>
      <c r="FY1" s="16"/>
      <c r="FZ1" s="16"/>
      <c r="GA1" s="16"/>
      <c r="GB1" s="16"/>
      <c r="GC1" s="16"/>
      <c r="GD1" s="16"/>
      <c r="GE1" s="16"/>
      <c r="GF1" s="16"/>
      <c r="GG1" s="16"/>
      <c r="GH1" s="16"/>
      <c r="GI1" s="16"/>
      <c r="GJ1" s="16"/>
      <c r="GK1" s="16"/>
      <c r="GL1" s="16"/>
      <c r="GM1" s="16"/>
      <c r="GN1" s="16"/>
      <c r="GO1" s="16"/>
      <c r="GP1" s="16"/>
      <c r="GQ1" s="16"/>
      <c r="GR1" s="16"/>
      <c r="GS1" s="16"/>
      <c r="GT1" s="16"/>
      <c r="GU1" s="16"/>
      <c r="GV1" s="16"/>
      <c r="GW1" s="16"/>
      <c r="GX1" s="16"/>
      <c r="GY1" s="16"/>
      <c r="GZ1" s="16"/>
      <c r="HA1" s="16"/>
      <c r="HB1" s="16"/>
      <c r="HC1" s="16"/>
      <c r="HD1" s="16"/>
      <c r="HE1" s="16"/>
      <c r="HF1" s="16"/>
      <c r="HG1" s="16"/>
      <c r="HH1" s="16"/>
      <c r="HI1" s="16"/>
      <c r="HJ1" s="16"/>
      <c r="HK1" s="16"/>
      <c r="HL1" s="16"/>
      <c r="HM1" s="16"/>
      <c r="HN1" s="16"/>
      <c r="HO1" s="16"/>
      <c r="HP1" s="16"/>
      <c r="HQ1" s="16"/>
      <c r="HR1" s="16"/>
      <c r="HS1" s="16"/>
      <c r="HT1" s="16"/>
      <c r="HU1" s="16"/>
      <c r="HV1" s="16"/>
      <c r="HW1" s="16"/>
      <c r="HX1" s="16"/>
      <c r="HY1" s="16"/>
      <c r="HZ1" s="16"/>
      <c r="IA1" s="16"/>
      <c r="IB1" s="16"/>
      <c r="IC1" s="16"/>
      <c r="ID1" s="16"/>
      <c r="IE1" s="16"/>
      <c r="IF1" s="16"/>
      <c r="IG1" s="16"/>
      <c r="IH1" s="16"/>
      <c r="II1" s="16"/>
      <c r="IJ1" s="16"/>
      <c r="IK1" s="16"/>
      <c r="IL1" s="16"/>
      <c r="IM1" s="16"/>
      <c r="IN1" s="16"/>
      <c r="IO1" s="16"/>
      <c r="IP1" s="16"/>
      <c r="IQ1" s="16"/>
      <c r="IR1" s="16"/>
      <c r="IS1" s="16"/>
      <c r="IT1" s="16"/>
      <c r="IU1" s="16"/>
      <c r="IV1" s="16"/>
      <c r="IW1" s="16"/>
    </row>
    <row r="2" spans="1:257" s="17" customFormat="1" ht="27">
      <c r="A2" s="462"/>
      <c r="B2" s="463"/>
      <c r="C2" s="463"/>
      <c r="D2" s="22"/>
      <c r="E2" s="21"/>
      <c r="F2" s="21"/>
      <c r="G2" s="21"/>
      <c r="H2" s="21"/>
      <c r="I2" s="21"/>
      <c r="J2" s="21"/>
      <c r="K2" s="21"/>
      <c r="L2" s="185"/>
      <c r="M2" s="21"/>
      <c r="N2" s="30"/>
      <c r="O2" s="21"/>
      <c r="P2" s="16"/>
      <c r="Q2" s="16"/>
      <c r="R2" s="16"/>
      <c r="S2" s="16"/>
      <c r="T2" s="16"/>
      <c r="U2" s="16"/>
      <c r="V2" s="16"/>
      <c r="W2" s="16"/>
      <c r="X2" s="16"/>
      <c r="Y2" s="16"/>
      <c r="Z2" s="16"/>
      <c r="AA2" s="16"/>
      <c r="AB2" s="16"/>
      <c r="AC2" s="16"/>
      <c r="AD2" s="16"/>
      <c r="AE2" s="16"/>
      <c r="AF2" s="16"/>
      <c r="AG2" s="16"/>
      <c r="AH2" s="16"/>
      <c r="AI2" s="16"/>
      <c r="AJ2" s="16"/>
      <c r="AK2" s="16"/>
      <c r="AL2" s="16"/>
      <c r="AM2" s="16"/>
      <c r="AN2" s="16"/>
      <c r="AO2" s="16"/>
      <c r="AP2" s="16"/>
      <c r="AQ2" s="16"/>
      <c r="AR2" s="16"/>
      <c r="AS2" s="16"/>
      <c r="AT2" s="16"/>
      <c r="AU2" s="16"/>
      <c r="AV2" s="16"/>
      <c r="AW2" s="16"/>
      <c r="AX2" s="16"/>
      <c r="AY2" s="16"/>
      <c r="AZ2" s="16"/>
      <c r="BA2" s="16"/>
      <c r="BB2" s="16"/>
      <c r="BC2" s="16"/>
      <c r="BD2" s="16"/>
      <c r="BE2" s="16"/>
      <c r="BF2" s="16"/>
      <c r="BG2" s="16"/>
      <c r="BH2" s="16"/>
      <c r="BI2" s="16"/>
      <c r="BJ2" s="16"/>
      <c r="BK2" s="16"/>
      <c r="BL2" s="16"/>
      <c r="BM2" s="16"/>
      <c r="BN2" s="16"/>
      <c r="BO2" s="16"/>
      <c r="BP2" s="16"/>
      <c r="BQ2" s="16"/>
      <c r="BR2" s="16"/>
      <c r="BS2" s="16"/>
      <c r="BT2" s="16"/>
      <c r="BU2" s="16"/>
      <c r="BV2" s="16"/>
      <c r="BW2" s="16"/>
      <c r="BX2" s="16"/>
      <c r="BY2" s="16"/>
      <c r="BZ2" s="16"/>
      <c r="CA2" s="16"/>
      <c r="CB2" s="16"/>
      <c r="CC2" s="16"/>
      <c r="CD2" s="16"/>
      <c r="CE2" s="16"/>
      <c r="CF2" s="16"/>
      <c r="CG2" s="16"/>
      <c r="CH2" s="16"/>
      <c r="CI2" s="16"/>
      <c r="CJ2" s="16"/>
      <c r="CK2" s="16"/>
      <c r="CL2" s="16"/>
      <c r="CM2" s="16"/>
      <c r="CN2" s="16"/>
      <c r="CO2" s="16"/>
      <c r="CP2" s="16"/>
      <c r="CQ2" s="16"/>
      <c r="CR2" s="16"/>
      <c r="CS2" s="16"/>
      <c r="CT2" s="16"/>
      <c r="CU2" s="16"/>
      <c r="CV2" s="16"/>
      <c r="CW2" s="16"/>
      <c r="CX2" s="16"/>
      <c r="CY2" s="16"/>
      <c r="CZ2" s="16"/>
      <c r="DA2" s="16"/>
      <c r="DB2" s="16"/>
      <c r="DC2" s="16"/>
      <c r="DD2" s="16"/>
      <c r="DE2" s="16"/>
      <c r="DF2" s="16"/>
      <c r="DG2" s="16"/>
      <c r="DH2" s="16"/>
      <c r="DI2" s="16"/>
      <c r="DJ2" s="16"/>
      <c r="DK2" s="16"/>
      <c r="DL2" s="16"/>
      <c r="DM2" s="16"/>
      <c r="DN2" s="16"/>
      <c r="DO2" s="16"/>
      <c r="DP2" s="16"/>
      <c r="DQ2" s="16"/>
      <c r="DR2" s="16"/>
      <c r="DS2" s="16"/>
      <c r="DT2" s="16"/>
      <c r="DU2" s="16"/>
      <c r="DV2" s="16"/>
      <c r="DW2" s="16"/>
      <c r="DX2" s="16"/>
      <c r="DY2" s="16"/>
      <c r="DZ2" s="16"/>
      <c r="EA2" s="16"/>
      <c r="EB2" s="16"/>
      <c r="EC2" s="16"/>
      <c r="ED2" s="16"/>
      <c r="EE2" s="16"/>
      <c r="EF2" s="16"/>
      <c r="EG2" s="16"/>
      <c r="EH2" s="16"/>
      <c r="EI2" s="16"/>
      <c r="EJ2" s="16"/>
      <c r="EK2" s="16"/>
      <c r="EL2" s="16"/>
      <c r="EM2" s="16"/>
      <c r="EN2" s="16"/>
      <c r="EO2" s="16"/>
      <c r="EP2" s="16"/>
      <c r="EQ2" s="16"/>
      <c r="ER2" s="16"/>
      <c r="ES2" s="16"/>
      <c r="ET2" s="16"/>
      <c r="EU2" s="16"/>
      <c r="EV2" s="16"/>
      <c r="EW2" s="16"/>
      <c r="EX2" s="16"/>
      <c r="EY2" s="16"/>
      <c r="EZ2" s="16"/>
      <c r="FA2" s="16"/>
      <c r="FB2" s="16"/>
      <c r="FC2" s="16"/>
      <c r="FD2" s="16"/>
      <c r="FE2" s="16"/>
      <c r="FF2" s="16"/>
      <c r="FG2" s="16"/>
      <c r="FH2" s="16"/>
      <c r="FI2" s="16"/>
      <c r="FJ2" s="16"/>
      <c r="FK2" s="16"/>
      <c r="FL2" s="16"/>
      <c r="FM2" s="16"/>
      <c r="FN2" s="16"/>
      <c r="FO2" s="16"/>
      <c r="FP2" s="16"/>
      <c r="FQ2" s="16"/>
      <c r="FR2" s="16"/>
      <c r="FS2" s="16"/>
      <c r="FT2" s="16"/>
      <c r="FU2" s="16"/>
      <c r="FV2" s="16"/>
      <c r="FW2" s="16"/>
      <c r="FX2" s="16"/>
      <c r="FY2" s="16"/>
      <c r="FZ2" s="16"/>
      <c r="GA2" s="16"/>
      <c r="GB2" s="16"/>
      <c r="GC2" s="16"/>
      <c r="GD2" s="16"/>
      <c r="GE2" s="16"/>
      <c r="GF2" s="16"/>
      <c r="GG2" s="16"/>
      <c r="GH2" s="16"/>
      <c r="GI2" s="16"/>
      <c r="GJ2" s="16"/>
      <c r="GK2" s="16"/>
      <c r="GL2" s="16"/>
      <c r="GM2" s="16"/>
      <c r="GN2" s="16"/>
      <c r="GO2" s="16"/>
      <c r="GP2" s="16"/>
      <c r="GQ2" s="16"/>
      <c r="GR2" s="16"/>
      <c r="GS2" s="16"/>
      <c r="GT2" s="16"/>
      <c r="GU2" s="16"/>
      <c r="GV2" s="16"/>
      <c r="GW2" s="16"/>
      <c r="GX2" s="16"/>
      <c r="GY2" s="16"/>
      <c r="GZ2" s="16"/>
      <c r="HA2" s="16"/>
      <c r="HB2" s="16"/>
      <c r="HC2" s="16"/>
      <c r="HD2" s="16"/>
      <c r="HE2" s="16"/>
      <c r="HF2" s="16"/>
      <c r="HG2" s="16"/>
      <c r="HH2" s="16"/>
      <c r="HI2" s="16"/>
      <c r="HJ2" s="16"/>
      <c r="HK2" s="16"/>
      <c r="HL2" s="16"/>
      <c r="HM2" s="16"/>
      <c r="HN2" s="16"/>
      <c r="HO2" s="16"/>
      <c r="HP2" s="16"/>
      <c r="HQ2" s="16"/>
      <c r="HR2" s="16"/>
      <c r="HS2" s="16"/>
      <c r="HT2" s="16"/>
      <c r="HU2" s="16"/>
      <c r="HV2" s="16"/>
      <c r="HW2" s="16"/>
      <c r="HX2" s="16"/>
      <c r="HY2" s="16"/>
      <c r="HZ2" s="16"/>
      <c r="IA2" s="16"/>
      <c r="IB2" s="16"/>
      <c r="IC2" s="16"/>
      <c r="ID2" s="16"/>
      <c r="IE2" s="16"/>
      <c r="IF2" s="16"/>
      <c r="IG2" s="16"/>
      <c r="IH2" s="16"/>
      <c r="II2" s="16"/>
      <c r="IJ2" s="16"/>
      <c r="IK2" s="16"/>
      <c r="IL2" s="16"/>
      <c r="IM2" s="16"/>
      <c r="IN2" s="16"/>
      <c r="IO2" s="16"/>
      <c r="IP2" s="16"/>
      <c r="IQ2" s="16"/>
      <c r="IR2" s="16"/>
      <c r="IS2" s="16"/>
      <c r="IT2" s="16"/>
      <c r="IU2" s="16"/>
      <c r="IV2" s="16"/>
      <c r="IW2" s="16"/>
    </row>
    <row r="3" spans="1:257" s="17" customFormat="1" ht="27">
      <c r="A3" s="31"/>
      <c r="B3" s="1"/>
      <c r="C3" s="1"/>
      <c r="D3" s="22"/>
      <c r="E3" s="21"/>
      <c r="F3" s="21"/>
      <c r="G3" s="21"/>
      <c r="H3" s="21"/>
      <c r="I3" s="21"/>
      <c r="J3" s="21"/>
      <c r="K3" s="21"/>
      <c r="L3" s="185"/>
      <c r="M3" s="21"/>
      <c r="N3" s="30"/>
      <c r="O3" s="21"/>
      <c r="P3" s="16"/>
      <c r="Q3" s="16"/>
      <c r="R3" s="16"/>
      <c r="S3" s="16"/>
      <c r="T3" s="16"/>
      <c r="U3" s="16"/>
      <c r="V3" s="16"/>
      <c r="W3" s="16"/>
      <c r="X3" s="16"/>
      <c r="Y3" s="16"/>
      <c r="Z3" s="16"/>
      <c r="AA3" s="16"/>
      <c r="AB3" s="16"/>
      <c r="AC3" s="16"/>
      <c r="AD3" s="16"/>
      <c r="AE3" s="16"/>
      <c r="AF3" s="16"/>
      <c r="AG3" s="16"/>
      <c r="AH3" s="16"/>
      <c r="AI3" s="16"/>
      <c r="AJ3" s="16"/>
      <c r="AK3" s="16"/>
      <c r="AL3" s="16"/>
      <c r="AM3" s="16"/>
      <c r="AN3" s="16"/>
      <c r="AO3" s="16"/>
      <c r="AP3" s="16"/>
      <c r="AQ3" s="16"/>
      <c r="AR3" s="16"/>
      <c r="AS3" s="16"/>
      <c r="AT3" s="16"/>
      <c r="AU3" s="16"/>
      <c r="AV3" s="16"/>
      <c r="AW3" s="16"/>
      <c r="AX3" s="16"/>
      <c r="AY3" s="16"/>
      <c r="AZ3" s="16"/>
      <c r="BA3" s="16"/>
      <c r="BB3" s="16"/>
      <c r="BC3" s="16"/>
      <c r="BD3" s="16"/>
      <c r="BE3" s="16"/>
      <c r="BF3" s="16"/>
      <c r="BG3" s="16"/>
      <c r="BH3" s="16"/>
      <c r="BI3" s="16"/>
      <c r="BJ3" s="16"/>
      <c r="BK3" s="16"/>
      <c r="BL3" s="16"/>
      <c r="BM3" s="16"/>
      <c r="BN3" s="16"/>
      <c r="BO3" s="16"/>
      <c r="BP3" s="16"/>
      <c r="BQ3" s="16"/>
      <c r="BR3" s="16"/>
      <c r="BS3" s="16"/>
      <c r="BT3" s="16"/>
      <c r="BU3" s="16"/>
      <c r="BV3" s="16"/>
      <c r="BW3" s="16"/>
      <c r="BX3" s="16"/>
      <c r="BY3" s="16"/>
      <c r="BZ3" s="16"/>
      <c r="CA3" s="16"/>
      <c r="CB3" s="16"/>
      <c r="CC3" s="16"/>
      <c r="CD3" s="16"/>
      <c r="CE3" s="16"/>
      <c r="CF3" s="16"/>
      <c r="CG3" s="16"/>
      <c r="CH3" s="16"/>
      <c r="CI3" s="16"/>
      <c r="CJ3" s="16"/>
      <c r="CK3" s="16"/>
      <c r="CL3" s="16"/>
      <c r="CM3" s="16"/>
      <c r="CN3" s="16"/>
      <c r="CO3" s="16"/>
      <c r="CP3" s="16"/>
      <c r="CQ3" s="16"/>
      <c r="CR3" s="16"/>
      <c r="CS3" s="16"/>
      <c r="CT3" s="16"/>
      <c r="CU3" s="16"/>
      <c r="CV3" s="16"/>
      <c r="CW3" s="16"/>
      <c r="CX3" s="16"/>
      <c r="CY3" s="16"/>
      <c r="CZ3" s="16"/>
      <c r="DA3" s="16"/>
      <c r="DB3" s="16"/>
      <c r="DC3" s="16"/>
      <c r="DD3" s="16"/>
      <c r="DE3" s="16"/>
      <c r="DF3" s="16"/>
      <c r="DG3" s="16"/>
      <c r="DH3" s="16"/>
      <c r="DI3" s="16"/>
      <c r="DJ3" s="16"/>
      <c r="DK3" s="16"/>
      <c r="DL3" s="16"/>
      <c r="DM3" s="16"/>
      <c r="DN3" s="16"/>
      <c r="DO3" s="16"/>
      <c r="DP3" s="16"/>
      <c r="DQ3" s="16"/>
      <c r="DR3" s="16"/>
      <c r="DS3" s="16"/>
      <c r="DT3" s="16"/>
      <c r="DU3" s="16"/>
      <c r="DV3" s="16"/>
      <c r="DW3" s="16"/>
      <c r="DX3" s="16"/>
      <c r="DY3" s="16"/>
      <c r="DZ3" s="16"/>
      <c r="EA3" s="16"/>
      <c r="EB3" s="16"/>
      <c r="EC3" s="16"/>
      <c r="ED3" s="16"/>
      <c r="EE3" s="16"/>
      <c r="EF3" s="16"/>
      <c r="EG3" s="16"/>
      <c r="EH3" s="16"/>
      <c r="EI3" s="16"/>
      <c r="EJ3" s="16"/>
      <c r="EK3" s="16"/>
      <c r="EL3" s="16"/>
      <c r="EM3" s="16"/>
      <c r="EN3" s="16"/>
      <c r="EO3" s="16"/>
      <c r="EP3" s="16"/>
      <c r="EQ3" s="16"/>
      <c r="ER3" s="16"/>
      <c r="ES3" s="16"/>
      <c r="ET3" s="16"/>
      <c r="EU3" s="16"/>
      <c r="EV3" s="16"/>
      <c r="EW3" s="16"/>
      <c r="EX3" s="16"/>
      <c r="EY3" s="16"/>
      <c r="EZ3" s="16"/>
      <c r="FA3" s="16"/>
      <c r="FB3" s="16"/>
      <c r="FC3" s="16"/>
      <c r="FD3" s="16"/>
      <c r="FE3" s="16"/>
      <c r="FF3" s="16"/>
      <c r="FG3" s="16"/>
      <c r="FH3" s="16"/>
      <c r="FI3" s="16"/>
      <c r="FJ3" s="16"/>
      <c r="FK3" s="16"/>
      <c r="FL3" s="16"/>
      <c r="FM3" s="16"/>
      <c r="FN3" s="16"/>
      <c r="FO3" s="16"/>
      <c r="FP3" s="16"/>
      <c r="FQ3" s="16"/>
      <c r="FR3" s="16"/>
      <c r="FS3" s="16"/>
      <c r="FT3" s="16"/>
      <c r="FU3" s="16"/>
      <c r="FV3" s="16"/>
      <c r="FW3" s="16"/>
      <c r="FX3" s="16"/>
      <c r="FY3" s="16"/>
      <c r="FZ3" s="16"/>
      <c r="GA3" s="16"/>
      <c r="GB3" s="16"/>
      <c r="GC3" s="16"/>
      <c r="GD3" s="16"/>
      <c r="GE3" s="16"/>
      <c r="GF3" s="16"/>
      <c r="GG3" s="16"/>
      <c r="GH3" s="16"/>
      <c r="GI3" s="16"/>
      <c r="GJ3" s="16"/>
      <c r="GK3" s="16"/>
      <c r="GL3" s="16"/>
      <c r="GM3" s="16"/>
      <c r="GN3" s="16"/>
      <c r="GO3" s="16"/>
      <c r="GP3" s="16"/>
      <c r="GQ3" s="16"/>
      <c r="GR3" s="16"/>
      <c r="GS3" s="16"/>
      <c r="GT3" s="16"/>
      <c r="GU3" s="16"/>
      <c r="GV3" s="16"/>
      <c r="GW3" s="16"/>
      <c r="GX3" s="16"/>
      <c r="GY3" s="16"/>
      <c r="GZ3" s="16"/>
      <c r="HA3" s="16"/>
      <c r="HB3" s="16"/>
      <c r="HC3" s="16"/>
      <c r="HD3" s="16"/>
      <c r="HE3" s="16"/>
      <c r="HF3" s="16"/>
      <c r="HG3" s="16"/>
      <c r="HH3" s="16"/>
      <c r="HI3" s="16"/>
      <c r="HJ3" s="16"/>
      <c r="HK3" s="16"/>
      <c r="HL3" s="16"/>
      <c r="HM3" s="16"/>
      <c r="HN3" s="16"/>
      <c r="HO3" s="16"/>
      <c r="HP3" s="16"/>
      <c r="HQ3" s="16"/>
      <c r="HR3" s="16"/>
      <c r="HS3" s="16"/>
      <c r="HT3" s="16"/>
      <c r="HU3" s="16"/>
      <c r="HV3" s="16"/>
      <c r="HW3" s="16"/>
      <c r="HX3" s="16"/>
      <c r="HY3" s="16"/>
      <c r="HZ3" s="16"/>
      <c r="IA3" s="16"/>
      <c r="IB3" s="16"/>
      <c r="IC3" s="16"/>
      <c r="ID3" s="16"/>
      <c r="IE3" s="16"/>
      <c r="IF3" s="16"/>
      <c r="IG3" s="16"/>
      <c r="IH3" s="16"/>
      <c r="II3" s="16"/>
      <c r="IJ3" s="16"/>
      <c r="IK3" s="16"/>
      <c r="IL3" s="16"/>
      <c r="IM3" s="16"/>
      <c r="IN3" s="16"/>
      <c r="IO3" s="16"/>
      <c r="IP3" s="16"/>
      <c r="IQ3" s="16"/>
      <c r="IR3" s="16"/>
      <c r="IS3" s="16"/>
      <c r="IT3" s="16"/>
      <c r="IU3" s="16"/>
      <c r="IV3" s="16"/>
      <c r="IW3" s="16"/>
    </row>
    <row r="4" spans="1:257" s="17" customFormat="1" ht="59.25" customHeight="1">
      <c r="A4" s="464" t="s">
        <v>321</v>
      </c>
      <c r="B4" s="464"/>
      <c r="C4" s="464"/>
      <c r="D4" s="480" t="s">
        <v>322</v>
      </c>
      <c r="E4" s="481"/>
      <c r="F4" s="481"/>
      <c r="G4" s="481"/>
      <c r="H4" s="481"/>
      <c r="I4" s="481"/>
      <c r="J4" s="481"/>
      <c r="K4" s="481"/>
      <c r="L4" s="481"/>
      <c r="M4" s="481"/>
      <c r="N4" s="482"/>
      <c r="O4" s="164"/>
      <c r="P4" s="16"/>
      <c r="Q4" s="16"/>
      <c r="R4" s="16"/>
      <c r="S4" s="16"/>
      <c r="T4" s="16"/>
      <c r="U4" s="16"/>
      <c r="V4" s="16"/>
      <c r="W4" s="16"/>
      <c r="X4" s="16"/>
      <c r="Y4" s="16"/>
      <c r="Z4" s="16"/>
      <c r="AA4" s="16"/>
      <c r="AB4" s="16"/>
      <c r="AC4" s="16"/>
      <c r="AD4" s="16"/>
      <c r="AE4" s="16"/>
      <c r="AF4" s="16"/>
      <c r="AG4" s="16"/>
      <c r="AH4" s="16"/>
      <c r="AI4" s="16"/>
      <c r="AJ4" s="16"/>
      <c r="AK4" s="16"/>
      <c r="AL4" s="16"/>
      <c r="AM4" s="16"/>
      <c r="AN4" s="16"/>
      <c r="AO4" s="16"/>
      <c r="AP4" s="16"/>
      <c r="AQ4" s="16"/>
      <c r="AR4" s="16"/>
      <c r="AS4" s="16"/>
      <c r="AT4" s="16"/>
      <c r="AU4" s="16"/>
      <c r="AV4" s="16"/>
      <c r="AW4" s="16"/>
      <c r="AX4" s="16"/>
      <c r="AY4" s="16"/>
      <c r="AZ4" s="16"/>
      <c r="BA4" s="16"/>
      <c r="BB4" s="16"/>
      <c r="BC4" s="16"/>
      <c r="BD4" s="16"/>
      <c r="BE4" s="16"/>
      <c r="BF4" s="16"/>
      <c r="BG4" s="16"/>
      <c r="BH4" s="16"/>
      <c r="BI4" s="16"/>
      <c r="BJ4" s="16"/>
      <c r="BK4" s="16"/>
      <c r="BL4" s="16"/>
      <c r="BM4" s="16"/>
      <c r="BN4" s="16"/>
      <c r="BO4" s="16"/>
      <c r="BP4" s="16"/>
      <c r="BQ4" s="16"/>
      <c r="BR4" s="16"/>
      <c r="BS4" s="16"/>
      <c r="BT4" s="16"/>
      <c r="BU4" s="16"/>
      <c r="BV4" s="16"/>
      <c r="BW4" s="16"/>
      <c r="BX4" s="16"/>
      <c r="BY4" s="16"/>
      <c r="BZ4" s="16"/>
      <c r="CA4" s="16"/>
      <c r="CB4" s="16"/>
      <c r="CC4" s="16"/>
      <c r="CD4" s="16"/>
      <c r="CE4" s="16"/>
      <c r="CF4" s="16"/>
      <c r="CG4" s="16"/>
      <c r="CH4" s="16"/>
      <c r="CI4" s="16"/>
      <c r="CJ4" s="16"/>
      <c r="CK4" s="16"/>
      <c r="CL4" s="16"/>
      <c r="CM4" s="16"/>
      <c r="CN4" s="16"/>
      <c r="CO4" s="16"/>
      <c r="CP4" s="16"/>
      <c r="CQ4" s="16"/>
      <c r="CR4" s="16"/>
      <c r="CS4" s="16"/>
      <c r="CT4" s="16"/>
      <c r="CU4" s="16"/>
      <c r="CV4" s="16"/>
      <c r="CW4" s="16"/>
      <c r="CX4" s="16"/>
      <c r="CY4" s="16"/>
      <c r="CZ4" s="16"/>
      <c r="DA4" s="16"/>
      <c r="DB4" s="16"/>
      <c r="DC4" s="16"/>
      <c r="DD4" s="16"/>
      <c r="DE4" s="16"/>
      <c r="DF4" s="16"/>
      <c r="DG4" s="16"/>
      <c r="DH4" s="16"/>
      <c r="DI4" s="16"/>
      <c r="DJ4" s="16"/>
      <c r="DK4" s="16"/>
      <c r="DL4" s="16"/>
      <c r="DM4" s="16"/>
      <c r="DN4" s="16"/>
      <c r="DO4" s="16"/>
      <c r="DP4" s="16"/>
      <c r="DQ4" s="16"/>
      <c r="DR4" s="16"/>
      <c r="DS4" s="16"/>
      <c r="DT4" s="16"/>
      <c r="DU4" s="16"/>
      <c r="DV4" s="16"/>
      <c r="DW4" s="16"/>
      <c r="DX4" s="16"/>
      <c r="DY4" s="16"/>
      <c r="DZ4" s="16"/>
      <c r="EA4" s="16"/>
      <c r="EB4" s="16"/>
      <c r="EC4" s="16"/>
      <c r="ED4" s="16"/>
      <c r="EE4" s="16"/>
      <c r="EF4" s="16"/>
      <c r="EG4" s="16"/>
      <c r="EH4" s="16"/>
      <c r="EI4" s="16"/>
      <c r="EJ4" s="16"/>
      <c r="EK4" s="16"/>
      <c r="EL4" s="16"/>
      <c r="EM4" s="16"/>
      <c r="EN4" s="16"/>
      <c r="EO4" s="16"/>
      <c r="EP4" s="16"/>
      <c r="EQ4" s="16"/>
      <c r="ER4" s="16"/>
      <c r="ES4" s="16"/>
      <c r="ET4" s="16"/>
      <c r="EU4" s="16"/>
      <c r="EV4" s="16"/>
      <c r="EW4" s="16"/>
      <c r="EX4" s="16"/>
      <c r="EY4" s="16"/>
      <c r="EZ4" s="16"/>
      <c r="FA4" s="16"/>
      <c r="FB4" s="16"/>
      <c r="FC4" s="16"/>
      <c r="FD4" s="16"/>
      <c r="FE4" s="16"/>
      <c r="FF4" s="16"/>
      <c r="FG4" s="16"/>
      <c r="FH4" s="16"/>
      <c r="FI4" s="16"/>
      <c r="FJ4" s="16"/>
      <c r="FK4" s="16"/>
      <c r="FL4" s="16"/>
      <c r="FM4" s="16"/>
      <c r="FN4" s="16"/>
      <c r="FO4" s="16"/>
      <c r="FP4" s="16"/>
      <c r="FQ4" s="16"/>
      <c r="FR4" s="16"/>
      <c r="FS4" s="16"/>
      <c r="FT4" s="16"/>
      <c r="FU4" s="16"/>
      <c r="FV4" s="16"/>
      <c r="FW4" s="16"/>
      <c r="FX4" s="16"/>
      <c r="FY4" s="16"/>
      <c r="FZ4" s="16"/>
      <c r="GA4" s="16"/>
      <c r="GB4" s="16"/>
      <c r="GC4" s="16"/>
      <c r="GD4" s="16"/>
      <c r="GE4" s="16"/>
      <c r="GF4" s="16"/>
      <c r="GG4" s="16"/>
      <c r="GH4" s="16"/>
      <c r="GI4" s="16"/>
      <c r="GJ4" s="16"/>
      <c r="GK4" s="16"/>
      <c r="GL4" s="16"/>
      <c r="GM4" s="16"/>
      <c r="GN4" s="16"/>
      <c r="GO4" s="16"/>
      <c r="GP4" s="16"/>
      <c r="GQ4" s="16"/>
      <c r="GR4" s="16"/>
      <c r="GS4" s="16"/>
      <c r="GT4" s="16"/>
      <c r="GU4" s="16"/>
      <c r="GV4" s="16"/>
      <c r="GW4" s="16"/>
      <c r="GX4" s="16"/>
      <c r="GY4" s="16"/>
      <c r="GZ4" s="16"/>
      <c r="HA4" s="16"/>
      <c r="HB4" s="16"/>
      <c r="HC4" s="16"/>
      <c r="HD4" s="16"/>
      <c r="HE4" s="16"/>
      <c r="HF4" s="16"/>
      <c r="HG4" s="16"/>
      <c r="HH4" s="16"/>
      <c r="HI4" s="16"/>
      <c r="HJ4" s="16"/>
      <c r="HK4" s="16"/>
      <c r="HL4" s="16"/>
      <c r="HM4" s="16"/>
      <c r="HN4" s="16"/>
      <c r="HO4" s="16"/>
      <c r="HP4" s="16"/>
      <c r="HQ4" s="16"/>
      <c r="HR4" s="16"/>
      <c r="HS4" s="16"/>
      <c r="HT4" s="16"/>
      <c r="HU4" s="16"/>
      <c r="HV4" s="16"/>
      <c r="HW4" s="16"/>
      <c r="HX4" s="16"/>
      <c r="HY4" s="16"/>
      <c r="HZ4" s="16"/>
      <c r="IA4" s="16"/>
      <c r="IB4" s="16"/>
      <c r="IC4" s="16"/>
      <c r="ID4" s="16"/>
      <c r="IE4" s="16"/>
      <c r="IF4" s="16"/>
      <c r="IG4" s="16"/>
      <c r="IH4" s="16"/>
      <c r="II4" s="16"/>
      <c r="IJ4" s="16"/>
      <c r="IK4" s="16"/>
      <c r="IL4" s="16"/>
      <c r="IM4" s="16"/>
      <c r="IN4" s="16"/>
      <c r="IO4" s="16"/>
      <c r="IP4" s="16"/>
      <c r="IQ4" s="16"/>
      <c r="IR4" s="16"/>
      <c r="IS4" s="16"/>
      <c r="IT4" s="16"/>
      <c r="IU4" s="16"/>
      <c r="IV4" s="16"/>
      <c r="IW4" s="16"/>
    </row>
    <row r="5" spans="1:257" s="17" customFormat="1" ht="195.75" customHeight="1">
      <c r="A5" s="485" t="s">
        <v>323</v>
      </c>
      <c r="B5" s="485"/>
      <c r="C5" s="485"/>
      <c r="D5" s="493" t="s">
        <v>324</v>
      </c>
      <c r="E5" s="494"/>
      <c r="F5" s="494"/>
      <c r="G5" s="494"/>
      <c r="H5" s="494"/>
      <c r="I5" s="494"/>
      <c r="J5" s="494"/>
      <c r="K5" s="494"/>
      <c r="L5" s="494"/>
      <c r="M5" s="494"/>
      <c r="N5" s="495"/>
      <c r="O5" s="165"/>
      <c r="P5" s="16"/>
      <c r="Q5" s="16"/>
      <c r="R5" s="16"/>
      <c r="S5" s="16"/>
      <c r="T5" s="16"/>
      <c r="U5" s="16"/>
      <c r="V5" s="16"/>
      <c r="W5" s="16"/>
      <c r="X5" s="16"/>
      <c r="Y5" s="16"/>
      <c r="Z5" s="16"/>
      <c r="AA5" s="16"/>
      <c r="AB5" s="16"/>
      <c r="AC5" s="16"/>
      <c r="AD5" s="16"/>
      <c r="AE5" s="16"/>
      <c r="AF5" s="16"/>
      <c r="AG5" s="16"/>
      <c r="AH5" s="16"/>
      <c r="AI5" s="16"/>
      <c r="AJ5" s="16"/>
      <c r="AK5" s="16"/>
      <c r="AL5" s="16"/>
      <c r="AM5" s="16"/>
      <c r="AN5" s="16"/>
      <c r="AO5" s="16"/>
      <c r="AP5" s="16"/>
      <c r="AQ5" s="16"/>
      <c r="AR5" s="16"/>
      <c r="AS5" s="16"/>
      <c r="AT5" s="16"/>
      <c r="AU5" s="16"/>
      <c r="AV5" s="16"/>
      <c r="AW5" s="16"/>
      <c r="AX5" s="16"/>
      <c r="AY5" s="16"/>
      <c r="AZ5" s="16"/>
      <c r="BA5" s="16"/>
      <c r="BB5" s="16"/>
      <c r="BC5" s="16"/>
      <c r="BD5" s="16"/>
      <c r="BE5" s="16"/>
      <c r="BF5" s="16"/>
      <c r="BG5" s="16"/>
      <c r="BH5" s="16"/>
      <c r="BI5" s="16"/>
      <c r="BJ5" s="16"/>
      <c r="BK5" s="16"/>
      <c r="BL5" s="16"/>
      <c r="BM5" s="16"/>
      <c r="BN5" s="16"/>
      <c r="BO5" s="16"/>
      <c r="BP5" s="16"/>
      <c r="BQ5" s="16"/>
      <c r="BR5" s="16"/>
      <c r="BS5" s="16"/>
      <c r="BT5" s="16"/>
      <c r="BU5" s="16"/>
      <c r="BV5" s="16"/>
      <c r="BW5" s="16"/>
      <c r="BX5" s="16"/>
      <c r="BY5" s="16"/>
      <c r="BZ5" s="16"/>
      <c r="CA5" s="16"/>
      <c r="CB5" s="16"/>
      <c r="CC5" s="16"/>
      <c r="CD5" s="16"/>
      <c r="CE5" s="16"/>
      <c r="CF5" s="16"/>
      <c r="CG5" s="16"/>
      <c r="CH5" s="16"/>
      <c r="CI5" s="16"/>
      <c r="CJ5" s="16"/>
      <c r="CK5" s="16"/>
      <c r="CL5" s="16"/>
      <c r="CM5" s="16"/>
      <c r="CN5" s="16"/>
      <c r="CO5" s="16"/>
      <c r="CP5" s="16"/>
      <c r="CQ5" s="16"/>
      <c r="CR5" s="16"/>
      <c r="CS5" s="16"/>
      <c r="CT5" s="16"/>
      <c r="CU5" s="16"/>
      <c r="CV5" s="16"/>
      <c r="CW5" s="16"/>
      <c r="CX5" s="16"/>
      <c r="CY5" s="16"/>
      <c r="CZ5" s="16"/>
      <c r="DA5" s="16"/>
      <c r="DB5" s="16"/>
      <c r="DC5" s="16"/>
      <c r="DD5" s="16"/>
      <c r="DE5" s="16"/>
      <c r="DF5" s="16"/>
      <c r="DG5" s="16"/>
      <c r="DH5" s="16"/>
      <c r="DI5" s="16"/>
      <c r="DJ5" s="16"/>
      <c r="DK5" s="16"/>
      <c r="DL5" s="16"/>
      <c r="DM5" s="16"/>
      <c r="DN5" s="16"/>
      <c r="DO5" s="16"/>
      <c r="DP5" s="16"/>
      <c r="DQ5" s="16"/>
      <c r="DR5" s="16"/>
      <c r="DS5" s="16"/>
      <c r="DT5" s="16"/>
      <c r="DU5" s="16"/>
      <c r="DV5" s="16"/>
      <c r="DW5" s="16"/>
      <c r="DX5" s="16"/>
      <c r="DY5" s="16"/>
      <c r="DZ5" s="16"/>
      <c r="EA5" s="16"/>
      <c r="EB5" s="16"/>
      <c r="EC5" s="16"/>
      <c r="ED5" s="16"/>
      <c r="EE5" s="16"/>
      <c r="EF5" s="16"/>
      <c r="EG5" s="16"/>
      <c r="EH5" s="16"/>
      <c r="EI5" s="16"/>
      <c r="EJ5" s="16"/>
      <c r="EK5" s="16"/>
      <c r="EL5" s="16"/>
      <c r="EM5" s="16"/>
      <c r="EN5" s="16"/>
      <c r="EO5" s="16"/>
      <c r="EP5" s="16"/>
      <c r="EQ5" s="16"/>
      <c r="ER5" s="16"/>
      <c r="ES5" s="16"/>
      <c r="ET5" s="16"/>
      <c r="EU5" s="16"/>
      <c r="EV5" s="16"/>
      <c r="EW5" s="16"/>
      <c r="EX5" s="16"/>
      <c r="EY5" s="16"/>
      <c r="EZ5" s="16"/>
      <c r="FA5" s="16"/>
      <c r="FB5" s="16"/>
      <c r="FC5" s="16"/>
      <c r="FD5" s="16"/>
      <c r="FE5" s="16"/>
      <c r="FF5" s="16"/>
      <c r="FG5" s="16"/>
      <c r="FH5" s="16"/>
      <c r="FI5" s="16"/>
      <c r="FJ5" s="16"/>
      <c r="FK5" s="16"/>
      <c r="FL5" s="16"/>
      <c r="FM5" s="16"/>
      <c r="FN5" s="16"/>
      <c r="FO5" s="16"/>
      <c r="FP5" s="16"/>
      <c r="FQ5" s="16"/>
      <c r="FR5" s="16"/>
      <c r="FS5" s="16"/>
      <c r="FT5" s="16"/>
      <c r="FU5" s="16"/>
      <c r="FV5" s="16"/>
      <c r="FW5" s="16"/>
      <c r="FX5" s="16"/>
      <c r="FY5" s="16"/>
      <c r="FZ5" s="16"/>
      <c r="GA5" s="16"/>
      <c r="GB5" s="16"/>
      <c r="GC5" s="16"/>
      <c r="GD5" s="16"/>
      <c r="GE5" s="16"/>
      <c r="GF5" s="16"/>
      <c r="GG5" s="16"/>
      <c r="GH5" s="16"/>
      <c r="GI5" s="16"/>
      <c r="GJ5" s="16"/>
      <c r="GK5" s="16"/>
      <c r="GL5" s="16"/>
      <c r="GM5" s="16"/>
      <c r="GN5" s="16"/>
      <c r="GO5" s="16"/>
      <c r="GP5" s="16"/>
      <c r="GQ5" s="16"/>
      <c r="GR5" s="16"/>
      <c r="GS5" s="16"/>
      <c r="GT5" s="16"/>
      <c r="GU5" s="16"/>
      <c r="GV5" s="16"/>
      <c r="GW5" s="16"/>
      <c r="GX5" s="16"/>
      <c r="GY5" s="16"/>
      <c r="GZ5" s="16"/>
      <c r="HA5" s="16"/>
      <c r="HB5" s="16"/>
      <c r="HC5" s="16"/>
      <c r="HD5" s="16"/>
      <c r="HE5" s="16"/>
      <c r="HF5" s="16"/>
      <c r="HG5" s="16"/>
      <c r="HH5" s="16"/>
      <c r="HI5" s="16"/>
      <c r="HJ5" s="16"/>
      <c r="HK5" s="16"/>
      <c r="HL5" s="16"/>
      <c r="HM5" s="16"/>
      <c r="HN5" s="16"/>
      <c r="HO5" s="16"/>
      <c r="HP5" s="16"/>
      <c r="HQ5" s="16"/>
      <c r="HR5" s="16"/>
      <c r="HS5" s="16"/>
      <c r="HT5" s="16"/>
      <c r="HU5" s="16"/>
      <c r="HV5" s="16"/>
      <c r="HW5" s="16"/>
      <c r="HX5" s="16"/>
      <c r="HY5" s="16"/>
      <c r="HZ5" s="16"/>
      <c r="IA5" s="16"/>
      <c r="IB5" s="16"/>
      <c r="IC5" s="16"/>
      <c r="ID5" s="16"/>
      <c r="IE5" s="16"/>
      <c r="IF5" s="16"/>
      <c r="IG5" s="16"/>
      <c r="IH5" s="16"/>
      <c r="II5" s="16"/>
      <c r="IJ5" s="16"/>
      <c r="IK5" s="16"/>
      <c r="IL5" s="16"/>
      <c r="IM5" s="16"/>
      <c r="IN5" s="16"/>
      <c r="IO5" s="16"/>
      <c r="IP5" s="16"/>
      <c r="IQ5" s="16"/>
      <c r="IR5" s="16"/>
      <c r="IS5" s="16"/>
      <c r="IT5" s="16"/>
      <c r="IU5" s="16"/>
      <c r="IV5" s="16"/>
      <c r="IW5" s="16"/>
    </row>
    <row r="6" spans="1:257" s="17" customFormat="1" ht="195.75" customHeight="1">
      <c r="A6" s="485" t="s">
        <v>325</v>
      </c>
      <c r="B6" s="485"/>
      <c r="C6" s="485"/>
      <c r="D6" s="493" t="s">
        <v>326</v>
      </c>
      <c r="E6" s="494"/>
      <c r="F6" s="494"/>
      <c r="G6" s="494"/>
      <c r="H6" s="494"/>
      <c r="I6" s="494"/>
      <c r="J6" s="494"/>
      <c r="K6" s="494"/>
      <c r="L6" s="494"/>
      <c r="M6" s="494"/>
      <c r="N6" s="495"/>
      <c r="O6" s="130"/>
      <c r="P6" s="16"/>
      <c r="Q6" s="16"/>
      <c r="R6" s="16"/>
      <c r="S6" s="16"/>
      <c r="T6" s="16"/>
      <c r="U6" s="16"/>
      <c r="V6" s="16"/>
      <c r="W6" s="16"/>
      <c r="X6" s="16"/>
      <c r="Y6" s="16"/>
      <c r="Z6" s="16"/>
      <c r="AA6" s="16"/>
      <c r="AB6" s="16"/>
      <c r="AC6" s="16"/>
      <c r="AD6" s="16"/>
      <c r="AE6" s="16"/>
      <c r="AF6" s="16"/>
      <c r="AG6" s="16"/>
      <c r="AH6" s="16"/>
      <c r="AI6" s="16"/>
      <c r="AJ6" s="16"/>
      <c r="AK6" s="16"/>
      <c r="AL6" s="16"/>
      <c r="AM6" s="16"/>
      <c r="AN6" s="16"/>
      <c r="AO6" s="16"/>
      <c r="AP6" s="16"/>
      <c r="AQ6" s="16"/>
      <c r="AR6" s="16"/>
      <c r="AS6" s="16"/>
      <c r="AT6" s="16"/>
      <c r="AU6" s="16"/>
      <c r="AV6" s="16"/>
      <c r="AW6" s="16"/>
      <c r="AX6" s="16"/>
      <c r="AY6" s="16"/>
      <c r="AZ6" s="16"/>
      <c r="BA6" s="16"/>
      <c r="BB6" s="16"/>
      <c r="BC6" s="16"/>
      <c r="BD6" s="16"/>
      <c r="BE6" s="16"/>
      <c r="BF6" s="16"/>
      <c r="BG6" s="16"/>
      <c r="BH6" s="16"/>
      <c r="BI6" s="16"/>
      <c r="BJ6" s="16"/>
      <c r="BK6" s="16"/>
      <c r="BL6" s="16"/>
      <c r="BM6" s="16"/>
      <c r="BN6" s="16"/>
      <c r="BO6" s="16"/>
      <c r="BP6" s="16"/>
      <c r="BQ6" s="16"/>
      <c r="BR6" s="16"/>
      <c r="BS6" s="16"/>
      <c r="BT6" s="16"/>
      <c r="BU6" s="16"/>
      <c r="BV6" s="16"/>
      <c r="BW6" s="16"/>
      <c r="BX6" s="16"/>
      <c r="BY6" s="16"/>
      <c r="BZ6" s="16"/>
      <c r="CA6" s="16"/>
      <c r="CB6" s="16"/>
      <c r="CC6" s="16"/>
      <c r="CD6" s="16"/>
      <c r="CE6" s="16"/>
      <c r="CF6" s="16"/>
      <c r="CG6" s="16"/>
      <c r="CH6" s="16"/>
      <c r="CI6" s="16"/>
      <c r="CJ6" s="16"/>
      <c r="CK6" s="16"/>
      <c r="CL6" s="16"/>
      <c r="CM6" s="16"/>
      <c r="CN6" s="16"/>
      <c r="CO6" s="16"/>
      <c r="CP6" s="16"/>
      <c r="CQ6" s="16"/>
      <c r="CR6" s="16"/>
      <c r="CS6" s="16"/>
      <c r="CT6" s="16"/>
      <c r="CU6" s="16"/>
      <c r="CV6" s="16"/>
      <c r="CW6" s="16"/>
      <c r="CX6" s="16"/>
      <c r="CY6" s="16"/>
      <c r="CZ6" s="16"/>
      <c r="DA6" s="16"/>
      <c r="DB6" s="16"/>
      <c r="DC6" s="16"/>
      <c r="DD6" s="16"/>
      <c r="DE6" s="16"/>
      <c r="DF6" s="16"/>
      <c r="DG6" s="16"/>
      <c r="DH6" s="16"/>
      <c r="DI6" s="16"/>
      <c r="DJ6" s="16"/>
      <c r="DK6" s="16"/>
      <c r="DL6" s="16"/>
      <c r="DM6" s="16"/>
      <c r="DN6" s="16"/>
      <c r="DO6" s="16"/>
      <c r="DP6" s="16"/>
      <c r="DQ6" s="16"/>
      <c r="DR6" s="16"/>
      <c r="DS6" s="16"/>
      <c r="DT6" s="16"/>
      <c r="DU6" s="16"/>
      <c r="DV6" s="16"/>
      <c r="DW6" s="16"/>
      <c r="DX6" s="16"/>
      <c r="DY6" s="16"/>
      <c r="DZ6" s="16"/>
      <c r="EA6" s="16"/>
      <c r="EB6" s="16"/>
      <c r="EC6" s="16"/>
      <c r="ED6" s="16"/>
      <c r="EE6" s="16"/>
      <c r="EF6" s="16"/>
      <c r="EG6" s="16"/>
      <c r="EH6" s="16"/>
      <c r="EI6" s="16"/>
      <c r="EJ6" s="16"/>
      <c r="EK6" s="16"/>
      <c r="EL6" s="16"/>
      <c r="EM6" s="16"/>
      <c r="EN6" s="16"/>
      <c r="EO6" s="16"/>
      <c r="EP6" s="16"/>
      <c r="EQ6" s="16"/>
      <c r="ER6" s="16"/>
      <c r="ES6" s="16"/>
      <c r="ET6" s="16"/>
      <c r="EU6" s="16"/>
      <c r="EV6" s="16"/>
      <c r="EW6" s="16"/>
      <c r="EX6" s="16"/>
      <c r="EY6" s="16"/>
      <c r="EZ6" s="16"/>
      <c r="FA6" s="16"/>
      <c r="FB6" s="16"/>
      <c r="FC6" s="16"/>
      <c r="FD6" s="16"/>
      <c r="FE6" s="16"/>
      <c r="FF6" s="16"/>
      <c r="FG6" s="16"/>
      <c r="FH6" s="16"/>
      <c r="FI6" s="16"/>
      <c r="FJ6" s="16"/>
      <c r="FK6" s="16"/>
      <c r="FL6" s="16"/>
      <c r="FM6" s="16"/>
      <c r="FN6" s="16"/>
      <c r="FO6" s="16"/>
      <c r="FP6" s="16"/>
      <c r="FQ6" s="16"/>
      <c r="FR6" s="16"/>
      <c r="FS6" s="16"/>
      <c r="FT6" s="16"/>
      <c r="FU6" s="16"/>
      <c r="FV6" s="16"/>
      <c r="FW6" s="16"/>
      <c r="FX6" s="16"/>
      <c r="FY6" s="16"/>
      <c r="FZ6" s="16"/>
      <c r="GA6" s="16"/>
      <c r="GB6" s="16"/>
      <c r="GC6" s="16"/>
      <c r="GD6" s="16"/>
      <c r="GE6" s="16"/>
      <c r="GF6" s="16"/>
      <c r="GG6" s="16"/>
      <c r="GH6" s="16"/>
      <c r="GI6" s="16"/>
      <c r="GJ6" s="16"/>
      <c r="GK6" s="16"/>
      <c r="GL6" s="16"/>
      <c r="GM6" s="16"/>
      <c r="GN6" s="16"/>
      <c r="GO6" s="16"/>
      <c r="GP6" s="16"/>
      <c r="GQ6" s="16"/>
      <c r="GR6" s="16"/>
      <c r="GS6" s="16"/>
      <c r="GT6" s="16"/>
      <c r="GU6" s="16"/>
      <c r="GV6" s="16"/>
      <c r="GW6" s="16"/>
      <c r="GX6" s="16"/>
      <c r="GY6" s="16"/>
      <c r="GZ6" s="16"/>
      <c r="HA6" s="16"/>
      <c r="HB6" s="16"/>
      <c r="HC6" s="16"/>
      <c r="HD6" s="16"/>
      <c r="HE6" s="16"/>
      <c r="HF6" s="16"/>
      <c r="HG6" s="16"/>
      <c r="HH6" s="16"/>
      <c r="HI6" s="16"/>
      <c r="HJ6" s="16"/>
      <c r="HK6" s="16"/>
      <c r="HL6" s="16"/>
      <c r="HM6" s="16"/>
      <c r="HN6" s="16"/>
      <c r="HO6" s="16"/>
      <c r="HP6" s="16"/>
      <c r="HQ6" s="16"/>
      <c r="HR6" s="16"/>
      <c r="HS6" s="16"/>
      <c r="HT6" s="16"/>
      <c r="HU6" s="16"/>
      <c r="HV6" s="16"/>
      <c r="HW6" s="16"/>
      <c r="HX6" s="16"/>
      <c r="HY6" s="16"/>
      <c r="HZ6" s="16"/>
      <c r="IA6" s="16"/>
      <c r="IB6" s="16"/>
      <c r="IC6" s="16"/>
      <c r="ID6" s="16"/>
      <c r="IE6" s="16"/>
      <c r="IF6" s="16"/>
      <c r="IG6" s="16"/>
      <c r="IH6" s="16"/>
      <c r="II6" s="16"/>
      <c r="IJ6" s="16"/>
      <c r="IK6" s="16"/>
      <c r="IL6" s="16"/>
      <c r="IM6" s="16"/>
      <c r="IN6" s="16"/>
      <c r="IO6" s="16"/>
      <c r="IP6" s="16"/>
      <c r="IQ6" s="16"/>
      <c r="IR6" s="16"/>
      <c r="IS6" s="16"/>
      <c r="IT6" s="16"/>
      <c r="IU6" s="16"/>
      <c r="IV6" s="16"/>
      <c r="IW6" s="16"/>
    </row>
    <row r="7" spans="1:257" s="17" customFormat="1" ht="41.25" customHeight="1">
      <c r="A7" s="483" t="s">
        <v>327</v>
      </c>
      <c r="B7" s="484"/>
      <c r="C7" s="484"/>
      <c r="D7" s="491" t="s">
        <v>328</v>
      </c>
      <c r="E7" s="488" t="s">
        <v>329</v>
      </c>
      <c r="F7" s="489"/>
      <c r="G7" s="489"/>
      <c r="H7" s="490"/>
      <c r="I7" s="500" t="s">
        <v>330</v>
      </c>
      <c r="J7" s="501"/>
      <c r="K7" s="501"/>
      <c r="L7" s="501"/>
      <c r="M7" s="502"/>
      <c r="N7" s="496" t="s">
        <v>331</v>
      </c>
      <c r="O7" s="497"/>
      <c r="P7" s="16"/>
      <c r="Q7" s="16"/>
      <c r="R7" s="16"/>
      <c r="S7" s="16"/>
      <c r="T7" s="16"/>
      <c r="U7" s="16"/>
      <c r="V7" s="16"/>
      <c r="W7" s="16"/>
      <c r="X7" s="16"/>
      <c r="Y7" s="16"/>
      <c r="Z7" s="16"/>
      <c r="AA7" s="16"/>
      <c r="AB7" s="16"/>
      <c r="AC7" s="16"/>
      <c r="AD7" s="16"/>
      <c r="AE7" s="16"/>
      <c r="AF7" s="16"/>
      <c r="AG7" s="16"/>
      <c r="AH7" s="16"/>
      <c r="AI7" s="16"/>
      <c r="AJ7" s="16"/>
      <c r="AK7" s="16"/>
      <c r="AL7" s="16"/>
      <c r="AM7" s="16"/>
      <c r="AN7" s="16"/>
      <c r="AO7" s="16"/>
      <c r="AP7" s="16"/>
      <c r="AQ7" s="16"/>
      <c r="AR7" s="16"/>
      <c r="AS7" s="16"/>
      <c r="AT7" s="16"/>
      <c r="AU7" s="16"/>
      <c r="AV7" s="16"/>
      <c r="AW7" s="16"/>
      <c r="AX7" s="16"/>
      <c r="AY7" s="16"/>
      <c r="AZ7" s="16"/>
      <c r="BA7" s="16"/>
      <c r="BB7" s="16"/>
      <c r="BC7" s="16"/>
      <c r="BD7" s="16"/>
      <c r="BE7" s="16"/>
      <c r="BF7" s="16"/>
      <c r="BG7" s="16"/>
      <c r="BH7" s="16"/>
      <c r="BI7" s="16"/>
      <c r="BJ7" s="16"/>
      <c r="BK7" s="16"/>
      <c r="BL7" s="16"/>
      <c r="BM7" s="16"/>
      <c r="BN7" s="16"/>
      <c r="BO7" s="16"/>
      <c r="BP7" s="16"/>
      <c r="BQ7" s="16"/>
      <c r="BR7" s="16"/>
      <c r="BS7" s="16"/>
      <c r="BT7" s="16"/>
      <c r="BU7" s="16"/>
      <c r="BV7" s="16"/>
      <c r="BW7" s="16"/>
      <c r="BX7" s="16"/>
      <c r="BY7" s="16"/>
      <c r="BZ7" s="16"/>
      <c r="CA7" s="16"/>
      <c r="CB7" s="16"/>
      <c r="CC7" s="16"/>
      <c r="CD7" s="16"/>
      <c r="CE7" s="16"/>
      <c r="CF7" s="16"/>
      <c r="CG7" s="16"/>
      <c r="CH7" s="16"/>
      <c r="CI7" s="16"/>
      <c r="CJ7" s="16"/>
      <c r="CK7" s="16"/>
      <c r="CL7" s="16"/>
      <c r="CM7" s="16"/>
      <c r="CN7" s="16"/>
      <c r="CO7" s="16"/>
      <c r="CP7" s="16"/>
      <c r="CQ7" s="16"/>
      <c r="CR7" s="16"/>
      <c r="CS7" s="16"/>
      <c r="CT7" s="16"/>
      <c r="CU7" s="16"/>
      <c r="CV7" s="16"/>
      <c r="CW7" s="16"/>
      <c r="CX7" s="16"/>
      <c r="CY7" s="16"/>
      <c r="CZ7" s="16"/>
      <c r="DA7" s="16"/>
      <c r="DB7" s="16"/>
      <c r="DC7" s="16"/>
      <c r="DD7" s="16"/>
      <c r="DE7" s="16"/>
      <c r="DF7" s="16"/>
      <c r="DG7" s="16"/>
      <c r="DH7" s="16"/>
      <c r="DI7" s="16"/>
      <c r="DJ7" s="16"/>
      <c r="DK7" s="16"/>
      <c r="DL7" s="16"/>
      <c r="DM7" s="16"/>
      <c r="DN7" s="16"/>
      <c r="DO7" s="16"/>
      <c r="DP7" s="16"/>
      <c r="DQ7" s="16"/>
      <c r="DR7" s="16"/>
      <c r="DS7" s="16"/>
      <c r="DT7" s="16"/>
      <c r="DU7" s="16"/>
      <c r="DV7" s="16"/>
      <c r="DW7" s="16"/>
      <c r="DX7" s="16"/>
      <c r="DY7" s="16"/>
      <c r="DZ7" s="16"/>
      <c r="EA7" s="16"/>
      <c r="EB7" s="16"/>
      <c r="EC7" s="16"/>
      <c r="ED7" s="16"/>
      <c r="EE7" s="16"/>
      <c r="EF7" s="16"/>
      <c r="EG7" s="16"/>
      <c r="EH7" s="16"/>
      <c r="EI7" s="16"/>
      <c r="EJ7" s="16"/>
      <c r="EK7" s="16"/>
      <c r="EL7" s="16"/>
      <c r="EM7" s="16"/>
      <c r="EN7" s="16"/>
      <c r="EO7" s="16"/>
      <c r="EP7" s="16"/>
      <c r="EQ7" s="16"/>
      <c r="ER7" s="16"/>
      <c r="ES7" s="16"/>
      <c r="ET7" s="16"/>
      <c r="EU7" s="16"/>
      <c r="EV7" s="16"/>
      <c r="EW7" s="16"/>
      <c r="EX7" s="16"/>
      <c r="EY7" s="16"/>
      <c r="EZ7" s="16"/>
      <c r="FA7" s="16"/>
      <c r="FB7" s="16"/>
      <c r="FC7" s="16"/>
      <c r="FD7" s="16"/>
      <c r="FE7" s="16"/>
      <c r="FF7" s="16"/>
      <c r="FG7" s="16"/>
      <c r="FH7" s="16"/>
      <c r="FI7" s="16"/>
      <c r="FJ7" s="16"/>
      <c r="FK7" s="16"/>
      <c r="FL7" s="16"/>
      <c r="FM7" s="16"/>
      <c r="FN7" s="16"/>
      <c r="FO7" s="16"/>
      <c r="FP7" s="16"/>
      <c r="FQ7" s="16"/>
      <c r="FR7" s="16"/>
      <c r="FS7" s="16"/>
      <c r="FT7" s="16"/>
      <c r="FU7" s="16"/>
      <c r="FV7" s="16"/>
      <c r="FW7" s="16"/>
      <c r="FX7" s="16"/>
      <c r="FY7" s="16"/>
      <c r="FZ7" s="16"/>
      <c r="GA7" s="16"/>
      <c r="GB7" s="16"/>
      <c r="GC7" s="16"/>
      <c r="GD7" s="16"/>
      <c r="GE7" s="16"/>
      <c r="GF7" s="16"/>
      <c r="GG7" s="16"/>
      <c r="GH7" s="16"/>
      <c r="GI7" s="16"/>
      <c r="GJ7" s="16"/>
      <c r="GK7" s="16"/>
      <c r="GL7" s="16"/>
      <c r="GM7" s="16"/>
      <c r="GN7" s="16"/>
      <c r="GO7" s="16"/>
      <c r="GP7" s="16"/>
      <c r="GQ7" s="16"/>
      <c r="GR7" s="16"/>
      <c r="GS7" s="16"/>
      <c r="GT7" s="16"/>
      <c r="GU7" s="16"/>
      <c r="GV7" s="16"/>
      <c r="GW7" s="16"/>
      <c r="GX7" s="16"/>
      <c r="GY7" s="16"/>
      <c r="GZ7" s="16"/>
      <c r="HA7" s="16"/>
      <c r="HB7" s="16"/>
      <c r="HC7" s="16"/>
      <c r="HD7" s="16"/>
      <c r="HE7" s="16"/>
      <c r="HF7" s="16"/>
      <c r="HG7" s="16"/>
      <c r="HH7" s="16"/>
      <c r="HI7" s="16"/>
      <c r="HJ7" s="16"/>
      <c r="HK7" s="16"/>
      <c r="HL7" s="16"/>
      <c r="HM7" s="16"/>
      <c r="HN7" s="16"/>
      <c r="HO7" s="16"/>
      <c r="HP7" s="16"/>
      <c r="HQ7" s="16"/>
      <c r="HR7" s="16"/>
      <c r="HS7" s="16"/>
      <c r="HT7" s="16"/>
      <c r="HU7" s="16"/>
      <c r="HV7" s="16"/>
      <c r="HW7" s="16"/>
      <c r="HX7" s="16"/>
      <c r="HY7" s="16"/>
      <c r="HZ7" s="16"/>
      <c r="IA7" s="16"/>
      <c r="IB7" s="16"/>
      <c r="IC7" s="16"/>
      <c r="ID7" s="16"/>
      <c r="IE7" s="16"/>
      <c r="IF7" s="16"/>
      <c r="IG7" s="16"/>
      <c r="IH7" s="16"/>
      <c r="II7" s="16"/>
      <c r="IJ7" s="16"/>
      <c r="IK7" s="16"/>
      <c r="IL7" s="16"/>
      <c r="IM7" s="16"/>
      <c r="IN7" s="16"/>
      <c r="IO7" s="16"/>
      <c r="IP7" s="16"/>
      <c r="IQ7" s="16"/>
      <c r="IR7" s="16"/>
      <c r="IS7" s="16"/>
      <c r="IT7" s="16"/>
      <c r="IU7" s="16"/>
      <c r="IV7" s="16"/>
      <c r="IW7" s="16"/>
    </row>
    <row r="8" spans="1:257" s="17" customFormat="1" ht="28.5" customHeight="1">
      <c r="A8" s="465" t="s">
        <v>332</v>
      </c>
      <c r="B8" s="467" t="s">
        <v>333</v>
      </c>
      <c r="C8" s="320" t="s">
        <v>334</v>
      </c>
      <c r="D8" s="492"/>
      <c r="E8" s="478" t="s">
        <v>269</v>
      </c>
      <c r="F8" s="478" t="s">
        <v>335</v>
      </c>
      <c r="G8" s="486" t="s">
        <v>336</v>
      </c>
      <c r="H8" s="486" t="s">
        <v>275</v>
      </c>
      <c r="I8" s="528" t="s">
        <v>337</v>
      </c>
      <c r="J8" s="243" t="s">
        <v>338</v>
      </c>
      <c r="K8" s="498" t="s">
        <v>330</v>
      </c>
      <c r="L8" s="498" t="s">
        <v>339</v>
      </c>
      <c r="M8" s="498" t="s">
        <v>340</v>
      </c>
      <c r="N8" s="515" t="s">
        <v>341</v>
      </c>
      <c r="O8" s="515" t="s">
        <v>342</v>
      </c>
      <c r="P8" s="16"/>
      <c r="Q8" s="16"/>
      <c r="R8" s="16"/>
      <c r="S8" s="16"/>
      <c r="T8" s="16"/>
      <c r="U8" s="16"/>
      <c r="V8" s="16"/>
      <c r="W8" s="16"/>
      <c r="X8" s="16"/>
      <c r="Y8" s="16"/>
      <c r="Z8" s="16"/>
      <c r="AA8" s="16"/>
      <c r="AB8" s="16"/>
      <c r="AC8" s="16"/>
      <c r="AD8" s="16"/>
      <c r="AE8" s="16"/>
      <c r="AF8" s="16"/>
      <c r="AG8" s="16"/>
      <c r="AH8" s="16"/>
      <c r="AI8" s="16"/>
      <c r="AJ8" s="16"/>
      <c r="AK8" s="16"/>
      <c r="AL8" s="16"/>
      <c r="AM8" s="16"/>
      <c r="AN8" s="16"/>
      <c r="AO8" s="16"/>
      <c r="AP8" s="16"/>
      <c r="AQ8" s="16"/>
      <c r="AR8" s="16"/>
      <c r="AS8" s="16"/>
      <c r="AT8" s="16"/>
      <c r="AU8" s="16"/>
      <c r="AV8" s="16"/>
      <c r="AW8" s="16"/>
      <c r="AX8" s="16"/>
      <c r="AY8" s="16"/>
      <c r="AZ8" s="16"/>
      <c r="BA8" s="16"/>
      <c r="BB8" s="16"/>
      <c r="BC8" s="16"/>
      <c r="BD8" s="16"/>
      <c r="BE8" s="16"/>
      <c r="BF8" s="16"/>
      <c r="BG8" s="16"/>
      <c r="BH8" s="16"/>
      <c r="BI8" s="16"/>
      <c r="BJ8" s="16"/>
      <c r="BK8" s="16"/>
      <c r="BL8" s="16"/>
      <c r="BM8" s="16"/>
      <c r="BN8" s="16"/>
      <c r="BO8" s="16"/>
      <c r="BP8" s="16"/>
      <c r="BQ8" s="16"/>
      <c r="BR8" s="16"/>
      <c r="BS8" s="16"/>
      <c r="BT8" s="16"/>
      <c r="BU8" s="16"/>
      <c r="BV8" s="16"/>
      <c r="BW8" s="16"/>
      <c r="BX8" s="16"/>
      <c r="BY8" s="16"/>
      <c r="BZ8" s="16"/>
      <c r="CA8" s="16"/>
      <c r="CB8" s="16"/>
      <c r="CC8" s="16"/>
      <c r="CD8" s="16"/>
      <c r="CE8" s="16"/>
      <c r="CF8" s="16"/>
      <c r="CG8" s="16"/>
      <c r="CH8" s="16"/>
      <c r="CI8" s="16"/>
      <c r="CJ8" s="16"/>
      <c r="CK8" s="16"/>
      <c r="CL8" s="16"/>
      <c r="CM8" s="16"/>
      <c r="CN8" s="16"/>
      <c r="CO8" s="16"/>
      <c r="CP8" s="16"/>
      <c r="CQ8" s="16"/>
      <c r="CR8" s="16"/>
      <c r="CS8" s="16"/>
      <c r="CT8" s="16"/>
      <c r="CU8" s="16"/>
      <c r="CV8" s="16"/>
      <c r="CW8" s="16"/>
      <c r="CX8" s="16"/>
      <c r="CY8" s="16"/>
      <c r="CZ8" s="16"/>
      <c r="DA8" s="16"/>
      <c r="DB8" s="16"/>
      <c r="DC8" s="16"/>
      <c r="DD8" s="16"/>
      <c r="DE8" s="16"/>
      <c r="DF8" s="16"/>
      <c r="DG8" s="16"/>
      <c r="DH8" s="16"/>
      <c r="DI8" s="16"/>
      <c r="DJ8" s="16"/>
      <c r="DK8" s="16"/>
      <c r="DL8" s="16"/>
      <c r="DM8" s="16"/>
      <c r="DN8" s="16"/>
      <c r="DO8" s="16"/>
      <c r="DP8" s="16"/>
      <c r="DQ8" s="16"/>
      <c r="DR8" s="16"/>
      <c r="DS8" s="16"/>
      <c r="DT8" s="16"/>
      <c r="DU8" s="16"/>
      <c r="DV8" s="16"/>
      <c r="DW8" s="16"/>
      <c r="DX8" s="16"/>
      <c r="DY8" s="16"/>
      <c r="DZ8" s="16"/>
      <c r="EA8" s="16"/>
      <c r="EB8" s="16"/>
      <c r="EC8" s="16"/>
      <c r="ED8" s="16"/>
      <c r="EE8" s="16"/>
      <c r="EF8" s="16"/>
      <c r="EG8" s="16"/>
      <c r="EH8" s="16"/>
      <c r="EI8" s="16"/>
      <c r="EJ8" s="16"/>
      <c r="EK8" s="16"/>
      <c r="EL8" s="16"/>
      <c r="EM8" s="16"/>
      <c r="EN8" s="16"/>
      <c r="EO8" s="16"/>
      <c r="EP8" s="16"/>
      <c r="EQ8" s="16"/>
      <c r="ER8" s="16"/>
      <c r="ES8" s="16"/>
      <c r="ET8" s="16"/>
      <c r="EU8" s="16"/>
      <c r="EV8" s="16"/>
      <c r="EW8" s="16"/>
      <c r="EX8" s="16"/>
      <c r="EY8" s="16"/>
      <c r="EZ8" s="16"/>
      <c r="FA8" s="16"/>
      <c r="FB8" s="16"/>
      <c r="FC8" s="16"/>
      <c r="FD8" s="16"/>
      <c r="FE8" s="16"/>
      <c r="FF8" s="16"/>
      <c r="FG8" s="16"/>
      <c r="FH8" s="16"/>
      <c r="FI8" s="16"/>
      <c r="FJ8" s="16"/>
      <c r="FK8" s="16"/>
      <c r="FL8" s="16"/>
      <c r="FM8" s="16"/>
      <c r="FN8" s="16"/>
      <c r="FO8" s="16"/>
      <c r="FP8" s="16"/>
      <c r="FQ8" s="16"/>
      <c r="FR8" s="16"/>
      <c r="FS8" s="16"/>
      <c r="FT8" s="16"/>
      <c r="FU8" s="16"/>
      <c r="FV8" s="16"/>
      <c r="FW8" s="16"/>
      <c r="FX8" s="16"/>
      <c r="FY8" s="16"/>
      <c r="FZ8" s="16"/>
      <c r="GA8" s="16"/>
      <c r="GB8" s="16"/>
      <c r="GC8" s="16"/>
      <c r="GD8" s="16"/>
      <c r="GE8" s="16"/>
      <c r="GF8" s="16"/>
      <c r="GG8" s="16"/>
      <c r="GH8" s="16"/>
      <c r="GI8" s="16"/>
      <c r="GJ8" s="16"/>
      <c r="GK8" s="16"/>
      <c r="GL8" s="16"/>
      <c r="GM8" s="16"/>
      <c r="GN8" s="16"/>
      <c r="GO8" s="16"/>
      <c r="GP8" s="16"/>
      <c r="GQ8" s="16"/>
      <c r="GR8" s="16"/>
      <c r="GS8" s="16"/>
      <c r="GT8" s="16"/>
      <c r="GU8" s="16"/>
      <c r="GV8" s="16"/>
      <c r="GW8" s="16"/>
      <c r="GX8" s="16"/>
      <c r="GY8" s="16"/>
      <c r="GZ8" s="16"/>
      <c r="HA8" s="16"/>
      <c r="HB8" s="16"/>
      <c r="HC8" s="16"/>
      <c r="HD8" s="16"/>
      <c r="HE8" s="16"/>
      <c r="HF8" s="16"/>
      <c r="HG8" s="16"/>
      <c r="HH8" s="16"/>
      <c r="HI8" s="16"/>
      <c r="HJ8" s="16"/>
      <c r="HK8" s="16"/>
      <c r="HL8" s="16"/>
      <c r="HM8" s="16"/>
      <c r="HN8" s="16"/>
      <c r="HO8" s="16"/>
      <c r="HP8" s="16"/>
      <c r="HQ8" s="16"/>
      <c r="HR8" s="16"/>
      <c r="HS8" s="16"/>
      <c r="HT8" s="16"/>
      <c r="HU8" s="16"/>
      <c r="HV8" s="16"/>
      <c r="HW8" s="16"/>
      <c r="HX8" s="16"/>
      <c r="HY8" s="16"/>
      <c r="HZ8" s="16"/>
      <c r="IA8" s="16"/>
      <c r="IB8" s="16"/>
      <c r="IC8" s="16"/>
      <c r="ID8" s="16"/>
      <c r="IE8" s="16"/>
      <c r="IF8" s="16"/>
      <c r="IG8" s="16"/>
      <c r="IH8" s="16"/>
      <c r="II8" s="16"/>
      <c r="IJ8" s="16"/>
      <c r="IK8" s="16"/>
      <c r="IL8" s="16"/>
      <c r="IM8" s="16"/>
      <c r="IN8" s="16"/>
      <c r="IO8" s="16"/>
      <c r="IP8" s="16"/>
      <c r="IQ8" s="16"/>
      <c r="IR8" s="16"/>
      <c r="IS8" s="16"/>
      <c r="IT8" s="16"/>
      <c r="IU8" s="16"/>
      <c r="IV8" s="16"/>
      <c r="IW8" s="16"/>
    </row>
    <row r="9" spans="1:257" s="19" customFormat="1" ht="68.25" customHeight="1">
      <c r="A9" s="466"/>
      <c r="B9" s="468"/>
      <c r="C9" s="319" t="s">
        <v>343</v>
      </c>
      <c r="D9" s="492"/>
      <c r="E9" s="479"/>
      <c r="F9" s="479"/>
      <c r="G9" s="487"/>
      <c r="H9" s="487"/>
      <c r="I9" s="529"/>
      <c r="J9" s="244" t="s">
        <v>344</v>
      </c>
      <c r="K9" s="499" t="s">
        <v>345</v>
      </c>
      <c r="L9" s="499"/>
      <c r="M9" s="499" t="s">
        <v>345</v>
      </c>
      <c r="N9" s="517"/>
      <c r="O9" s="516"/>
      <c r="P9" s="16"/>
      <c r="Q9" s="18" t="s">
        <v>346</v>
      </c>
      <c r="R9" s="18"/>
      <c r="S9" s="18"/>
      <c r="T9" s="18"/>
      <c r="U9" s="18"/>
      <c r="V9" s="18"/>
      <c r="W9" s="18"/>
      <c r="X9" s="18"/>
      <c r="Y9" s="18"/>
      <c r="Z9" s="18"/>
      <c r="AA9" s="18"/>
      <c r="AB9" s="18"/>
      <c r="AC9" s="18"/>
      <c r="AD9" s="18"/>
      <c r="AE9" s="18"/>
      <c r="AF9" s="18"/>
      <c r="AG9" s="18"/>
      <c r="AH9" s="18"/>
      <c r="AI9" s="18"/>
      <c r="AJ9" s="18"/>
      <c r="AK9" s="18"/>
      <c r="AL9" s="18"/>
      <c r="AM9" s="18"/>
      <c r="AN9" s="18"/>
      <c r="AO9" s="18"/>
      <c r="AP9" s="18"/>
      <c r="AQ9" s="18"/>
      <c r="AR9" s="18"/>
      <c r="AS9" s="18"/>
      <c r="AT9" s="18"/>
      <c r="AU9" s="18"/>
      <c r="AV9" s="18"/>
      <c r="AW9" s="18"/>
      <c r="AX9" s="18"/>
      <c r="AY9" s="18"/>
      <c r="AZ9" s="18"/>
      <c r="BA9" s="18"/>
      <c r="BB9" s="18"/>
      <c r="BC9" s="18"/>
      <c r="BD9" s="18"/>
      <c r="BE9" s="18"/>
      <c r="BF9" s="18"/>
      <c r="BG9" s="18"/>
      <c r="BH9" s="18"/>
      <c r="BI9" s="18"/>
      <c r="BJ9" s="18"/>
      <c r="BK9" s="18"/>
      <c r="BL9" s="18"/>
      <c r="BM9" s="18"/>
      <c r="BN9" s="18"/>
      <c r="BO9" s="18"/>
      <c r="BP9" s="18"/>
      <c r="BQ9" s="18"/>
      <c r="BR9" s="18"/>
      <c r="BS9" s="18"/>
      <c r="BT9" s="18"/>
      <c r="BU9" s="18"/>
      <c r="BV9" s="18"/>
      <c r="BW9" s="18"/>
      <c r="BX9" s="18"/>
      <c r="BY9" s="18"/>
      <c r="BZ9" s="18"/>
      <c r="CA9" s="18"/>
      <c r="CB9" s="18"/>
      <c r="CC9" s="18"/>
      <c r="CD9" s="18"/>
      <c r="CE9" s="18"/>
      <c r="CF9" s="18"/>
      <c r="CG9" s="18"/>
      <c r="CH9" s="18"/>
      <c r="CI9" s="18"/>
      <c r="CJ9" s="18"/>
      <c r="CK9" s="18"/>
      <c r="CL9" s="18"/>
      <c r="CM9" s="18"/>
      <c r="CN9" s="18"/>
      <c r="CO9" s="18"/>
      <c r="CP9" s="18"/>
      <c r="CQ9" s="18"/>
      <c r="CR9" s="18"/>
      <c r="CS9" s="18"/>
      <c r="CT9" s="18"/>
      <c r="CU9" s="18"/>
      <c r="CV9" s="18"/>
      <c r="CW9" s="18"/>
      <c r="CX9" s="18"/>
      <c r="CY9" s="18"/>
      <c r="CZ9" s="18"/>
      <c r="DA9" s="18"/>
      <c r="DB9" s="18"/>
      <c r="DC9" s="18"/>
      <c r="DD9" s="18"/>
      <c r="DE9" s="18"/>
      <c r="DF9" s="18"/>
      <c r="DG9" s="18"/>
      <c r="DH9" s="18"/>
      <c r="DI9" s="18"/>
      <c r="DJ9" s="18"/>
      <c r="DK9" s="18"/>
      <c r="DL9" s="18"/>
      <c r="DM9" s="18"/>
      <c r="DN9" s="18"/>
      <c r="DO9" s="18"/>
      <c r="DP9" s="18"/>
      <c r="DQ9" s="18"/>
      <c r="DR9" s="18"/>
      <c r="DS9" s="18"/>
      <c r="DT9" s="18"/>
      <c r="DU9" s="18"/>
      <c r="DV9" s="18"/>
      <c r="DW9" s="18"/>
      <c r="DX9" s="18"/>
      <c r="DY9" s="18"/>
      <c r="DZ9" s="18"/>
      <c r="EA9" s="18"/>
      <c r="EB9" s="18"/>
      <c r="EC9" s="18"/>
      <c r="ED9" s="18"/>
      <c r="EE9" s="18"/>
      <c r="EF9" s="18"/>
      <c r="EG9" s="18"/>
      <c r="EH9" s="18"/>
      <c r="EI9" s="18"/>
      <c r="EJ9" s="18"/>
      <c r="EK9" s="18"/>
      <c r="EL9" s="18"/>
      <c r="EM9" s="18"/>
      <c r="EN9" s="18"/>
      <c r="EO9" s="18"/>
      <c r="EP9" s="18"/>
      <c r="EQ9" s="18"/>
      <c r="ER9" s="18"/>
      <c r="ES9" s="18"/>
      <c r="ET9" s="18"/>
      <c r="EU9" s="18"/>
      <c r="EV9" s="18"/>
      <c r="EW9" s="18"/>
      <c r="EX9" s="18"/>
      <c r="EY9" s="18"/>
      <c r="EZ9" s="18"/>
      <c r="FA9" s="18"/>
      <c r="FB9" s="18"/>
      <c r="FC9" s="18"/>
      <c r="FD9" s="18"/>
      <c r="FE9" s="18"/>
      <c r="FF9" s="18"/>
      <c r="FG9" s="18"/>
      <c r="FH9" s="18"/>
      <c r="FI9" s="18"/>
      <c r="FJ9" s="18"/>
      <c r="FK9" s="18"/>
      <c r="FL9" s="18"/>
      <c r="FM9" s="18"/>
      <c r="FN9" s="18"/>
      <c r="FO9" s="18"/>
      <c r="FP9" s="18"/>
      <c r="FQ9" s="18"/>
      <c r="FR9" s="18"/>
      <c r="FS9" s="18"/>
      <c r="FT9" s="18"/>
      <c r="FU9" s="18"/>
      <c r="FV9" s="18"/>
      <c r="FW9" s="18"/>
      <c r="FX9" s="18"/>
      <c r="FY9" s="18"/>
      <c r="FZ9" s="18"/>
      <c r="GA9" s="18"/>
      <c r="GB9" s="18"/>
      <c r="GC9" s="18"/>
      <c r="GD9" s="18"/>
      <c r="GE9" s="18"/>
      <c r="GF9" s="18"/>
      <c r="GG9" s="18"/>
      <c r="GH9" s="18"/>
      <c r="GI9" s="18"/>
      <c r="GJ9" s="18"/>
      <c r="GK9" s="18"/>
      <c r="GL9" s="18"/>
      <c r="GM9" s="18"/>
      <c r="GN9" s="18"/>
      <c r="GO9" s="18"/>
      <c r="GP9" s="18"/>
      <c r="GQ9" s="18"/>
      <c r="GR9" s="18"/>
      <c r="GS9" s="18"/>
      <c r="GT9" s="18"/>
      <c r="GU9" s="18"/>
      <c r="GV9" s="18"/>
      <c r="GW9" s="18"/>
      <c r="GX9" s="18"/>
      <c r="GY9" s="18"/>
      <c r="GZ9" s="18"/>
      <c r="HA9" s="18"/>
      <c r="HB9" s="18"/>
      <c r="HC9" s="18"/>
      <c r="HD9" s="18"/>
      <c r="HE9" s="18"/>
      <c r="HF9" s="18"/>
      <c r="HG9" s="18"/>
      <c r="HH9" s="18"/>
      <c r="HI9" s="18"/>
      <c r="HJ9" s="18"/>
      <c r="HK9" s="18"/>
      <c r="HL9" s="18"/>
      <c r="HM9" s="18"/>
      <c r="HN9" s="18"/>
      <c r="HO9" s="18"/>
      <c r="HP9" s="18"/>
      <c r="HQ9" s="18"/>
      <c r="HR9" s="18"/>
      <c r="HS9" s="18"/>
      <c r="HT9" s="18"/>
      <c r="HU9" s="18"/>
      <c r="HV9" s="18"/>
      <c r="HW9" s="18"/>
      <c r="HX9" s="18"/>
      <c r="HY9" s="18"/>
      <c r="HZ9" s="18"/>
      <c r="IA9" s="18"/>
      <c r="IB9" s="18"/>
      <c r="IC9" s="18"/>
      <c r="ID9" s="18"/>
      <c r="IE9" s="18"/>
      <c r="IF9" s="18"/>
      <c r="IG9" s="18"/>
      <c r="IH9" s="18"/>
      <c r="II9" s="18"/>
      <c r="IJ9" s="18"/>
      <c r="IK9" s="18"/>
      <c r="IL9" s="18"/>
      <c r="IM9" s="18"/>
      <c r="IN9" s="18"/>
      <c r="IO9" s="18"/>
      <c r="IP9" s="18"/>
      <c r="IQ9" s="18"/>
      <c r="IR9" s="18"/>
      <c r="IS9" s="18"/>
      <c r="IT9" s="18"/>
      <c r="IU9" s="18"/>
      <c r="IV9" s="18"/>
      <c r="IW9" s="18"/>
    </row>
    <row r="10" spans="1:257" ht="70.5" customHeight="1">
      <c r="A10" s="475">
        <v>1</v>
      </c>
      <c r="B10" s="472" t="s">
        <v>347</v>
      </c>
      <c r="C10" s="469" t="s">
        <v>348</v>
      </c>
      <c r="D10" s="240" t="s">
        <v>349</v>
      </c>
      <c r="E10" s="439">
        <v>600000</v>
      </c>
      <c r="F10" s="439">
        <v>50000</v>
      </c>
      <c r="G10" s="503">
        <f>+F10/E10</f>
        <v>8.3333333333333329E-2</v>
      </c>
      <c r="H10" s="506" t="str">
        <f>CONCATENATE(IF(G10&lt;='8- Políticas de Administración '!$D$6,'8- Políticas de Administración '!$B$6,IF(G10&lt;='8- Políticas de Administración '!$D$7,'8- Políticas de Administración '!$B$7,IF(G10&lt;='8- Políticas de Administración '!$D$8,'8- Políticas de Administración '!$B$8,IF(G10&lt;='8- Políticas de Administración '!$D$9,'8- Políticas de Administración '!$B$9,IF(G10&lt;='8- Políticas de Administración '!$D$10,'8- Políticas de Administración '!$B$10,"Probabilidad no valida")))))," - ",VLOOKUP(IF(G10&lt;='8- Políticas de Administración '!$D$6,'8- Políticas de Administración '!$B$6,IF(G10&lt;='8- Políticas de Administración '!$D$7,'8- Políticas de Administración '!$B$7,IF(G10&lt;='8- Políticas de Administración '!$D$8,'8- Políticas de Administración '!$B$8,IF(G10&lt;='8- Políticas de Administración '!$D$9,'8- Políticas de Administración '!$B$9,IF(G10&lt;='8- Políticas de Administración '!$D$10,'8- Políticas de Administración '!$B$10,"Probabilidad no valida"))))),'8- Políticas de Administración '!$B$6:$F$10,5,FALSE))</f>
        <v>Baja - 2</v>
      </c>
      <c r="I10" s="135" t="s">
        <v>350</v>
      </c>
      <c r="J10" s="146" t="s">
        <v>351</v>
      </c>
      <c r="K10" s="234" t="str">
        <f>IFERROR(CONCATENATE(INDEX('8- Políticas de Administración '!$B$16:$F$53,MATCH('5- Identificación de Riesgos'!J10,'8- Políticas de Administración '!$C$16:$C$54,0),1)," - ",L10),"")</f>
        <v>Leve - 1</v>
      </c>
      <c r="L10" s="161">
        <f>IFERROR(VLOOKUP(INDEX('8- Políticas de Administración '!$B$16:$F$63,MATCH('5- Identificación de Riesgos'!J10,'8- Políticas de Administración '!$C$16:$C$64,0),1),'8- Políticas de Administración '!$B$16:$F$64,5,FALSE),"")</f>
        <v>1</v>
      </c>
      <c r="M10" s="522" t="str">
        <f>IFERROR(CONCATENATE(INDEX('8- Políticas de Administración '!$B$16:$F$53,MATCH(ROUND(AVERAGE(L10:L19),0),'8- Políticas de Administración '!$F$16:$F$53,0),1)," - ",ROUND(AVERAGE(L10:L19),0)),"")</f>
        <v>Menor - 2</v>
      </c>
      <c r="N10" s="525" t="str">
        <f>IFERROR(CONCATENATE(VLOOKUP((LEFT(H10,LEN(H10)-4)&amp;LEFT(M10,LEN(M10)-4)),'9- Matriz de Calor '!$D$18:$E$42,2,0)," - ",RIGHT(H10,1)*RIGHT(M10,1)),"")</f>
        <v>Moderado - 4</v>
      </c>
      <c r="O10" s="521">
        <f>RIGHT(H10,1)*RIGHT(M10,1)</f>
        <v>4</v>
      </c>
      <c r="P10" s="16"/>
    </row>
    <row r="11" spans="1:257" ht="62.25" customHeight="1">
      <c r="A11" s="476"/>
      <c r="B11" s="473"/>
      <c r="C11" s="470"/>
      <c r="D11" s="143" t="s">
        <v>352</v>
      </c>
      <c r="E11" s="440"/>
      <c r="F11" s="440"/>
      <c r="G11" s="504"/>
      <c r="H11" s="507"/>
      <c r="I11" s="136" t="s">
        <v>353</v>
      </c>
      <c r="J11" s="237" t="s">
        <v>354</v>
      </c>
      <c r="K11" s="136" t="str">
        <f>IFERROR(CONCATENATE(INDEX('8- Políticas de Administración '!$B$16:$F$53,MATCH('5- Identificación de Riesgos'!J10,'8- Políticas de Administración '!$C$16:$C$54,0),1)," - ",L11),"")</f>
        <v>Leve - 2</v>
      </c>
      <c r="L11" s="238">
        <f>IFERROR(VLOOKUP(INDEX('8- Políticas de Administración '!$B$16:$F$63,MATCH('5- Identificación de Riesgos'!J11,'8- Políticas de Administración '!$C$16:$C$64,0),1),'8- Políticas de Administración '!$B$16:$F$64,5,FALSE),"")</f>
        <v>2</v>
      </c>
      <c r="M11" s="523"/>
      <c r="N11" s="526"/>
      <c r="O11" s="521"/>
      <c r="P11" s="16"/>
    </row>
    <row r="12" spans="1:257" ht="54" customHeight="1">
      <c r="A12" s="476"/>
      <c r="B12" s="473"/>
      <c r="C12" s="470"/>
      <c r="D12" s="144" t="s">
        <v>355</v>
      </c>
      <c r="E12" s="440"/>
      <c r="F12" s="440"/>
      <c r="G12" s="504"/>
      <c r="H12" s="507"/>
      <c r="I12" s="136"/>
      <c r="J12" s="78"/>
      <c r="K12" s="136" t="str">
        <f>IFERROR(CONCATENATE(INDEX('8- Políticas de Administración '!$B$16:$F$53,MATCH('5- Identificación de Riesgos'!J11,'8- Políticas de Administración '!$C$16:$C$54,0),1)," - ",L12),"")</f>
        <v xml:space="preserve">Menor - </v>
      </c>
      <c r="L12" s="162" t="str">
        <f>IFERROR(VLOOKUP(INDEX('8- Políticas de Administración '!$B$16:$F$63,MATCH('5- Identificación de Riesgos'!J12,'8- Políticas de Administración '!$C$16:$C$64,0),1),'8- Políticas de Administración '!$B$16:$F$64,5,FALSE),"")</f>
        <v/>
      </c>
      <c r="M12" s="523"/>
      <c r="N12" s="526"/>
      <c r="O12" s="521"/>
      <c r="P12" s="16"/>
    </row>
    <row r="13" spans="1:257" ht="49.5" customHeight="1">
      <c r="A13" s="476"/>
      <c r="B13" s="473"/>
      <c r="C13" s="470"/>
      <c r="D13" s="144" t="s">
        <v>356</v>
      </c>
      <c r="E13" s="440"/>
      <c r="F13" s="440"/>
      <c r="G13" s="504"/>
      <c r="H13" s="507"/>
      <c r="I13" s="136"/>
      <c r="J13" s="78"/>
      <c r="K13" s="136" t="str">
        <f>IFERROR(CONCATENATE(INDEX('8- Políticas de Administración '!$B$16:$F$53,MATCH('5- Identificación de Riesgos'!J12,'8- Políticas de Administración '!$C$16:$C$54,0),1)," - ",L13),"")</f>
        <v/>
      </c>
      <c r="L13" s="162" t="str">
        <f>IFERROR(VLOOKUP(INDEX('8- Políticas de Administración '!$B$16:$F$63,MATCH('5- Identificación de Riesgos'!J13,'8- Políticas de Administración '!$C$16:$C$64,0),1),'8- Políticas de Administración '!$B$16:$F$64,5,FALSE),"")</f>
        <v/>
      </c>
      <c r="M13" s="523"/>
      <c r="N13" s="526"/>
      <c r="O13" s="521"/>
      <c r="P13" s="16"/>
    </row>
    <row r="14" spans="1:257" ht="48" customHeight="1">
      <c r="A14" s="476"/>
      <c r="B14" s="473"/>
      <c r="C14" s="470"/>
      <c r="D14" s="143" t="s">
        <v>357</v>
      </c>
      <c r="E14" s="440"/>
      <c r="F14" s="440"/>
      <c r="G14" s="504"/>
      <c r="H14" s="507"/>
      <c r="I14" s="136"/>
      <c r="J14" s="78"/>
      <c r="K14" s="136" t="str">
        <f>IFERROR(CONCATENATE(INDEX('8- Políticas de Administración '!$B$16:$F$53,MATCH('5- Identificación de Riesgos'!J13,'8- Políticas de Administración '!$C$16:$C$54,0),1)," - ",L14),"")</f>
        <v/>
      </c>
      <c r="L14" s="162" t="str">
        <f>IFERROR(VLOOKUP(INDEX('8- Políticas de Administración '!$B$16:$F$63,MATCH('5- Identificación de Riesgos'!J14,'8- Políticas de Administración '!$C$16:$C$64,0),1),'8- Políticas de Administración '!$B$16:$F$64,5,FALSE),"")</f>
        <v/>
      </c>
      <c r="M14" s="523"/>
      <c r="N14" s="526"/>
      <c r="O14" s="521"/>
      <c r="P14" s="16"/>
    </row>
    <row r="15" spans="1:257" ht="16.5">
      <c r="A15" s="476"/>
      <c r="B15" s="473"/>
      <c r="C15" s="470"/>
      <c r="D15" s="144" t="s">
        <v>358</v>
      </c>
      <c r="E15" s="440"/>
      <c r="F15" s="440"/>
      <c r="G15" s="504"/>
      <c r="H15" s="507"/>
      <c r="I15" s="136"/>
      <c r="J15" s="78"/>
      <c r="K15" s="136" t="str">
        <f>IFERROR(CONCATENATE(INDEX('8- Políticas de Administración '!$B$16:$F$53,MATCH('5- Identificación de Riesgos'!J14,'8- Políticas de Administración '!$C$16:$C$54,0),1)," - ",L15),"")</f>
        <v/>
      </c>
      <c r="L15" s="162" t="str">
        <f>IFERROR(VLOOKUP(INDEX('8- Políticas de Administración '!$B$16:$F$63,MATCH('5- Identificación de Riesgos'!J15,'8- Políticas de Administración '!$C$16:$C$64,0),1),'8- Políticas de Administración '!$B$16:$F$64,5,FALSE),"")</f>
        <v/>
      </c>
      <c r="M15" s="523"/>
      <c r="N15" s="526"/>
      <c r="O15" s="521"/>
      <c r="P15" s="16"/>
    </row>
    <row r="16" spans="1:257" ht="16.5">
      <c r="A16" s="476"/>
      <c r="B16" s="473"/>
      <c r="C16" s="470"/>
      <c r="D16" s="143"/>
      <c r="E16" s="440"/>
      <c r="F16" s="440"/>
      <c r="G16" s="504"/>
      <c r="H16" s="507"/>
      <c r="I16" s="136"/>
      <c r="J16" s="78"/>
      <c r="K16" s="136" t="str">
        <f>IFERROR(CONCATENATE(INDEX('8- Políticas de Administración '!$B$16:$F$53,MATCH('5- Identificación de Riesgos'!J15,'8- Políticas de Administración '!$C$16:$C$54,0),1)," - ",L16),"")</f>
        <v/>
      </c>
      <c r="L16" s="162" t="str">
        <f>IFERROR(VLOOKUP(INDEX('8- Políticas de Administración '!$B$16:$F$63,MATCH('5- Identificación de Riesgos'!J16,'8- Políticas de Administración '!$C$16:$C$64,0),1),'8- Políticas de Administración '!$B$16:$F$64,5,FALSE),"")</f>
        <v/>
      </c>
      <c r="M16" s="523"/>
      <c r="N16" s="526"/>
      <c r="O16" s="521"/>
      <c r="P16" s="16"/>
    </row>
    <row r="17" spans="1:16" ht="16.5">
      <c r="A17" s="476"/>
      <c r="B17" s="473"/>
      <c r="C17" s="470"/>
      <c r="D17" s="143"/>
      <c r="E17" s="440"/>
      <c r="F17" s="440"/>
      <c r="G17" s="504"/>
      <c r="H17" s="507"/>
      <c r="I17" s="136"/>
      <c r="J17" s="78"/>
      <c r="K17" s="136" t="str">
        <f>IFERROR(CONCATENATE(INDEX('8- Políticas de Administración '!$B$16:$F$53,MATCH('5- Identificación de Riesgos'!J16,'8- Políticas de Administración '!$C$16:$C$54,0),1)," - ",L17),"")</f>
        <v/>
      </c>
      <c r="L17" s="162" t="str">
        <f>IFERROR(VLOOKUP(INDEX('8- Políticas de Administración '!$B$16:$F$63,MATCH('5- Identificación de Riesgos'!J17,'8- Políticas de Administración '!$C$16:$C$64,0),1),'8- Políticas de Administración '!$B$16:$F$64,5,FALSE),"")</f>
        <v/>
      </c>
      <c r="M17" s="523"/>
      <c r="N17" s="526"/>
      <c r="O17" s="521"/>
      <c r="P17" s="16"/>
    </row>
    <row r="18" spans="1:16" ht="16.5">
      <c r="A18" s="476"/>
      <c r="B18" s="473"/>
      <c r="C18" s="470"/>
      <c r="D18" s="143"/>
      <c r="E18" s="440"/>
      <c r="F18" s="440"/>
      <c r="G18" s="504"/>
      <c r="H18" s="507"/>
      <c r="I18" s="136"/>
      <c r="J18" s="78"/>
      <c r="K18" s="136" t="str">
        <f>IFERROR(CONCATENATE(INDEX('8- Políticas de Administración '!$B$16:$F$53,MATCH('5- Identificación de Riesgos'!J17,'8- Políticas de Administración '!$C$16:$C$54,0),1)," - ",L18),"")</f>
        <v/>
      </c>
      <c r="L18" s="162" t="str">
        <f>IFERROR(VLOOKUP(INDEX('8- Políticas de Administración '!$B$16:$F$63,MATCH('5- Identificación de Riesgos'!J18,'8- Políticas de Administración '!$C$16:$C$64,0),1),'8- Políticas de Administración '!$B$16:$F$64,5,FALSE),"")</f>
        <v/>
      </c>
      <c r="M18" s="523"/>
      <c r="N18" s="526"/>
      <c r="O18" s="521"/>
      <c r="P18" s="16"/>
    </row>
    <row r="19" spans="1:16" ht="17.25" thickBot="1">
      <c r="A19" s="477"/>
      <c r="B19" s="474"/>
      <c r="C19" s="471"/>
      <c r="D19" s="145"/>
      <c r="E19" s="441"/>
      <c r="F19" s="441"/>
      <c r="G19" s="505"/>
      <c r="H19" s="508"/>
      <c r="I19" s="137"/>
      <c r="J19" s="147"/>
      <c r="K19" s="137" t="str">
        <f>IFERROR(CONCATENATE(INDEX('8- Políticas de Administración '!$B$16:$F$53,MATCH('5- Identificación de Riesgos'!J19,'8- Políticas de Administración '!$C$16:$C$54,0),1)," - ",L19),"")</f>
        <v/>
      </c>
      <c r="L19" s="163" t="str">
        <f>IFERROR(VLOOKUP(INDEX('8- Políticas de Administración '!$B$16:$F$63,MATCH('5- Identificación de Riesgos'!J19,'8- Políticas de Administración '!$C$16:$C$64,0),1),'8- Políticas de Administración '!$B$16:$F$64,5,FALSE),"")</f>
        <v/>
      </c>
      <c r="M19" s="524"/>
      <c r="N19" s="527"/>
      <c r="O19" s="521"/>
      <c r="P19" s="16"/>
    </row>
    <row r="20" spans="1:16" ht="30">
      <c r="A20" s="475">
        <v>2</v>
      </c>
      <c r="B20" s="509" t="s">
        <v>359</v>
      </c>
      <c r="C20" s="448" t="s">
        <v>360</v>
      </c>
      <c r="D20" s="174" t="s">
        <v>361</v>
      </c>
      <c r="E20" s="439">
        <v>120000</v>
      </c>
      <c r="F20" s="439">
        <v>100</v>
      </c>
      <c r="G20" s="512">
        <f>F20/E20</f>
        <v>8.3333333333333339E-4</v>
      </c>
      <c r="H20" s="506" t="str">
        <f>CONCATENATE(IF(G20&lt;='8- Políticas de Administración '!$D$6,'8- Políticas de Administración '!$B$6,IF(G20&lt;='8- Políticas de Administración '!$D$7,'8- Políticas de Administración '!$B$7,IF(G20&lt;='8- Políticas de Administración '!$D$8,'8- Políticas de Administración '!$B$8,IF(G20&lt;='8- Políticas de Administración '!$D$9,'8- Políticas de Administración '!$B$9,IF(G20&lt;='8- Políticas de Administración '!$D$10,'8- Políticas de Administración '!$B$10,"Probabilidad no valida")))))," - ",VLOOKUP(IF(G20&lt;='8- Políticas de Administración '!$D$6,'8- Políticas de Administración '!$B$6,IF(G20&lt;='8- Políticas de Administración '!$D$7,'8- Políticas de Administración '!$B$7,IF(G20&lt;='8- Políticas de Administración '!$D$8,'8- Políticas de Administración '!$B$8,IF(G20&lt;='8- Políticas de Administración '!$D$9,'8- Políticas de Administración '!$B$9,IF(G20&lt;='8- Políticas de Administración '!$D$10,'8- Políticas de Administración '!$B$10,"Probabilidad no valida"))))),'8- Políticas de Administración '!$B$6:$F$10,5,FALSE))</f>
        <v>Muy Baja - 1</v>
      </c>
      <c r="I20" s="135" t="s">
        <v>353</v>
      </c>
      <c r="J20" s="146" t="s">
        <v>354</v>
      </c>
      <c r="K20" s="135" t="str">
        <f>IFERROR(CONCATENATE(INDEX('8- Políticas de Administración '!$B$16:$F$53,MATCH('5- Identificación de Riesgos'!J20,'8- Políticas de Administración '!$C$16:$C$54,0),1)," - ",L20),"")</f>
        <v>Menor - 2</v>
      </c>
      <c r="L20" s="161">
        <f>IFERROR(VLOOKUP(INDEX('8- Políticas de Administración '!$B$16:$F$63,MATCH('5- Identificación de Riesgos'!J20,'8- Políticas de Administración '!$C$16:$C$64,0),1),'8- Políticas de Administración '!$B$16:$F$64,5,FALSE),"")</f>
        <v>2</v>
      </c>
      <c r="M20" s="522" t="str">
        <f>IFERROR(CONCATENATE(INDEX('8- Políticas de Administración '!$B$16:$F$53,MATCH(ROUND(AVERAGE(L20:L29),0),'8- Políticas de Administración '!$F$16:$F$53,0),1)," - ",ROUND(AVERAGE(L20:L29),0)),"")</f>
        <v>Leve - 1</v>
      </c>
      <c r="N20" s="525" t="str">
        <f>IFERROR(CONCATENATE(VLOOKUP((LEFT(H20,LEN(H20)-4)&amp;LEFT(M20,LEN(M20)-4)),'9- Matriz de Calor '!$D$18:$E$42,2,0)," - ",RIGHT(H20,1)*RIGHT(M20,1)),"")</f>
        <v>Bajo - 1</v>
      </c>
      <c r="O20" s="521">
        <f>RIGHT(H20,1)*RIGHT(M20,1)</f>
        <v>1</v>
      </c>
    </row>
    <row r="21" spans="1:16" ht="40.5" customHeight="1">
      <c r="A21" s="476"/>
      <c r="B21" s="510"/>
      <c r="C21" s="449"/>
      <c r="D21" s="169" t="s">
        <v>362</v>
      </c>
      <c r="E21" s="440"/>
      <c r="F21" s="440"/>
      <c r="G21" s="513"/>
      <c r="H21" s="507"/>
      <c r="I21" s="136" t="s">
        <v>363</v>
      </c>
      <c r="J21" s="78" t="s">
        <v>364</v>
      </c>
      <c r="K21" s="136" t="str">
        <f>IFERROR(CONCATENATE(INDEX('8- Políticas de Administración '!$B$16:$F$53,MATCH('5- Identificación de Riesgos'!J21,'8- Políticas de Administración '!$C$16:$C$54,0),1)," - ",L21),"")</f>
        <v>Leve - 1</v>
      </c>
      <c r="L21" s="162">
        <f>IFERROR(VLOOKUP(INDEX('8- Políticas de Administración '!$B$16:$F$63,MATCH('5- Identificación de Riesgos'!J21,'8- Políticas de Administración '!$C$16:$C$64,0),1),'8- Políticas de Administración '!$B$16:$F$64,5,FALSE),"")</f>
        <v>1</v>
      </c>
      <c r="M21" s="523"/>
      <c r="N21" s="526"/>
      <c r="O21" s="521"/>
    </row>
    <row r="22" spans="1:16" ht="37.5" customHeight="1">
      <c r="A22" s="476"/>
      <c r="B22" s="510"/>
      <c r="C22" s="449"/>
      <c r="D22" s="169" t="s">
        <v>365</v>
      </c>
      <c r="E22" s="440"/>
      <c r="F22" s="440"/>
      <c r="G22" s="513"/>
      <c r="H22" s="507"/>
      <c r="I22" s="136" t="s">
        <v>350</v>
      </c>
      <c r="J22" s="78" t="s">
        <v>351</v>
      </c>
      <c r="K22" s="136" t="str">
        <f>IFERROR(CONCATENATE(INDEX('8- Políticas de Administración '!$B$16:$F$53,MATCH('5- Identificación de Riesgos'!J22,'8- Políticas de Administración '!$C$16:$C$54,0),1)," - ",L22),"")</f>
        <v>Leve - 1</v>
      </c>
      <c r="L22" s="162">
        <f>IFERROR(VLOOKUP(INDEX('8- Políticas de Administración '!$B$16:$F$63,MATCH('5- Identificación de Riesgos'!J22,'8- Políticas de Administración '!$C$16:$C$64,0),1),'8- Políticas de Administración '!$B$16:$F$64,5,FALSE),"")</f>
        <v>1</v>
      </c>
      <c r="M22" s="523"/>
      <c r="N22" s="526"/>
      <c r="O22" s="521"/>
    </row>
    <row r="23" spans="1:16" ht="43.5" customHeight="1">
      <c r="A23" s="476"/>
      <c r="B23" s="510"/>
      <c r="C23" s="449"/>
      <c r="D23" s="169"/>
      <c r="E23" s="440"/>
      <c r="F23" s="440"/>
      <c r="G23" s="513"/>
      <c r="H23" s="507"/>
      <c r="I23" s="136"/>
      <c r="J23" s="78"/>
      <c r="K23" s="136" t="str">
        <f>IFERROR(CONCATENATE(INDEX('8- Políticas de Administración '!$B$16:$F$53,MATCH('5- Identificación de Riesgos'!J23,'8- Políticas de Administración '!$C$16:$C$54,0),1)," - ",L23),"")</f>
        <v/>
      </c>
      <c r="L23" s="162" t="str">
        <f>IFERROR(VLOOKUP(INDEX('8- Políticas de Administración '!$B$16:$F$63,MATCH('5- Identificación de Riesgos'!J23,'8- Políticas de Administración '!$C$16:$C$64,0),1),'8- Políticas de Administración '!$B$16:$F$64,5,FALSE),"")</f>
        <v/>
      </c>
      <c r="M23" s="523"/>
      <c r="N23" s="526"/>
      <c r="O23" s="521"/>
    </row>
    <row r="24" spans="1:16" ht="60" customHeight="1">
      <c r="A24" s="476"/>
      <c r="B24" s="510"/>
      <c r="C24" s="449"/>
      <c r="D24" s="169"/>
      <c r="E24" s="440"/>
      <c r="F24" s="440"/>
      <c r="G24" s="513"/>
      <c r="H24" s="507"/>
      <c r="I24" s="136"/>
      <c r="J24" s="78"/>
      <c r="K24" s="136" t="str">
        <f>IFERROR(CONCATENATE(INDEX('8- Políticas de Administración '!$B$16:$F$53,MATCH('5- Identificación de Riesgos'!J24,'8- Políticas de Administración '!$C$16:$C$54,0),1)," - ",L24),"")</f>
        <v/>
      </c>
      <c r="L24" s="162" t="str">
        <f>IFERROR(VLOOKUP(INDEX('8- Políticas de Administración '!$B$16:$F$63,MATCH('5- Identificación de Riesgos'!J24,'8- Políticas de Administración '!$C$16:$C$64,0),1),'8- Políticas de Administración '!$B$16:$F$64,5,FALSE),"")</f>
        <v/>
      </c>
      <c r="M24" s="523"/>
      <c r="N24" s="526"/>
      <c r="O24" s="521"/>
    </row>
    <row r="25" spans="1:16" ht="15" customHeight="1">
      <c r="A25" s="476"/>
      <c r="B25" s="510"/>
      <c r="C25" s="449"/>
      <c r="D25" s="169"/>
      <c r="E25" s="440"/>
      <c r="F25" s="440"/>
      <c r="G25" s="513"/>
      <c r="H25" s="507"/>
      <c r="I25" s="136"/>
      <c r="J25" s="78"/>
      <c r="K25" s="136" t="str">
        <f>IFERROR(CONCATENATE(INDEX('8- Políticas de Administración '!$B$16:$F$53,MATCH('5- Identificación de Riesgos'!J25,'8- Políticas de Administración '!$C$16:$C$54,0),1)," - ",L25),"")</f>
        <v/>
      </c>
      <c r="L25" s="162" t="str">
        <f>IFERROR(VLOOKUP(INDEX('8- Políticas de Administración '!$B$16:$F$63,MATCH('5- Identificación de Riesgos'!J25,'8- Políticas de Administración '!$C$16:$C$64,0),1),'8- Políticas de Administración '!$B$16:$F$64,5,FALSE),"")</f>
        <v/>
      </c>
      <c r="M25" s="523"/>
      <c r="N25" s="526"/>
      <c r="O25" s="521"/>
    </row>
    <row r="26" spans="1:16" ht="15" customHeight="1">
      <c r="A26" s="476"/>
      <c r="B26" s="510"/>
      <c r="C26" s="449"/>
      <c r="D26" s="138"/>
      <c r="E26" s="440"/>
      <c r="F26" s="440"/>
      <c r="G26" s="513"/>
      <c r="H26" s="507"/>
      <c r="I26" s="136"/>
      <c r="J26" s="78"/>
      <c r="K26" s="136" t="str">
        <f>IFERROR(CONCATENATE(INDEX('8- Políticas de Administración '!$B$16:$F$53,MATCH('5- Identificación de Riesgos'!J26,'8- Políticas de Administración '!$C$16:$C$54,0),1)," - ",L26),"")</f>
        <v/>
      </c>
      <c r="L26" s="162" t="str">
        <f>IFERROR(VLOOKUP(INDEX('8- Políticas de Administración '!$B$16:$F$63,MATCH('5- Identificación de Riesgos'!J26,'8- Políticas de Administración '!$C$16:$C$64,0),1),'8- Políticas de Administración '!$B$16:$F$64,5,FALSE),"")</f>
        <v/>
      </c>
      <c r="M26" s="523"/>
      <c r="N26" s="526"/>
      <c r="O26" s="521"/>
    </row>
    <row r="27" spans="1:16" ht="15" customHeight="1">
      <c r="A27" s="476"/>
      <c r="B27" s="510"/>
      <c r="C27" s="449"/>
      <c r="D27" s="138"/>
      <c r="E27" s="440"/>
      <c r="F27" s="440"/>
      <c r="G27" s="513"/>
      <c r="H27" s="507"/>
      <c r="I27" s="136"/>
      <c r="J27" s="78"/>
      <c r="K27" s="136" t="str">
        <f>IFERROR(CONCATENATE(INDEX('8- Políticas de Administración '!$B$16:$F$53,MATCH('5- Identificación de Riesgos'!J27,'8- Políticas de Administración '!$C$16:$C$54,0),1)," - ",L27),"")</f>
        <v/>
      </c>
      <c r="L27" s="162" t="str">
        <f>IFERROR(VLOOKUP(INDEX('8- Políticas de Administración '!$B$16:$F$63,MATCH('5- Identificación de Riesgos'!J27,'8- Políticas de Administración '!$C$16:$C$64,0),1),'8- Políticas de Administración '!$B$16:$F$64,5,FALSE),"")</f>
        <v/>
      </c>
      <c r="M27" s="523"/>
      <c r="N27" s="526"/>
      <c r="O27" s="521"/>
    </row>
    <row r="28" spans="1:16" ht="15" customHeight="1">
      <c r="A28" s="476"/>
      <c r="B28" s="510"/>
      <c r="C28" s="449"/>
      <c r="D28" s="167"/>
      <c r="E28" s="440"/>
      <c r="F28" s="440"/>
      <c r="G28" s="513"/>
      <c r="H28" s="507"/>
      <c r="I28" s="136"/>
      <c r="J28" s="78"/>
      <c r="K28" s="136" t="str">
        <f>IFERROR(CONCATENATE(INDEX('8- Políticas de Administración '!$B$16:$F$53,MATCH('5- Identificación de Riesgos'!J28,'8- Políticas de Administración '!$C$16:$C$54,0),1)," - ",L28),"")</f>
        <v/>
      </c>
      <c r="L28" s="162" t="str">
        <f>IFERROR(VLOOKUP(INDEX('8- Políticas de Administración '!$B$16:$F$63,MATCH('5- Identificación de Riesgos'!J28,'8- Políticas de Administración '!$C$16:$C$64,0),1),'8- Políticas de Administración '!$B$16:$F$64,5,FALSE),"")</f>
        <v/>
      </c>
      <c r="M28" s="523"/>
      <c r="N28" s="526"/>
      <c r="O28" s="521"/>
    </row>
    <row r="29" spans="1:16" ht="15" customHeight="1" thickBot="1">
      <c r="A29" s="477"/>
      <c r="B29" s="511"/>
      <c r="C29" s="450"/>
      <c r="D29" s="168"/>
      <c r="E29" s="441"/>
      <c r="F29" s="441"/>
      <c r="G29" s="514"/>
      <c r="H29" s="508"/>
      <c r="I29" s="137"/>
      <c r="J29" s="147"/>
      <c r="K29" s="137" t="str">
        <f>IFERROR(CONCATENATE(INDEX('8- Políticas de Administración '!$B$16:$F$53,MATCH('5- Identificación de Riesgos'!J29,'8- Políticas de Administración '!$C$16:$C$54,0),1)," - ",L29),"")</f>
        <v/>
      </c>
      <c r="L29" s="163" t="str">
        <f>IFERROR(VLOOKUP(INDEX('8- Políticas de Administración '!$B$16:$F$63,MATCH('5- Identificación de Riesgos'!J29,'8- Políticas de Administración '!$C$16:$C$64,0),1),'8- Políticas de Administración '!$B$16:$F$64,5,FALSE),"")</f>
        <v/>
      </c>
      <c r="M29" s="524"/>
      <c r="N29" s="527"/>
      <c r="O29" s="521"/>
    </row>
    <row r="30" spans="1:16" ht="45.75" customHeight="1">
      <c r="A30" s="475">
        <v>3</v>
      </c>
      <c r="B30" s="509" t="s">
        <v>366</v>
      </c>
      <c r="C30" s="448" t="s">
        <v>367</v>
      </c>
      <c r="D30" s="169" t="s">
        <v>368</v>
      </c>
      <c r="E30" s="439">
        <v>60000</v>
      </c>
      <c r="F30" s="439">
        <v>100</v>
      </c>
      <c r="G30" s="512">
        <f>F30/E30</f>
        <v>1.6666666666666668E-3</v>
      </c>
      <c r="H30" s="506" t="s">
        <v>369</v>
      </c>
      <c r="I30" s="135" t="s">
        <v>350</v>
      </c>
      <c r="J30" s="146" t="s">
        <v>351</v>
      </c>
      <c r="K30" s="135" t="str">
        <f>IFERROR(CONCATENATE(INDEX('8- Políticas de Administración '!$B$16:$F$53,MATCH('5- Identificación de Riesgos'!J30,'8- Políticas de Administración '!$C$16:$C$54,0),1)," - ",L30),"")</f>
        <v>Leve - 1</v>
      </c>
      <c r="L30" s="161">
        <f>IFERROR(VLOOKUP(INDEX('8- Políticas de Administración '!$B$16:$F$63,MATCH('5- Identificación de Riesgos'!J30,'8- Políticas de Administración '!$C$16:$C$64,0),1),'8- Políticas de Administración '!$B$16:$F$64,5,FALSE),"")</f>
        <v>1</v>
      </c>
      <c r="M30" s="522" t="str">
        <f>IFERROR(CONCATENATE(INDEX('8- Políticas de Administración '!$B$16:$F$53,MATCH(ROUND(AVERAGE(L30:L39),0),'8- Políticas de Administración '!$F$16:$F$53,0),1)," - ",ROUND(AVERAGE(L30:L39),0)),"")</f>
        <v>Leve - 1</v>
      </c>
      <c r="N30" s="525" t="str">
        <f>IFERROR(CONCATENATE(VLOOKUP((LEFT(H30,LEN(H30)-4)&amp;LEFT(M30,LEN(M30)-4)),'9- Matriz de Calor '!$D$18:$E$42,2,0)," - ",RIGHT(H30,1)*RIGHT(M30,1)),"")</f>
        <v>Bajo - 1</v>
      </c>
      <c r="O30" s="521">
        <f>RIGHT(H30,1)*RIGHT(M30,1)</f>
        <v>1</v>
      </c>
    </row>
    <row r="31" spans="1:16" ht="71.25" customHeight="1">
      <c r="A31" s="476"/>
      <c r="B31" s="510"/>
      <c r="C31" s="449"/>
      <c r="D31" s="169" t="s">
        <v>370</v>
      </c>
      <c r="E31" s="440"/>
      <c r="F31" s="440"/>
      <c r="G31" s="513"/>
      <c r="H31" s="507"/>
      <c r="I31" s="136" t="s">
        <v>353</v>
      </c>
      <c r="J31" s="78" t="s">
        <v>371</v>
      </c>
      <c r="K31" s="136" t="str">
        <f>IFERROR(CONCATENATE(INDEX('8- Políticas de Administración '!$B$16:$F$53,MATCH('5- Identificación de Riesgos'!J31,'8- Políticas de Administración '!$C$16:$C$54,0),1)," - ",L31),"")</f>
        <v>Leve - 1</v>
      </c>
      <c r="L31" s="162">
        <f>IFERROR(VLOOKUP(INDEX('8- Políticas de Administración '!$B$16:$F$63,MATCH('5- Identificación de Riesgos'!J31,'8- Políticas de Administración '!$C$16:$C$64,0),1),'8- Políticas de Administración '!$B$16:$F$64,5,FALSE),"")</f>
        <v>1</v>
      </c>
      <c r="M31" s="523"/>
      <c r="N31" s="526"/>
      <c r="O31" s="521"/>
    </row>
    <row r="32" spans="1:16" ht="36" customHeight="1">
      <c r="A32" s="476"/>
      <c r="B32" s="510"/>
      <c r="C32" s="449"/>
      <c r="D32" s="169" t="s">
        <v>372</v>
      </c>
      <c r="E32" s="440"/>
      <c r="F32" s="440"/>
      <c r="G32" s="513"/>
      <c r="H32" s="507"/>
      <c r="I32" s="136" t="s">
        <v>363</v>
      </c>
      <c r="J32" s="78" t="s">
        <v>364</v>
      </c>
      <c r="K32" s="136" t="str">
        <f>IFERROR(CONCATENATE(INDEX('8- Políticas de Administración '!$B$16:$F$53,MATCH('5- Identificación de Riesgos'!J32,'8- Políticas de Administración '!$C$16:$C$54,0),1)," - ",L32),"")</f>
        <v>Leve - 1</v>
      </c>
      <c r="L32" s="162">
        <f>IFERROR(VLOOKUP(INDEX('8- Políticas de Administración '!$B$16:$F$63,MATCH('5- Identificación de Riesgos'!J32,'8- Políticas de Administración '!$C$16:$C$64,0),1),'8- Políticas de Administración '!$B$16:$F$64,5,FALSE),"")</f>
        <v>1</v>
      </c>
      <c r="M32" s="523"/>
      <c r="N32" s="526"/>
      <c r="O32" s="521"/>
    </row>
    <row r="33" spans="1:15" ht="38.25" customHeight="1">
      <c r="A33" s="476"/>
      <c r="B33" s="510"/>
      <c r="C33" s="449"/>
      <c r="D33" s="169" t="s">
        <v>373</v>
      </c>
      <c r="E33" s="440"/>
      <c r="F33" s="440"/>
      <c r="G33" s="513"/>
      <c r="H33" s="507"/>
      <c r="I33" s="136"/>
      <c r="J33" s="78"/>
      <c r="K33" s="136" t="str">
        <f>IFERROR(CONCATENATE(INDEX('8- Políticas de Administración '!$B$16:$F$53,MATCH('5- Identificación de Riesgos'!J33,'8- Políticas de Administración '!$C$16:$C$54,0),1)," - ",L33),"")</f>
        <v/>
      </c>
      <c r="L33" s="162" t="str">
        <f>IFERROR(VLOOKUP(INDEX('8- Políticas de Administración '!$B$16:$F$63,MATCH('5- Identificación de Riesgos'!J33,'8- Políticas de Administración '!$C$16:$C$64,0),1),'8- Políticas de Administración '!$B$16:$F$64,5,FALSE),"")</f>
        <v/>
      </c>
      <c r="M33" s="523"/>
      <c r="N33" s="526"/>
      <c r="O33" s="521"/>
    </row>
    <row r="34" spans="1:15">
      <c r="A34" s="476"/>
      <c r="B34" s="510"/>
      <c r="C34" s="449"/>
      <c r="D34" s="169" t="s">
        <v>374</v>
      </c>
      <c r="E34" s="440"/>
      <c r="F34" s="440"/>
      <c r="G34" s="513"/>
      <c r="H34" s="507"/>
      <c r="I34" s="136"/>
      <c r="J34" s="78"/>
      <c r="K34" s="136" t="str">
        <f>IFERROR(CONCATENATE(INDEX('8- Políticas de Administración '!$B$16:$F$53,MATCH('5- Identificación de Riesgos'!J34,'8- Políticas de Administración '!$C$16:$C$54,0),1)," - ",L34),"")</f>
        <v/>
      </c>
      <c r="L34" s="162" t="str">
        <f>IFERROR(VLOOKUP(INDEX('8- Políticas de Administración '!$B$16:$F$63,MATCH('5- Identificación de Riesgos'!J34,'8- Políticas de Administración '!$C$16:$C$64,0),1),'8- Políticas de Administración '!$B$16:$F$64,5,FALSE),"")</f>
        <v/>
      </c>
      <c r="M34" s="523"/>
      <c r="N34" s="526"/>
      <c r="O34" s="521"/>
    </row>
    <row r="35" spans="1:15">
      <c r="A35" s="476"/>
      <c r="B35" s="510"/>
      <c r="C35" s="449"/>
      <c r="D35" s="138"/>
      <c r="E35" s="440"/>
      <c r="F35" s="440"/>
      <c r="G35" s="513"/>
      <c r="H35" s="507"/>
      <c r="I35" s="136"/>
      <c r="J35" s="78"/>
      <c r="K35" s="136" t="str">
        <f>IFERROR(CONCATENATE(INDEX('8- Políticas de Administración '!$B$16:$F$53,MATCH('5- Identificación de Riesgos'!J35,'8- Políticas de Administración '!$C$16:$C$54,0),1)," - ",L35),"")</f>
        <v/>
      </c>
      <c r="L35" s="162" t="str">
        <f>IFERROR(VLOOKUP(INDEX('8- Políticas de Administración '!$B$16:$F$63,MATCH('5- Identificación de Riesgos'!J35,'8- Políticas de Administración '!$C$16:$C$64,0),1),'8- Políticas de Administración '!$B$16:$F$64,5,FALSE),"")</f>
        <v/>
      </c>
      <c r="M35" s="523"/>
      <c r="N35" s="526"/>
      <c r="O35" s="521"/>
    </row>
    <row r="36" spans="1:15">
      <c r="A36" s="476"/>
      <c r="B36" s="510"/>
      <c r="C36" s="449"/>
      <c r="D36" s="138"/>
      <c r="E36" s="440"/>
      <c r="F36" s="440"/>
      <c r="G36" s="513"/>
      <c r="H36" s="507"/>
      <c r="I36" s="136"/>
      <c r="J36" s="78"/>
      <c r="K36" s="136" t="str">
        <f>IFERROR(CONCATENATE(INDEX('8- Políticas de Administración '!$B$16:$F$53,MATCH('5- Identificación de Riesgos'!J36,'8- Políticas de Administración '!$C$16:$C$54,0),1)," - ",L36),"")</f>
        <v/>
      </c>
      <c r="L36" s="162" t="str">
        <f>IFERROR(VLOOKUP(INDEX('8- Políticas de Administración '!$B$16:$F$63,MATCH('5- Identificación de Riesgos'!J36,'8- Políticas de Administración '!$C$16:$C$64,0),1),'8- Políticas de Administración '!$B$16:$F$64,5,FALSE),"")</f>
        <v/>
      </c>
      <c r="M36" s="523"/>
      <c r="N36" s="526"/>
      <c r="O36" s="521"/>
    </row>
    <row r="37" spans="1:15">
      <c r="A37" s="476"/>
      <c r="B37" s="510"/>
      <c r="C37" s="449"/>
      <c r="D37" s="138"/>
      <c r="E37" s="440"/>
      <c r="F37" s="440"/>
      <c r="G37" s="513"/>
      <c r="H37" s="507"/>
      <c r="I37" s="136"/>
      <c r="J37" s="78"/>
      <c r="K37" s="136" t="str">
        <f>IFERROR(CONCATENATE(INDEX('8- Políticas de Administración '!$B$16:$F$53,MATCH('5- Identificación de Riesgos'!J37,'8- Políticas de Administración '!$C$16:$C$54,0),1)," - ",L37),"")</f>
        <v/>
      </c>
      <c r="L37" s="162" t="str">
        <f>IFERROR(VLOOKUP(INDEX('8- Políticas de Administración '!$B$16:$F$63,MATCH('5- Identificación de Riesgos'!J37,'8- Políticas de Administración '!$C$16:$C$64,0),1),'8- Políticas de Administración '!$B$16:$F$64,5,FALSE),"")</f>
        <v/>
      </c>
      <c r="M37" s="523"/>
      <c r="N37" s="526"/>
      <c r="O37" s="521"/>
    </row>
    <row r="38" spans="1:15">
      <c r="A38" s="476"/>
      <c r="B38" s="510"/>
      <c r="C38" s="449"/>
      <c r="D38" s="138"/>
      <c r="E38" s="440"/>
      <c r="F38" s="440"/>
      <c r="G38" s="513"/>
      <c r="H38" s="507"/>
      <c r="I38" s="136"/>
      <c r="J38" s="78"/>
      <c r="K38" s="136" t="str">
        <f>IFERROR(CONCATENATE(INDEX('8- Políticas de Administración '!$B$16:$F$53,MATCH('5- Identificación de Riesgos'!J38,'8- Políticas de Administración '!$C$16:$C$54,0),1)," - ",L38),"")</f>
        <v/>
      </c>
      <c r="L38" s="162" t="str">
        <f>IFERROR(VLOOKUP(INDEX('8- Políticas de Administración '!$B$16:$F$63,MATCH('5- Identificación de Riesgos'!J38,'8- Políticas de Administración '!$C$16:$C$64,0),1),'8- Políticas de Administración '!$B$16:$F$64,5,FALSE),"")</f>
        <v/>
      </c>
      <c r="M38" s="523"/>
      <c r="N38" s="526"/>
      <c r="O38" s="521"/>
    </row>
    <row r="39" spans="1:15" ht="15.75" thickBot="1">
      <c r="A39" s="477"/>
      <c r="B39" s="511"/>
      <c r="C39" s="450"/>
      <c r="D39" s="168"/>
      <c r="E39" s="441"/>
      <c r="F39" s="441"/>
      <c r="G39" s="514"/>
      <c r="H39" s="508"/>
      <c r="I39" s="137"/>
      <c r="J39" s="147"/>
      <c r="K39" s="137" t="str">
        <f>IFERROR(CONCATENATE(INDEX('8- Políticas de Administración '!$B$16:$F$53,MATCH('5- Identificación de Riesgos'!J39,'8- Políticas de Administración '!$C$16:$C$54,0),1)," - ",L39),"")</f>
        <v/>
      </c>
      <c r="L39" s="163" t="str">
        <f>IFERROR(VLOOKUP(INDEX('8- Políticas de Administración '!$B$16:$F$63,MATCH('5- Identificación de Riesgos'!J39,'8- Políticas de Administración '!$C$16:$C$64,0),1),'8- Políticas de Administración '!$B$16:$F$64,5,FALSE),"")</f>
        <v/>
      </c>
      <c r="M39" s="524"/>
      <c r="N39" s="527"/>
      <c r="O39" s="521"/>
    </row>
    <row r="40" spans="1:15" ht="45">
      <c r="A40" s="475">
        <v>4</v>
      </c>
      <c r="B40" s="509" t="s">
        <v>375</v>
      </c>
      <c r="C40" s="448" t="s">
        <v>376</v>
      </c>
      <c r="D40" s="175" t="s">
        <v>377</v>
      </c>
      <c r="E40" s="439">
        <v>1000000</v>
      </c>
      <c r="F40" s="439">
        <v>5000</v>
      </c>
      <c r="G40" s="442">
        <f>F40/E40</f>
        <v>5.0000000000000001E-3</v>
      </c>
      <c r="H40" s="445" t="str">
        <f>CONCATENATE(IF(G40&lt;='8- Políticas de Administración '!$D$6,'8- Políticas de Administración '!$B$6,IF(G40&lt;='8- Políticas de Administración '!$D$7,'8- Políticas de Administración '!$B$7,IF(G40&lt;='8- Políticas de Administración '!$D$8,'8- Políticas de Administración '!$B$8,IF(G40&lt;='8- Políticas de Administración '!$D$9,'8- Políticas de Administración '!$B$9,IF(G40&lt;='8- Políticas de Administración '!$D$10,'8- Políticas de Administración '!$B$10,"Probabilidad no valida")))))," - ",VLOOKUP(IF(G40&lt;='8- Políticas de Administración '!$D$6,'8- Políticas de Administración '!$B$6,IF(G40&lt;='8- Políticas de Administración '!$D$7,'8- Políticas de Administración '!$B$7,IF(G40&lt;='8- Políticas de Administración '!$D$8,'8- Políticas de Administración '!$B$8,IF(G40&lt;='8- Políticas de Administración '!$D$9,'8- Políticas de Administración '!$B$9,IF(G40&lt;='8- Políticas de Administración '!$D$10,'8- Políticas de Administración '!$B$10,"Probabilidad no valida"))))),'8- Políticas de Administración '!$B$6:$F$10,5,FALSE))</f>
        <v>Muy Baja - 1</v>
      </c>
      <c r="I40" s="135" t="s">
        <v>353</v>
      </c>
      <c r="J40" s="146" t="s">
        <v>378</v>
      </c>
      <c r="K40" s="135" t="str">
        <f>IFERROR(CONCATENATE(INDEX('8- Políticas de Administración '!$B$16:$F$53,MATCH('5- Identificación de Riesgos'!J40,'8- Políticas de Administración '!$C$16:$C$54,0),1)," - ",L40),"")</f>
        <v>Mayor - 4</v>
      </c>
      <c r="L40" s="161">
        <f>IFERROR(VLOOKUP(INDEX('8- Políticas de Administración '!$B$16:$F$63,MATCH('5- Identificación de Riesgos'!J40,'8- Políticas de Administración '!$C$16:$C$64,0),1),'8- Políticas de Administración '!$B$16:$F$64,5,FALSE),"")</f>
        <v>4</v>
      </c>
      <c r="M40" s="522" t="str">
        <f>IFERROR(CONCATENATE(INDEX('8- Políticas de Administración '!$B$16:$F$53,MATCH(ROUND(AVERAGE(L40:L49),0),'8- Políticas de Administración '!$F$16:$F$53,0),1)," - ",ROUND(AVERAGE(L40:L49),0)),"")</f>
        <v>Moderado - 3</v>
      </c>
      <c r="N40" s="525" t="str">
        <f>IFERROR(CONCATENATE(VLOOKUP((LEFT(H40,LEN(H40)-4)&amp;LEFT(M40,LEN(M40)-4)),'9- Matriz de Calor '!$D$18:$E$42,2,0)," - ",RIGHT(H40,1)*RIGHT(M40,1)),"")</f>
        <v>Moderado - 3</v>
      </c>
      <c r="O40" s="518">
        <f>RIGHT(H40,1)*RIGHT(M40,1)</f>
        <v>3</v>
      </c>
    </row>
    <row r="41" spans="1:15" ht="54.75" customHeight="1">
      <c r="A41" s="476"/>
      <c r="B41" s="510"/>
      <c r="C41" s="449"/>
      <c r="D41" s="76" t="s">
        <v>379</v>
      </c>
      <c r="E41" s="440"/>
      <c r="F41" s="440"/>
      <c r="G41" s="443"/>
      <c r="H41" s="446"/>
      <c r="I41" s="136"/>
      <c r="J41" s="78"/>
      <c r="K41" s="136" t="str">
        <f>IFERROR(CONCATENATE(INDEX('8- Políticas de Administración '!$B$16:$F$53,MATCH('5- Identificación de Riesgos'!J41,'8- Políticas de Administración '!$C$16:$C$54,0),1)," - ",L41),"")</f>
        <v/>
      </c>
      <c r="L41" s="162" t="str">
        <f>IFERROR(VLOOKUP(INDEX('8- Políticas de Administración '!$B$16:$F$63,MATCH('5- Identificación de Riesgos'!J41,'8- Políticas de Administración '!$C$16:$C$64,0),1),'8- Políticas de Administración '!$B$16:$F$64,5,FALSE),"")</f>
        <v/>
      </c>
      <c r="M41" s="523"/>
      <c r="N41" s="526"/>
      <c r="O41" s="519"/>
    </row>
    <row r="42" spans="1:15" ht="51.75" customHeight="1">
      <c r="A42" s="476"/>
      <c r="B42" s="510"/>
      <c r="C42" s="449"/>
      <c r="D42" s="76" t="s">
        <v>380</v>
      </c>
      <c r="E42" s="440"/>
      <c r="F42" s="440"/>
      <c r="G42" s="443"/>
      <c r="H42" s="446"/>
      <c r="I42" s="136"/>
      <c r="J42" s="78"/>
      <c r="K42" s="136" t="str">
        <f>IFERROR(CONCATENATE(INDEX('8- Políticas de Administración '!$B$16:$F$53,MATCH('5- Identificación de Riesgos'!J42,'8- Políticas de Administración '!$C$16:$C$54,0),1)," - ",L42),"")</f>
        <v/>
      </c>
      <c r="L42" s="162" t="str">
        <f>IFERROR(VLOOKUP(INDEX('8- Políticas de Administración '!$B$16:$F$63,MATCH('5- Identificación de Riesgos'!J42,'8- Políticas de Administración '!$C$16:$C$64,0),1),'8- Políticas de Administración '!$B$16:$F$64,5,FALSE),"")</f>
        <v/>
      </c>
      <c r="M42" s="523"/>
      <c r="N42" s="526"/>
      <c r="O42" s="519"/>
    </row>
    <row r="43" spans="1:15" ht="52.5" customHeight="1">
      <c r="A43" s="476"/>
      <c r="B43" s="510"/>
      <c r="C43" s="449"/>
      <c r="D43" s="76" t="s">
        <v>381</v>
      </c>
      <c r="E43" s="440"/>
      <c r="F43" s="440"/>
      <c r="G43" s="443"/>
      <c r="H43" s="446"/>
      <c r="I43" s="136"/>
      <c r="J43" s="78"/>
      <c r="K43" s="136" t="str">
        <f>IFERROR(CONCATENATE(INDEX('8- Políticas de Administración '!$B$16:$F$53,MATCH('5- Identificación de Riesgos'!J43,'8- Políticas de Administración '!$C$16:$C$54,0),1)," - ",L43),"")</f>
        <v/>
      </c>
      <c r="L43" s="162" t="str">
        <f>IFERROR(VLOOKUP(INDEX('8- Políticas de Administración '!$B$16:$F$63,MATCH('5- Identificación de Riesgos'!J43,'8- Políticas de Administración '!$C$16:$C$64,0),1),'8- Políticas de Administración '!$B$16:$F$64,5,FALSE),"")</f>
        <v/>
      </c>
      <c r="M43" s="523"/>
      <c r="N43" s="526"/>
      <c r="O43" s="519"/>
    </row>
    <row r="44" spans="1:15" ht="45">
      <c r="A44" s="476"/>
      <c r="B44" s="510"/>
      <c r="C44" s="449"/>
      <c r="D44" s="76" t="s">
        <v>382</v>
      </c>
      <c r="E44" s="440"/>
      <c r="F44" s="440"/>
      <c r="G44" s="443"/>
      <c r="H44" s="446"/>
      <c r="I44" s="136" t="s">
        <v>350</v>
      </c>
      <c r="J44" s="78" t="s">
        <v>383</v>
      </c>
      <c r="K44" s="136" t="str">
        <f>IFERROR(CONCATENATE(INDEX('8- Políticas de Administración '!$B$16:$F$53,MATCH('5- Identificación de Riesgos'!J44,'8- Políticas de Administración '!$C$16:$C$54,0),1)," - ",L44),"")</f>
        <v>Mayor - 4</v>
      </c>
      <c r="L44" s="162">
        <f>IFERROR(VLOOKUP(INDEX('8- Políticas de Administración '!$B$16:$F$63,MATCH('5- Identificación de Riesgos'!J44,'8- Políticas de Administración '!$C$16:$C$64,0),1),'8- Políticas de Administración '!$B$16:$F$64,5,FALSE),"")</f>
        <v>4</v>
      </c>
      <c r="M44" s="523"/>
      <c r="N44" s="526"/>
      <c r="O44" s="519"/>
    </row>
    <row r="45" spans="1:15" ht="30">
      <c r="A45" s="476"/>
      <c r="B45" s="510"/>
      <c r="C45" s="449"/>
      <c r="D45" s="176" t="s">
        <v>384</v>
      </c>
      <c r="E45" s="440"/>
      <c r="F45" s="440"/>
      <c r="G45" s="443"/>
      <c r="H45" s="446"/>
      <c r="I45" s="136"/>
      <c r="J45" s="78"/>
      <c r="K45" s="136" t="str">
        <f>IFERROR(CONCATENATE(INDEX('8- Políticas de Administración '!$B$16:$F$53,MATCH('5- Identificación de Riesgos'!J45,'8- Políticas de Administración '!$C$16:$C$54,0),1)," - ",L45),"")</f>
        <v/>
      </c>
      <c r="L45" s="162" t="str">
        <f>IFERROR(VLOOKUP(INDEX('8- Políticas de Administración '!$B$16:$F$63,MATCH('5- Identificación de Riesgos'!J45,'8- Políticas de Administración '!$C$16:$C$64,0),1),'8- Políticas de Administración '!$B$16:$F$64,5,FALSE),"")</f>
        <v/>
      </c>
      <c r="M45" s="523"/>
      <c r="N45" s="526"/>
      <c r="O45" s="519"/>
    </row>
    <row r="46" spans="1:15">
      <c r="A46" s="476"/>
      <c r="B46" s="510"/>
      <c r="C46" s="449"/>
      <c r="D46" s="329" t="s">
        <v>385</v>
      </c>
      <c r="E46" s="440"/>
      <c r="F46" s="440"/>
      <c r="G46" s="443"/>
      <c r="H46" s="446"/>
      <c r="I46" s="136"/>
      <c r="J46" s="78"/>
      <c r="K46" s="136" t="str">
        <f>IFERROR(CONCATENATE(INDEX('8- Políticas de Administración '!$B$16:$F$53,MATCH('5- Identificación de Riesgos'!J46,'8- Políticas de Administración '!$C$16:$C$54,0),1)," - ",L46),"")</f>
        <v/>
      </c>
      <c r="L46" s="162" t="str">
        <f>IFERROR(VLOOKUP(INDEX('8- Políticas de Administración '!$B$16:$F$63,MATCH('5- Identificación de Riesgos'!J46,'8- Políticas de Administración '!$C$16:$C$64,0),1),'8- Políticas de Administración '!$B$16:$F$64,5,FALSE),"")</f>
        <v/>
      </c>
      <c r="M46" s="523"/>
      <c r="N46" s="526"/>
      <c r="O46" s="519"/>
    </row>
    <row r="47" spans="1:15" ht="45">
      <c r="A47" s="476"/>
      <c r="B47" s="510"/>
      <c r="C47" s="449"/>
      <c r="D47" s="329" t="s">
        <v>386</v>
      </c>
      <c r="E47" s="440"/>
      <c r="F47" s="440"/>
      <c r="G47" s="443"/>
      <c r="H47" s="446"/>
      <c r="I47" s="136" t="s">
        <v>387</v>
      </c>
      <c r="J47" s="78" t="s">
        <v>388</v>
      </c>
      <c r="K47" s="136" t="str">
        <f>IFERROR(CONCATENATE(INDEX('8- Políticas de Administración '!$B$16:$F$53,MATCH('5- Identificación de Riesgos'!J47,'8- Políticas de Administración '!$C$16:$C$54,0),1)," - ",L47),"")</f>
        <v>Leve - 1</v>
      </c>
      <c r="L47" s="162">
        <f>IFERROR(VLOOKUP(INDEX('8- Políticas de Administración '!$B$16:$F$63,MATCH('5- Identificación de Riesgos'!J47,'8- Políticas de Administración '!$C$16:$C$64,0),1),'8- Políticas de Administración '!$B$16:$F$64,5,FALSE),"")</f>
        <v>1</v>
      </c>
      <c r="M47" s="523"/>
      <c r="N47" s="526"/>
      <c r="O47" s="519"/>
    </row>
    <row r="48" spans="1:15" ht="23.25" customHeight="1">
      <c r="A48" s="476"/>
      <c r="B48" s="510"/>
      <c r="C48" s="449"/>
      <c r="D48" s="329" t="s">
        <v>389</v>
      </c>
      <c r="E48" s="440"/>
      <c r="F48" s="440"/>
      <c r="G48" s="443"/>
      <c r="H48" s="446"/>
      <c r="I48" s="136"/>
      <c r="J48" s="78"/>
      <c r="K48" s="136" t="str">
        <f>IFERROR(CONCATENATE(INDEX('8- Políticas de Administración '!$B$16:$F$53,MATCH('5- Identificación de Riesgos'!J48,'8- Políticas de Administración '!$C$16:$C$54,0),1)," - ",L48),"")</f>
        <v/>
      </c>
      <c r="L48" s="162" t="str">
        <f>IFERROR(VLOOKUP(INDEX('8- Políticas de Administración '!$B$16:$F$63,MATCH('5- Identificación de Riesgos'!J48,'8- Políticas de Administración '!$C$16:$C$64,0),1),'8- Políticas de Administración '!$B$16:$F$64,5,FALSE),"")</f>
        <v/>
      </c>
      <c r="M48" s="523"/>
      <c r="N48" s="526"/>
      <c r="O48" s="519"/>
    </row>
    <row r="49" spans="1:15" ht="30.75" thickBot="1">
      <c r="A49" s="477"/>
      <c r="B49" s="511"/>
      <c r="C49" s="450"/>
      <c r="D49" s="329" t="s">
        <v>390</v>
      </c>
      <c r="E49" s="441"/>
      <c r="F49" s="441"/>
      <c r="G49" s="444"/>
      <c r="H49" s="447"/>
      <c r="I49" s="137"/>
      <c r="J49" s="147"/>
      <c r="K49" s="137" t="str">
        <f>IFERROR(CONCATENATE(INDEX('8- Políticas de Administración '!$B$16:$F$53,MATCH('5- Identificación de Riesgos'!J49,'8- Políticas de Administración '!$C$16:$C$54,0),1)," - ",L49),"")</f>
        <v/>
      </c>
      <c r="L49" s="163" t="str">
        <f>IFERROR(VLOOKUP(INDEX('8- Políticas de Administración '!$B$16:$F$63,MATCH('5- Identificación de Riesgos'!J49,'8- Políticas de Administración '!$C$16:$C$64,0),1),'8- Políticas de Administración '!$B$16:$F$64,5,FALSE),"")</f>
        <v/>
      </c>
      <c r="M49" s="524"/>
      <c r="N49" s="527"/>
      <c r="O49" s="520"/>
    </row>
    <row r="50" spans="1:15" ht="55.5" customHeight="1">
      <c r="A50" s="530">
        <v>5</v>
      </c>
      <c r="B50" s="533" t="s">
        <v>391</v>
      </c>
      <c r="C50" s="536" t="s">
        <v>602</v>
      </c>
      <c r="D50" s="143" t="s">
        <v>392</v>
      </c>
      <c r="E50" s="439">
        <v>900000</v>
      </c>
      <c r="F50" s="439">
        <v>20000</v>
      </c>
      <c r="G50" s="442">
        <f>F50/E50</f>
        <v>2.2222222222222223E-2</v>
      </c>
      <c r="H50" s="445" t="str">
        <f>CONCATENATE(IF(G50&lt;='8- Políticas de Administración '!$D$6,'8- Políticas de Administración '!$B$6,IF(G50&lt;='8- Políticas de Administración '!$D$7,'8- Políticas de Administración '!$B$7,IF(G50&lt;='8- Políticas de Administración '!$D$8,'8- Políticas de Administración '!$B$8,IF(G50&lt;='8- Políticas de Administración '!$D$9,'8- Políticas de Administración '!$B$9,IF(G50&lt;='8- Políticas de Administración '!$D$10,'8- Políticas de Administración '!$B$10,"Probabilidad no valida")))))," - ",VLOOKUP(IF(G50&lt;='8- Políticas de Administración '!$D$6,'8- Políticas de Administración '!$B$6,IF(G50&lt;='8- Políticas de Administración '!$D$7,'8- Políticas de Administración '!$B$7,IF(G50&lt;='8- Políticas de Administración '!$D$8,'8- Políticas de Administración '!$B$8,IF(G50&lt;='8- Políticas de Administración '!$D$9,'8- Políticas de Administración '!$B$9,IF(G50&lt;='8- Políticas de Administración '!$D$10,'8- Políticas de Administración '!$B$10,"Probabilidad no valida"))))),'8- Políticas de Administración '!$B$6:$F$10,5,FALSE))</f>
        <v>Muy Baja - 1</v>
      </c>
      <c r="I50" s="138" t="s">
        <v>353</v>
      </c>
      <c r="J50" s="208" t="s">
        <v>378</v>
      </c>
      <c r="K50" s="138" t="str">
        <f>IFERROR(CONCATENATE(INDEX('8- Políticas de Administración '!$B$16:$F$53,MATCH('5- Identificación de Riesgos'!J50,'8- Políticas de Administración '!$C$16:$C$54,0),1)," - ",L50),"")</f>
        <v>Mayor - 4</v>
      </c>
      <c r="L50" s="182">
        <f>IFERROR(VLOOKUP(INDEX('8- Políticas de Administración '!$B$16:$F$63,MATCH('5- Identificación de Riesgos'!J50,'8- Políticas de Administración '!$C$16:$C$64,0),1),'8- Políticas de Administración '!$B$16:$F$64,5,FALSE),"")</f>
        <v>4</v>
      </c>
      <c r="M50" s="522" t="str">
        <f>IFERROR(CONCATENATE(INDEX('8- Políticas de Administración '!$B$16:$F$53,MATCH(ROUND(AVERAGE(L50:L59),0),'8- Políticas de Administración '!$F$16:$F$53,0),1)," - ",ROUND(AVERAGE(L50:L59),0)),"")</f>
        <v>Mayor - 4</v>
      </c>
      <c r="N50" s="436" t="str">
        <f>IFERROR(CONCATENATE(VLOOKUP((LEFT(H50,LEN(H50)-4)&amp;LEFT(M50,LEN(M50)-4)),'9- Matriz de Calor '!$D$18:$E$42,2,0)," - ",RIGHT(H50,1)*RIGHT(M50,1)),"")</f>
        <v>Alto  - 4</v>
      </c>
    </row>
    <row r="51" spans="1:15" ht="58.5" customHeight="1">
      <c r="A51" s="531"/>
      <c r="B51" s="534"/>
      <c r="C51" s="523"/>
      <c r="D51" s="143" t="s">
        <v>393</v>
      </c>
      <c r="E51" s="440"/>
      <c r="F51" s="440"/>
      <c r="G51" s="443"/>
      <c r="H51" s="446"/>
      <c r="I51" s="136" t="s">
        <v>387</v>
      </c>
      <c r="J51" s="78" t="s">
        <v>394</v>
      </c>
      <c r="K51" s="136" t="str">
        <f>IFERROR(CONCATENATE(INDEX('8- Políticas de Administración '!$B$16:$F$53,MATCH('5- Identificación de Riesgos'!J51,'8- Políticas de Administración '!$C$16:$C$54,0),1)," - ",L51),"")</f>
        <v>Mayor - 4</v>
      </c>
      <c r="L51" s="162">
        <f>IFERROR(VLOOKUP(INDEX('8- Políticas de Administración '!$B$16:$F$63,MATCH('5- Identificación de Riesgos'!J51,'8- Políticas de Administración '!$C$16:$C$64,0),1),'8- Políticas de Administración '!$B$16:$F$64,5,FALSE),"")</f>
        <v>4</v>
      </c>
      <c r="M51" s="523"/>
      <c r="N51" s="437"/>
    </row>
    <row r="52" spans="1:15" ht="30" customHeight="1">
      <c r="A52" s="531"/>
      <c r="B52" s="534"/>
      <c r="C52" s="523"/>
      <c r="D52" s="76" t="s">
        <v>395</v>
      </c>
      <c r="E52" s="440"/>
      <c r="F52" s="440"/>
      <c r="G52" s="443"/>
      <c r="H52" s="446"/>
      <c r="I52" s="136"/>
      <c r="J52" s="78"/>
      <c r="K52" s="136" t="str">
        <f>IFERROR(CONCATENATE(INDEX('8- Políticas de Administración '!$B$16:$F$53,MATCH('5- Identificación de Riesgos'!J52,'8- Políticas de Administración '!$C$16:$C$54,0),1)," - ",L52),"")</f>
        <v/>
      </c>
      <c r="L52" s="162" t="str">
        <f>IFERROR(VLOOKUP(INDEX('8- Políticas de Administración '!$B$16:$F$63,MATCH('5- Identificación de Riesgos'!J52,'8- Políticas de Administración '!$C$16:$C$64,0),1),'8- Políticas de Administración '!$B$16:$F$64,5,FALSE),"")</f>
        <v/>
      </c>
      <c r="M52" s="523"/>
      <c r="N52" s="437"/>
    </row>
    <row r="53" spans="1:15" ht="30" customHeight="1">
      <c r="A53" s="531"/>
      <c r="B53" s="534"/>
      <c r="C53" s="523"/>
      <c r="D53" s="313" t="s">
        <v>603</v>
      </c>
      <c r="E53" s="440"/>
      <c r="F53" s="440"/>
      <c r="G53" s="443"/>
      <c r="H53" s="446"/>
      <c r="I53" s="331"/>
      <c r="J53" s="78"/>
      <c r="K53" s="136" t="str">
        <f>IFERROR(CONCATENATE(INDEX('8- Políticas de Administración '!$B$16:$F$53,MATCH('5- Identificación de Riesgos'!J53,'8- Políticas de Administración '!$C$16:$C$54,0),1)," - ",L53),"")</f>
        <v/>
      </c>
      <c r="L53" s="162" t="str">
        <f>IFERROR(VLOOKUP(INDEX('8- Políticas de Administración '!$B$16:$F$63,MATCH('5- Identificación de Riesgos'!J53,'8- Políticas de Administración '!$C$16:$C$64,0),1),'8- Políticas de Administración '!$B$16:$F$64,5,FALSE),"")</f>
        <v/>
      </c>
      <c r="M53" s="523"/>
      <c r="N53" s="437"/>
    </row>
    <row r="54" spans="1:15" ht="48" customHeight="1">
      <c r="A54" s="531"/>
      <c r="B54" s="534"/>
      <c r="C54" s="523"/>
      <c r="D54" s="144" t="s">
        <v>604</v>
      </c>
      <c r="E54" s="440"/>
      <c r="F54" s="440"/>
      <c r="G54" s="443"/>
      <c r="H54" s="446"/>
      <c r="I54" s="136"/>
      <c r="J54" s="78"/>
      <c r="K54" s="136" t="str">
        <f>IFERROR(CONCATENATE(INDEX('8- Políticas de Administración '!$B$16:$F$53,MATCH('5- Identificación de Riesgos'!J54,'8- Políticas de Administración '!$C$16:$C$54,0),1)," - ",L54),"")</f>
        <v/>
      </c>
      <c r="L54" s="162" t="str">
        <f>IFERROR(VLOOKUP(INDEX('8- Políticas de Administración '!$B$16:$F$63,MATCH('5- Identificación de Riesgos'!J54,'8- Políticas de Administración '!$C$16:$C$64,0),1),'8- Políticas de Administración '!$B$16:$F$64,5,FALSE),"")</f>
        <v/>
      </c>
      <c r="M54" s="523"/>
      <c r="N54" s="437"/>
    </row>
    <row r="55" spans="1:15" ht="14.25" customHeight="1">
      <c r="A55" s="531"/>
      <c r="B55" s="534"/>
      <c r="C55" s="523"/>
      <c r="D55" s="329"/>
      <c r="E55" s="440"/>
      <c r="F55" s="440"/>
      <c r="G55" s="443"/>
      <c r="H55" s="446"/>
      <c r="I55" s="136"/>
      <c r="J55" s="78"/>
      <c r="K55" s="136" t="str">
        <f>IFERROR(CONCATENATE(INDEX('8- Políticas de Administración '!$B$16:$F$53,MATCH('5- Identificación de Riesgos'!J55,'8- Políticas de Administración '!$C$16:$C$54,0),1)," - ",L55),"")</f>
        <v/>
      </c>
      <c r="L55" s="162" t="str">
        <f>IFERROR(VLOOKUP(INDEX('8- Políticas de Administración '!$B$16:$F$63,MATCH('5- Identificación de Riesgos'!J55,'8- Políticas de Administración '!$C$16:$C$64,0),1),'8- Políticas de Administración '!$B$16:$F$64,5,FALSE),"")</f>
        <v/>
      </c>
      <c r="M55" s="523"/>
      <c r="N55" s="437"/>
    </row>
    <row r="56" spans="1:15" ht="15" customHeight="1">
      <c r="A56" s="531"/>
      <c r="B56" s="534"/>
      <c r="C56" s="523"/>
      <c r="D56" s="143"/>
      <c r="E56" s="440"/>
      <c r="F56" s="440"/>
      <c r="G56" s="443"/>
      <c r="H56" s="446"/>
      <c r="I56" s="136"/>
      <c r="J56" s="78"/>
      <c r="K56" s="136" t="str">
        <f>IFERROR(CONCATENATE(INDEX('8- Políticas de Administración '!$B$16:$F$53,MATCH('5- Identificación de Riesgos'!J56,'8- Políticas de Administración '!$C$16:$C$54,0),1)," - ",L56),"")</f>
        <v/>
      </c>
      <c r="L56" s="162" t="str">
        <f>IFERROR(VLOOKUP(INDEX('8- Políticas de Administración '!$B$16:$F$63,MATCH('5- Identificación de Riesgos'!J56,'8- Políticas de Administración '!$C$16:$C$64,0),1),'8- Políticas de Administración '!$B$16:$F$64,5,FALSE),"")</f>
        <v/>
      </c>
      <c r="M56" s="523"/>
      <c r="N56" s="437"/>
    </row>
    <row r="57" spans="1:15" ht="15.75" customHeight="1" thickBot="1">
      <c r="A57" s="531"/>
      <c r="B57" s="534"/>
      <c r="C57" s="523"/>
      <c r="D57" s="143"/>
      <c r="E57" s="440"/>
      <c r="F57" s="440"/>
      <c r="G57" s="443"/>
      <c r="H57" s="446"/>
      <c r="I57" s="136"/>
      <c r="J57" s="78"/>
      <c r="K57" s="136" t="str">
        <f>IFERROR(CONCATENATE(INDEX('8- Políticas de Administración '!$B$16:$F$53,MATCH('5- Identificación de Riesgos'!J57,'8- Políticas de Administración '!$C$16:$C$54,0),1)," - ",L57),"")</f>
        <v/>
      </c>
      <c r="L57" s="163" t="str">
        <f>IFERROR(VLOOKUP(INDEX('8- Políticas de Administración '!$B$16:$F$63,MATCH('5- Identificación de Riesgos'!J57,'8- Políticas de Administración '!$C$16:$C$64,0),1),'8- Políticas de Administración '!$B$16:$F$64,5,FALSE),"")</f>
        <v/>
      </c>
      <c r="M57" s="523"/>
      <c r="N57" s="437"/>
    </row>
    <row r="58" spans="1:15" ht="15" customHeight="1">
      <c r="A58" s="531"/>
      <c r="B58" s="534"/>
      <c r="C58" s="523"/>
      <c r="D58" s="143"/>
      <c r="E58" s="440"/>
      <c r="F58" s="440"/>
      <c r="G58" s="443"/>
      <c r="H58" s="446"/>
      <c r="I58" s="136"/>
      <c r="J58" s="78"/>
      <c r="K58" s="136" t="str">
        <f>IFERROR(CONCATENATE(INDEX('8- Políticas de Administración '!$B$16:$F$53,MATCH('5- Identificación de Riesgos'!J58,'8- Políticas de Administración '!$C$16:$C$54,0),1)," - ",L58),"")</f>
        <v/>
      </c>
      <c r="L58" s="182" t="str">
        <f>IFERROR(VLOOKUP(INDEX('8- Políticas de Administración '!$B$16:$F$63,MATCH('5- Identificación de Riesgos'!J58,'8- Políticas de Administración '!$C$16:$C$64,0),1),'8- Políticas de Administración '!$B$16:$F$64,5,FALSE),"")</f>
        <v/>
      </c>
      <c r="M58" s="523"/>
      <c r="N58" s="437"/>
    </row>
    <row r="59" spans="1:15" ht="15.75" customHeight="1" thickBot="1">
      <c r="A59" s="532"/>
      <c r="B59" s="535"/>
      <c r="C59" s="524"/>
      <c r="D59" s="145"/>
      <c r="E59" s="441"/>
      <c r="F59" s="441"/>
      <c r="G59" s="444"/>
      <c r="H59" s="447"/>
      <c r="I59" s="137"/>
      <c r="J59" s="147"/>
      <c r="K59" s="137" t="str">
        <f>IFERROR(CONCATENATE(INDEX('8- Políticas de Administración '!$B$16:$F$53,MATCH('5- Identificación de Riesgos'!J59,'8- Políticas de Administración '!$C$16:$C$54,0),1)," - ",L59),"")</f>
        <v/>
      </c>
      <c r="L59" s="194" t="str">
        <f>IFERROR(VLOOKUP(INDEX('8- Políticas de Administración '!$B$16:$F$63,MATCH('5- Identificación de Riesgos'!J59,'8- Políticas de Administración '!$C$16:$C$64,0),1),'8- Políticas de Administración '!$B$16:$F$64,5,FALSE),"")</f>
        <v/>
      </c>
      <c r="M59" s="524"/>
      <c r="N59" s="438"/>
    </row>
    <row r="60" spans="1:15" ht="45">
      <c r="A60" s="530">
        <v>6</v>
      </c>
      <c r="B60" s="533" t="s">
        <v>396</v>
      </c>
      <c r="C60" s="458" t="s">
        <v>397</v>
      </c>
      <c r="D60" s="76" t="s">
        <v>398</v>
      </c>
      <c r="E60" s="439">
        <v>1000000</v>
      </c>
      <c r="F60" s="439">
        <v>20000</v>
      </c>
      <c r="G60" s="442">
        <f>F60/E60</f>
        <v>0.02</v>
      </c>
      <c r="H60" s="445" t="str">
        <f>CONCATENATE(IF(G60&lt;='8- Políticas de Administración '!$D$6,'8- Políticas de Administración '!$B$6,IF(G60&lt;='8- Políticas de Administración '!$D$7,'8- Políticas de Administración '!$B$7,IF(G60&lt;='8- Políticas de Administración '!$D$8,'8- Políticas de Administración '!$B$8,IF(G60&lt;='8- Políticas de Administración '!$D$9,'8- Políticas de Administración '!$B$9,IF(G60&lt;='8- Políticas de Administración '!$D$10,'8- Políticas de Administración '!$B$10,"Probabilidad no valida")))))," - ",VLOOKUP(IF(G60&lt;='8- Políticas de Administración '!$D$6,'8- Políticas de Administración '!$B$6,IF(G60&lt;='8- Políticas de Administración '!$D$7,'8- Políticas de Administración '!$B$7,IF(G60&lt;='8- Políticas de Administración '!$D$8,'8- Políticas de Administración '!$B$8,IF(G60&lt;='8- Políticas de Administración '!$D$9,'8- Políticas de Administración '!$B$9,IF(G60&lt;='8- Políticas de Administración '!$D$10,'8- Políticas de Administración '!$B$10,"Probabilidad no valida"))))),'8- Políticas de Administración '!$B$6:$F$10,5,FALSE))</f>
        <v>Muy Baja - 1</v>
      </c>
      <c r="I60" s="138" t="s">
        <v>350</v>
      </c>
      <c r="J60" s="208" t="s">
        <v>399</v>
      </c>
      <c r="K60" s="138" t="str">
        <f>IFERROR(CONCATENATE(INDEX('8- Políticas de Administración '!$B$16:$F$53,MATCH('5- Identificación de Riesgos'!J60,'8- Políticas de Administración '!$C$16:$C$54,0),1)," - ",L60),"")</f>
        <v>Menor - 2</v>
      </c>
      <c r="L60" s="182">
        <f>IFERROR(VLOOKUP(INDEX('8- Políticas de Administración '!$B$16:$F$63,MATCH('5- Identificación de Riesgos'!J60,'8- Políticas de Administración '!$C$16:$C$64,0),1),'8- Políticas de Administración '!$B$16:$F$64,5,FALSE),"")</f>
        <v>2</v>
      </c>
      <c r="M60" s="522" t="str">
        <f>IFERROR(CONCATENATE(INDEX('8- Políticas de Administración '!$B$16:$F$53,MATCH(ROUND(AVERAGE(L60:L69),0),'8- Políticas de Administración '!$F$16:$F$53,0),1)," - ",ROUND(AVERAGE(L60:L69),0)),"")</f>
        <v>Moderado - 3</v>
      </c>
      <c r="N60" s="436" t="str">
        <f>IFERROR(CONCATENATE(VLOOKUP((LEFT(H60,LEN(H60)-4)&amp;LEFT(M60,LEN(M60)-4)),'9- Matriz de Calor '!$D$18:$E$42,2,0)," - ",RIGHT(H60,1)*RIGHT(M60,1)),"")</f>
        <v>Moderado - 3</v>
      </c>
    </row>
    <row r="61" spans="1:15" ht="42" customHeight="1">
      <c r="A61" s="531"/>
      <c r="B61" s="534"/>
      <c r="C61" s="458"/>
      <c r="D61" s="76" t="s">
        <v>400</v>
      </c>
      <c r="E61" s="440"/>
      <c r="F61" s="440"/>
      <c r="G61" s="443"/>
      <c r="H61" s="446"/>
      <c r="I61" s="136" t="s">
        <v>353</v>
      </c>
      <c r="J61" s="78" t="s">
        <v>401</v>
      </c>
      <c r="K61" s="136" t="str">
        <f>IFERROR(CONCATENATE(INDEX('8- Políticas de Administración '!$B$16:$F$53,MATCH('5- Identificación de Riesgos'!J61,'8- Políticas de Administración '!$C$16:$C$54,0),1)," - ",L61),"")</f>
        <v>Moderado - 3</v>
      </c>
      <c r="L61" s="162">
        <f>IFERROR(VLOOKUP(INDEX('8- Políticas de Administración '!$B$16:$F$63,MATCH('5- Identificación de Riesgos'!J61,'8- Políticas de Administración '!$C$16:$C$64,0),1),'8- Políticas de Administración '!$B$16:$F$64,5,FALSE),"")</f>
        <v>3</v>
      </c>
      <c r="M61" s="523"/>
      <c r="N61" s="437"/>
    </row>
    <row r="62" spans="1:15" ht="40.5" customHeight="1">
      <c r="A62" s="531"/>
      <c r="B62" s="534"/>
      <c r="C62" s="458"/>
      <c r="D62" s="76" t="s">
        <v>605</v>
      </c>
      <c r="E62" s="440"/>
      <c r="F62" s="440"/>
      <c r="G62" s="443"/>
      <c r="H62" s="446"/>
      <c r="I62" s="136"/>
      <c r="J62" s="78"/>
      <c r="K62" s="136" t="str">
        <f>IFERROR(CONCATENATE(INDEX('8- Políticas de Administración '!$B$16:$F$53,MATCH('5- Identificación de Riesgos'!J62,'8- Políticas de Administración '!$C$16:$C$54,0),1)," - ",L62),"")</f>
        <v/>
      </c>
      <c r="L62" s="162" t="str">
        <f>IFERROR(VLOOKUP(INDEX('8- Políticas de Administración '!$B$16:$F$63,MATCH('5- Identificación de Riesgos'!J62,'8- Políticas de Administración '!$C$16:$C$64,0),1),'8- Políticas de Administración '!$B$16:$F$64,5,FALSE),"")</f>
        <v/>
      </c>
      <c r="M62" s="523"/>
      <c r="N62" s="437"/>
    </row>
    <row r="63" spans="1:15" ht="30.75" customHeight="1">
      <c r="A63" s="531"/>
      <c r="B63" s="534"/>
      <c r="C63" s="458"/>
      <c r="D63" s="76"/>
      <c r="E63" s="440"/>
      <c r="F63" s="440"/>
      <c r="G63" s="443"/>
      <c r="H63" s="446"/>
      <c r="I63" s="136"/>
      <c r="J63" s="78"/>
      <c r="K63" s="136" t="str">
        <f>IFERROR(CONCATENATE(INDEX('8- Políticas de Administración '!$B$16:$F$53,MATCH('5- Identificación de Riesgos'!J63,'8- Políticas de Administración '!$C$16:$C$54,0),1)," - ",L63),"")</f>
        <v/>
      </c>
      <c r="L63" s="162" t="str">
        <f>IFERROR(VLOOKUP(INDEX('8- Políticas de Administración '!$B$16:$F$63,MATCH('5- Identificación de Riesgos'!J63,'8- Políticas de Administración '!$C$16:$C$64,0),1),'8- Políticas de Administración '!$B$16:$F$64,5,FALSE),"")</f>
        <v/>
      </c>
      <c r="M63" s="523"/>
      <c r="N63" s="437"/>
    </row>
    <row r="64" spans="1:15">
      <c r="A64" s="531"/>
      <c r="B64" s="534"/>
      <c r="C64" s="458"/>
      <c r="D64" s="76"/>
      <c r="E64" s="440"/>
      <c r="F64" s="440"/>
      <c r="G64" s="443"/>
      <c r="H64" s="446"/>
      <c r="I64" s="136"/>
      <c r="J64" s="78"/>
      <c r="K64" s="136" t="str">
        <f>IFERROR(CONCATENATE(INDEX('8- Políticas de Administración '!$B$16:$F$53,MATCH('5- Identificación de Riesgos'!J64,'8- Políticas de Administración '!$C$16:$C$54,0),1)," - ",L64),"")</f>
        <v/>
      </c>
      <c r="L64" s="162" t="str">
        <f>IFERROR(VLOOKUP(INDEX('8- Políticas de Administración '!$B$16:$F$63,MATCH('5- Identificación de Riesgos'!J64,'8- Políticas de Administración '!$C$16:$C$64,0),1),'8- Políticas de Administración '!$B$16:$F$64,5,FALSE),"")</f>
        <v/>
      </c>
      <c r="M64" s="523"/>
      <c r="N64" s="437"/>
    </row>
    <row r="65" spans="1:14">
      <c r="A65" s="531"/>
      <c r="B65" s="534"/>
      <c r="C65" s="458"/>
      <c r="D65" s="76"/>
      <c r="E65" s="440"/>
      <c r="F65" s="440"/>
      <c r="G65" s="443"/>
      <c r="H65" s="446"/>
      <c r="I65" s="136"/>
      <c r="J65" s="78"/>
      <c r="K65" s="136" t="str">
        <f>IFERROR(CONCATENATE(INDEX('8- Políticas de Administración '!$B$16:$F$53,MATCH('5- Identificación de Riesgos'!J65,'8- Políticas de Administración '!$C$16:$C$54,0),1)," - ",L65),"")</f>
        <v/>
      </c>
      <c r="L65" s="162" t="str">
        <f>IFERROR(VLOOKUP(INDEX('8- Políticas de Administración '!$B$16:$F$63,MATCH('5- Identificación de Riesgos'!J65,'8- Políticas de Administración '!$C$16:$C$64,0),1),'8- Políticas de Administración '!$B$16:$F$64,5,FALSE),"")</f>
        <v/>
      </c>
      <c r="M65" s="523"/>
      <c r="N65" s="437"/>
    </row>
    <row r="66" spans="1:14">
      <c r="A66" s="531"/>
      <c r="B66" s="534"/>
      <c r="C66" s="458"/>
      <c r="D66" s="76"/>
      <c r="E66" s="440"/>
      <c r="F66" s="440"/>
      <c r="G66" s="443"/>
      <c r="H66" s="446"/>
      <c r="I66" s="136"/>
      <c r="J66" s="78"/>
      <c r="K66" s="136" t="str">
        <f>IFERROR(CONCATENATE(INDEX('8- Políticas de Administración '!$B$16:$F$53,MATCH('5- Identificación de Riesgos'!J66,'8- Políticas de Administración '!$C$16:$C$54,0),1)," - ",L66),"")</f>
        <v/>
      </c>
      <c r="L66" s="162" t="str">
        <f>IFERROR(VLOOKUP(INDEX('8- Políticas de Administración '!$B$16:$F$63,MATCH('5- Identificación de Riesgos'!J66,'8- Políticas de Administración '!$C$16:$C$64,0),1),'8- Políticas de Administración '!$B$16:$F$64,5,FALSE),"")</f>
        <v/>
      </c>
      <c r="M66" s="523"/>
      <c r="N66" s="437"/>
    </row>
    <row r="67" spans="1:14" ht="15.75" thickBot="1">
      <c r="A67" s="531"/>
      <c r="B67" s="534"/>
      <c r="C67" s="458"/>
      <c r="D67" s="20"/>
      <c r="E67" s="440"/>
      <c r="F67" s="440"/>
      <c r="G67" s="443"/>
      <c r="H67" s="446"/>
      <c r="I67" s="136"/>
      <c r="J67" s="78"/>
      <c r="K67" s="136" t="str">
        <f>IFERROR(CONCATENATE(INDEX('8- Políticas de Administración '!$B$16:$F$53,MATCH('5- Identificación de Riesgos'!J67,'8- Políticas de Administración '!$C$16:$C$54,0),1)," - ",L67),"")</f>
        <v/>
      </c>
      <c r="L67" s="163" t="str">
        <f>IFERROR(VLOOKUP(INDEX('8- Políticas de Administración '!$B$16:$F$63,MATCH('5- Identificación de Riesgos'!J67,'8- Políticas de Administración '!$C$16:$C$64,0),1),'8- Políticas de Administración '!$B$16:$F$64,5,FALSE),"")</f>
        <v/>
      </c>
      <c r="M67" s="523"/>
      <c r="N67" s="437"/>
    </row>
    <row r="68" spans="1:14">
      <c r="A68" s="531"/>
      <c r="B68" s="534"/>
      <c r="C68" s="458"/>
      <c r="D68" s="205"/>
      <c r="E68" s="440"/>
      <c r="F68" s="440"/>
      <c r="G68" s="443"/>
      <c r="H68" s="446"/>
      <c r="I68" s="136"/>
      <c r="J68" s="78"/>
      <c r="K68" s="136" t="str">
        <f>IFERROR(CONCATENATE(INDEX('8- Políticas de Administración '!$B$16:$F$53,MATCH('5- Identificación de Riesgos'!J68,'8- Políticas de Administración '!$C$16:$C$54,0),1)," - ",L68),"")</f>
        <v/>
      </c>
      <c r="L68" s="182" t="str">
        <f>IFERROR(VLOOKUP(INDEX('8- Políticas de Administración '!$B$16:$F$63,MATCH('5- Identificación de Riesgos'!J68,'8- Políticas de Administración '!$C$16:$C$64,0),1),'8- Políticas de Administración '!$B$16:$F$64,5,FALSE),"")</f>
        <v/>
      </c>
      <c r="M68" s="523"/>
      <c r="N68" s="437"/>
    </row>
    <row r="69" spans="1:14" ht="15.75" thickBot="1">
      <c r="A69" s="532"/>
      <c r="B69" s="535"/>
      <c r="C69" s="459"/>
      <c r="D69" s="207"/>
      <c r="E69" s="441"/>
      <c r="F69" s="441"/>
      <c r="G69" s="444"/>
      <c r="H69" s="447"/>
      <c r="I69" s="137"/>
      <c r="J69" s="147"/>
      <c r="K69" s="137" t="str">
        <f>IFERROR(CONCATENATE(INDEX('8- Políticas de Administración '!$B$16:$F$53,MATCH('5- Identificación de Riesgos'!J69,'8- Políticas de Administración '!$C$16:$C$54,0),1)," - ",L69),"")</f>
        <v/>
      </c>
      <c r="L69" s="194" t="str">
        <f>IFERROR(VLOOKUP(INDEX('8- Políticas de Administración '!$B$16:$F$63,MATCH('5- Identificación de Riesgos'!J69,'8- Políticas de Administración '!$C$16:$C$64,0),1),'8- Políticas de Administración '!$B$16:$F$64,5,FALSE),"")</f>
        <v/>
      </c>
      <c r="M69" s="524"/>
      <c r="N69" s="438"/>
    </row>
    <row r="70" spans="1:14" ht="70.5" customHeight="1">
      <c r="A70" s="530">
        <v>7</v>
      </c>
      <c r="B70" s="533" t="s">
        <v>402</v>
      </c>
      <c r="C70" s="458" t="s">
        <v>403</v>
      </c>
      <c r="D70" s="311" t="s">
        <v>404</v>
      </c>
      <c r="E70" s="439">
        <v>600000</v>
      </c>
      <c r="F70" s="439">
        <v>2</v>
      </c>
      <c r="G70" s="442">
        <f>F70/E70</f>
        <v>3.3333333333333333E-6</v>
      </c>
      <c r="H70" s="445" t="str">
        <f>CONCATENATE(IF(G70&lt;='8- Políticas de Administración '!$D$6,'8- Políticas de Administración '!$B$6,IF(G70&lt;='8- Políticas de Administración '!$D$7,'8- Políticas de Administración '!$B$7,IF(G70&lt;='8- Políticas de Administración '!$D$8,'8- Políticas de Administración '!$B$8,IF(G70&lt;='8- Políticas de Administración '!$D$9,'8- Políticas de Administración '!$B$9,IF(G70&lt;='8- Políticas de Administración '!$D$10,'8- Políticas de Administración '!$B$10,"Probabilidad no valida")))))," - ",VLOOKUP(IF(G70&lt;='8- Políticas de Administración '!$D$6,'8- Políticas de Administración '!$B$6,IF(G70&lt;='8- Políticas de Administración '!$D$7,'8- Políticas de Administración '!$B$7,IF(G70&lt;='8- Políticas de Administración '!$D$8,'8- Políticas de Administración '!$B$8,IF(G70&lt;='8- Políticas de Administración '!$D$9,'8- Políticas de Administración '!$B$9,IF(G70&lt;='8- Políticas de Administración '!$D$10,'8- Políticas de Administración '!$B$10,"Probabilidad no valida"))))),'8- Políticas de Administración '!$B$6:$F$10,5,FALSE))</f>
        <v>Muy Baja - 1</v>
      </c>
      <c r="I70" s="138" t="s">
        <v>350</v>
      </c>
      <c r="J70" s="208" t="s">
        <v>405</v>
      </c>
      <c r="K70" s="138" t="str">
        <f>IFERROR(CONCATENATE(INDEX('8- Políticas de Administración '!$B$16:$F$53,MATCH('5- Identificación de Riesgos'!J70,'8- Políticas de Administración '!$C$16:$C$54,0),1)," - ",L70),"")</f>
        <v>Catastrófico - 5</v>
      </c>
      <c r="L70" s="182">
        <f>IFERROR(VLOOKUP(INDEX('8- Políticas de Administración '!$B$16:$F$63,MATCH('5- Identificación de Riesgos'!J70,'8- Políticas de Administración '!$C$16:$C$64,0),1),'8- Políticas de Administración '!$B$16:$F$64,5,FALSE),"")</f>
        <v>5</v>
      </c>
      <c r="M70" s="448" t="str">
        <f>IFERROR(CONCATENATE(INDEX('8- Políticas de Administración '!$B$16:$F$53,MATCH(ROUND(AVERAGE(L70:L79),0),'8- Políticas de Administración '!$F$16:$F$53,0),1)," - ",ROUND(AVERAGE(L70:L79),0)),"")</f>
        <v>Catastrófico - 5</v>
      </c>
      <c r="N70" s="436" t="str">
        <f>IFERROR(CONCATENATE(VLOOKUP((LEFT(H70,LEN(H70)-4)&amp;LEFT(M70,LEN(M70)-4)),'9- Matriz de Calor '!$D$18:$E$42,2,0)," - ",RIGHT(H70,1)*RIGHT(M70,1)),"")</f>
        <v>Extremo - 5</v>
      </c>
    </row>
    <row r="71" spans="1:14" ht="47.25" customHeight="1">
      <c r="A71" s="531"/>
      <c r="B71" s="534"/>
      <c r="C71" s="458"/>
      <c r="D71" s="206" t="s">
        <v>406</v>
      </c>
      <c r="E71" s="440"/>
      <c r="F71" s="440"/>
      <c r="G71" s="443"/>
      <c r="H71" s="446"/>
      <c r="I71" s="136" t="s">
        <v>353</v>
      </c>
      <c r="J71" s="78" t="s">
        <v>378</v>
      </c>
      <c r="K71" s="136" t="str">
        <f>IFERROR(CONCATENATE(INDEX('8- Políticas de Administración '!$B$16:$F$53,MATCH('5- Identificación de Riesgos'!J71,'8- Políticas de Administración '!$C$16:$C$54,0),1)," - ",L71),"")</f>
        <v>Mayor - 4</v>
      </c>
      <c r="L71" s="162">
        <f>IFERROR(VLOOKUP(INDEX('8- Políticas de Administración '!$B$16:$F$63,MATCH('5- Identificación de Riesgos'!J71,'8- Políticas de Administración '!$C$16:$C$64,0),1),'8- Políticas de Administración '!$B$16:$F$64,5,FALSE),"")</f>
        <v>4</v>
      </c>
      <c r="M71" s="449"/>
      <c r="N71" s="437"/>
    </row>
    <row r="72" spans="1:14" ht="35.25" customHeight="1">
      <c r="A72" s="531"/>
      <c r="B72" s="534"/>
      <c r="C72" s="458"/>
      <c r="D72" s="206" t="s">
        <v>407</v>
      </c>
      <c r="E72" s="440"/>
      <c r="F72" s="440"/>
      <c r="G72" s="443"/>
      <c r="H72" s="446"/>
      <c r="I72" s="136"/>
      <c r="J72" s="78"/>
      <c r="K72" s="136" t="str">
        <f>IFERROR(CONCATENATE(INDEX('8- Políticas de Administración '!$B$16:$F$53,MATCH('5- Identificación de Riesgos'!J72,'8- Políticas de Administración '!$C$16:$C$54,0),1)," - ",L72),"")</f>
        <v/>
      </c>
      <c r="L72" s="162" t="str">
        <f>IFERROR(VLOOKUP(INDEX('8- Políticas de Administración '!$B$16:$F$63,MATCH('5- Identificación de Riesgos'!J72,'8- Políticas de Administración '!$C$16:$C$64,0),1),'8- Políticas de Administración '!$B$16:$F$64,5,FALSE),"")</f>
        <v/>
      </c>
      <c r="M72" s="449"/>
      <c r="N72" s="437"/>
    </row>
    <row r="73" spans="1:14" ht="33" customHeight="1">
      <c r="A73" s="531"/>
      <c r="B73" s="534"/>
      <c r="C73" s="458"/>
      <c r="D73" s="312" t="s">
        <v>408</v>
      </c>
      <c r="E73" s="440"/>
      <c r="F73" s="440"/>
      <c r="G73" s="443"/>
      <c r="H73" s="446"/>
      <c r="I73" s="136"/>
      <c r="J73" s="78"/>
      <c r="K73" s="136" t="str">
        <f>IFERROR(CONCATENATE(INDEX('8- Políticas de Administración '!$B$16:$F$53,MATCH('5- Identificación de Riesgos'!J73,'8- Políticas de Administración '!$C$16:$C$54,0),1)," - ",L73),"")</f>
        <v/>
      </c>
      <c r="L73" s="162" t="str">
        <f>IFERROR(VLOOKUP(INDEX('8- Políticas de Administración '!$B$16:$F$63,MATCH('5- Identificación de Riesgos'!J73,'8- Políticas de Administración '!$C$16:$C$64,0),1),'8- Políticas de Administración '!$B$16:$F$64,5,FALSE),"")</f>
        <v/>
      </c>
      <c r="M73" s="449"/>
      <c r="N73" s="437"/>
    </row>
    <row r="74" spans="1:14" ht="20.25" customHeight="1">
      <c r="A74" s="531"/>
      <c r="B74" s="534"/>
      <c r="C74" s="458"/>
      <c r="D74" s="310"/>
      <c r="E74" s="440"/>
      <c r="F74" s="440"/>
      <c r="G74" s="443"/>
      <c r="H74" s="446"/>
      <c r="I74" s="136"/>
      <c r="J74" s="78"/>
      <c r="K74" s="136" t="str">
        <f>IFERROR(CONCATENATE(INDEX('8- Políticas de Administración '!$B$16:$F$53,MATCH('5- Identificación de Riesgos'!J74,'8- Políticas de Administración '!$C$16:$C$54,0),1)," - ",L74),"")</f>
        <v/>
      </c>
      <c r="L74" s="162" t="str">
        <f>IFERROR(VLOOKUP(INDEX('8- Políticas de Administración '!$B$16:$F$63,MATCH('5- Identificación de Riesgos'!J74,'8- Políticas de Administración '!$C$16:$C$64,0),1),'8- Políticas de Administración '!$B$16:$F$64,5,FALSE),"")</f>
        <v/>
      </c>
      <c r="M74" s="449"/>
      <c r="N74" s="437"/>
    </row>
    <row r="75" spans="1:14" ht="16.5" customHeight="1">
      <c r="A75" s="531"/>
      <c r="B75" s="534"/>
      <c r="C75" s="458"/>
      <c r="E75" s="440"/>
      <c r="F75" s="440"/>
      <c r="G75" s="443"/>
      <c r="H75" s="446"/>
      <c r="I75" s="136"/>
      <c r="J75" s="78"/>
      <c r="K75" s="136" t="str">
        <f>IFERROR(CONCATENATE(INDEX('8- Políticas de Administración '!$B$16:$F$53,MATCH('5- Identificación de Riesgos'!J75,'8- Políticas de Administración '!$C$16:$C$54,0),1)," - ",L75),"")</f>
        <v/>
      </c>
      <c r="L75" s="162" t="str">
        <f>IFERROR(VLOOKUP(INDEX('8- Políticas de Administración '!$B$16:$F$63,MATCH('5- Identificación de Riesgos'!J75,'8- Políticas de Administración '!$C$16:$C$64,0),1),'8- Políticas de Administración '!$B$16:$F$64,5,FALSE),"")</f>
        <v/>
      </c>
      <c r="M75" s="449"/>
      <c r="N75" s="437"/>
    </row>
    <row r="76" spans="1:14" ht="18.75" customHeight="1">
      <c r="A76" s="531"/>
      <c r="B76" s="534"/>
      <c r="C76" s="458"/>
      <c r="D76" s="205"/>
      <c r="E76" s="440"/>
      <c r="F76" s="440"/>
      <c r="G76" s="443"/>
      <c r="H76" s="446"/>
      <c r="I76" s="136"/>
      <c r="J76" s="78"/>
      <c r="K76" s="136" t="str">
        <f>IFERROR(CONCATENATE(INDEX('8- Políticas de Administración '!$B$16:$F$53,MATCH('5- Identificación de Riesgos'!J76,'8- Políticas de Administración '!$C$16:$C$54,0),1)," - ",L76),"")</f>
        <v/>
      </c>
      <c r="L76" s="162" t="str">
        <f>IFERROR(VLOOKUP(INDEX('8- Políticas de Administración '!$B$16:$F$63,MATCH('5- Identificación de Riesgos'!J76,'8- Políticas de Administración '!$C$16:$C$64,0),1),'8- Políticas de Administración '!$B$16:$F$64,5,FALSE),"")</f>
        <v/>
      </c>
      <c r="M76" s="449"/>
      <c r="N76" s="437"/>
    </row>
    <row r="77" spans="1:14" ht="15.75" thickBot="1">
      <c r="A77" s="531"/>
      <c r="B77" s="534"/>
      <c r="C77" s="458"/>
      <c r="D77" s="205"/>
      <c r="E77" s="440"/>
      <c r="F77" s="440"/>
      <c r="G77" s="443"/>
      <c r="H77" s="446"/>
      <c r="I77" s="136"/>
      <c r="J77" s="78"/>
      <c r="K77" s="136" t="str">
        <f>IFERROR(CONCATENATE(INDEX('8- Políticas de Administración '!$B$16:$F$53,MATCH('5- Identificación de Riesgos'!J77,'8- Políticas de Administración '!$C$16:$C$54,0),1)," - ",L77),"")</f>
        <v/>
      </c>
      <c r="L77" s="163" t="str">
        <f>IFERROR(VLOOKUP(INDEX('8- Políticas de Administración '!$B$16:$F$63,MATCH('5- Identificación de Riesgos'!J77,'8- Políticas de Administración '!$C$16:$C$64,0),1),'8- Políticas de Administración '!$B$16:$F$64,5,FALSE),"")</f>
        <v/>
      </c>
      <c r="M77" s="449"/>
      <c r="N77" s="437"/>
    </row>
    <row r="78" spans="1:14">
      <c r="A78" s="531"/>
      <c r="B78" s="534"/>
      <c r="C78" s="458"/>
      <c r="E78" s="440"/>
      <c r="F78" s="440"/>
      <c r="G78" s="443"/>
      <c r="H78" s="446"/>
      <c r="I78" s="136"/>
      <c r="J78" s="78"/>
      <c r="K78" s="136" t="str">
        <f>IFERROR(CONCATENATE(INDEX('8- Políticas de Administración '!$B$16:$F$53,MATCH('5- Identificación de Riesgos'!J78,'8- Políticas de Administración '!$C$16:$C$54,0),1)," - ",L78),"")</f>
        <v/>
      </c>
      <c r="L78" s="182" t="str">
        <f>IFERROR(VLOOKUP(INDEX('8- Políticas de Administración '!$B$16:$F$63,MATCH('5- Identificación de Riesgos'!J78,'8- Políticas de Administración '!$C$16:$C$64,0),1),'8- Políticas de Administración '!$B$16:$F$64,5,FALSE),"")</f>
        <v/>
      </c>
      <c r="M78" s="449"/>
      <c r="N78" s="437"/>
    </row>
    <row r="79" spans="1:14" ht="15.75" thickBot="1">
      <c r="A79" s="532"/>
      <c r="B79" s="535"/>
      <c r="C79" s="459"/>
      <c r="D79" s="207"/>
      <c r="E79" s="441"/>
      <c r="F79" s="441"/>
      <c r="G79" s="444"/>
      <c r="H79" s="447"/>
      <c r="I79" s="137"/>
      <c r="J79" s="147"/>
      <c r="K79" s="137" t="str">
        <f>IFERROR(CONCATENATE(INDEX('8- Políticas de Administración '!$B$16:$F$53,MATCH('5- Identificación de Riesgos'!J79,'8- Políticas de Administración '!$C$16:$C$54,0),1)," - ",L79),"")</f>
        <v/>
      </c>
      <c r="L79" s="194" t="str">
        <f>IFERROR(VLOOKUP(INDEX('8- Políticas de Administración '!$B$16:$F$63,MATCH('5- Identificación de Riesgos'!J79,'8- Políticas de Administración '!$C$16:$C$64,0),1),'8- Políticas de Administración '!$B$16:$F$64,5,FALSE),"")</f>
        <v/>
      </c>
      <c r="M79" s="450"/>
      <c r="N79" s="438"/>
    </row>
    <row r="80" spans="1:14" ht="61.5" customHeight="1">
      <c r="A80" s="451">
        <v>8</v>
      </c>
      <c r="B80" s="454" t="s">
        <v>409</v>
      </c>
      <c r="C80" s="457" t="s">
        <v>410</v>
      </c>
      <c r="D80" s="240" t="s">
        <v>411</v>
      </c>
      <c r="E80" s="439">
        <v>600000</v>
      </c>
      <c r="F80" s="439">
        <v>50000</v>
      </c>
      <c r="G80" s="442">
        <f>F80/E80</f>
        <v>8.3333333333333329E-2</v>
      </c>
      <c r="H80" s="445" t="str">
        <f>CONCATENATE(IF(G80&lt;='8- Políticas de Administración '!$D$6,'8- Políticas de Administración '!$B$6,IF(G80&lt;='8- Políticas de Administración '!$D$7,'8- Políticas de Administración '!$B$7,IF(G80&lt;='8- Políticas de Administración '!$D$8,'8- Políticas de Administración '!$B$8,IF(G80&lt;='8- Políticas de Administración '!$D$9,'8- Políticas de Administración '!$B$9,IF(G80&lt;='8- Políticas de Administración '!$D$10,'8- Políticas de Administración '!$B$10,"Probabilidad no valida")))))," - ",VLOOKUP(IF(G80&lt;='8- Políticas de Administración '!$D$6,'8- Políticas de Administración '!$B$6,IF(G80&lt;='8- Políticas de Administración '!$D$7,'8- Políticas de Administración '!$B$7,IF(G80&lt;='8- Políticas de Administración '!$D$8,'8- Políticas de Administración '!$B$8,IF(G80&lt;='8- Políticas de Administración '!$D$9,'8- Políticas de Administración '!$B$9,IF(G80&lt;='8- Políticas de Administración '!$D$10,'8- Políticas de Administración '!$B$10,"Probabilidad no valida"))))),'8- Políticas de Administración '!$B$6:$F$10,5,FALSE))</f>
        <v>Baja - 2</v>
      </c>
      <c r="I80" s="138" t="s">
        <v>353</v>
      </c>
      <c r="J80" s="208" t="s">
        <v>378</v>
      </c>
      <c r="K80" s="138" t="str">
        <f>IFERROR(CONCATENATE(INDEX('8- Políticas de Administración '!$B$16:$F$53,MATCH('5- Identificación de Riesgos'!J80,'8- Políticas de Administración '!$C$16:$C$54,0),1)," - ",L80),"")</f>
        <v>Mayor - 4</v>
      </c>
      <c r="L80" s="182">
        <f>IFERROR(VLOOKUP(INDEX('8- Políticas de Administración '!$B$16:$F$63,MATCH('5- Identificación de Riesgos'!J80,'8- Políticas de Administración '!$C$16:$C$64,0),1),'8- Políticas de Administración '!$B$16:$F$64,5,FALSE),"")</f>
        <v>4</v>
      </c>
      <c r="M80" s="448" t="str">
        <f>IFERROR(CONCATENATE(INDEX('8- Políticas de Administración '!$B$16:$F$53,MATCH(ROUND(AVERAGE(L80:L89),0),'8- Políticas de Administración '!$F$16:$F$53,0),1)," - ",ROUND(AVERAGE(L80:L89),0)),"")</f>
        <v>Menor - 2</v>
      </c>
      <c r="N80" s="436" t="str">
        <f>IFERROR(CONCATENATE(VLOOKUP((LEFT(H80,LEN(H80)-4)&amp;LEFT(M80,LEN(M80)-4)),'9- Matriz de Calor '!$D$18:$E$42,2,0)," - ",RIGHT(H80,1)*RIGHT(M80,1)),"")</f>
        <v>Moderado - 4</v>
      </c>
    </row>
    <row r="81" spans="1:14" ht="53.25" customHeight="1">
      <c r="A81" s="452"/>
      <c r="B81" s="455"/>
      <c r="C81" s="458"/>
      <c r="D81" s="143" t="s">
        <v>412</v>
      </c>
      <c r="E81" s="440"/>
      <c r="F81" s="440"/>
      <c r="G81" s="443"/>
      <c r="H81" s="446"/>
      <c r="I81" s="136" t="s">
        <v>387</v>
      </c>
      <c r="J81" s="78" t="s">
        <v>413</v>
      </c>
      <c r="K81" s="136" t="str">
        <f>IFERROR(CONCATENATE(INDEX('8- Políticas de Administración '!$B$16:$F$53,MATCH('5- Identificación de Riesgos'!J81,'8- Políticas de Administración '!$C$16:$C$54,0),1)," - ",L81),"")</f>
        <v>Moderado - 3</v>
      </c>
      <c r="L81" s="162">
        <f>IFERROR(VLOOKUP(INDEX('8- Políticas de Administración '!$B$16:$F$63,MATCH('5- Identificación de Riesgos'!J81,'8- Políticas de Administración '!$C$16:$C$64,0),1),'8- Políticas de Administración '!$B$16:$F$64,5,FALSE),"")</f>
        <v>3</v>
      </c>
      <c r="M81" s="449"/>
      <c r="N81" s="437"/>
    </row>
    <row r="82" spans="1:14" ht="63.75" customHeight="1">
      <c r="A82" s="452"/>
      <c r="B82" s="455"/>
      <c r="C82" s="458"/>
      <c r="D82" s="144" t="s">
        <v>606</v>
      </c>
      <c r="E82" s="440"/>
      <c r="F82" s="440"/>
      <c r="G82" s="443"/>
      <c r="H82" s="446"/>
      <c r="I82" s="136" t="s">
        <v>350</v>
      </c>
      <c r="J82" s="78" t="s">
        <v>351</v>
      </c>
      <c r="K82" s="136" t="str">
        <f>IFERROR(CONCATENATE(INDEX('8- Políticas de Administración '!$B$16:$F$53,MATCH('5- Identificación de Riesgos'!J82,'8- Políticas de Administración '!$C$16:$C$54,0),1)," - ",L82),"")</f>
        <v>Leve - 1</v>
      </c>
      <c r="L82" s="162">
        <f>IFERROR(VLOOKUP(INDEX('8- Políticas de Administración '!$B$16:$F$63,MATCH('5- Identificación de Riesgos'!J82,'8- Políticas de Administración '!$C$16:$C$64,0),1),'8- Políticas de Administración '!$B$16:$F$64,5,FALSE),"")</f>
        <v>1</v>
      </c>
      <c r="M82" s="449"/>
      <c r="N82" s="437"/>
    </row>
    <row r="83" spans="1:14" ht="32.25" customHeight="1">
      <c r="A83" s="452"/>
      <c r="B83" s="455"/>
      <c r="C83" s="458"/>
      <c r="D83" s="144" t="s">
        <v>414</v>
      </c>
      <c r="E83" s="440"/>
      <c r="F83" s="440"/>
      <c r="G83" s="443"/>
      <c r="H83" s="446"/>
      <c r="I83" s="136" t="s">
        <v>363</v>
      </c>
      <c r="J83" s="78" t="s">
        <v>364</v>
      </c>
      <c r="K83" s="136" t="str">
        <f>IFERROR(CONCATENATE(INDEX('8- Políticas de Administración '!$B$16:$F$53,MATCH('5- Identificación de Riesgos'!J83,'8- Políticas de Administración '!$C$16:$C$54,0),1)," - ",L83),"")</f>
        <v>Leve - 1</v>
      </c>
      <c r="L83" s="162">
        <f>IFERROR(VLOOKUP(INDEX('8- Políticas de Administración '!$B$16:$F$63,MATCH('5- Identificación de Riesgos'!J83,'8- Políticas de Administración '!$C$16:$C$64,0),1),'8- Políticas de Administración '!$B$16:$F$64,5,FALSE),"")</f>
        <v>1</v>
      </c>
      <c r="M83" s="449"/>
      <c r="N83" s="437"/>
    </row>
    <row r="84" spans="1:14" ht="33.75" customHeight="1">
      <c r="A84" s="452"/>
      <c r="B84" s="455"/>
      <c r="C84" s="458"/>
      <c r="D84" s="143" t="s">
        <v>415</v>
      </c>
      <c r="E84" s="440"/>
      <c r="F84" s="440"/>
      <c r="G84" s="443"/>
      <c r="H84" s="446"/>
      <c r="I84" s="136"/>
      <c r="J84" s="78"/>
      <c r="K84" s="136" t="str">
        <f>IFERROR(CONCATENATE(INDEX('8- Políticas de Administración '!$B$16:$F$53,MATCH('5- Identificación de Riesgos'!J84,'8- Políticas de Administración '!$C$16:$C$54,0),1)," - ",L84),"")</f>
        <v/>
      </c>
      <c r="L84" s="162" t="str">
        <f>IFERROR(VLOOKUP(INDEX('8- Políticas de Administración '!$B$16:$F$63,MATCH('5- Identificación de Riesgos'!J84,'8- Políticas de Administración '!$C$16:$C$64,0),1),'8- Políticas de Administración '!$B$16:$F$64,5,FALSE),"")</f>
        <v/>
      </c>
      <c r="M84" s="449"/>
      <c r="N84" s="437"/>
    </row>
    <row r="85" spans="1:14" ht="32.25" customHeight="1">
      <c r="A85" s="452"/>
      <c r="B85" s="455"/>
      <c r="C85" s="458"/>
      <c r="D85" s="143" t="s">
        <v>416</v>
      </c>
      <c r="E85" s="440"/>
      <c r="F85" s="440"/>
      <c r="G85" s="443"/>
      <c r="H85" s="446"/>
      <c r="I85" s="136"/>
      <c r="J85" s="78"/>
      <c r="K85" s="136" t="str">
        <f>IFERROR(CONCATENATE(INDEX('8- Políticas de Administración '!$B$16:$F$53,MATCH('5- Identificación de Riesgos'!J85,'8- Políticas de Administración '!$C$16:$C$54,0),1)," - ",L85),"")</f>
        <v/>
      </c>
      <c r="L85" s="162" t="str">
        <f>IFERROR(VLOOKUP(INDEX('8- Políticas de Administración '!$B$16:$F$63,MATCH('5- Identificación de Riesgos'!J85,'8- Políticas de Administración '!$C$16:$C$64,0),1),'8- Políticas de Administración '!$B$16:$F$64,5,FALSE),"")</f>
        <v/>
      </c>
      <c r="M85" s="449"/>
      <c r="N85" s="437"/>
    </row>
    <row r="86" spans="1:14" ht="21" customHeight="1">
      <c r="A86" s="452"/>
      <c r="B86" s="455"/>
      <c r="C86" s="458"/>
      <c r="D86" s="205" t="s">
        <v>417</v>
      </c>
      <c r="E86" s="440"/>
      <c r="F86" s="440"/>
      <c r="G86" s="443"/>
      <c r="H86" s="446"/>
      <c r="I86" s="136"/>
      <c r="J86" s="78"/>
      <c r="K86" s="136" t="str">
        <f>IFERROR(CONCATENATE(INDEX('8- Políticas de Administración '!$B$16:$F$53,MATCH('5- Identificación de Riesgos'!J86,'8- Políticas de Administración '!$C$16:$C$54,0),1)," - ",L86),"")</f>
        <v/>
      </c>
      <c r="L86" s="162" t="str">
        <f>IFERROR(VLOOKUP(INDEX('8- Políticas de Administración '!$B$16:$F$63,MATCH('5- Identificación de Riesgos'!J86,'8- Políticas de Administración '!$C$16:$C$64,0),1),'8- Políticas de Administración '!$B$16:$F$64,5,FALSE),"")</f>
        <v/>
      </c>
      <c r="M86" s="449"/>
      <c r="N86" s="437"/>
    </row>
    <row r="87" spans="1:14" ht="15.75" customHeight="1" thickBot="1">
      <c r="A87" s="452"/>
      <c r="B87" s="455"/>
      <c r="C87" s="458"/>
      <c r="D87" s="205"/>
      <c r="E87" s="440"/>
      <c r="F87" s="440"/>
      <c r="G87" s="443"/>
      <c r="H87" s="446"/>
      <c r="I87" s="136"/>
      <c r="J87" s="78"/>
      <c r="K87" s="136" t="str">
        <f>IFERROR(CONCATENATE(INDEX('8- Políticas de Administración '!$B$16:$F$53,MATCH('5- Identificación de Riesgos'!J87,'8- Políticas de Administración '!$C$16:$C$54,0),1)," - ",L87),"")</f>
        <v/>
      </c>
      <c r="L87" s="163" t="str">
        <f>IFERROR(VLOOKUP(INDEX('8- Políticas de Administración '!$B$16:$F$63,MATCH('5- Identificación de Riesgos'!J87,'8- Políticas de Administración '!$C$16:$C$64,0),1),'8- Políticas de Administración '!$B$16:$F$64,5,FALSE),"")</f>
        <v/>
      </c>
      <c r="M87" s="449"/>
      <c r="N87" s="437"/>
    </row>
    <row r="88" spans="1:14" ht="15" customHeight="1">
      <c r="A88" s="452"/>
      <c r="B88" s="455"/>
      <c r="C88" s="458"/>
      <c r="E88" s="440"/>
      <c r="F88" s="440"/>
      <c r="G88" s="443"/>
      <c r="H88" s="446"/>
      <c r="I88" s="136"/>
      <c r="J88" s="78"/>
      <c r="K88" s="136" t="str">
        <f>IFERROR(CONCATENATE(INDEX('8- Políticas de Administración '!$B$16:$F$53,MATCH('5- Identificación de Riesgos'!J88,'8- Políticas de Administración '!$C$16:$C$54,0),1)," - ",L88),"")</f>
        <v/>
      </c>
      <c r="L88" s="182" t="str">
        <f>IFERROR(VLOOKUP(INDEX('8- Políticas de Administración '!$B$16:$F$63,MATCH('5- Identificación de Riesgos'!J88,'8- Políticas de Administración '!$C$16:$C$64,0),1),'8- Políticas de Administración '!$B$16:$F$64,5,FALSE),"")</f>
        <v/>
      </c>
      <c r="M88" s="449"/>
      <c r="N88" s="437"/>
    </row>
    <row r="89" spans="1:14" ht="15.75" customHeight="1" thickBot="1">
      <c r="A89" s="453"/>
      <c r="B89" s="456"/>
      <c r="C89" s="459"/>
      <c r="D89" s="207"/>
      <c r="E89" s="441"/>
      <c r="F89" s="441"/>
      <c r="G89" s="444"/>
      <c r="H89" s="447"/>
      <c r="I89" s="137"/>
      <c r="J89" s="147"/>
      <c r="K89" s="137" t="str">
        <f>IFERROR(CONCATENATE(INDEX('8- Políticas de Administración '!$B$16:$F$53,MATCH('5- Identificación de Riesgos'!J89,'8- Políticas de Administración '!$C$16:$C$54,0),1)," - ",L89),"")</f>
        <v/>
      </c>
      <c r="L89" s="194" t="str">
        <f>IFERROR(VLOOKUP(INDEX('8- Políticas de Administración '!$B$16:$F$63,MATCH('5- Identificación de Riesgos'!J89,'8- Políticas de Administración '!$C$16:$C$64,0),1),'8- Políticas de Administración '!$B$16:$F$64,5,FALSE),"")</f>
        <v/>
      </c>
      <c r="M89" s="450"/>
      <c r="N89" s="438"/>
    </row>
    <row r="90" spans="1:14" ht="45" customHeight="1">
      <c r="A90" s="451">
        <v>9</v>
      </c>
      <c r="B90" s="433" t="s">
        <v>418</v>
      </c>
      <c r="C90" s="436" t="s">
        <v>419</v>
      </c>
      <c r="D90" s="170" t="s">
        <v>420</v>
      </c>
      <c r="E90" s="439">
        <v>250000</v>
      </c>
      <c r="F90" s="439">
        <v>20000</v>
      </c>
      <c r="G90" s="442">
        <f>F90/E90</f>
        <v>0.08</v>
      </c>
      <c r="H90" s="445" t="str">
        <f>CONCATENATE(IF(G90&lt;='8- Políticas de Administración '!$D$6,'8- Políticas de Administración '!$B$6,IF(G90&lt;='8- Políticas de Administración '!$D$7,'8- Políticas de Administración '!$B$7,IF(G90&lt;='8- Políticas de Administración '!$D$8,'8- Políticas de Administración '!$B$8,IF(G90&lt;='8- Políticas de Administración '!$D$9,'8- Políticas de Administración '!$B$9,IF(G90&lt;='8- Políticas de Administración '!$D$10,'8- Políticas de Administración '!$B$10,"Probabilidad no valida")))))," - ",VLOOKUP(IF(G90&lt;='8- Políticas de Administración '!$D$6,'8- Políticas de Administración '!$B$6,IF(G90&lt;='8- Políticas de Administración '!$D$7,'8- Políticas de Administración '!$B$7,IF(G90&lt;='8- Políticas de Administración '!$D$8,'8- Políticas de Administración '!$B$8,IF(G90&lt;='8- Políticas de Administración '!$D$9,'8- Políticas de Administración '!$B$9,IF(G90&lt;='8- Políticas de Administración '!$D$10,'8- Políticas de Administración '!$B$10,"Probabilidad no valida"))))),'8- Políticas de Administración '!$B$6:$F$10,5,FALSE))</f>
        <v>Baja - 2</v>
      </c>
      <c r="I90" s="135" t="s">
        <v>350</v>
      </c>
      <c r="J90" s="146" t="s">
        <v>351</v>
      </c>
      <c r="K90" s="135" t="str">
        <f>IFERROR(CONCATENATE(INDEX('8- Políticas de Administración '!$B$16:$F$53,MATCH('5- Identificación de Riesgos'!J90,'8- Políticas de Administración '!$C$16:$C$54,0),1)," - ",L90),"")</f>
        <v>Leve - 1</v>
      </c>
      <c r="L90" s="161">
        <f>IFERROR(VLOOKUP(INDEX('8- Políticas de Administración '!$B$16:$F$63,MATCH('5- Identificación de Riesgos'!J90,'8- Políticas de Administración '!$C$16:$C$64,0),1),'8- Políticas de Administración '!$B$16:$F$64,5,FALSE),"")</f>
        <v>1</v>
      </c>
      <c r="M90" s="448" t="str">
        <f>IFERROR(CONCATENATE(INDEX('8- Políticas de Administración '!$B$16:$F$53,MATCH(ROUND(AVERAGE(L90:L99),0),'8- Políticas de Administración '!$F$16:$F$53,0),1)," - ",ROUND(AVERAGE(L90:L99),0)),"")</f>
        <v>Menor - 2</v>
      </c>
      <c r="N90" s="436" t="str">
        <f>IFERROR(CONCATENATE(VLOOKUP((LEFT(H90,LEN(H90)-4)&amp;LEFT(M90,LEN(M90)-4)),'9- Matriz de Calor '!$D$18:$E$42,2,0)," - ",RIGHT(H90,1)*RIGHT(M90,1)),"")</f>
        <v>Moderado - 4</v>
      </c>
    </row>
    <row r="91" spans="1:14" ht="45">
      <c r="A91" s="452"/>
      <c r="B91" s="434"/>
      <c r="C91" s="437"/>
      <c r="D91" s="171" t="s">
        <v>421</v>
      </c>
      <c r="E91" s="440"/>
      <c r="F91" s="440"/>
      <c r="G91" s="443"/>
      <c r="H91" s="446"/>
      <c r="I91" s="136" t="s">
        <v>363</v>
      </c>
      <c r="J91" s="78" t="s">
        <v>364</v>
      </c>
      <c r="K91" s="136" t="str">
        <f>IFERROR(CONCATENATE(INDEX('8- Políticas de Administración '!$B$16:$F$53,MATCH('5- Identificación de Riesgos'!J91,'8- Políticas de Administración '!$C$16:$C$54,0),1)," - ",L91),"")</f>
        <v>Leve - 1</v>
      </c>
      <c r="L91" s="162">
        <f>IFERROR(VLOOKUP(INDEX('8- Políticas de Administración '!$B$16:$F$63,MATCH('5- Identificación de Riesgos'!J91,'8- Políticas de Administración '!$C$16:$C$64,0),1),'8- Políticas de Administración '!$B$16:$F$64,5,FALSE),"")</f>
        <v>1</v>
      </c>
      <c r="M91" s="449"/>
      <c r="N91" s="437"/>
    </row>
    <row r="92" spans="1:14" ht="30">
      <c r="A92" s="452"/>
      <c r="B92" s="434"/>
      <c r="C92" s="437"/>
      <c r="D92" s="170" t="s">
        <v>422</v>
      </c>
      <c r="E92" s="440"/>
      <c r="F92" s="440"/>
      <c r="G92" s="443"/>
      <c r="H92" s="446"/>
      <c r="I92" s="136" t="s">
        <v>353</v>
      </c>
      <c r="J92" s="78" t="s">
        <v>401</v>
      </c>
      <c r="K92" s="136" t="str">
        <f>IFERROR(CONCATENATE(INDEX('8- Políticas de Administración '!$B$16:$F$53,MATCH('5- Identificación de Riesgos'!J92,'8- Políticas de Administración '!$C$16:$C$54,0),1)," - ",L92),"")</f>
        <v>Moderado - 3</v>
      </c>
      <c r="L92" s="162">
        <f>IFERROR(VLOOKUP(INDEX('8- Políticas de Administración '!$B$16:$F$63,MATCH('5- Identificación de Riesgos'!J92,'8- Políticas de Administración '!$C$16:$C$64,0),1),'8- Políticas de Administración '!$B$16:$F$64,5,FALSE),"")</f>
        <v>3</v>
      </c>
      <c r="M92" s="449"/>
      <c r="N92" s="437"/>
    </row>
    <row r="93" spans="1:14" ht="30">
      <c r="A93" s="452"/>
      <c r="B93" s="434"/>
      <c r="C93" s="437"/>
      <c r="D93" s="171" t="s">
        <v>423</v>
      </c>
      <c r="E93" s="440"/>
      <c r="F93" s="440"/>
      <c r="G93" s="443"/>
      <c r="H93" s="446"/>
      <c r="I93" s="136"/>
      <c r="J93" s="78"/>
      <c r="K93" s="136" t="str">
        <f>IFERROR(CONCATENATE(INDEX('8- Políticas de Administración '!$B$16:$F$53,MATCH('5- Identificación de Riesgos'!J93,'8- Políticas de Administración '!$C$16:$C$54,0),1)," - ",L93),"")</f>
        <v/>
      </c>
      <c r="L93" s="162" t="str">
        <f>IFERROR(VLOOKUP(INDEX('8- Políticas de Administración '!$B$16:$F$63,MATCH('5- Identificación de Riesgos'!J93,'8- Políticas de Administración '!$C$16:$C$64,0),1),'8- Políticas de Administración '!$B$16:$F$64,5,FALSE),"")</f>
        <v/>
      </c>
      <c r="M93" s="449"/>
      <c r="N93" s="437"/>
    </row>
    <row r="94" spans="1:14" ht="15" customHeight="1">
      <c r="A94" s="452"/>
      <c r="B94" s="434"/>
      <c r="C94" s="437"/>
      <c r="D94" s="239"/>
      <c r="E94" s="440"/>
      <c r="F94" s="440"/>
      <c r="G94" s="443"/>
      <c r="H94" s="446"/>
      <c r="I94" s="136"/>
      <c r="J94" s="78"/>
      <c r="K94" s="136" t="str">
        <f>IFERROR(CONCATENATE(INDEX('8- Políticas de Administración '!$B$16:$F$53,MATCH('5- Identificación de Riesgos'!J94,'8- Políticas de Administración '!$C$16:$C$54,0),1)," - ",L94),"")</f>
        <v/>
      </c>
      <c r="L94" s="162" t="str">
        <f>IFERROR(VLOOKUP(INDEX('8- Políticas de Administración '!$B$16:$F$63,MATCH('5- Identificación de Riesgos'!J94,'8- Políticas de Administración '!$C$16:$C$64,0),1),'8- Políticas de Administración '!$B$16:$F$64,5,FALSE),"")</f>
        <v/>
      </c>
      <c r="M94" s="449"/>
      <c r="N94" s="437"/>
    </row>
    <row r="95" spans="1:14" ht="15" customHeight="1">
      <c r="A95" s="452"/>
      <c r="B95" s="434"/>
      <c r="C95" s="437"/>
      <c r="D95" s="170"/>
      <c r="E95" s="440"/>
      <c r="F95" s="440"/>
      <c r="G95" s="443"/>
      <c r="H95" s="446"/>
      <c r="I95" s="136"/>
      <c r="J95" s="78"/>
      <c r="K95" s="136" t="str">
        <f>IFERROR(CONCATENATE(INDEX('8- Políticas de Administración '!$B$16:$F$53,MATCH('5- Identificación de Riesgos'!J95,'8- Políticas de Administración '!$C$16:$C$54,0),1)," - ",L95),"")</f>
        <v/>
      </c>
      <c r="L95" s="162" t="str">
        <f>IFERROR(VLOOKUP(INDEX('8- Políticas de Administración '!$B$16:$F$63,MATCH('5- Identificación de Riesgos'!J95,'8- Políticas de Administración '!$C$16:$C$64,0),1),'8- Políticas de Administración '!$B$16:$F$64,5,FALSE),"")</f>
        <v/>
      </c>
      <c r="M95" s="449"/>
      <c r="N95" s="437"/>
    </row>
    <row r="96" spans="1:14" ht="15" customHeight="1">
      <c r="A96" s="452"/>
      <c r="B96" s="434"/>
      <c r="C96" s="437"/>
      <c r="D96" s="172"/>
      <c r="E96" s="440"/>
      <c r="F96" s="440"/>
      <c r="G96" s="443"/>
      <c r="H96" s="446"/>
      <c r="I96" s="136"/>
      <c r="J96" s="78"/>
      <c r="K96" s="136" t="str">
        <f>IFERROR(CONCATENATE(INDEX('8- Políticas de Administración '!$B$16:$F$53,MATCH('5- Identificación de Riesgos'!J96,'8- Políticas de Administración '!$C$16:$C$54,0),1)," - ",L96),"")</f>
        <v/>
      </c>
      <c r="L96" s="162" t="str">
        <f>IFERROR(VLOOKUP(INDEX('8- Políticas de Administración '!$B$16:$F$63,MATCH('5- Identificación de Riesgos'!J96,'8- Políticas de Administración '!$C$16:$C$64,0),1),'8- Políticas de Administración '!$B$16:$F$64,5,FALSE),"")</f>
        <v/>
      </c>
      <c r="M96" s="449"/>
      <c r="N96" s="437"/>
    </row>
    <row r="97" spans="1:14" ht="15.75" customHeight="1">
      <c r="A97" s="452"/>
      <c r="B97" s="434"/>
      <c r="C97" s="437"/>
      <c r="D97" s="170"/>
      <c r="E97" s="440"/>
      <c r="F97" s="440"/>
      <c r="G97" s="443"/>
      <c r="H97" s="446"/>
      <c r="I97" s="136"/>
      <c r="J97" s="78"/>
      <c r="K97" s="136" t="str">
        <f>IFERROR(CONCATENATE(INDEX('8- Políticas de Administración '!$B$16:$F$53,MATCH('5- Identificación de Riesgos'!J97,'8- Políticas de Administración '!$C$16:$C$54,0),1)," - ",L97),"")</f>
        <v/>
      </c>
      <c r="L97" s="162" t="str">
        <f>IFERROR(VLOOKUP(INDEX('8- Políticas de Administración '!$B$16:$F$63,MATCH('5- Identificación de Riesgos'!J97,'8- Políticas de Administración '!$C$16:$C$64,0),1),'8- Políticas de Administración '!$B$16:$F$64,5,FALSE),"")</f>
        <v/>
      </c>
      <c r="M97" s="449"/>
      <c r="N97" s="437"/>
    </row>
    <row r="98" spans="1:14" ht="15" customHeight="1">
      <c r="A98" s="452"/>
      <c r="B98" s="434"/>
      <c r="C98" s="437"/>
      <c r="D98" s="172"/>
      <c r="E98" s="440"/>
      <c r="F98" s="440"/>
      <c r="G98" s="443"/>
      <c r="H98" s="446"/>
      <c r="I98" s="136"/>
      <c r="J98" s="78"/>
      <c r="K98" s="136" t="str">
        <f>IFERROR(CONCATENATE(INDEX('8- Políticas de Administración '!$B$16:$F$53,MATCH('5- Identificación de Riesgos'!J98,'8- Políticas de Administración '!$C$16:$C$54,0),1)," - ",L98),"")</f>
        <v/>
      </c>
      <c r="L98" s="162" t="str">
        <f>IFERROR(VLOOKUP(INDEX('8- Políticas de Administración '!$B$16:$F$63,MATCH('5- Identificación de Riesgos'!J98,'8- Políticas de Administración '!$C$16:$C$64,0),1),'8- Políticas de Administración '!$B$16:$F$64,5,FALSE),"")</f>
        <v/>
      </c>
      <c r="M98" s="449"/>
      <c r="N98" s="437"/>
    </row>
    <row r="99" spans="1:14" ht="15.75" customHeight="1" thickBot="1">
      <c r="A99" s="453"/>
      <c r="B99" s="435"/>
      <c r="C99" s="438"/>
      <c r="D99" s="173"/>
      <c r="E99" s="441"/>
      <c r="F99" s="441"/>
      <c r="G99" s="444"/>
      <c r="H99" s="447"/>
      <c r="I99" s="137"/>
      <c r="J99" s="147"/>
      <c r="K99" s="137" t="str">
        <f>IFERROR(CONCATENATE(INDEX('8- Políticas de Administración '!$B$16:$F$53,MATCH('5- Identificación de Riesgos'!J99,'8- Políticas de Administración '!$C$16:$C$54,0),1)," - ",L99),"")</f>
        <v/>
      </c>
      <c r="L99" s="163" t="str">
        <f>IFERROR(VLOOKUP(INDEX('8- Políticas de Administración '!$B$16:$F$63,MATCH('5- Identificación de Riesgos'!J99,'8- Políticas de Administración '!$C$16:$C$64,0),1),'8- Políticas de Administración '!$B$16:$F$64,5,FALSE),"")</f>
        <v/>
      </c>
      <c r="M99" s="450"/>
      <c r="N99" s="438"/>
    </row>
    <row r="100" spans="1:14">
      <c r="A100" s="317"/>
    </row>
    <row r="101" spans="1:14">
      <c r="A101" s="317"/>
    </row>
    <row r="102" spans="1:14">
      <c r="A102" s="317"/>
    </row>
    <row r="103" spans="1:14">
      <c r="A103" s="317"/>
    </row>
    <row r="104" spans="1:14">
      <c r="A104" s="317"/>
    </row>
    <row r="105" spans="1:14">
      <c r="A105" s="317"/>
    </row>
    <row r="106" spans="1:14">
      <c r="A106" s="317"/>
    </row>
    <row r="107" spans="1:14">
      <c r="A107" s="317"/>
    </row>
    <row r="108" spans="1:14">
      <c r="A108" s="317"/>
    </row>
    <row r="109" spans="1:14">
      <c r="A109" s="317"/>
    </row>
    <row r="110" spans="1:14">
      <c r="A110" s="317"/>
    </row>
    <row r="111" spans="1:14">
      <c r="A111" s="317"/>
    </row>
  </sheetData>
  <mergeCells count="109">
    <mergeCell ref="G70:G79"/>
    <mergeCell ref="H70:H79"/>
    <mergeCell ref="M70:M79"/>
    <mergeCell ref="N70:N79"/>
    <mergeCell ref="A70:A79"/>
    <mergeCell ref="B70:B79"/>
    <mergeCell ref="C70:C79"/>
    <mergeCell ref="E70:E79"/>
    <mergeCell ref="F70:F79"/>
    <mergeCell ref="A60:A69"/>
    <mergeCell ref="B60:B69"/>
    <mergeCell ref="C60:C69"/>
    <mergeCell ref="G60:G69"/>
    <mergeCell ref="H60:H69"/>
    <mergeCell ref="M60:M69"/>
    <mergeCell ref="N60:N69"/>
    <mergeCell ref="A50:A59"/>
    <mergeCell ref="B50:B59"/>
    <mergeCell ref="C50:C59"/>
    <mergeCell ref="E50:E59"/>
    <mergeCell ref="F50:F59"/>
    <mergeCell ref="F60:F69"/>
    <mergeCell ref="E60:E69"/>
    <mergeCell ref="F30:F39"/>
    <mergeCell ref="G30:G39"/>
    <mergeCell ref="F40:F49"/>
    <mergeCell ref="G50:G59"/>
    <mergeCell ref="H50:H59"/>
    <mergeCell ref="M50:M59"/>
    <mergeCell ref="N50:N59"/>
    <mergeCell ref="A30:A39"/>
    <mergeCell ref="B30:B39"/>
    <mergeCell ref="C30:C39"/>
    <mergeCell ref="E30:E39"/>
    <mergeCell ref="G40:G49"/>
    <mergeCell ref="H40:H49"/>
    <mergeCell ref="M40:M49"/>
    <mergeCell ref="N40:N49"/>
    <mergeCell ref="A40:A49"/>
    <mergeCell ref="B40:B49"/>
    <mergeCell ref="C40:C49"/>
    <mergeCell ref="E40:E49"/>
    <mergeCell ref="O8:O9"/>
    <mergeCell ref="N8:N9"/>
    <mergeCell ref="O40:O49"/>
    <mergeCell ref="O30:O39"/>
    <mergeCell ref="O10:O19"/>
    <mergeCell ref="O20:O29"/>
    <mergeCell ref="H30:H39"/>
    <mergeCell ref="M30:M39"/>
    <mergeCell ref="N30:N39"/>
    <mergeCell ref="M20:M29"/>
    <mergeCell ref="N20:N29"/>
    <mergeCell ref="I8:I9"/>
    <mergeCell ref="L8:L9"/>
    <mergeCell ref="N10:N19"/>
    <mergeCell ref="M10:M19"/>
    <mergeCell ref="G10:G19"/>
    <mergeCell ref="H10:H19"/>
    <mergeCell ref="F10:F19"/>
    <mergeCell ref="A20:A29"/>
    <mergeCell ref="B20:B29"/>
    <mergeCell ref="C20:C29"/>
    <mergeCell ref="E20:E29"/>
    <mergeCell ref="H20:H29"/>
    <mergeCell ref="F20:F29"/>
    <mergeCell ref="G20:G29"/>
    <mergeCell ref="A1:C2"/>
    <mergeCell ref="A4:C4"/>
    <mergeCell ref="A8:A9"/>
    <mergeCell ref="B8:B9"/>
    <mergeCell ref="C10:C19"/>
    <mergeCell ref="B10:B19"/>
    <mergeCell ref="A10:A19"/>
    <mergeCell ref="E10:E19"/>
    <mergeCell ref="E8:E9"/>
    <mergeCell ref="D4:N4"/>
    <mergeCell ref="F8:F9"/>
    <mergeCell ref="A7:C7"/>
    <mergeCell ref="A5:C5"/>
    <mergeCell ref="A6:C6"/>
    <mergeCell ref="G8:G9"/>
    <mergeCell ref="H8:H9"/>
    <mergeCell ref="E7:H7"/>
    <mergeCell ref="D7:D9"/>
    <mergeCell ref="D6:N6"/>
    <mergeCell ref="D5:N5"/>
    <mergeCell ref="N7:O7"/>
    <mergeCell ref="K8:K9"/>
    <mergeCell ref="M8:M9"/>
    <mergeCell ref="I7:M7"/>
    <mergeCell ref="A80:A89"/>
    <mergeCell ref="B80:B89"/>
    <mergeCell ref="C80:C89"/>
    <mergeCell ref="E80:E89"/>
    <mergeCell ref="F80:F89"/>
    <mergeCell ref="G80:G89"/>
    <mergeCell ref="H80:H89"/>
    <mergeCell ref="M80:M89"/>
    <mergeCell ref="N80:N89"/>
    <mergeCell ref="B90:B99"/>
    <mergeCell ref="C90:C99"/>
    <mergeCell ref="E90:E99"/>
    <mergeCell ref="F90:F99"/>
    <mergeCell ref="G90:G99"/>
    <mergeCell ref="H90:H99"/>
    <mergeCell ref="M90:M99"/>
    <mergeCell ref="N90:N99"/>
    <mergeCell ref="A90:A99"/>
  </mergeCells>
  <conditionalFormatting sqref="H10">
    <cfRule type="containsText" dxfId="401" priority="802" operator="containsText" text="Muy Baja">
      <formula>NOT(ISERROR(SEARCH("Muy Baja",H10)))</formula>
    </cfRule>
    <cfRule type="containsText" dxfId="400" priority="803" operator="containsText" text="Baja">
      <formula>NOT(ISERROR(SEARCH("Baja",H10)))</formula>
    </cfRule>
    <cfRule type="containsText" dxfId="399" priority="804" operator="containsText" text="Muy Alta">
      <formula>NOT(ISERROR(SEARCH("Muy Alta",H10)))</formula>
    </cfRule>
    <cfRule type="containsText" dxfId="398" priority="806" operator="containsText" text="Alta">
      <formula>NOT(ISERROR(SEARCH("Alta",H10)))</formula>
    </cfRule>
    <cfRule type="containsText" dxfId="397" priority="807" operator="containsText" text="Media">
      <formula>NOT(ISERROR(SEARCH("Media",H10)))</formula>
    </cfRule>
    <cfRule type="containsText" dxfId="396" priority="808" operator="containsText" text="Media">
      <formula>NOT(ISERROR(SEARCH("Media",H10)))</formula>
    </cfRule>
    <cfRule type="containsText" dxfId="395" priority="809" operator="containsText" text="Media">
      <formula>NOT(ISERROR(SEARCH("Media",H10)))</formula>
    </cfRule>
    <cfRule type="containsText" dxfId="394" priority="810" operator="containsText" text="Muy Baja">
      <formula>NOT(ISERROR(SEARCH("Muy Baja",H10)))</formula>
    </cfRule>
    <cfRule type="containsText" dxfId="393" priority="811" operator="containsText" text="Baja">
      <formula>NOT(ISERROR(SEARCH("Baja",H10)))</formula>
    </cfRule>
    <cfRule type="containsText" dxfId="392" priority="812" operator="containsText" text="Muy Baja">
      <formula>NOT(ISERROR(SEARCH("Muy Baja",H10)))</formula>
    </cfRule>
    <cfRule type="containsText" dxfId="391" priority="813" operator="containsText" text="Muy Baja">
      <formula>NOT(ISERROR(SEARCH("Muy Baja",H10)))</formula>
    </cfRule>
    <cfRule type="containsText" dxfId="390" priority="814" operator="containsText" text="Muy Baja">
      <formula>NOT(ISERROR(SEARCH("Muy Baja",H10)))</formula>
    </cfRule>
    <cfRule type="containsText" dxfId="389" priority="815" operator="containsText" text="Muy Baja'Tabla probabilidad'!">
      <formula>NOT(ISERROR(SEARCH("Muy Baja'Tabla probabilidad'!",H10)))</formula>
    </cfRule>
    <cfRule type="containsText" dxfId="388" priority="816" operator="containsText" text="Muy bajo">
      <formula>NOT(ISERROR(SEARCH("Muy bajo",H10)))</formula>
    </cfRule>
    <cfRule type="containsText" dxfId="387" priority="817" operator="containsText" text="Alta">
      <formula>NOT(ISERROR(SEARCH("Alta",H10)))</formula>
    </cfRule>
    <cfRule type="containsText" dxfId="386" priority="818" operator="containsText" text="Media">
      <formula>NOT(ISERROR(SEARCH("Media",H10)))</formula>
    </cfRule>
    <cfRule type="containsText" dxfId="385" priority="819" operator="containsText" text="Baja">
      <formula>NOT(ISERROR(SEARCH("Baja",H10)))</formula>
    </cfRule>
    <cfRule type="containsText" dxfId="384" priority="820" operator="containsText" text="Muy baja">
      <formula>NOT(ISERROR(SEARCH("Muy baja",H10)))</formula>
    </cfRule>
    <cfRule type="cellIs" dxfId="383" priority="823" operator="between">
      <formula>1</formula>
      <formula>2</formula>
    </cfRule>
    <cfRule type="cellIs" dxfId="382" priority="824" operator="between">
      <formula>0</formula>
      <formula>2</formula>
    </cfRule>
  </conditionalFormatting>
  <conditionalFormatting sqref="H20">
    <cfRule type="containsText" dxfId="381" priority="409" operator="containsText" text="Muy Baja">
      <formula>NOT(ISERROR(SEARCH("Muy Baja",H20)))</formula>
    </cfRule>
    <cfRule type="containsText" dxfId="380" priority="410" operator="containsText" text="Baja">
      <formula>NOT(ISERROR(SEARCH("Baja",H20)))</formula>
    </cfRule>
    <cfRule type="containsText" dxfId="379" priority="411" operator="containsText" text="Muy Alta">
      <formula>NOT(ISERROR(SEARCH("Muy Alta",H20)))</formula>
    </cfRule>
    <cfRule type="containsText" dxfId="378" priority="413" operator="containsText" text="Alta">
      <formula>NOT(ISERROR(SEARCH("Alta",H20)))</formula>
    </cfRule>
    <cfRule type="containsText" dxfId="377" priority="414" operator="containsText" text="Media">
      <formula>NOT(ISERROR(SEARCH("Media",H20)))</formula>
    </cfRule>
    <cfRule type="containsText" dxfId="376" priority="415" operator="containsText" text="Media">
      <formula>NOT(ISERROR(SEARCH("Media",H20)))</formula>
    </cfRule>
    <cfRule type="containsText" dxfId="375" priority="416" operator="containsText" text="Media">
      <formula>NOT(ISERROR(SEARCH("Media",H20)))</formula>
    </cfRule>
    <cfRule type="containsText" dxfId="374" priority="417" operator="containsText" text="Muy Baja">
      <formula>NOT(ISERROR(SEARCH("Muy Baja",H20)))</formula>
    </cfRule>
    <cfRule type="containsText" dxfId="373" priority="418" operator="containsText" text="Baja">
      <formula>NOT(ISERROR(SEARCH("Baja",H20)))</formula>
    </cfRule>
    <cfRule type="containsText" dxfId="372" priority="419" operator="containsText" text="Muy Baja">
      <formula>NOT(ISERROR(SEARCH("Muy Baja",H20)))</formula>
    </cfRule>
    <cfRule type="containsText" dxfId="371" priority="420" operator="containsText" text="Muy Baja">
      <formula>NOT(ISERROR(SEARCH("Muy Baja",H20)))</formula>
    </cfRule>
    <cfRule type="containsText" dxfId="370" priority="421" operator="containsText" text="Muy Baja">
      <formula>NOT(ISERROR(SEARCH("Muy Baja",H20)))</formula>
    </cfRule>
    <cfRule type="containsText" dxfId="369" priority="422" operator="containsText" text="Muy Baja'Tabla probabilidad'!">
      <formula>NOT(ISERROR(SEARCH("Muy Baja'Tabla probabilidad'!",H20)))</formula>
    </cfRule>
    <cfRule type="containsText" dxfId="368" priority="423" operator="containsText" text="Muy bajo">
      <formula>NOT(ISERROR(SEARCH("Muy bajo",H20)))</formula>
    </cfRule>
    <cfRule type="containsText" dxfId="367" priority="424" operator="containsText" text="Alta">
      <formula>NOT(ISERROR(SEARCH("Alta",H20)))</formula>
    </cfRule>
    <cfRule type="containsText" dxfId="366" priority="425" operator="containsText" text="Media">
      <formula>NOT(ISERROR(SEARCH("Media",H20)))</formula>
    </cfRule>
    <cfRule type="containsText" dxfId="365" priority="426" operator="containsText" text="Baja">
      <formula>NOT(ISERROR(SEARCH("Baja",H20)))</formula>
    </cfRule>
    <cfRule type="containsText" dxfId="364" priority="427" operator="containsText" text="Muy baja">
      <formula>NOT(ISERROR(SEARCH("Muy baja",H20)))</formula>
    </cfRule>
    <cfRule type="cellIs" dxfId="363" priority="430" operator="between">
      <formula>1</formula>
      <formula>2</formula>
    </cfRule>
    <cfRule type="cellIs" dxfId="362" priority="431" operator="between">
      <formula>0</formula>
      <formula>2</formula>
    </cfRule>
  </conditionalFormatting>
  <conditionalFormatting sqref="H30">
    <cfRule type="containsText" dxfId="361" priority="479" operator="containsText" text="Muy Baja">
      <formula>NOT(ISERROR(SEARCH("Muy Baja",H30)))</formula>
    </cfRule>
    <cfRule type="containsText" dxfId="360" priority="480" operator="containsText" text="Baja">
      <formula>NOT(ISERROR(SEARCH("Baja",H30)))</formula>
    </cfRule>
    <cfRule type="containsText" dxfId="359" priority="481" operator="containsText" text="Muy Alta">
      <formula>NOT(ISERROR(SEARCH("Muy Alta",H30)))</formula>
    </cfRule>
    <cfRule type="containsText" dxfId="358" priority="483" operator="containsText" text="Alta">
      <formula>NOT(ISERROR(SEARCH("Alta",H30)))</formula>
    </cfRule>
    <cfRule type="containsText" dxfId="357" priority="484" operator="containsText" text="Media">
      <formula>NOT(ISERROR(SEARCH("Media",H30)))</formula>
    </cfRule>
    <cfRule type="containsText" dxfId="356" priority="485" operator="containsText" text="Media">
      <formula>NOT(ISERROR(SEARCH("Media",H30)))</formula>
    </cfRule>
    <cfRule type="containsText" dxfId="355" priority="486" operator="containsText" text="Media">
      <formula>NOT(ISERROR(SEARCH("Media",H30)))</formula>
    </cfRule>
    <cfRule type="containsText" dxfId="354" priority="487" operator="containsText" text="Muy Baja">
      <formula>NOT(ISERROR(SEARCH("Muy Baja",H30)))</formula>
    </cfRule>
    <cfRule type="containsText" dxfId="353" priority="488" operator="containsText" text="Baja">
      <formula>NOT(ISERROR(SEARCH("Baja",H30)))</formula>
    </cfRule>
    <cfRule type="containsText" dxfId="352" priority="489" operator="containsText" text="Muy Baja">
      <formula>NOT(ISERROR(SEARCH("Muy Baja",H30)))</formula>
    </cfRule>
    <cfRule type="containsText" dxfId="351" priority="490" operator="containsText" text="Muy Baja">
      <formula>NOT(ISERROR(SEARCH("Muy Baja",H30)))</formula>
    </cfRule>
    <cfRule type="containsText" dxfId="350" priority="491" operator="containsText" text="Muy Baja">
      <formula>NOT(ISERROR(SEARCH("Muy Baja",H30)))</formula>
    </cfRule>
    <cfRule type="containsText" dxfId="349" priority="492" operator="containsText" text="Muy Baja'Tabla probabilidad'!">
      <formula>NOT(ISERROR(SEARCH("Muy Baja'Tabla probabilidad'!",H30)))</formula>
    </cfRule>
    <cfRule type="containsText" dxfId="348" priority="493" operator="containsText" text="Muy bajo">
      <formula>NOT(ISERROR(SEARCH("Muy bajo",H30)))</formula>
    </cfRule>
    <cfRule type="containsText" dxfId="347" priority="494" operator="containsText" text="Alta">
      <formula>NOT(ISERROR(SEARCH("Alta",H30)))</formula>
    </cfRule>
    <cfRule type="containsText" dxfId="346" priority="495" operator="containsText" text="Media">
      <formula>NOT(ISERROR(SEARCH("Media",H30)))</formula>
    </cfRule>
    <cfRule type="containsText" dxfId="345" priority="496" operator="containsText" text="Baja">
      <formula>NOT(ISERROR(SEARCH("Baja",H30)))</formula>
    </cfRule>
    <cfRule type="containsText" dxfId="344" priority="497" operator="containsText" text="Muy baja">
      <formula>NOT(ISERROR(SEARCH("Muy baja",H30)))</formula>
    </cfRule>
    <cfRule type="cellIs" dxfId="343" priority="498" operator="between">
      <formula>1</formula>
      <formula>2</formula>
    </cfRule>
    <cfRule type="cellIs" dxfId="342" priority="499" operator="between">
      <formula>0</formula>
      <formula>2</formula>
    </cfRule>
  </conditionalFormatting>
  <conditionalFormatting sqref="H40">
    <cfRule type="containsText" dxfId="341" priority="582" operator="containsText" text="Muy Baja">
      <formula>NOT(ISERROR(SEARCH("Muy Baja",H40)))</formula>
    </cfRule>
    <cfRule type="containsText" dxfId="340" priority="583" operator="containsText" text="Baja">
      <formula>NOT(ISERROR(SEARCH("Baja",H40)))</formula>
    </cfRule>
    <cfRule type="containsText" dxfId="339" priority="584" operator="containsText" text="Muy Alta">
      <formula>NOT(ISERROR(SEARCH("Muy Alta",H40)))</formula>
    </cfRule>
    <cfRule type="containsText" dxfId="338" priority="586" operator="containsText" text="Alta">
      <formula>NOT(ISERROR(SEARCH("Alta",H40)))</formula>
    </cfRule>
    <cfRule type="containsText" dxfId="337" priority="587" operator="containsText" text="Media">
      <formula>NOT(ISERROR(SEARCH("Media",H40)))</formula>
    </cfRule>
    <cfRule type="containsText" dxfId="336" priority="588" operator="containsText" text="Media">
      <formula>NOT(ISERROR(SEARCH("Media",H40)))</formula>
    </cfRule>
    <cfRule type="containsText" dxfId="335" priority="589" operator="containsText" text="Media">
      <formula>NOT(ISERROR(SEARCH("Media",H40)))</formula>
    </cfRule>
    <cfRule type="containsText" dxfId="334" priority="590" operator="containsText" text="Muy Baja">
      <formula>NOT(ISERROR(SEARCH("Muy Baja",H40)))</formula>
    </cfRule>
    <cfRule type="containsText" dxfId="333" priority="591" operator="containsText" text="Baja">
      <formula>NOT(ISERROR(SEARCH("Baja",H40)))</formula>
    </cfRule>
    <cfRule type="containsText" dxfId="332" priority="592" operator="containsText" text="Muy Baja">
      <formula>NOT(ISERROR(SEARCH("Muy Baja",H40)))</formula>
    </cfRule>
    <cfRule type="containsText" dxfId="331" priority="593" operator="containsText" text="Muy Baja">
      <formula>NOT(ISERROR(SEARCH("Muy Baja",H40)))</formula>
    </cfRule>
    <cfRule type="containsText" dxfId="330" priority="594" operator="containsText" text="Muy Baja">
      <formula>NOT(ISERROR(SEARCH("Muy Baja",H40)))</formula>
    </cfRule>
    <cfRule type="containsText" dxfId="329" priority="595" operator="containsText" text="Muy Baja'Tabla probabilidad'!">
      <formula>NOT(ISERROR(SEARCH("Muy Baja'Tabla probabilidad'!",H40)))</formula>
    </cfRule>
    <cfRule type="containsText" dxfId="328" priority="596" operator="containsText" text="Muy bajo">
      <formula>NOT(ISERROR(SEARCH("Muy bajo",H40)))</formula>
    </cfRule>
    <cfRule type="containsText" dxfId="327" priority="597" operator="containsText" text="Alta">
      <formula>NOT(ISERROR(SEARCH("Alta",H40)))</formula>
    </cfRule>
    <cfRule type="containsText" dxfId="326" priority="598" operator="containsText" text="Media">
      <formula>NOT(ISERROR(SEARCH("Media",H40)))</formula>
    </cfRule>
    <cfRule type="containsText" dxfId="325" priority="599" operator="containsText" text="Baja">
      <formula>NOT(ISERROR(SEARCH("Baja",H40)))</formula>
    </cfRule>
    <cfRule type="containsText" dxfId="324" priority="600" operator="containsText" text="Muy baja">
      <formula>NOT(ISERROR(SEARCH("Muy baja",H40)))</formula>
    </cfRule>
    <cfRule type="cellIs" dxfId="323" priority="603" operator="between">
      <formula>1</formula>
      <formula>2</formula>
    </cfRule>
    <cfRule type="cellIs" dxfId="322" priority="604" operator="between">
      <formula>0</formula>
      <formula>2</formula>
    </cfRule>
  </conditionalFormatting>
  <conditionalFormatting sqref="H50 H60 H70 H80">
    <cfRule type="containsText" dxfId="321" priority="55" operator="containsText" text="Muy Baja">
      <formula>NOT(ISERROR(SEARCH("Muy Baja",H50)))</formula>
    </cfRule>
    <cfRule type="containsText" dxfId="320" priority="56" operator="containsText" text="Baja">
      <formula>NOT(ISERROR(SEARCH("Baja",H50)))</formula>
    </cfRule>
    <cfRule type="containsText" dxfId="319" priority="57" operator="containsText" text="Muy Alta">
      <formula>NOT(ISERROR(SEARCH("Muy Alta",H50)))</formula>
    </cfRule>
    <cfRule type="containsText" dxfId="318" priority="58" operator="containsText" text="Alta">
      <formula>NOT(ISERROR(SEARCH("Alta",H50)))</formula>
    </cfRule>
    <cfRule type="containsText" dxfId="317" priority="59" operator="containsText" text="Media">
      <formula>NOT(ISERROR(SEARCH("Media",H50)))</formula>
    </cfRule>
    <cfRule type="containsText" dxfId="316" priority="60" operator="containsText" text="Media">
      <formula>NOT(ISERROR(SEARCH("Media",H50)))</formula>
    </cfRule>
    <cfRule type="containsText" dxfId="315" priority="61" operator="containsText" text="Media">
      <formula>NOT(ISERROR(SEARCH("Media",H50)))</formula>
    </cfRule>
    <cfRule type="containsText" dxfId="314" priority="62" operator="containsText" text="Muy Baja">
      <formula>NOT(ISERROR(SEARCH("Muy Baja",H50)))</formula>
    </cfRule>
    <cfRule type="containsText" dxfId="313" priority="63" operator="containsText" text="Baja">
      <formula>NOT(ISERROR(SEARCH("Baja",H50)))</formula>
    </cfRule>
    <cfRule type="containsText" dxfId="312" priority="64" operator="containsText" text="Muy Baja">
      <formula>NOT(ISERROR(SEARCH("Muy Baja",H50)))</formula>
    </cfRule>
    <cfRule type="containsText" dxfId="311" priority="65" operator="containsText" text="Muy Baja">
      <formula>NOT(ISERROR(SEARCH("Muy Baja",H50)))</formula>
    </cfRule>
    <cfRule type="containsText" dxfId="310" priority="66" operator="containsText" text="Muy Baja">
      <formula>NOT(ISERROR(SEARCH("Muy Baja",H50)))</formula>
    </cfRule>
    <cfRule type="containsText" dxfId="309" priority="67" operator="containsText" text="Muy Baja'Tabla probabilidad'!">
      <formula>NOT(ISERROR(SEARCH("Muy Baja'Tabla probabilidad'!",H50)))</formula>
    </cfRule>
    <cfRule type="containsText" dxfId="308" priority="68" operator="containsText" text="Muy bajo">
      <formula>NOT(ISERROR(SEARCH("Muy bajo",H50)))</formula>
    </cfRule>
    <cfRule type="containsText" dxfId="307" priority="69" operator="containsText" text="Alta">
      <formula>NOT(ISERROR(SEARCH("Alta",H50)))</formula>
    </cfRule>
    <cfRule type="containsText" dxfId="306" priority="70" operator="containsText" text="Media">
      <formula>NOT(ISERROR(SEARCH("Media",H50)))</formula>
    </cfRule>
    <cfRule type="containsText" dxfId="305" priority="71" operator="containsText" text="Baja">
      <formula>NOT(ISERROR(SEARCH("Baja",H50)))</formula>
    </cfRule>
    <cfRule type="containsText" dxfId="304" priority="72" operator="containsText" text="Muy baja">
      <formula>NOT(ISERROR(SEARCH("Muy baja",H50)))</formula>
    </cfRule>
    <cfRule type="cellIs" dxfId="303" priority="75" operator="between">
      <formula>1</formula>
      <formula>2</formula>
    </cfRule>
    <cfRule type="cellIs" dxfId="302" priority="76" operator="between">
      <formula>0</formula>
      <formula>2</formula>
    </cfRule>
  </conditionalFormatting>
  <conditionalFormatting sqref="K10:K89">
    <cfRule type="containsText" dxfId="301" priority="49" operator="containsText" text="Catastrófico">
      <formula>NOT(ISERROR(SEARCH("Catastrófico",K10)))</formula>
    </cfRule>
    <cfRule type="containsText" dxfId="300" priority="50" operator="containsText" text="Mayor">
      <formula>NOT(ISERROR(SEARCH("Mayor",K10)))</formula>
    </cfRule>
    <cfRule type="containsText" dxfId="299" priority="51" operator="containsText" text="Alta">
      <formula>NOT(ISERROR(SEARCH("Alta",K10)))</formula>
    </cfRule>
    <cfRule type="containsText" dxfId="298" priority="52" operator="containsText" text="Moderado">
      <formula>NOT(ISERROR(SEARCH("Moderado",K10)))</formula>
    </cfRule>
    <cfRule type="containsText" dxfId="297" priority="53" operator="containsText" text="Menor">
      <formula>NOT(ISERROR(SEARCH("Menor",K10)))</formula>
    </cfRule>
    <cfRule type="containsText" dxfId="296" priority="54" operator="containsText" text="Leve">
      <formula>NOT(ISERROR(SEARCH("Leve",K10)))</formula>
    </cfRule>
  </conditionalFormatting>
  <conditionalFormatting sqref="M10">
    <cfRule type="containsText" dxfId="295" priority="796" operator="containsText" text="Catastrófico">
      <formula>NOT(ISERROR(SEARCH("Catastrófico",M10)))</formula>
    </cfRule>
    <cfRule type="containsText" dxfId="294" priority="797" operator="containsText" text="Mayor">
      <formula>NOT(ISERROR(SEARCH("Mayor",M10)))</formula>
    </cfRule>
    <cfRule type="containsText" dxfId="293" priority="798" operator="containsText" text="Alta">
      <formula>NOT(ISERROR(SEARCH("Alta",M10)))</formula>
    </cfRule>
    <cfRule type="containsText" dxfId="292" priority="800" operator="containsText" text="Menor">
      <formula>NOT(ISERROR(SEARCH("Menor",M10)))</formula>
    </cfRule>
    <cfRule type="containsText" dxfId="291" priority="801" operator="containsText" text="Leve">
      <formula>NOT(ISERROR(SEARCH("Leve",M10)))</formula>
    </cfRule>
  </conditionalFormatting>
  <conditionalFormatting sqref="M20">
    <cfRule type="containsText" dxfId="290" priority="403" operator="containsText" text="Catastrófico">
      <formula>NOT(ISERROR(SEARCH("Catastrófico",M20)))</formula>
    </cfRule>
    <cfRule type="containsText" dxfId="289" priority="404" operator="containsText" text="Mayor">
      <formula>NOT(ISERROR(SEARCH("Mayor",M20)))</formula>
    </cfRule>
    <cfRule type="containsText" dxfId="288" priority="405" operator="containsText" text="Alta">
      <formula>NOT(ISERROR(SEARCH("Alta",M20)))</formula>
    </cfRule>
    <cfRule type="containsText" dxfId="287" priority="406" operator="containsText" text="Moderado">
      <formula>NOT(ISERROR(SEARCH("Moderado",M20)))</formula>
    </cfRule>
    <cfRule type="containsText" dxfId="286" priority="407" operator="containsText" text="Menor">
      <formula>NOT(ISERROR(SEARCH("Menor",M20)))</formula>
    </cfRule>
    <cfRule type="containsText" dxfId="285" priority="408" operator="containsText" text="Leve">
      <formula>NOT(ISERROR(SEARCH("Leve",M20)))</formula>
    </cfRule>
  </conditionalFormatting>
  <conditionalFormatting sqref="M30">
    <cfRule type="containsText" dxfId="284" priority="315" operator="containsText" text="Catastrófico">
      <formula>NOT(ISERROR(SEARCH("Catastrófico",M30)))</formula>
    </cfRule>
    <cfRule type="containsText" dxfId="283" priority="316" operator="containsText" text="Mayor">
      <formula>NOT(ISERROR(SEARCH("Mayor",M30)))</formula>
    </cfRule>
    <cfRule type="containsText" dxfId="282" priority="317" operator="containsText" text="Alta">
      <formula>NOT(ISERROR(SEARCH("Alta",M30)))</formula>
    </cfRule>
    <cfRule type="containsText" dxfId="281" priority="318" operator="containsText" text="Moderado">
      <formula>NOT(ISERROR(SEARCH("Moderado",M30)))</formula>
    </cfRule>
    <cfRule type="containsText" dxfId="280" priority="319" operator="containsText" text="Menor">
      <formula>NOT(ISERROR(SEARCH("Menor",M30)))</formula>
    </cfRule>
    <cfRule type="containsText" dxfId="279" priority="320" operator="containsText" text="Leve">
      <formula>NOT(ISERROR(SEARCH("Leve",M30)))</formula>
    </cfRule>
  </conditionalFormatting>
  <conditionalFormatting sqref="M40">
    <cfRule type="containsText" dxfId="278" priority="305" operator="containsText" text="Catastrófico">
      <formula>NOT(ISERROR(SEARCH("Catastrófico",M40)))</formula>
    </cfRule>
    <cfRule type="containsText" dxfId="277" priority="306" operator="containsText" text="Mayor">
      <formula>NOT(ISERROR(SEARCH("Mayor",M40)))</formula>
    </cfRule>
    <cfRule type="containsText" dxfId="276" priority="307" operator="containsText" text="Alta">
      <formula>NOT(ISERROR(SEARCH("Alta",M40)))</formula>
    </cfRule>
    <cfRule type="containsText" dxfId="275" priority="308" operator="containsText" text="Moderado">
      <formula>NOT(ISERROR(SEARCH("Moderado",M40)))</formula>
    </cfRule>
    <cfRule type="containsText" dxfId="274" priority="309" operator="containsText" text="Menor">
      <formula>NOT(ISERROR(SEARCH("Menor",M40)))</formula>
    </cfRule>
    <cfRule type="containsText" dxfId="273" priority="310" operator="containsText" text="Leve">
      <formula>NOT(ISERROR(SEARCH("Leve",M40)))</formula>
    </cfRule>
  </conditionalFormatting>
  <conditionalFormatting sqref="M50 M60 M70 M80">
    <cfRule type="containsText" dxfId="272" priority="39" operator="containsText" text="Catastrófico">
      <formula>NOT(ISERROR(SEARCH("Catastrófico",M50)))</formula>
    </cfRule>
    <cfRule type="containsText" dxfId="271" priority="40" operator="containsText" text="Mayor">
      <formula>NOT(ISERROR(SEARCH("Mayor",M50)))</formula>
    </cfRule>
    <cfRule type="containsText" dxfId="270" priority="41" operator="containsText" text="Alta">
      <formula>NOT(ISERROR(SEARCH("Alta",M50)))</formula>
    </cfRule>
    <cfRule type="containsText" dxfId="269" priority="42" operator="containsText" text="Moderado">
      <formula>NOT(ISERROR(SEARCH("Moderado",M50)))</formula>
    </cfRule>
    <cfRule type="containsText" dxfId="268" priority="43" operator="containsText" text="Menor">
      <formula>NOT(ISERROR(SEARCH("Menor",M50)))</formula>
    </cfRule>
    <cfRule type="containsText" dxfId="267" priority="44" operator="containsText" text="Leve">
      <formula>NOT(ISERROR(SEARCH("Leve",M50)))</formula>
    </cfRule>
  </conditionalFormatting>
  <conditionalFormatting sqref="M10:N10">
    <cfRule type="containsText" dxfId="266" priority="799" operator="containsText" text="Moderado">
      <formula>NOT(ISERROR(SEARCH("Moderado",M10)))</formula>
    </cfRule>
  </conditionalFormatting>
  <conditionalFormatting sqref="N50 N60 N70 N80">
    <cfRule type="containsText" dxfId="265" priority="45" operator="containsText" text="Extremo">
      <formula>NOT(ISERROR(SEARCH("Extremo",N50)))</formula>
    </cfRule>
    <cfRule type="containsText" dxfId="264" priority="46" operator="containsText" text="Alto">
      <formula>NOT(ISERROR(SEARCH("Alto",N50)))</formula>
    </cfRule>
    <cfRule type="containsText" dxfId="263" priority="47" operator="containsText" text="Bajo">
      <formula>NOT(ISERROR(SEARCH("Bajo",N50)))</formula>
    </cfRule>
    <cfRule type="containsText" dxfId="262" priority="48" operator="containsText" text="Moderado">
      <formula>NOT(ISERROR(SEARCH("Moderado",N50)))</formula>
    </cfRule>
  </conditionalFormatting>
  <conditionalFormatting sqref="N8:O8">
    <cfRule type="containsText" dxfId="261" priority="361" operator="containsText" text="3- Moderado">
      <formula>NOT(ISERROR(SEARCH("3- Moderado",N8)))</formula>
    </cfRule>
    <cfRule type="containsText" dxfId="260" priority="362" operator="containsText" text="6- Moderado">
      <formula>NOT(ISERROR(SEARCH("6- Moderado",N8)))</formula>
    </cfRule>
    <cfRule type="containsText" dxfId="259" priority="363" operator="containsText" text="4- Moderado">
      <formula>NOT(ISERROR(SEARCH("4- Moderado",N8)))</formula>
    </cfRule>
    <cfRule type="containsText" dxfId="258" priority="364" operator="containsText" text="3- Bajo">
      <formula>NOT(ISERROR(SEARCH("3- Bajo",N8)))</formula>
    </cfRule>
    <cfRule type="containsText" dxfId="257" priority="365" operator="containsText" text="4- Bajo">
      <formula>NOT(ISERROR(SEARCH("4- Bajo",N8)))</formula>
    </cfRule>
    <cfRule type="containsText" dxfId="256" priority="366" operator="containsText" text="1- Bajo">
      <formula>NOT(ISERROR(SEARCH("1- Bajo",N8)))</formula>
    </cfRule>
  </conditionalFormatting>
  <conditionalFormatting sqref="N10:O10">
    <cfRule type="containsText" dxfId="255" priority="357" operator="containsText" text="Extremo">
      <formula>NOT(ISERROR(SEARCH("Extremo",N10)))</formula>
    </cfRule>
    <cfRule type="containsText" dxfId="254" priority="358" operator="containsText" text="Alto">
      <formula>NOT(ISERROR(SEARCH("Alto",N10)))</formula>
    </cfRule>
    <cfRule type="containsText" dxfId="253" priority="359" operator="containsText" text="Bajo">
      <formula>NOT(ISERROR(SEARCH("Bajo",N10)))</formula>
    </cfRule>
  </conditionalFormatting>
  <conditionalFormatting sqref="N20:O20">
    <cfRule type="containsText" dxfId="252" priority="432" operator="containsText" text="Extremo">
      <formula>NOT(ISERROR(SEARCH("Extremo",N20)))</formula>
    </cfRule>
    <cfRule type="containsText" dxfId="251" priority="433" operator="containsText" text="Alto">
      <formula>NOT(ISERROR(SEARCH("Alto",N20)))</formula>
    </cfRule>
    <cfRule type="containsText" dxfId="250" priority="434" operator="containsText" text="Bajo">
      <formula>NOT(ISERROR(SEARCH("Bajo",N20)))</formula>
    </cfRule>
    <cfRule type="containsText" dxfId="249" priority="435" operator="containsText" text="Moderado">
      <formula>NOT(ISERROR(SEARCH("Moderado",N20)))</formula>
    </cfRule>
  </conditionalFormatting>
  <conditionalFormatting sqref="N30:O30">
    <cfRule type="containsText" dxfId="248" priority="321" operator="containsText" text="Extremo">
      <formula>NOT(ISERROR(SEARCH("Extremo",N30)))</formula>
    </cfRule>
    <cfRule type="containsText" dxfId="247" priority="322" operator="containsText" text="Alto">
      <formula>NOT(ISERROR(SEARCH("Alto",N30)))</formula>
    </cfRule>
    <cfRule type="containsText" dxfId="246" priority="323" operator="containsText" text="Bajo">
      <formula>NOT(ISERROR(SEARCH("Bajo",N30)))</formula>
    </cfRule>
    <cfRule type="containsText" dxfId="245" priority="324" operator="containsText" text="Moderado">
      <formula>NOT(ISERROR(SEARCH("Moderado",N30)))</formula>
    </cfRule>
  </conditionalFormatting>
  <conditionalFormatting sqref="N40:O40">
    <cfRule type="containsText" dxfId="244" priority="311" operator="containsText" text="Extremo">
      <formula>NOT(ISERROR(SEARCH("Extremo",N40)))</formula>
    </cfRule>
    <cfRule type="containsText" dxfId="243" priority="312" operator="containsText" text="Alto">
      <formula>NOT(ISERROR(SEARCH("Alto",N40)))</formula>
    </cfRule>
    <cfRule type="containsText" dxfId="242" priority="313" operator="containsText" text="Bajo">
      <formula>NOT(ISERROR(SEARCH("Bajo",N40)))</formula>
    </cfRule>
    <cfRule type="containsText" dxfId="241" priority="314" operator="containsText" text="Moderado">
      <formula>NOT(ISERROR(SEARCH("Moderado",N40)))</formula>
    </cfRule>
  </conditionalFormatting>
  <conditionalFormatting sqref="O10">
    <cfRule type="containsText" dxfId="240" priority="360" operator="containsText" text="Moderado">
      <formula>NOT(ISERROR(SEARCH("Moderado",O10)))</formula>
    </cfRule>
  </conditionalFormatting>
  <conditionalFormatting sqref="H90">
    <cfRule type="containsText" dxfId="239" priority="13" operator="containsText" text="Muy Baja">
      <formula>NOT(ISERROR(SEARCH("Muy Baja",H90)))</formula>
    </cfRule>
    <cfRule type="containsText" dxfId="238" priority="14" operator="containsText" text="Baja">
      <formula>NOT(ISERROR(SEARCH("Baja",H90)))</formula>
    </cfRule>
    <cfRule type="containsText" dxfId="237" priority="15" operator="containsText" text="Muy Alta">
      <formula>NOT(ISERROR(SEARCH("Muy Alta",H90)))</formula>
    </cfRule>
    <cfRule type="containsText" dxfId="236" priority="16" operator="containsText" text="Alta">
      <formula>NOT(ISERROR(SEARCH("Alta",H90)))</formula>
    </cfRule>
    <cfRule type="containsText" dxfId="235" priority="17" operator="containsText" text="Media">
      <formula>NOT(ISERROR(SEARCH("Media",H90)))</formula>
    </cfRule>
    <cfRule type="containsText" dxfId="234" priority="18" operator="containsText" text="Media">
      <formula>NOT(ISERROR(SEARCH("Media",H90)))</formula>
    </cfRule>
    <cfRule type="containsText" dxfId="233" priority="19" operator="containsText" text="Media">
      <formula>NOT(ISERROR(SEARCH("Media",H90)))</formula>
    </cfRule>
    <cfRule type="containsText" dxfId="232" priority="20" operator="containsText" text="Muy Baja">
      <formula>NOT(ISERROR(SEARCH("Muy Baja",H90)))</formula>
    </cfRule>
    <cfRule type="containsText" dxfId="231" priority="21" operator="containsText" text="Baja">
      <formula>NOT(ISERROR(SEARCH("Baja",H90)))</formula>
    </cfRule>
    <cfRule type="containsText" dxfId="230" priority="22" operator="containsText" text="Muy Baja">
      <formula>NOT(ISERROR(SEARCH("Muy Baja",H90)))</formula>
    </cfRule>
    <cfRule type="containsText" dxfId="229" priority="23" operator="containsText" text="Muy Baja">
      <formula>NOT(ISERROR(SEARCH("Muy Baja",H90)))</formula>
    </cfRule>
    <cfRule type="containsText" dxfId="228" priority="24" operator="containsText" text="Muy Baja">
      <formula>NOT(ISERROR(SEARCH("Muy Baja",H90)))</formula>
    </cfRule>
    <cfRule type="containsText" dxfId="227" priority="25" operator="containsText" text="Muy Baja'Tabla probabilidad'!">
      <formula>NOT(ISERROR(SEARCH("Muy Baja'Tabla probabilidad'!",H90)))</formula>
    </cfRule>
    <cfRule type="containsText" dxfId="226" priority="26" operator="containsText" text="Muy bajo">
      <formula>NOT(ISERROR(SEARCH("Muy bajo",H90)))</formula>
    </cfRule>
    <cfRule type="containsText" dxfId="225" priority="27" operator="containsText" text="Alta">
      <formula>NOT(ISERROR(SEARCH("Alta",H90)))</formula>
    </cfRule>
    <cfRule type="containsText" dxfId="224" priority="28" operator="containsText" text="Media">
      <formula>NOT(ISERROR(SEARCH("Media",H90)))</formula>
    </cfRule>
    <cfRule type="containsText" dxfId="223" priority="29" operator="containsText" text="Baja">
      <formula>NOT(ISERROR(SEARCH("Baja",H90)))</formula>
    </cfRule>
    <cfRule type="containsText" dxfId="222" priority="30" operator="containsText" text="Muy baja">
      <formula>NOT(ISERROR(SEARCH("Muy baja",H90)))</formula>
    </cfRule>
    <cfRule type="cellIs" dxfId="221" priority="33" operator="between">
      <formula>1</formula>
      <formula>2</formula>
    </cfRule>
    <cfRule type="cellIs" dxfId="220" priority="34" operator="between">
      <formula>0</formula>
      <formula>2</formula>
    </cfRule>
  </conditionalFormatting>
  <conditionalFormatting sqref="K90:K99">
    <cfRule type="containsText" dxfId="219" priority="1" operator="containsText" text="Catastrófico">
      <formula>NOT(ISERROR(SEARCH("Catastrófico",K90)))</formula>
    </cfRule>
    <cfRule type="containsText" dxfId="218" priority="2" operator="containsText" text="Mayor">
      <formula>NOT(ISERROR(SEARCH("Mayor",K90)))</formula>
    </cfRule>
    <cfRule type="containsText" dxfId="217" priority="3" operator="containsText" text="Alta">
      <formula>NOT(ISERROR(SEARCH("Alta",K90)))</formula>
    </cfRule>
    <cfRule type="containsText" dxfId="216" priority="4" operator="containsText" text="Moderado">
      <formula>NOT(ISERROR(SEARCH("Moderado",K90)))</formula>
    </cfRule>
    <cfRule type="containsText" dxfId="215" priority="5" operator="containsText" text="Menor">
      <formula>NOT(ISERROR(SEARCH("Menor",K90)))</formula>
    </cfRule>
    <cfRule type="containsText" dxfId="214" priority="6" operator="containsText" text="Leve">
      <formula>NOT(ISERROR(SEARCH("Leve",K90)))</formula>
    </cfRule>
  </conditionalFormatting>
  <conditionalFormatting sqref="M90">
    <cfRule type="containsText" dxfId="213" priority="7" operator="containsText" text="Catastrófico">
      <formula>NOT(ISERROR(SEARCH("Catastrófico",M90)))</formula>
    </cfRule>
    <cfRule type="containsText" dxfId="212" priority="8" operator="containsText" text="Mayor">
      <formula>NOT(ISERROR(SEARCH("Mayor",M90)))</formula>
    </cfRule>
    <cfRule type="containsText" dxfId="211" priority="9" operator="containsText" text="Alta">
      <formula>NOT(ISERROR(SEARCH("Alta",M90)))</formula>
    </cfRule>
    <cfRule type="containsText" dxfId="210" priority="11" operator="containsText" text="Menor">
      <formula>NOT(ISERROR(SEARCH("Menor",M90)))</formula>
    </cfRule>
    <cfRule type="containsText" dxfId="209" priority="12" operator="containsText" text="Leve">
      <formula>NOT(ISERROR(SEARCH("Leve",M90)))</formula>
    </cfRule>
  </conditionalFormatting>
  <conditionalFormatting sqref="M90">
    <cfRule type="containsText" dxfId="208" priority="10" operator="containsText" text="Moderado">
      <formula>NOT(ISERROR(SEARCH("Moderado",M90)))</formula>
    </cfRule>
  </conditionalFormatting>
  <conditionalFormatting sqref="N90">
    <cfRule type="containsText" dxfId="207" priority="35" operator="containsText" text="Extremo">
      <formula>NOT(ISERROR(SEARCH("Extremo",N90)))</formula>
    </cfRule>
    <cfRule type="containsText" dxfId="206" priority="36" operator="containsText" text="Alto">
      <formula>NOT(ISERROR(SEARCH("Alto",N90)))</formula>
    </cfRule>
    <cfRule type="containsText" dxfId="205" priority="37" operator="containsText" text="Bajo">
      <formula>NOT(ISERROR(SEARCH("Bajo",N90)))</formula>
    </cfRule>
    <cfRule type="containsText" dxfId="204" priority="38" operator="containsText" text="Moderado">
      <formula>NOT(ISERROR(SEARCH("Moderado",N90)))</formula>
    </cfRule>
  </conditionalFormatting>
  <printOptions horizontalCentered="1"/>
  <pageMargins left="0.70866141732283472" right="0.70866141732283472" top="0.74803149606299213" bottom="0.74803149606299213" header="0.31496062992125984" footer="0.31496062992125984"/>
  <pageSetup scale="34" fitToHeight="0" orientation="landscape" r:id="rId1"/>
  <drawing r:id="rId2"/>
  <legacyDrawing r:id="rId3"/>
  <extLst>
    <ext xmlns:x14="http://schemas.microsoft.com/office/spreadsheetml/2009/9/main" uri="{78C0D931-6437-407d-A8EE-F0AAD7539E65}">
      <x14:conditionalFormattings>
        <x14:conditionalFormatting xmlns:xm="http://schemas.microsoft.com/office/excel/2006/main">
          <x14:cfRule type="containsText" priority="821" operator="containsText" id="{D4158494-FAE5-4853-A580-52567E2FD023}">
            <xm:f>NOT(ISERROR(SEARCH('8- Políticas de Administración '!$B$5,H10)))</xm:f>
            <xm:f>'8- Políticas de Administración '!$B$5</xm:f>
            <x14:dxf>
              <font>
                <color rgb="FF006100"/>
              </font>
              <fill>
                <patternFill>
                  <bgColor rgb="FFC6EFCE"/>
                </patternFill>
              </fill>
            </x14:dxf>
          </x14:cfRule>
          <x14:cfRule type="containsText" priority="822" operator="containsText" id="{009A1948-254C-4020-A26D-7181B4E8E5DF}">
            <xm:f>NOT(ISERROR(SEARCH('8- Políticas de Administración '!$B$5,H10)))</xm:f>
            <xm:f>'8- Políticas de Administración '!$B$5</xm:f>
            <x14:dxf>
              <font>
                <color rgb="FF9C0006"/>
              </font>
              <fill>
                <patternFill>
                  <bgColor rgb="FFFFC7CE"/>
                </patternFill>
              </fill>
            </x14:dxf>
          </x14:cfRule>
          <xm:sqref>H10</xm:sqref>
        </x14:conditionalFormatting>
        <x14:conditionalFormatting xmlns:xm="http://schemas.microsoft.com/office/excel/2006/main">
          <x14:cfRule type="containsText" priority="428" operator="containsText" id="{BF3A1CEA-520B-48AC-B25F-7C6CDFF3DB8D}">
            <xm:f>NOT(ISERROR(SEARCH('8- Políticas de Administración '!$B$5,H20)))</xm:f>
            <xm:f>'8- Políticas de Administración '!$B$5</xm:f>
            <x14:dxf>
              <font>
                <color rgb="FF006100"/>
              </font>
              <fill>
                <patternFill>
                  <bgColor rgb="FFC6EFCE"/>
                </patternFill>
              </fill>
            </x14:dxf>
          </x14:cfRule>
          <x14:cfRule type="containsText" priority="429" operator="containsText" id="{8CF4FB2E-11BC-4916-A399-FE71E647041B}">
            <xm:f>NOT(ISERROR(SEARCH('8- Políticas de Administración '!$B$5,H20)))</xm:f>
            <xm:f>'8- Políticas de Administración '!$B$5</xm:f>
            <x14:dxf>
              <font>
                <color rgb="FF9C0006"/>
              </font>
              <fill>
                <patternFill>
                  <bgColor rgb="FFFFC7CE"/>
                </patternFill>
              </fill>
            </x14:dxf>
          </x14:cfRule>
          <xm:sqref>H20</xm:sqref>
        </x14:conditionalFormatting>
        <x14:conditionalFormatting xmlns:xm="http://schemas.microsoft.com/office/excel/2006/main">
          <x14:cfRule type="containsText" priority="601" operator="containsText" id="{954E1B25-D051-41D0-989E-8AD2D1BE75BA}">
            <xm:f>NOT(ISERROR(SEARCH('8- Políticas de Administración '!$B$5,H40)))</xm:f>
            <xm:f>'8- Políticas de Administración '!$B$5</xm:f>
            <x14:dxf>
              <font>
                <color rgb="FF006100"/>
              </font>
              <fill>
                <patternFill>
                  <bgColor rgb="FFC6EFCE"/>
                </patternFill>
              </fill>
            </x14:dxf>
          </x14:cfRule>
          <x14:cfRule type="containsText" priority="602" operator="containsText" id="{DE7D4B69-6DFB-425D-B1B8-D35A87E1A13E}">
            <xm:f>NOT(ISERROR(SEARCH('8- Políticas de Administración '!$B$5,H40)))</xm:f>
            <xm:f>'8- Políticas de Administración '!$B$5</xm:f>
            <x14:dxf>
              <font>
                <color rgb="FF9C0006"/>
              </font>
              <fill>
                <patternFill>
                  <bgColor rgb="FFFFC7CE"/>
                </patternFill>
              </fill>
            </x14:dxf>
          </x14:cfRule>
          <xm:sqref>H40</xm:sqref>
        </x14:conditionalFormatting>
        <x14:conditionalFormatting xmlns:xm="http://schemas.microsoft.com/office/excel/2006/main">
          <x14:cfRule type="containsText" priority="73" operator="containsText" id="{C69CD20C-5A81-4A05-B5E1-E18520DE6970}">
            <xm:f>NOT(ISERROR(SEARCH('8- Políticas de Administración '!$B$5,H50)))</xm:f>
            <xm:f>'8- Políticas de Administración '!$B$5</xm:f>
            <x14:dxf>
              <font>
                <color rgb="FF006100"/>
              </font>
              <fill>
                <patternFill>
                  <bgColor rgb="FFC6EFCE"/>
                </patternFill>
              </fill>
            </x14:dxf>
          </x14:cfRule>
          <x14:cfRule type="containsText" priority="74" operator="containsText" id="{99E773E7-3643-4114-90B3-45C9F5A1EB82}">
            <xm:f>NOT(ISERROR(SEARCH('8- Políticas de Administración '!$B$5,H50)))</xm:f>
            <xm:f>'8- Políticas de Administración '!$B$5</xm:f>
            <x14:dxf>
              <font>
                <color rgb="FF9C0006"/>
              </font>
              <fill>
                <patternFill>
                  <bgColor rgb="FFFFC7CE"/>
                </patternFill>
              </fill>
            </x14:dxf>
          </x14:cfRule>
          <xm:sqref>H50 H60 H70 H80</xm:sqref>
        </x14:conditionalFormatting>
        <x14:conditionalFormatting xmlns:xm="http://schemas.microsoft.com/office/excel/2006/main">
          <x14:cfRule type="containsText" priority="31" operator="containsText" id="{02E556AD-2AA0-4D03-AE39-95518DD511BF}">
            <xm:f>NOT(ISERROR(SEARCH('8- Políticas de Administración '!$B$5,H90)))</xm:f>
            <xm:f>'8- Políticas de Administración '!$B$5</xm:f>
            <x14:dxf>
              <font>
                <color rgb="FF006100"/>
              </font>
              <fill>
                <patternFill>
                  <bgColor rgb="FFC6EFCE"/>
                </patternFill>
              </fill>
            </x14:dxf>
          </x14:cfRule>
          <x14:cfRule type="containsText" priority="32" operator="containsText" id="{6DF37E46-C5CE-4AFE-B5E4-67F7638EC219}">
            <xm:f>NOT(ISERROR(SEARCH('8- Políticas de Administración '!$B$5,H90)))</xm:f>
            <xm:f>'8- Políticas de Administración '!$B$5</xm:f>
            <x14:dxf>
              <font>
                <color rgb="FF9C0006"/>
              </font>
              <fill>
                <patternFill>
                  <bgColor rgb="FFFFC7CE"/>
                </patternFill>
              </fill>
            </x14:dxf>
          </x14:cfRule>
          <xm:sqref>H90</xm:sqref>
        </x14:conditionalFormatting>
      </x14:conditionalFormattings>
    </ext>
    <ext xmlns:x14="http://schemas.microsoft.com/office/spreadsheetml/2009/9/main" uri="{CCE6A557-97BC-4b89-ADB6-D9C93CAAB3DF}">
      <x14:dataValidations xmlns:xm="http://schemas.microsoft.com/office/excel/2006/main" count="2">
        <x14:dataValidation type="list" allowBlank="1" showInputMessage="1" showErrorMessage="1" xr:uid="{00000000-0002-0000-0500-000000000000}">
          <x14:formula1>
            <xm:f>'8- Políticas de Administración '!$I$17:$I$22</xm:f>
          </x14:formula1>
          <xm:sqref>I10:I99</xm:sqref>
        </x14:dataValidation>
        <x14:dataValidation type="list" allowBlank="1" showInputMessage="1" showErrorMessage="1" xr:uid="{00000000-0002-0000-0500-000001000000}">
          <x14:formula1>
            <xm:f>IF(I10='8- Políticas de Administración '!$C$16,'8- Políticas de Administración '!$C$17:$C$21,IF(I10='8- Políticas de Administración '!$C$24,'8- Políticas de Administración '!$C$25:$C$29,IF(I10='8- Políticas de Administración '!$C$32,'8- Políticas de Administración '!$C$33:$C$37,IF(I10='8- Políticas de Administración '!$C$40,'8- Políticas de Administración '!$C$41:$C$45,IF(I10='8- Políticas de Administración '!$C$48,'8- Políticas de Administración '!$C$49:$C$53,IF(I10='8- Políticas de Administración '!$C$56,'8- Políticas de Administración '!$C$57:$C$61))))))</xm:f>
          </x14:formula1>
          <xm:sqref>J10:J99</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theme="4" tint="-0.249977111117893"/>
    <pageSetUpPr fitToPage="1"/>
  </sheetPr>
  <dimension ref="A1:JR99"/>
  <sheetViews>
    <sheetView showGridLines="0" topLeftCell="B7" zoomScale="80" zoomScaleNormal="80" zoomScalePageLayoutView="70" workbookViewId="0">
      <pane ySplit="3" topLeftCell="A85" activePane="bottomLeft" state="frozen"/>
      <selection activeCell="A7" sqref="A7"/>
      <selection pane="bottomLeft" activeCell="K80" sqref="K80:K87"/>
    </sheetView>
  </sheetViews>
  <sheetFormatPr baseColWidth="10" defaultColWidth="11.42578125" defaultRowHeight="15"/>
  <cols>
    <col min="1" max="1" width="7" style="110" customWidth="1"/>
    <col min="2" max="2" width="35.85546875" customWidth="1"/>
    <col min="3" max="3" width="52.5703125" style="38" customWidth="1"/>
    <col min="4" max="4" width="5" hidden="1" customWidth="1"/>
    <col min="5" max="5" width="50" customWidth="1"/>
    <col min="7" max="7" width="12.28515625" bestFit="1" customWidth="1"/>
    <col min="8" max="8" width="14.7109375" bestFit="1" customWidth="1"/>
    <col min="9" max="9" width="13.5703125" customWidth="1"/>
    <col min="10" max="10" width="5" hidden="1" customWidth="1"/>
    <col min="11" max="11" width="11.7109375" customWidth="1"/>
    <col min="12" max="12" width="22.5703125" customWidth="1"/>
    <col min="13" max="13" width="42.7109375" customWidth="1"/>
    <col min="14" max="14" width="11.85546875" customWidth="1"/>
    <col min="15" max="15" width="15.7109375" customWidth="1"/>
    <col min="16" max="17" width="10" customWidth="1"/>
    <col min="18" max="18" width="5" hidden="1" customWidth="1"/>
    <col min="19" max="19" width="11.42578125" customWidth="1"/>
    <col min="20" max="20" width="26.28515625" style="24" customWidth="1"/>
    <col min="21" max="21" width="18.5703125" style="23" customWidth="1"/>
    <col min="22" max="22" width="22.5703125" style="25" customWidth="1"/>
    <col min="23" max="278" width="11.42578125" style="15"/>
    <col min="279" max="16384" width="11.42578125" style="20"/>
  </cols>
  <sheetData>
    <row r="1" spans="1:278" s="17" customFormat="1" ht="27.75" thickTop="1">
      <c r="A1" s="564"/>
      <c r="B1" s="565"/>
      <c r="C1" s="566"/>
      <c r="D1" s="32"/>
      <c r="E1" s="560" t="s">
        <v>424</v>
      </c>
      <c r="F1" s="561"/>
      <c r="G1" s="561"/>
      <c r="H1" s="561"/>
      <c r="I1" s="561"/>
      <c r="J1" s="561"/>
      <c r="K1" s="561"/>
      <c r="L1" s="561"/>
      <c r="M1" s="561"/>
      <c r="N1" s="561"/>
      <c r="O1" s="561"/>
      <c r="P1" s="561"/>
      <c r="Q1" s="561"/>
      <c r="R1" s="561"/>
      <c r="S1" s="561"/>
      <c r="T1" s="561"/>
      <c r="U1" s="561"/>
      <c r="V1" s="561"/>
      <c r="W1" s="16"/>
      <c r="X1" s="16"/>
      <c r="Y1" s="16"/>
      <c r="Z1" s="16"/>
      <c r="AA1" s="16"/>
      <c r="AB1" s="16"/>
      <c r="AC1" s="16"/>
      <c r="AD1" s="16"/>
      <c r="AE1" s="16"/>
      <c r="AF1" s="16"/>
      <c r="AG1" s="16"/>
      <c r="AH1" s="16"/>
      <c r="AI1" s="16"/>
      <c r="AJ1" s="16"/>
      <c r="AK1" s="16"/>
      <c r="AL1" s="16"/>
      <c r="AM1" s="16"/>
      <c r="AN1" s="16"/>
      <c r="AO1" s="16"/>
      <c r="AP1" s="16"/>
      <c r="AQ1" s="16"/>
      <c r="AR1" s="16"/>
      <c r="AS1" s="16"/>
      <c r="AT1" s="16"/>
      <c r="AU1" s="16"/>
      <c r="AV1" s="16"/>
      <c r="AW1" s="16"/>
      <c r="AX1" s="16"/>
      <c r="AY1" s="16"/>
      <c r="AZ1" s="16"/>
      <c r="BA1" s="16"/>
      <c r="BB1" s="16"/>
      <c r="BC1" s="16"/>
      <c r="BD1" s="16"/>
      <c r="BE1" s="16"/>
      <c r="BF1" s="16"/>
      <c r="BG1" s="16"/>
      <c r="BH1" s="16"/>
      <c r="BI1" s="16"/>
      <c r="BJ1" s="16"/>
      <c r="BK1" s="16"/>
      <c r="BL1" s="16"/>
      <c r="BM1" s="16"/>
      <c r="BN1" s="16"/>
      <c r="BO1" s="16"/>
      <c r="BP1" s="16"/>
      <c r="BQ1" s="16"/>
      <c r="BR1" s="16"/>
      <c r="BS1" s="16"/>
      <c r="BT1" s="16"/>
      <c r="BU1" s="16"/>
      <c r="BV1" s="16"/>
      <c r="BW1" s="16"/>
      <c r="BX1" s="16"/>
      <c r="BY1" s="16"/>
      <c r="BZ1" s="16"/>
      <c r="CA1" s="16"/>
      <c r="CB1" s="16"/>
      <c r="CC1" s="16"/>
      <c r="CD1" s="16"/>
      <c r="CE1" s="16"/>
      <c r="CF1" s="16"/>
      <c r="CG1" s="16"/>
      <c r="CH1" s="16"/>
      <c r="CI1" s="16"/>
      <c r="CJ1" s="16"/>
      <c r="CK1" s="16"/>
      <c r="CL1" s="16"/>
      <c r="CM1" s="16"/>
      <c r="CN1" s="16"/>
      <c r="CO1" s="16"/>
      <c r="CP1" s="16"/>
      <c r="CQ1" s="16"/>
      <c r="CR1" s="16"/>
      <c r="CS1" s="16"/>
      <c r="CT1" s="16"/>
      <c r="CU1" s="16"/>
      <c r="CV1" s="16"/>
      <c r="CW1" s="16"/>
      <c r="CX1" s="16"/>
      <c r="CY1" s="16"/>
      <c r="CZ1" s="16"/>
      <c r="DA1" s="16"/>
      <c r="DB1" s="16"/>
      <c r="DC1" s="16"/>
      <c r="DD1" s="16"/>
      <c r="DE1" s="16"/>
      <c r="DF1" s="16"/>
      <c r="DG1" s="16"/>
      <c r="DH1" s="16"/>
      <c r="DI1" s="16"/>
      <c r="DJ1" s="16"/>
      <c r="DK1" s="16"/>
      <c r="DL1" s="16"/>
      <c r="DM1" s="16"/>
      <c r="DN1" s="16"/>
      <c r="DO1" s="16"/>
      <c r="DP1" s="16"/>
      <c r="DQ1" s="16"/>
      <c r="DR1" s="16"/>
      <c r="DS1" s="16"/>
      <c r="DT1" s="16"/>
      <c r="DU1" s="16"/>
      <c r="DV1" s="16"/>
      <c r="DW1" s="16"/>
      <c r="DX1" s="16"/>
      <c r="DY1" s="16"/>
      <c r="DZ1" s="16"/>
      <c r="EA1" s="16"/>
      <c r="EB1" s="16"/>
      <c r="EC1" s="16"/>
      <c r="ED1" s="16"/>
      <c r="EE1" s="16"/>
      <c r="EF1" s="16"/>
      <c r="EG1" s="16"/>
      <c r="EH1" s="16"/>
      <c r="EI1" s="16"/>
      <c r="EJ1" s="16"/>
      <c r="EK1" s="16"/>
      <c r="EL1" s="16"/>
      <c r="EM1" s="16"/>
      <c r="EN1" s="16"/>
      <c r="EO1" s="16"/>
      <c r="EP1" s="16"/>
      <c r="EQ1" s="16"/>
      <c r="ER1" s="16"/>
      <c r="ES1" s="16"/>
      <c r="ET1" s="16"/>
      <c r="EU1" s="16"/>
      <c r="EV1" s="16"/>
      <c r="EW1" s="16"/>
      <c r="EX1" s="16"/>
      <c r="EY1" s="16"/>
      <c r="EZ1" s="16"/>
      <c r="FA1" s="16"/>
      <c r="FB1" s="16"/>
      <c r="FC1" s="16"/>
      <c r="FD1" s="16"/>
      <c r="FE1" s="16"/>
      <c r="FF1" s="16"/>
      <c r="FG1" s="16"/>
      <c r="FH1" s="16"/>
      <c r="FI1" s="16"/>
      <c r="FJ1" s="16"/>
      <c r="FK1" s="16"/>
      <c r="FL1" s="16"/>
      <c r="FM1" s="16"/>
      <c r="FN1" s="16"/>
      <c r="FO1" s="16"/>
      <c r="FP1" s="16"/>
      <c r="FQ1" s="16"/>
      <c r="FR1" s="16"/>
      <c r="FS1" s="16"/>
      <c r="FT1" s="16"/>
      <c r="FU1" s="16"/>
      <c r="FV1" s="16"/>
      <c r="FW1" s="16"/>
      <c r="FX1" s="16"/>
      <c r="FY1" s="16"/>
      <c r="FZ1" s="16"/>
      <c r="GA1" s="16"/>
      <c r="GB1" s="16"/>
      <c r="GC1" s="16"/>
      <c r="GD1" s="16"/>
      <c r="GE1" s="16"/>
      <c r="GF1" s="16"/>
      <c r="GG1" s="16"/>
      <c r="GH1" s="16"/>
      <c r="GI1" s="16"/>
      <c r="GJ1" s="16"/>
      <c r="GK1" s="16"/>
      <c r="GL1" s="16"/>
      <c r="GM1" s="16"/>
      <c r="GN1" s="16"/>
      <c r="GO1" s="16"/>
      <c r="GP1" s="16"/>
      <c r="GQ1" s="16"/>
      <c r="GR1" s="16"/>
      <c r="GS1" s="16"/>
      <c r="GT1" s="16"/>
      <c r="GU1" s="16"/>
      <c r="GV1" s="16"/>
      <c r="GW1" s="16"/>
      <c r="GX1" s="16"/>
      <c r="GY1" s="16"/>
      <c r="GZ1" s="16"/>
      <c r="HA1" s="16"/>
      <c r="HB1" s="16"/>
      <c r="HC1" s="16"/>
      <c r="HD1" s="16"/>
      <c r="HE1" s="16"/>
      <c r="HF1" s="16"/>
      <c r="HG1" s="16"/>
      <c r="HH1" s="16"/>
      <c r="HI1" s="16"/>
      <c r="HJ1" s="16"/>
      <c r="HK1" s="16"/>
      <c r="HL1" s="16"/>
      <c r="HM1" s="16"/>
      <c r="HN1" s="16"/>
      <c r="HO1" s="16"/>
      <c r="HP1" s="16"/>
      <c r="HQ1" s="16"/>
      <c r="HR1" s="16"/>
      <c r="HS1" s="16"/>
      <c r="HT1" s="16"/>
      <c r="HU1" s="16"/>
      <c r="HV1" s="16"/>
      <c r="HW1" s="16"/>
      <c r="HX1" s="16"/>
      <c r="HY1" s="16"/>
      <c r="HZ1" s="16"/>
      <c r="IA1" s="16"/>
      <c r="IB1" s="16"/>
      <c r="IC1" s="16"/>
      <c r="ID1" s="16"/>
      <c r="IE1" s="16"/>
      <c r="IF1" s="16"/>
      <c r="IG1" s="16"/>
      <c r="IH1" s="16"/>
      <c r="II1" s="16"/>
      <c r="IJ1" s="16"/>
      <c r="IK1" s="16"/>
      <c r="IL1" s="16"/>
      <c r="IM1" s="16"/>
      <c r="IN1" s="16"/>
      <c r="IO1" s="16"/>
      <c r="IP1" s="16"/>
      <c r="IQ1" s="16"/>
      <c r="IR1" s="16"/>
      <c r="IS1" s="16"/>
      <c r="IT1" s="16"/>
      <c r="IU1" s="16"/>
      <c r="IV1" s="16"/>
      <c r="IW1" s="16"/>
      <c r="IX1" s="16"/>
      <c r="IY1" s="16"/>
      <c r="IZ1" s="16"/>
      <c r="JA1" s="16"/>
      <c r="JB1" s="16"/>
      <c r="JC1" s="16"/>
      <c r="JD1" s="16"/>
      <c r="JE1" s="16"/>
      <c r="JF1" s="16"/>
      <c r="JG1" s="16"/>
      <c r="JH1" s="16"/>
      <c r="JI1" s="16"/>
      <c r="JJ1" s="16"/>
      <c r="JK1" s="16"/>
      <c r="JL1" s="16"/>
      <c r="JM1" s="16"/>
      <c r="JN1" s="16"/>
      <c r="JO1" s="16"/>
      <c r="JP1" s="16"/>
      <c r="JQ1" s="16"/>
      <c r="JR1" s="16"/>
    </row>
    <row r="2" spans="1:278" s="17" customFormat="1" ht="27">
      <c r="A2" s="567"/>
      <c r="B2" s="463"/>
      <c r="C2" s="568"/>
      <c r="D2" s="32"/>
      <c r="E2" s="562"/>
      <c r="F2" s="563"/>
      <c r="G2" s="563"/>
      <c r="H2" s="563"/>
      <c r="I2" s="563"/>
      <c r="J2" s="563"/>
      <c r="K2" s="563"/>
      <c r="L2" s="563"/>
      <c r="M2" s="563"/>
      <c r="N2" s="563"/>
      <c r="O2" s="563"/>
      <c r="P2" s="563"/>
      <c r="Q2" s="563"/>
      <c r="R2" s="563"/>
      <c r="S2" s="563"/>
      <c r="T2" s="563"/>
      <c r="U2" s="563"/>
      <c r="V2" s="563"/>
      <c r="W2" s="16"/>
      <c r="X2" s="16"/>
      <c r="Y2" s="16"/>
      <c r="Z2" s="16"/>
      <c r="AA2" s="16"/>
      <c r="AB2" s="16"/>
      <c r="AC2" s="16"/>
      <c r="AD2" s="16"/>
      <c r="AE2" s="16"/>
      <c r="AF2" s="16"/>
      <c r="AG2" s="16"/>
      <c r="AH2" s="16"/>
      <c r="AI2" s="16"/>
      <c r="AJ2" s="16"/>
      <c r="AK2" s="16"/>
      <c r="AL2" s="16"/>
      <c r="AM2" s="16"/>
      <c r="AN2" s="16"/>
      <c r="AO2" s="16"/>
      <c r="AP2" s="16"/>
      <c r="AQ2" s="16"/>
      <c r="AR2" s="16"/>
      <c r="AS2" s="16"/>
      <c r="AT2" s="16"/>
      <c r="AU2" s="16"/>
      <c r="AV2" s="16"/>
      <c r="AW2" s="16"/>
      <c r="AX2" s="16"/>
      <c r="AY2" s="16"/>
      <c r="AZ2" s="16"/>
      <c r="BA2" s="16"/>
      <c r="BB2" s="16"/>
      <c r="BC2" s="16"/>
      <c r="BD2" s="16"/>
      <c r="BE2" s="16"/>
      <c r="BF2" s="16"/>
      <c r="BG2" s="16"/>
      <c r="BH2" s="16"/>
      <c r="BI2" s="16"/>
      <c r="BJ2" s="16"/>
      <c r="BK2" s="16"/>
      <c r="BL2" s="16"/>
      <c r="BM2" s="16"/>
      <c r="BN2" s="16"/>
      <c r="BO2" s="16"/>
      <c r="BP2" s="16"/>
      <c r="BQ2" s="16"/>
      <c r="BR2" s="16"/>
      <c r="BS2" s="16"/>
      <c r="BT2" s="16"/>
      <c r="BU2" s="16"/>
      <c r="BV2" s="16"/>
      <c r="BW2" s="16"/>
      <c r="BX2" s="16"/>
      <c r="BY2" s="16"/>
      <c r="BZ2" s="16"/>
      <c r="CA2" s="16"/>
      <c r="CB2" s="16"/>
      <c r="CC2" s="16"/>
      <c r="CD2" s="16"/>
      <c r="CE2" s="16"/>
      <c r="CF2" s="16"/>
      <c r="CG2" s="16"/>
      <c r="CH2" s="16"/>
      <c r="CI2" s="16"/>
      <c r="CJ2" s="16"/>
      <c r="CK2" s="16"/>
      <c r="CL2" s="16"/>
      <c r="CM2" s="16"/>
      <c r="CN2" s="16"/>
      <c r="CO2" s="16"/>
      <c r="CP2" s="16"/>
      <c r="CQ2" s="16"/>
      <c r="CR2" s="16"/>
      <c r="CS2" s="16"/>
      <c r="CT2" s="16"/>
      <c r="CU2" s="16"/>
      <c r="CV2" s="16"/>
      <c r="CW2" s="16"/>
      <c r="CX2" s="16"/>
      <c r="CY2" s="16"/>
      <c r="CZ2" s="16"/>
      <c r="DA2" s="16"/>
      <c r="DB2" s="16"/>
      <c r="DC2" s="16"/>
      <c r="DD2" s="16"/>
      <c r="DE2" s="16"/>
      <c r="DF2" s="16"/>
      <c r="DG2" s="16"/>
      <c r="DH2" s="16"/>
      <c r="DI2" s="16"/>
      <c r="DJ2" s="16"/>
      <c r="DK2" s="16"/>
      <c r="DL2" s="16"/>
      <c r="DM2" s="16"/>
      <c r="DN2" s="16"/>
      <c r="DO2" s="16"/>
      <c r="DP2" s="16"/>
      <c r="DQ2" s="16"/>
      <c r="DR2" s="16"/>
      <c r="DS2" s="16"/>
      <c r="DT2" s="16"/>
      <c r="DU2" s="16"/>
      <c r="DV2" s="16"/>
      <c r="DW2" s="16"/>
      <c r="DX2" s="16"/>
      <c r="DY2" s="16"/>
      <c r="DZ2" s="16"/>
      <c r="EA2" s="16"/>
      <c r="EB2" s="16"/>
      <c r="EC2" s="16"/>
      <c r="ED2" s="16"/>
      <c r="EE2" s="16"/>
      <c r="EF2" s="16"/>
      <c r="EG2" s="16"/>
      <c r="EH2" s="16"/>
      <c r="EI2" s="16"/>
      <c r="EJ2" s="16"/>
      <c r="EK2" s="16"/>
      <c r="EL2" s="16"/>
      <c r="EM2" s="16"/>
      <c r="EN2" s="16"/>
      <c r="EO2" s="16"/>
      <c r="EP2" s="16"/>
      <c r="EQ2" s="16"/>
      <c r="ER2" s="16"/>
      <c r="ES2" s="16"/>
      <c r="ET2" s="16"/>
      <c r="EU2" s="16"/>
      <c r="EV2" s="16"/>
      <c r="EW2" s="16"/>
      <c r="EX2" s="16"/>
      <c r="EY2" s="16"/>
      <c r="EZ2" s="16"/>
      <c r="FA2" s="16"/>
      <c r="FB2" s="16"/>
      <c r="FC2" s="16"/>
      <c r="FD2" s="16"/>
      <c r="FE2" s="16"/>
      <c r="FF2" s="16"/>
      <c r="FG2" s="16"/>
      <c r="FH2" s="16"/>
      <c r="FI2" s="16"/>
      <c r="FJ2" s="16"/>
      <c r="FK2" s="16"/>
      <c r="FL2" s="16"/>
      <c r="FM2" s="16"/>
      <c r="FN2" s="16"/>
      <c r="FO2" s="16"/>
      <c r="FP2" s="16"/>
      <c r="FQ2" s="16"/>
      <c r="FR2" s="16"/>
      <c r="FS2" s="16"/>
      <c r="FT2" s="16"/>
      <c r="FU2" s="16"/>
      <c r="FV2" s="16"/>
      <c r="FW2" s="16"/>
      <c r="FX2" s="16"/>
      <c r="FY2" s="16"/>
      <c r="FZ2" s="16"/>
      <c r="GA2" s="16"/>
      <c r="GB2" s="16"/>
      <c r="GC2" s="16"/>
      <c r="GD2" s="16"/>
      <c r="GE2" s="16"/>
      <c r="GF2" s="16"/>
      <c r="GG2" s="16"/>
      <c r="GH2" s="16"/>
      <c r="GI2" s="16"/>
      <c r="GJ2" s="16"/>
      <c r="GK2" s="16"/>
      <c r="GL2" s="16"/>
      <c r="GM2" s="16"/>
      <c r="GN2" s="16"/>
      <c r="GO2" s="16"/>
      <c r="GP2" s="16"/>
      <c r="GQ2" s="16"/>
      <c r="GR2" s="16"/>
      <c r="GS2" s="16"/>
      <c r="GT2" s="16"/>
      <c r="GU2" s="16"/>
      <c r="GV2" s="16"/>
      <c r="GW2" s="16"/>
      <c r="GX2" s="16"/>
      <c r="GY2" s="16"/>
      <c r="GZ2" s="16"/>
      <c r="HA2" s="16"/>
      <c r="HB2" s="16"/>
      <c r="HC2" s="16"/>
      <c r="HD2" s="16"/>
      <c r="HE2" s="16"/>
      <c r="HF2" s="16"/>
      <c r="HG2" s="16"/>
      <c r="HH2" s="16"/>
      <c r="HI2" s="16"/>
      <c r="HJ2" s="16"/>
      <c r="HK2" s="16"/>
      <c r="HL2" s="16"/>
      <c r="HM2" s="16"/>
      <c r="HN2" s="16"/>
      <c r="HO2" s="16"/>
      <c r="HP2" s="16"/>
      <c r="HQ2" s="16"/>
      <c r="HR2" s="16"/>
      <c r="HS2" s="16"/>
      <c r="HT2" s="16"/>
      <c r="HU2" s="16"/>
      <c r="HV2" s="16"/>
      <c r="HW2" s="16"/>
      <c r="HX2" s="16"/>
      <c r="HY2" s="16"/>
      <c r="HZ2" s="16"/>
      <c r="IA2" s="16"/>
      <c r="IB2" s="16"/>
      <c r="IC2" s="16"/>
      <c r="ID2" s="16"/>
      <c r="IE2" s="16"/>
      <c r="IF2" s="16"/>
      <c r="IG2" s="16"/>
      <c r="IH2" s="16"/>
      <c r="II2" s="16"/>
      <c r="IJ2" s="16"/>
      <c r="IK2" s="16"/>
      <c r="IL2" s="16"/>
      <c r="IM2" s="16"/>
      <c r="IN2" s="16"/>
      <c r="IO2" s="16"/>
      <c r="IP2" s="16"/>
      <c r="IQ2" s="16"/>
      <c r="IR2" s="16"/>
      <c r="IS2" s="16"/>
      <c r="IT2" s="16"/>
      <c r="IU2" s="16"/>
      <c r="IV2" s="16"/>
      <c r="IW2" s="16"/>
      <c r="IX2" s="16"/>
      <c r="IY2" s="16"/>
      <c r="IZ2" s="16"/>
      <c r="JA2" s="16"/>
      <c r="JB2" s="16"/>
      <c r="JC2" s="16"/>
      <c r="JD2" s="16"/>
      <c r="JE2" s="16"/>
      <c r="JF2" s="16"/>
      <c r="JG2" s="16"/>
      <c r="JH2" s="16"/>
      <c r="JI2" s="16"/>
      <c r="JJ2" s="16"/>
      <c r="JK2" s="16"/>
      <c r="JL2" s="16"/>
      <c r="JM2" s="16"/>
      <c r="JN2" s="16"/>
      <c r="JO2" s="16"/>
      <c r="JP2" s="16"/>
      <c r="JQ2" s="16"/>
      <c r="JR2" s="16"/>
    </row>
    <row r="3" spans="1:278" s="17" customFormat="1" ht="27">
      <c r="A3" s="567"/>
      <c r="B3" s="463"/>
      <c r="C3" s="568"/>
      <c r="D3" s="131"/>
      <c r="E3" s="562"/>
      <c r="F3" s="563"/>
      <c r="G3" s="563"/>
      <c r="H3" s="563"/>
      <c r="I3" s="563"/>
      <c r="J3" s="563"/>
      <c r="K3" s="563"/>
      <c r="L3" s="563"/>
      <c r="M3" s="563"/>
      <c r="N3" s="563"/>
      <c r="O3" s="563"/>
      <c r="P3" s="563"/>
      <c r="Q3" s="563"/>
      <c r="R3" s="563"/>
      <c r="S3" s="563"/>
      <c r="T3" s="563"/>
      <c r="U3" s="563"/>
      <c r="V3" s="563"/>
      <c r="W3" s="16"/>
      <c r="X3" s="16"/>
      <c r="Y3" s="16"/>
      <c r="Z3" s="16"/>
      <c r="AA3" s="16"/>
      <c r="AB3" s="16"/>
      <c r="AC3" s="16"/>
      <c r="AD3" s="16"/>
      <c r="AE3" s="16"/>
      <c r="AF3" s="16"/>
      <c r="AG3" s="16"/>
      <c r="AH3" s="16"/>
      <c r="AI3" s="16"/>
      <c r="AJ3" s="16"/>
      <c r="AK3" s="16"/>
      <c r="AL3" s="16"/>
      <c r="AM3" s="16"/>
      <c r="AN3" s="16"/>
      <c r="AO3" s="16"/>
      <c r="AP3" s="16"/>
      <c r="AQ3" s="16"/>
      <c r="AR3" s="16"/>
      <c r="AS3" s="16"/>
      <c r="AT3" s="16"/>
      <c r="AU3" s="16"/>
      <c r="AV3" s="16"/>
      <c r="AW3" s="16"/>
      <c r="AX3" s="16"/>
      <c r="AY3" s="16"/>
      <c r="AZ3" s="16"/>
      <c r="BA3" s="16"/>
      <c r="BB3" s="16"/>
      <c r="BC3" s="16"/>
      <c r="BD3" s="16"/>
      <c r="BE3" s="16"/>
      <c r="BF3" s="16"/>
      <c r="BG3" s="16"/>
      <c r="BH3" s="16"/>
      <c r="BI3" s="16"/>
      <c r="BJ3" s="16"/>
      <c r="BK3" s="16"/>
      <c r="BL3" s="16"/>
      <c r="BM3" s="16"/>
      <c r="BN3" s="16"/>
      <c r="BO3" s="16"/>
      <c r="BP3" s="16"/>
      <c r="BQ3" s="16"/>
      <c r="BR3" s="16"/>
      <c r="BS3" s="16"/>
      <c r="BT3" s="16"/>
      <c r="BU3" s="16"/>
      <c r="BV3" s="16"/>
      <c r="BW3" s="16"/>
      <c r="BX3" s="16"/>
      <c r="BY3" s="16"/>
      <c r="BZ3" s="16"/>
      <c r="CA3" s="16"/>
      <c r="CB3" s="16"/>
      <c r="CC3" s="16"/>
      <c r="CD3" s="16"/>
      <c r="CE3" s="16"/>
      <c r="CF3" s="16"/>
      <c r="CG3" s="16"/>
      <c r="CH3" s="16"/>
      <c r="CI3" s="16"/>
      <c r="CJ3" s="16"/>
      <c r="CK3" s="16"/>
      <c r="CL3" s="16"/>
      <c r="CM3" s="16"/>
      <c r="CN3" s="16"/>
      <c r="CO3" s="16"/>
      <c r="CP3" s="16"/>
      <c r="CQ3" s="16"/>
      <c r="CR3" s="16"/>
      <c r="CS3" s="16"/>
      <c r="CT3" s="16"/>
      <c r="CU3" s="16"/>
      <c r="CV3" s="16"/>
      <c r="CW3" s="16"/>
      <c r="CX3" s="16"/>
      <c r="CY3" s="16"/>
      <c r="CZ3" s="16"/>
      <c r="DA3" s="16"/>
      <c r="DB3" s="16"/>
      <c r="DC3" s="16"/>
      <c r="DD3" s="16"/>
      <c r="DE3" s="16"/>
      <c r="DF3" s="16"/>
      <c r="DG3" s="16"/>
      <c r="DH3" s="16"/>
      <c r="DI3" s="16"/>
      <c r="DJ3" s="16"/>
      <c r="DK3" s="16"/>
      <c r="DL3" s="16"/>
      <c r="DM3" s="16"/>
      <c r="DN3" s="16"/>
      <c r="DO3" s="16"/>
      <c r="DP3" s="16"/>
      <c r="DQ3" s="16"/>
      <c r="DR3" s="16"/>
      <c r="DS3" s="16"/>
      <c r="DT3" s="16"/>
      <c r="DU3" s="16"/>
      <c r="DV3" s="16"/>
      <c r="DW3" s="16"/>
      <c r="DX3" s="16"/>
      <c r="DY3" s="16"/>
      <c r="DZ3" s="16"/>
      <c r="EA3" s="16"/>
      <c r="EB3" s="16"/>
      <c r="EC3" s="16"/>
      <c r="ED3" s="16"/>
      <c r="EE3" s="16"/>
      <c r="EF3" s="16"/>
      <c r="EG3" s="16"/>
      <c r="EH3" s="16"/>
      <c r="EI3" s="16"/>
      <c r="EJ3" s="16"/>
      <c r="EK3" s="16"/>
      <c r="EL3" s="16"/>
      <c r="EM3" s="16"/>
      <c r="EN3" s="16"/>
      <c r="EO3" s="16"/>
      <c r="EP3" s="16"/>
      <c r="EQ3" s="16"/>
      <c r="ER3" s="16"/>
      <c r="ES3" s="16"/>
      <c r="ET3" s="16"/>
      <c r="EU3" s="16"/>
      <c r="EV3" s="16"/>
      <c r="EW3" s="16"/>
      <c r="EX3" s="16"/>
      <c r="EY3" s="16"/>
      <c r="EZ3" s="16"/>
      <c r="FA3" s="16"/>
      <c r="FB3" s="16"/>
      <c r="FC3" s="16"/>
      <c r="FD3" s="16"/>
      <c r="FE3" s="16"/>
      <c r="FF3" s="16"/>
      <c r="FG3" s="16"/>
      <c r="FH3" s="16"/>
      <c r="FI3" s="16"/>
      <c r="FJ3" s="16"/>
      <c r="FK3" s="16"/>
      <c r="FL3" s="16"/>
      <c r="FM3" s="16"/>
      <c r="FN3" s="16"/>
      <c r="FO3" s="16"/>
      <c r="FP3" s="16"/>
      <c r="FQ3" s="16"/>
      <c r="FR3" s="16"/>
      <c r="FS3" s="16"/>
      <c r="FT3" s="16"/>
      <c r="FU3" s="16"/>
      <c r="FV3" s="16"/>
      <c r="FW3" s="16"/>
      <c r="FX3" s="16"/>
      <c r="FY3" s="16"/>
      <c r="FZ3" s="16"/>
      <c r="GA3" s="16"/>
      <c r="GB3" s="16"/>
      <c r="GC3" s="16"/>
      <c r="GD3" s="16"/>
      <c r="GE3" s="16"/>
      <c r="GF3" s="16"/>
      <c r="GG3" s="16"/>
      <c r="GH3" s="16"/>
      <c r="GI3" s="16"/>
      <c r="GJ3" s="16"/>
      <c r="GK3" s="16"/>
      <c r="GL3" s="16"/>
      <c r="GM3" s="16"/>
      <c r="GN3" s="16"/>
      <c r="GO3" s="16"/>
      <c r="GP3" s="16"/>
      <c r="GQ3" s="16"/>
      <c r="GR3" s="16"/>
      <c r="GS3" s="16"/>
      <c r="GT3" s="16"/>
      <c r="GU3" s="16"/>
      <c r="GV3" s="16"/>
      <c r="GW3" s="16"/>
      <c r="GX3" s="16"/>
      <c r="GY3" s="16"/>
      <c r="GZ3" s="16"/>
      <c r="HA3" s="16"/>
      <c r="HB3" s="16"/>
      <c r="HC3" s="16"/>
      <c r="HD3" s="16"/>
      <c r="HE3" s="16"/>
      <c r="HF3" s="16"/>
      <c r="HG3" s="16"/>
      <c r="HH3" s="16"/>
      <c r="HI3" s="16"/>
      <c r="HJ3" s="16"/>
      <c r="HK3" s="16"/>
      <c r="HL3" s="16"/>
      <c r="HM3" s="16"/>
      <c r="HN3" s="16"/>
      <c r="HO3" s="16"/>
      <c r="HP3" s="16"/>
      <c r="HQ3" s="16"/>
      <c r="HR3" s="16"/>
      <c r="HS3" s="16"/>
      <c r="HT3" s="16"/>
      <c r="HU3" s="16"/>
      <c r="HV3" s="16"/>
      <c r="HW3" s="16"/>
      <c r="HX3" s="16"/>
      <c r="HY3" s="16"/>
      <c r="HZ3" s="16"/>
      <c r="IA3" s="16"/>
      <c r="IB3" s="16"/>
      <c r="IC3" s="16"/>
      <c r="ID3" s="16"/>
      <c r="IE3" s="16"/>
      <c r="IF3" s="16"/>
      <c r="IG3" s="16"/>
      <c r="IH3" s="16"/>
      <c r="II3" s="16"/>
      <c r="IJ3" s="16"/>
      <c r="IK3" s="16"/>
      <c r="IL3" s="16"/>
      <c r="IM3" s="16"/>
      <c r="IN3" s="16"/>
      <c r="IO3" s="16"/>
      <c r="IP3" s="16"/>
      <c r="IQ3" s="16"/>
      <c r="IR3" s="16"/>
      <c r="IS3" s="16"/>
      <c r="IT3" s="16"/>
      <c r="IU3" s="16"/>
      <c r="IV3" s="16"/>
      <c r="IW3" s="16"/>
      <c r="IX3" s="16"/>
      <c r="IY3" s="16"/>
      <c r="IZ3" s="16"/>
      <c r="JA3" s="16"/>
      <c r="JB3" s="16"/>
      <c r="JC3" s="16"/>
      <c r="JD3" s="16"/>
      <c r="JE3" s="16"/>
      <c r="JF3" s="16"/>
      <c r="JG3" s="16"/>
      <c r="JH3" s="16"/>
      <c r="JI3" s="16"/>
      <c r="JJ3" s="16"/>
      <c r="JK3" s="16"/>
      <c r="JL3" s="16"/>
      <c r="JM3" s="16"/>
      <c r="JN3" s="16"/>
      <c r="JO3" s="16"/>
      <c r="JP3" s="16"/>
      <c r="JQ3" s="16"/>
      <c r="JR3" s="16"/>
    </row>
    <row r="4" spans="1:278" s="17" customFormat="1" ht="63" customHeight="1">
      <c r="A4" s="588" t="s">
        <v>321</v>
      </c>
      <c r="B4" s="588"/>
      <c r="C4" s="590" t="s">
        <v>425</v>
      </c>
      <c r="D4" s="591"/>
      <c r="E4" s="591"/>
      <c r="F4" s="591"/>
      <c r="G4" s="591"/>
      <c r="H4" s="591"/>
      <c r="I4" s="591"/>
      <c r="J4" s="591"/>
      <c r="K4" s="591"/>
      <c r="L4" s="591"/>
      <c r="M4" s="591"/>
      <c r="N4" s="591"/>
      <c r="O4" s="591"/>
      <c r="P4" s="591"/>
      <c r="Q4" s="591"/>
      <c r="R4" s="591"/>
      <c r="S4" s="591"/>
      <c r="T4" s="591"/>
      <c r="U4" s="591"/>
      <c r="V4" s="591"/>
      <c r="W4" s="16"/>
      <c r="X4" s="16"/>
      <c r="Y4" s="16"/>
      <c r="Z4" s="16"/>
      <c r="AA4" s="16"/>
      <c r="AB4" s="16"/>
      <c r="AC4" s="16"/>
      <c r="AD4" s="16"/>
      <c r="AE4" s="16"/>
      <c r="AF4" s="16"/>
      <c r="AG4" s="16"/>
      <c r="AH4" s="16"/>
      <c r="AI4" s="16"/>
      <c r="AJ4" s="16"/>
      <c r="AK4" s="16"/>
      <c r="AL4" s="16"/>
      <c r="AM4" s="16"/>
      <c r="AN4" s="16"/>
      <c r="AO4" s="16"/>
      <c r="AP4" s="16"/>
      <c r="AQ4" s="16"/>
      <c r="AR4" s="16"/>
      <c r="AS4" s="16"/>
      <c r="AT4" s="16"/>
      <c r="AU4" s="16"/>
      <c r="AV4" s="16"/>
      <c r="AW4" s="16"/>
      <c r="AX4" s="16"/>
      <c r="AY4" s="16"/>
      <c r="AZ4" s="16"/>
      <c r="BA4" s="16"/>
      <c r="BB4" s="16"/>
      <c r="BC4" s="16"/>
      <c r="BD4" s="16"/>
      <c r="BE4" s="16"/>
      <c r="BF4" s="16"/>
      <c r="BG4" s="16"/>
      <c r="BH4" s="16"/>
      <c r="BI4" s="16"/>
      <c r="BJ4" s="16"/>
      <c r="BK4" s="16"/>
      <c r="BL4" s="16"/>
      <c r="BM4" s="16"/>
      <c r="BN4" s="16"/>
      <c r="BO4" s="16"/>
      <c r="BP4" s="16"/>
      <c r="BQ4" s="16"/>
      <c r="BR4" s="16"/>
      <c r="BS4" s="16"/>
      <c r="BT4" s="16"/>
      <c r="BU4" s="16"/>
      <c r="BV4" s="16"/>
      <c r="BW4" s="16"/>
      <c r="BX4" s="16"/>
      <c r="BY4" s="16"/>
      <c r="BZ4" s="16"/>
      <c r="CA4" s="16"/>
      <c r="CB4" s="16"/>
      <c r="CC4" s="16"/>
      <c r="CD4" s="16"/>
      <c r="CE4" s="16"/>
      <c r="CF4" s="16"/>
      <c r="CG4" s="16"/>
      <c r="CH4" s="16"/>
      <c r="CI4" s="16"/>
      <c r="CJ4" s="16"/>
      <c r="CK4" s="16"/>
      <c r="CL4" s="16"/>
      <c r="CM4" s="16"/>
      <c r="CN4" s="16"/>
      <c r="CO4" s="16"/>
      <c r="CP4" s="16"/>
      <c r="CQ4" s="16"/>
      <c r="CR4" s="16"/>
      <c r="CS4" s="16"/>
      <c r="CT4" s="16"/>
      <c r="CU4" s="16"/>
      <c r="CV4" s="16"/>
      <c r="CW4" s="16"/>
      <c r="CX4" s="16"/>
      <c r="CY4" s="16"/>
      <c r="CZ4" s="16"/>
      <c r="DA4" s="16"/>
      <c r="DB4" s="16"/>
      <c r="DC4" s="16"/>
      <c r="DD4" s="16"/>
      <c r="DE4" s="16"/>
      <c r="DF4" s="16"/>
      <c r="DG4" s="16"/>
      <c r="DH4" s="16"/>
      <c r="DI4" s="16"/>
      <c r="DJ4" s="16"/>
      <c r="DK4" s="16"/>
      <c r="DL4" s="16"/>
      <c r="DM4" s="16"/>
      <c r="DN4" s="16"/>
      <c r="DO4" s="16"/>
      <c r="DP4" s="16"/>
      <c r="DQ4" s="16"/>
      <c r="DR4" s="16"/>
      <c r="DS4" s="16"/>
      <c r="DT4" s="16"/>
      <c r="DU4" s="16"/>
      <c r="DV4" s="16"/>
      <c r="DW4" s="16"/>
      <c r="DX4" s="16"/>
      <c r="DY4" s="16"/>
      <c r="DZ4" s="16"/>
      <c r="EA4" s="16"/>
      <c r="EB4" s="16"/>
      <c r="EC4" s="16"/>
      <c r="ED4" s="16"/>
      <c r="EE4" s="16"/>
      <c r="EF4" s="16"/>
      <c r="EG4" s="16"/>
      <c r="EH4" s="16"/>
      <c r="EI4" s="16"/>
      <c r="EJ4" s="16"/>
      <c r="EK4" s="16"/>
      <c r="EL4" s="16"/>
      <c r="EM4" s="16"/>
      <c r="EN4" s="16"/>
      <c r="EO4" s="16"/>
      <c r="EP4" s="16"/>
      <c r="EQ4" s="16"/>
      <c r="ER4" s="16"/>
      <c r="ES4" s="16"/>
      <c r="ET4" s="16"/>
      <c r="EU4" s="16"/>
      <c r="EV4" s="16"/>
      <c r="EW4" s="16"/>
      <c r="EX4" s="16"/>
      <c r="EY4" s="16"/>
      <c r="EZ4" s="16"/>
      <c r="FA4" s="16"/>
      <c r="FB4" s="16"/>
      <c r="FC4" s="16"/>
      <c r="FD4" s="16"/>
      <c r="FE4" s="16"/>
      <c r="FF4" s="16"/>
      <c r="FG4" s="16"/>
      <c r="FH4" s="16"/>
      <c r="FI4" s="16"/>
      <c r="FJ4" s="16"/>
      <c r="FK4" s="16"/>
      <c r="FL4" s="16"/>
      <c r="FM4" s="16"/>
      <c r="FN4" s="16"/>
      <c r="FO4" s="16"/>
      <c r="FP4" s="16"/>
      <c r="FQ4" s="16"/>
      <c r="FR4" s="16"/>
      <c r="FS4" s="16"/>
      <c r="FT4" s="16"/>
      <c r="FU4" s="16"/>
      <c r="FV4" s="16"/>
      <c r="FW4" s="16"/>
      <c r="FX4" s="16"/>
      <c r="FY4" s="16"/>
      <c r="FZ4" s="16"/>
      <c r="GA4" s="16"/>
      <c r="GB4" s="16"/>
      <c r="GC4" s="16"/>
      <c r="GD4" s="16"/>
      <c r="GE4" s="16"/>
      <c r="GF4" s="16"/>
      <c r="GG4" s="16"/>
      <c r="GH4" s="16"/>
      <c r="GI4" s="16"/>
      <c r="GJ4" s="16"/>
      <c r="GK4" s="16"/>
      <c r="GL4" s="16"/>
      <c r="GM4" s="16"/>
      <c r="GN4" s="16"/>
      <c r="GO4" s="16"/>
      <c r="GP4" s="16"/>
      <c r="GQ4" s="16"/>
      <c r="GR4" s="16"/>
      <c r="GS4" s="16"/>
      <c r="GT4" s="16"/>
      <c r="GU4" s="16"/>
      <c r="GV4" s="16"/>
      <c r="GW4" s="16"/>
      <c r="GX4" s="16"/>
      <c r="GY4" s="16"/>
      <c r="GZ4" s="16"/>
      <c r="HA4" s="16"/>
      <c r="HB4" s="16"/>
      <c r="HC4" s="16"/>
      <c r="HD4" s="16"/>
      <c r="HE4" s="16"/>
      <c r="HF4" s="16"/>
      <c r="HG4" s="16"/>
      <c r="HH4" s="16"/>
      <c r="HI4" s="16"/>
      <c r="HJ4" s="16"/>
      <c r="HK4" s="16"/>
      <c r="HL4" s="16"/>
      <c r="HM4" s="16"/>
      <c r="HN4" s="16"/>
      <c r="HO4" s="16"/>
      <c r="HP4" s="16"/>
      <c r="HQ4" s="16"/>
      <c r="HR4" s="16"/>
      <c r="HS4" s="16"/>
      <c r="HT4" s="16"/>
      <c r="HU4" s="16"/>
      <c r="HV4" s="16"/>
      <c r="HW4" s="16"/>
      <c r="HX4" s="16"/>
      <c r="HY4" s="16"/>
      <c r="HZ4" s="16"/>
      <c r="IA4" s="16"/>
      <c r="IB4" s="16"/>
      <c r="IC4" s="16"/>
      <c r="ID4" s="16"/>
      <c r="IE4" s="16"/>
      <c r="IF4" s="16"/>
      <c r="IG4" s="16"/>
      <c r="IH4" s="16"/>
      <c r="II4" s="16"/>
      <c r="IJ4" s="16"/>
      <c r="IK4" s="16"/>
      <c r="IL4" s="16"/>
      <c r="IM4" s="16"/>
      <c r="IN4" s="16"/>
      <c r="IO4" s="16"/>
      <c r="IP4" s="16"/>
      <c r="IQ4" s="16"/>
      <c r="IR4" s="16"/>
      <c r="IS4" s="16"/>
      <c r="IT4" s="16"/>
      <c r="IU4" s="16"/>
      <c r="IV4" s="16"/>
      <c r="IW4" s="16"/>
      <c r="IX4" s="16"/>
      <c r="IY4" s="16"/>
      <c r="IZ4" s="16"/>
      <c r="JA4" s="16"/>
      <c r="JB4" s="16"/>
      <c r="JC4" s="16"/>
      <c r="JD4" s="16"/>
      <c r="JE4" s="16"/>
      <c r="JF4" s="16"/>
      <c r="JG4" s="16"/>
      <c r="JH4" s="16"/>
      <c r="JI4" s="16"/>
      <c r="JJ4" s="16"/>
      <c r="JK4" s="16"/>
      <c r="JL4" s="16"/>
      <c r="JM4" s="16"/>
      <c r="JN4" s="16"/>
      <c r="JO4" s="16"/>
      <c r="JP4" s="16"/>
      <c r="JQ4" s="16"/>
      <c r="JR4" s="16"/>
    </row>
    <row r="5" spans="1:278" s="17" customFormat="1" ht="187.5" customHeight="1">
      <c r="A5" s="588" t="s">
        <v>323</v>
      </c>
      <c r="B5" s="588"/>
      <c r="C5" s="555" t="s">
        <v>426</v>
      </c>
      <c r="D5" s="555"/>
      <c r="E5" s="555"/>
      <c r="F5" s="555"/>
      <c r="G5" s="555"/>
      <c r="H5" s="555"/>
      <c r="I5" s="555"/>
      <c r="J5" s="555"/>
      <c r="K5" s="555"/>
      <c r="L5" s="555"/>
      <c r="M5" s="555"/>
      <c r="N5" s="555"/>
      <c r="O5" s="555"/>
      <c r="P5" s="555"/>
      <c r="Q5" s="555"/>
      <c r="R5" s="555"/>
      <c r="S5" s="555"/>
      <c r="T5" s="555"/>
      <c r="U5" s="555"/>
      <c r="V5" s="555"/>
      <c r="W5" s="16"/>
      <c r="X5" s="16"/>
      <c r="Y5" s="16"/>
      <c r="Z5" s="16"/>
      <c r="AA5" s="16"/>
      <c r="AB5" s="16"/>
      <c r="AC5" s="16"/>
      <c r="AD5" s="16"/>
      <c r="AE5" s="16"/>
      <c r="AF5" s="16"/>
      <c r="AG5" s="16"/>
      <c r="AH5" s="16"/>
      <c r="AI5" s="16"/>
      <c r="AJ5" s="16"/>
      <c r="AK5" s="16"/>
      <c r="AL5" s="16"/>
      <c r="AM5" s="16"/>
      <c r="AN5" s="16"/>
      <c r="AO5" s="16"/>
      <c r="AP5" s="16"/>
      <c r="AQ5" s="16"/>
      <c r="AR5" s="16"/>
      <c r="AS5" s="16"/>
      <c r="AT5" s="16"/>
      <c r="AU5" s="16"/>
      <c r="AV5" s="16"/>
      <c r="AW5" s="16"/>
      <c r="AX5" s="16"/>
      <c r="AY5" s="16"/>
      <c r="AZ5" s="16"/>
      <c r="BA5" s="16"/>
      <c r="BB5" s="16"/>
      <c r="BC5" s="16"/>
      <c r="BD5" s="16"/>
      <c r="BE5" s="16"/>
      <c r="BF5" s="16"/>
      <c r="BG5" s="16"/>
      <c r="BH5" s="16"/>
      <c r="BI5" s="16"/>
      <c r="BJ5" s="16"/>
      <c r="BK5" s="16"/>
      <c r="BL5" s="16"/>
      <c r="BM5" s="16"/>
      <c r="BN5" s="16"/>
      <c r="BO5" s="16"/>
      <c r="BP5" s="16"/>
      <c r="BQ5" s="16"/>
      <c r="BR5" s="16"/>
      <c r="BS5" s="16"/>
      <c r="BT5" s="16"/>
      <c r="BU5" s="16"/>
      <c r="BV5" s="16"/>
      <c r="BW5" s="16"/>
      <c r="BX5" s="16"/>
      <c r="BY5" s="16"/>
      <c r="BZ5" s="16"/>
      <c r="CA5" s="16"/>
      <c r="CB5" s="16"/>
      <c r="CC5" s="16"/>
      <c r="CD5" s="16"/>
      <c r="CE5" s="16"/>
      <c r="CF5" s="16"/>
      <c r="CG5" s="16"/>
      <c r="CH5" s="16"/>
      <c r="CI5" s="16"/>
      <c r="CJ5" s="16"/>
      <c r="CK5" s="16"/>
      <c r="CL5" s="16"/>
      <c r="CM5" s="16"/>
      <c r="CN5" s="16"/>
      <c r="CO5" s="16"/>
      <c r="CP5" s="16"/>
      <c r="CQ5" s="16"/>
      <c r="CR5" s="16"/>
      <c r="CS5" s="16"/>
      <c r="CT5" s="16"/>
      <c r="CU5" s="16"/>
      <c r="CV5" s="16"/>
      <c r="CW5" s="16"/>
      <c r="CX5" s="16"/>
      <c r="CY5" s="16"/>
      <c r="CZ5" s="16"/>
      <c r="DA5" s="16"/>
      <c r="DB5" s="16"/>
      <c r="DC5" s="16"/>
      <c r="DD5" s="16"/>
      <c r="DE5" s="16"/>
      <c r="DF5" s="16"/>
      <c r="DG5" s="16"/>
      <c r="DH5" s="16"/>
      <c r="DI5" s="16"/>
      <c r="DJ5" s="16"/>
      <c r="DK5" s="16"/>
      <c r="DL5" s="16"/>
      <c r="DM5" s="16"/>
      <c r="DN5" s="16"/>
      <c r="DO5" s="16"/>
      <c r="DP5" s="16"/>
      <c r="DQ5" s="16"/>
      <c r="DR5" s="16"/>
      <c r="DS5" s="16"/>
      <c r="DT5" s="16"/>
      <c r="DU5" s="16"/>
      <c r="DV5" s="16"/>
      <c r="DW5" s="16"/>
      <c r="DX5" s="16"/>
      <c r="DY5" s="16"/>
      <c r="DZ5" s="16"/>
      <c r="EA5" s="16"/>
      <c r="EB5" s="16"/>
      <c r="EC5" s="16"/>
      <c r="ED5" s="16"/>
      <c r="EE5" s="16"/>
      <c r="EF5" s="16"/>
      <c r="EG5" s="16"/>
      <c r="EH5" s="16"/>
      <c r="EI5" s="16"/>
      <c r="EJ5" s="16"/>
      <c r="EK5" s="16"/>
      <c r="EL5" s="16"/>
      <c r="EM5" s="16"/>
      <c r="EN5" s="16"/>
      <c r="EO5" s="16"/>
      <c r="EP5" s="16"/>
      <c r="EQ5" s="16"/>
      <c r="ER5" s="16"/>
      <c r="ES5" s="16"/>
      <c r="ET5" s="16"/>
      <c r="EU5" s="16"/>
      <c r="EV5" s="16"/>
      <c r="EW5" s="16"/>
      <c r="EX5" s="16"/>
      <c r="EY5" s="16"/>
      <c r="EZ5" s="16"/>
      <c r="FA5" s="16"/>
      <c r="FB5" s="16"/>
      <c r="FC5" s="16"/>
      <c r="FD5" s="16"/>
      <c r="FE5" s="16"/>
      <c r="FF5" s="16"/>
      <c r="FG5" s="16"/>
      <c r="FH5" s="16"/>
      <c r="FI5" s="16"/>
      <c r="FJ5" s="16"/>
      <c r="FK5" s="16"/>
      <c r="FL5" s="16"/>
      <c r="FM5" s="16"/>
      <c r="FN5" s="16"/>
      <c r="FO5" s="16"/>
      <c r="FP5" s="16"/>
      <c r="FQ5" s="16"/>
      <c r="FR5" s="16"/>
      <c r="FS5" s="16"/>
      <c r="FT5" s="16"/>
      <c r="FU5" s="16"/>
      <c r="FV5" s="16"/>
      <c r="FW5" s="16"/>
      <c r="FX5" s="16"/>
      <c r="FY5" s="16"/>
      <c r="FZ5" s="16"/>
      <c r="GA5" s="16"/>
      <c r="GB5" s="16"/>
      <c r="GC5" s="16"/>
      <c r="GD5" s="16"/>
      <c r="GE5" s="16"/>
      <c r="GF5" s="16"/>
      <c r="GG5" s="16"/>
      <c r="GH5" s="16"/>
      <c r="GI5" s="16"/>
      <c r="GJ5" s="16"/>
      <c r="GK5" s="16"/>
      <c r="GL5" s="16"/>
      <c r="GM5" s="16"/>
      <c r="GN5" s="16"/>
      <c r="GO5" s="16"/>
      <c r="GP5" s="16"/>
      <c r="GQ5" s="16"/>
      <c r="GR5" s="16"/>
      <c r="GS5" s="16"/>
      <c r="GT5" s="16"/>
      <c r="GU5" s="16"/>
      <c r="GV5" s="16"/>
      <c r="GW5" s="16"/>
      <c r="GX5" s="16"/>
      <c r="GY5" s="16"/>
      <c r="GZ5" s="16"/>
      <c r="HA5" s="16"/>
      <c r="HB5" s="16"/>
      <c r="HC5" s="16"/>
      <c r="HD5" s="16"/>
      <c r="HE5" s="16"/>
      <c r="HF5" s="16"/>
      <c r="HG5" s="16"/>
      <c r="HH5" s="16"/>
      <c r="HI5" s="16"/>
      <c r="HJ5" s="16"/>
      <c r="HK5" s="16"/>
      <c r="HL5" s="16"/>
      <c r="HM5" s="16"/>
      <c r="HN5" s="16"/>
      <c r="HO5" s="16"/>
      <c r="HP5" s="16"/>
      <c r="HQ5" s="16"/>
      <c r="HR5" s="16"/>
      <c r="HS5" s="16"/>
      <c r="HT5" s="16"/>
      <c r="HU5" s="16"/>
      <c r="HV5" s="16"/>
      <c r="HW5" s="16"/>
      <c r="HX5" s="16"/>
      <c r="HY5" s="16"/>
      <c r="HZ5" s="16"/>
      <c r="IA5" s="16"/>
      <c r="IB5" s="16"/>
      <c r="IC5" s="16"/>
      <c r="ID5" s="16"/>
      <c r="IE5" s="16"/>
      <c r="IF5" s="16"/>
      <c r="IG5" s="16"/>
      <c r="IH5" s="16"/>
      <c r="II5" s="16"/>
      <c r="IJ5" s="16"/>
      <c r="IK5" s="16"/>
      <c r="IL5" s="16"/>
      <c r="IM5" s="16"/>
      <c r="IN5" s="16"/>
      <c r="IO5" s="16"/>
      <c r="IP5" s="16"/>
      <c r="IQ5" s="16"/>
      <c r="IR5" s="16"/>
      <c r="IS5" s="16"/>
      <c r="IT5" s="16"/>
      <c r="IU5" s="16"/>
      <c r="IV5" s="16"/>
      <c r="IW5" s="16"/>
      <c r="IX5" s="16"/>
      <c r="IY5" s="16"/>
      <c r="IZ5" s="16"/>
      <c r="JA5" s="16"/>
      <c r="JB5" s="16"/>
      <c r="JC5" s="16"/>
      <c r="JD5" s="16"/>
      <c r="JE5" s="16"/>
      <c r="JF5" s="16"/>
      <c r="JG5" s="16"/>
      <c r="JH5" s="16"/>
      <c r="JI5" s="16"/>
      <c r="JJ5" s="16"/>
      <c r="JK5" s="16"/>
      <c r="JL5" s="16"/>
      <c r="JM5" s="16"/>
      <c r="JN5" s="16"/>
      <c r="JO5" s="16"/>
      <c r="JP5" s="16"/>
      <c r="JQ5" s="16"/>
      <c r="JR5" s="16"/>
    </row>
    <row r="6" spans="1:278" s="17" customFormat="1" ht="201" customHeight="1">
      <c r="A6" s="588" t="s">
        <v>325</v>
      </c>
      <c r="B6" s="588"/>
      <c r="C6" s="555" t="s">
        <v>427</v>
      </c>
      <c r="D6" s="556"/>
      <c r="E6" s="556"/>
      <c r="F6" s="556"/>
      <c r="G6" s="556"/>
      <c r="H6" s="556"/>
      <c r="I6" s="556"/>
      <c r="J6" s="556"/>
      <c r="K6" s="556"/>
      <c r="L6" s="556"/>
      <c r="M6" s="556"/>
      <c r="N6" s="556"/>
      <c r="O6" s="556"/>
      <c r="P6" s="556"/>
      <c r="Q6" s="556"/>
      <c r="R6" s="556"/>
      <c r="S6" s="556"/>
      <c r="T6" s="556"/>
      <c r="U6" s="556"/>
      <c r="V6" s="556"/>
      <c r="W6" s="16"/>
      <c r="X6" s="16"/>
      <c r="Y6" s="16"/>
      <c r="Z6" s="16"/>
      <c r="AA6" s="16"/>
      <c r="AB6" s="16"/>
      <c r="AC6" s="16"/>
      <c r="AD6" s="16"/>
      <c r="AE6" s="16"/>
      <c r="AF6" s="16"/>
      <c r="AG6" s="16"/>
      <c r="AH6" s="16"/>
      <c r="AI6" s="16"/>
      <c r="AJ6" s="16"/>
      <c r="AK6" s="16"/>
      <c r="AL6" s="16"/>
      <c r="AM6" s="16"/>
      <c r="AN6" s="16"/>
      <c r="AO6" s="16"/>
      <c r="AP6" s="16"/>
      <c r="AQ6" s="16"/>
      <c r="AR6" s="16"/>
      <c r="AS6" s="16"/>
      <c r="AT6" s="16"/>
      <c r="AU6" s="16"/>
      <c r="AV6" s="16"/>
      <c r="AW6" s="16"/>
      <c r="AX6" s="16"/>
      <c r="AY6" s="16"/>
      <c r="AZ6" s="16"/>
      <c r="BA6" s="16"/>
      <c r="BB6" s="16"/>
      <c r="BC6" s="16"/>
      <c r="BD6" s="16"/>
      <c r="BE6" s="16"/>
      <c r="BF6" s="16"/>
      <c r="BG6" s="16"/>
      <c r="BH6" s="16"/>
      <c r="BI6" s="16"/>
      <c r="BJ6" s="16"/>
      <c r="BK6" s="16"/>
      <c r="BL6" s="16"/>
      <c r="BM6" s="16"/>
      <c r="BN6" s="16"/>
      <c r="BO6" s="16"/>
      <c r="BP6" s="16"/>
      <c r="BQ6" s="16"/>
      <c r="BR6" s="16"/>
      <c r="BS6" s="16"/>
      <c r="BT6" s="16"/>
      <c r="BU6" s="16"/>
      <c r="BV6" s="16"/>
      <c r="BW6" s="16"/>
      <c r="BX6" s="16"/>
      <c r="BY6" s="16"/>
      <c r="BZ6" s="16"/>
      <c r="CA6" s="16"/>
      <c r="CB6" s="16"/>
      <c r="CC6" s="16"/>
      <c r="CD6" s="16"/>
      <c r="CE6" s="16"/>
      <c r="CF6" s="16"/>
      <c r="CG6" s="16"/>
      <c r="CH6" s="16"/>
      <c r="CI6" s="16"/>
      <c r="CJ6" s="16"/>
      <c r="CK6" s="16"/>
      <c r="CL6" s="16"/>
      <c r="CM6" s="16"/>
      <c r="CN6" s="16"/>
      <c r="CO6" s="16"/>
      <c r="CP6" s="16"/>
      <c r="CQ6" s="16"/>
      <c r="CR6" s="16"/>
      <c r="CS6" s="16"/>
      <c r="CT6" s="16"/>
      <c r="CU6" s="16"/>
      <c r="CV6" s="16"/>
      <c r="CW6" s="16"/>
      <c r="CX6" s="16"/>
      <c r="CY6" s="16"/>
      <c r="CZ6" s="16"/>
      <c r="DA6" s="16"/>
      <c r="DB6" s="16"/>
      <c r="DC6" s="16"/>
      <c r="DD6" s="16"/>
      <c r="DE6" s="16"/>
      <c r="DF6" s="16"/>
      <c r="DG6" s="16"/>
      <c r="DH6" s="16"/>
      <c r="DI6" s="16"/>
      <c r="DJ6" s="16"/>
      <c r="DK6" s="16"/>
      <c r="DL6" s="16"/>
      <c r="DM6" s="16"/>
      <c r="DN6" s="16"/>
      <c r="DO6" s="16"/>
      <c r="DP6" s="16"/>
      <c r="DQ6" s="16"/>
      <c r="DR6" s="16"/>
      <c r="DS6" s="16"/>
      <c r="DT6" s="16"/>
      <c r="DU6" s="16"/>
      <c r="DV6" s="16"/>
      <c r="DW6" s="16"/>
      <c r="DX6" s="16"/>
      <c r="DY6" s="16"/>
      <c r="DZ6" s="16"/>
      <c r="EA6" s="16"/>
      <c r="EB6" s="16"/>
      <c r="EC6" s="16"/>
      <c r="ED6" s="16"/>
      <c r="EE6" s="16"/>
      <c r="EF6" s="16"/>
      <c r="EG6" s="16"/>
      <c r="EH6" s="16"/>
      <c r="EI6" s="16"/>
      <c r="EJ6" s="16"/>
      <c r="EK6" s="16"/>
      <c r="EL6" s="16"/>
      <c r="EM6" s="16"/>
      <c r="EN6" s="16"/>
      <c r="EO6" s="16"/>
      <c r="EP6" s="16"/>
      <c r="EQ6" s="16"/>
      <c r="ER6" s="16"/>
      <c r="ES6" s="16"/>
      <c r="ET6" s="16"/>
      <c r="EU6" s="16"/>
      <c r="EV6" s="16"/>
      <c r="EW6" s="16"/>
      <c r="EX6" s="16"/>
      <c r="EY6" s="16"/>
      <c r="EZ6" s="16"/>
      <c r="FA6" s="16"/>
      <c r="FB6" s="16"/>
      <c r="FC6" s="16"/>
      <c r="FD6" s="16"/>
      <c r="FE6" s="16"/>
      <c r="FF6" s="16"/>
      <c r="FG6" s="16"/>
      <c r="FH6" s="16"/>
      <c r="FI6" s="16"/>
      <c r="FJ6" s="16"/>
      <c r="FK6" s="16"/>
      <c r="FL6" s="16"/>
      <c r="FM6" s="16"/>
      <c r="FN6" s="16"/>
      <c r="FO6" s="16"/>
      <c r="FP6" s="16"/>
      <c r="FQ6" s="16"/>
      <c r="FR6" s="16"/>
      <c r="FS6" s="16"/>
      <c r="FT6" s="16"/>
      <c r="FU6" s="16"/>
      <c r="FV6" s="16"/>
      <c r="FW6" s="16"/>
      <c r="FX6" s="16"/>
      <c r="FY6" s="16"/>
      <c r="FZ6" s="16"/>
      <c r="GA6" s="16"/>
      <c r="GB6" s="16"/>
      <c r="GC6" s="16"/>
      <c r="GD6" s="16"/>
      <c r="GE6" s="16"/>
      <c r="GF6" s="16"/>
      <c r="GG6" s="16"/>
      <c r="GH6" s="16"/>
      <c r="GI6" s="16"/>
      <c r="GJ6" s="16"/>
      <c r="GK6" s="16"/>
      <c r="GL6" s="16"/>
      <c r="GM6" s="16"/>
      <c r="GN6" s="16"/>
      <c r="GO6" s="16"/>
      <c r="GP6" s="16"/>
      <c r="GQ6" s="16"/>
      <c r="GR6" s="16"/>
      <c r="GS6" s="16"/>
      <c r="GT6" s="16"/>
      <c r="GU6" s="16"/>
      <c r="GV6" s="16"/>
      <c r="GW6" s="16"/>
      <c r="GX6" s="16"/>
      <c r="GY6" s="16"/>
      <c r="GZ6" s="16"/>
      <c r="HA6" s="16"/>
      <c r="HB6" s="16"/>
      <c r="HC6" s="16"/>
      <c r="HD6" s="16"/>
      <c r="HE6" s="16"/>
      <c r="HF6" s="16"/>
      <c r="HG6" s="16"/>
      <c r="HH6" s="16"/>
      <c r="HI6" s="16"/>
      <c r="HJ6" s="16"/>
      <c r="HK6" s="16"/>
      <c r="HL6" s="16"/>
      <c r="HM6" s="16"/>
      <c r="HN6" s="16"/>
      <c r="HO6" s="16"/>
      <c r="HP6" s="16"/>
      <c r="HQ6" s="16"/>
      <c r="HR6" s="16"/>
      <c r="HS6" s="16"/>
      <c r="HT6" s="16"/>
      <c r="HU6" s="16"/>
      <c r="HV6" s="16"/>
      <c r="HW6" s="16"/>
      <c r="HX6" s="16"/>
      <c r="HY6" s="16"/>
      <c r="HZ6" s="16"/>
      <c r="IA6" s="16"/>
      <c r="IB6" s="16"/>
      <c r="IC6" s="16"/>
      <c r="ID6" s="16"/>
      <c r="IE6" s="16"/>
      <c r="IF6" s="16"/>
      <c r="IG6" s="16"/>
      <c r="IH6" s="16"/>
      <c r="II6" s="16"/>
      <c r="IJ6" s="16"/>
      <c r="IK6" s="16"/>
      <c r="IL6" s="16"/>
      <c r="IM6" s="16"/>
      <c r="IN6" s="16"/>
      <c r="IO6" s="16"/>
      <c r="IP6" s="16"/>
      <c r="IQ6" s="16"/>
      <c r="IR6" s="16"/>
      <c r="IS6" s="16"/>
      <c r="IT6" s="16"/>
      <c r="IU6" s="16"/>
      <c r="IV6" s="16"/>
      <c r="IW6" s="16"/>
      <c r="IX6" s="16"/>
      <c r="IY6" s="16"/>
      <c r="IZ6" s="16"/>
      <c r="JA6" s="16"/>
      <c r="JB6" s="16"/>
      <c r="JC6" s="16"/>
      <c r="JD6" s="16"/>
      <c r="JE6" s="16"/>
      <c r="JF6" s="16"/>
      <c r="JG6" s="16"/>
      <c r="JH6" s="16"/>
      <c r="JI6" s="16"/>
      <c r="JJ6" s="16"/>
      <c r="JK6" s="16"/>
      <c r="JL6" s="16"/>
      <c r="JM6" s="16"/>
      <c r="JN6" s="16"/>
      <c r="JO6" s="16"/>
      <c r="JP6" s="16"/>
      <c r="JQ6" s="16"/>
      <c r="JR6" s="16"/>
    </row>
    <row r="7" spans="1:278" s="17" customFormat="1" ht="43.5" customHeight="1" thickBot="1">
      <c r="A7" s="589" t="s">
        <v>327</v>
      </c>
      <c r="B7" s="589"/>
      <c r="C7" s="589"/>
      <c r="D7" s="570" t="s">
        <v>428</v>
      </c>
      <c r="E7" s="571"/>
      <c r="F7" s="571"/>
      <c r="G7" s="571"/>
      <c r="H7" s="571"/>
      <c r="I7" s="571"/>
      <c r="J7" s="571"/>
      <c r="K7" s="571"/>
      <c r="L7" s="571"/>
      <c r="M7" s="571"/>
      <c r="N7" s="571"/>
      <c r="O7" s="571"/>
      <c r="P7" s="571"/>
      <c r="Q7" s="571"/>
      <c r="R7" s="572"/>
      <c r="S7" s="111"/>
      <c r="T7" s="569" t="s">
        <v>429</v>
      </c>
      <c r="U7" s="569"/>
      <c r="V7" s="569"/>
      <c r="W7" s="16"/>
      <c r="X7" s="16"/>
      <c r="Y7" s="16"/>
      <c r="Z7" s="16"/>
      <c r="AA7" s="16"/>
      <c r="AB7" s="16"/>
      <c r="AC7" s="16"/>
      <c r="AD7" s="16"/>
      <c r="AE7" s="16"/>
      <c r="AF7" s="16"/>
      <c r="AG7" s="16"/>
      <c r="AH7" s="16"/>
      <c r="AI7" s="16"/>
      <c r="AJ7" s="16"/>
      <c r="AK7" s="16"/>
      <c r="AL7" s="16"/>
      <c r="AM7" s="16"/>
      <c r="AN7" s="16"/>
      <c r="AO7" s="16"/>
      <c r="AP7" s="16"/>
      <c r="AQ7" s="16"/>
      <c r="AR7" s="16"/>
      <c r="AS7" s="16"/>
      <c r="AT7" s="16"/>
      <c r="AU7" s="16"/>
      <c r="AV7" s="16"/>
      <c r="AW7" s="16"/>
      <c r="AX7" s="16"/>
      <c r="AY7" s="16"/>
      <c r="AZ7" s="16"/>
      <c r="BA7" s="16"/>
      <c r="BB7" s="16"/>
      <c r="BC7" s="16"/>
      <c r="BD7" s="16"/>
      <c r="BE7" s="16"/>
      <c r="BF7" s="16"/>
      <c r="BG7" s="16"/>
      <c r="BH7" s="16"/>
      <c r="BI7" s="16"/>
      <c r="BJ7" s="16"/>
      <c r="BK7" s="16"/>
      <c r="BL7" s="16"/>
      <c r="BM7" s="16"/>
      <c r="BN7" s="16"/>
      <c r="BO7" s="16"/>
      <c r="BP7" s="16"/>
      <c r="BQ7" s="16"/>
      <c r="BR7" s="16"/>
      <c r="BS7" s="16"/>
      <c r="BT7" s="16"/>
      <c r="BU7" s="16"/>
      <c r="BV7" s="16"/>
      <c r="BW7" s="16"/>
      <c r="BX7" s="16"/>
      <c r="BY7" s="16"/>
      <c r="BZ7" s="16"/>
      <c r="CA7" s="16"/>
      <c r="CB7" s="16"/>
      <c r="CC7" s="16"/>
      <c r="CD7" s="16"/>
      <c r="CE7" s="16"/>
      <c r="CF7" s="16"/>
      <c r="CG7" s="16"/>
      <c r="CH7" s="16"/>
      <c r="CI7" s="16"/>
      <c r="CJ7" s="16"/>
      <c r="CK7" s="16"/>
      <c r="CL7" s="16"/>
      <c r="CM7" s="16"/>
      <c r="CN7" s="16"/>
      <c r="CO7" s="16"/>
      <c r="CP7" s="16"/>
      <c r="CQ7" s="16"/>
      <c r="CR7" s="16"/>
      <c r="CS7" s="16"/>
      <c r="CT7" s="16"/>
      <c r="CU7" s="16"/>
      <c r="CV7" s="16"/>
      <c r="CW7" s="16"/>
      <c r="CX7" s="16"/>
      <c r="CY7" s="16"/>
      <c r="CZ7" s="16"/>
      <c r="DA7" s="16"/>
      <c r="DB7" s="16"/>
      <c r="DC7" s="16"/>
      <c r="DD7" s="16"/>
      <c r="DE7" s="16"/>
      <c r="DF7" s="16"/>
      <c r="DG7" s="16"/>
      <c r="DH7" s="16"/>
      <c r="DI7" s="16"/>
      <c r="DJ7" s="16"/>
      <c r="DK7" s="16"/>
      <c r="DL7" s="16"/>
      <c r="DM7" s="16"/>
      <c r="DN7" s="16"/>
      <c r="DO7" s="16"/>
      <c r="DP7" s="16"/>
      <c r="DQ7" s="16"/>
      <c r="DR7" s="16"/>
      <c r="DS7" s="16"/>
      <c r="DT7" s="16"/>
      <c r="DU7" s="16"/>
      <c r="DV7" s="16"/>
      <c r="DW7" s="16"/>
      <c r="DX7" s="16"/>
      <c r="DY7" s="16"/>
      <c r="DZ7" s="16"/>
      <c r="EA7" s="16"/>
      <c r="EB7" s="16"/>
      <c r="EC7" s="16"/>
      <c r="ED7" s="16"/>
      <c r="EE7" s="16"/>
      <c r="EF7" s="16"/>
      <c r="EG7" s="16"/>
      <c r="EH7" s="16"/>
      <c r="EI7" s="16"/>
      <c r="EJ7" s="16"/>
      <c r="EK7" s="16"/>
      <c r="EL7" s="16"/>
      <c r="EM7" s="16"/>
      <c r="EN7" s="16"/>
      <c r="EO7" s="16"/>
      <c r="EP7" s="16"/>
      <c r="EQ7" s="16"/>
      <c r="ER7" s="16"/>
      <c r="ES7" s="16"/>
      <c r="ET7" s="16"/>
      <c r="EU7" s="16"/>
      <c r="EV7" s="16"/>
      <c r="EW7" s="16"/>
      <c r="EX7" s="16"/>
      <c r="EY7" s="16"/>
      <c r="EZ7" s="16"/>
      <c r="FA7" s="16"/>
      <c r="FB7" s="16"/>
      <c r="FC7" s="16"/>
      <c r="FD7" s="16"/>
      <c r="FE7" s="16"/>
      <c r="FF7" s="16"/>
      <c r="FG7" s="16"/>
      <c r="FH7" s="16"/>
      <c r="FI7" s="16"/>
      <c r="FJ7" s="16"/>
      <c r="FK7" s="16"/>
      <c r="FL7" s="16"/>
      <c r="FM7" s="16"/>
      <c r="FN7" s="16"/>
      <c r="FO7" s="16"/>
      <c r="FP7" s="16"/>
      <c r="FQ7" s="16"/>
      <c r="FR7" s="16"/>
      <c r="FS7" s="16"/>
      <c r="FT7" s="16"/>
      <c r="FU7" s="16"/>
      <c r="FV7" s="16"/>
      <c r="FW7" s="16"/>
      <c r="FX7" s="16"/>
      <c r="FY7" s="16"/>
      <c r="FZ7" s="16"/>
      <c r="GA7" s="16"/>
      <c r="GB7" s="16"/>
      <c r="GC7" s="16"/>
      <c r="GD7" s="16"/>
      <c r="GE7" s="16"/>
      <c r="GF7" s="16"/>
      <c r="GG7" s="16"/>
      <c r="GH7" s="16"/>
      <c r="GI7" s="16"/>
      <c r="GJ7" s="16"/>
      <c r="GK7" s="16"/>
      <c r="GL7" s="16"/>
      <c r="GM7" s="16"/>
      <c r="GN7" s="16"/>
      <c r="GO7" s="16"/>
      <c r="GP7" s="16"/>
      <c r="GQ7" s="16"/>
      <c r="GR7" s="16"/>
      <c r="GS7" s="16"/>
      <c r="GT7" s="16"/>
      <c r="GU7" s="16"/>
      <c r="GV7" s="16"/>
      <c r="GW7" s="16"/>
      <c r="GX7" s="16"/>
      <c r="GY7" s="16"/>
      <c r="GZ7" s="16"/>
      <c r="HA7" s="16"/>
      <c r="HB7" s="16"/>
      <c r="HC7" s="16"/>
      <c r="HD7" s="16"/>
      <c r="HE7" s="16"/>
      <c r="HF7" s="16"/>
      <c r="HG7" s="16"/>
      <c r="HH7" s="16"/>
      <c r="HI7" s="16"/>
      <c r="HJ7" s="16"/>
      <c r="HK7" s="16"/>
      <c r="HL7" s="16"/>
      <c r="HM7" s="16"/>
      <c r="HN7" s="16"/>
      <c r="HO7" s="16"/>
      <c r="HP7" s="16"/>
      <c r="HQ7" s="16"/>
      <c r="HR7" s="16"/>
      <c r="HS7" s="16"/>
      <c r="HT7" s="16"/>
      <c r="HU7" s="16"/>
      <c r="HV7" s="16"/>
      <c r="HW7" s="16"/>
      <c r="HX7" s="16"/>
      <c r="HY7" s="16"/>
      <c r="HZ7" s="16"/>
      <c r="IA7" s="16"/>
      <c r="IB7" s="16"/>
      <c r="IC7" s="16"/>
      <c r="ID7" s="16"/>
      <c r="IE7" s="16"/>
      <c r="IF7" s="16"/>
      <c r="IG7" s="16"/>
      <c r="IH7" s="16"/>
      <c r="II7" s="16"/>
      <c r="IJ7" s="16"/>
      <c r="IK7" s="16"/>
      <c r="IL7" s="16"/>
      <c r="IM7" s="16"/>
      <c r="IN7" s="16"/>
      <c r="IO7" s="16"/>
      <c r="IP7" s="16"/>
      <c r="IQ7" s="16"/>
      <c r="IR7" s="16"/>
      <c r="IS7" s="16"/>
      <c r="IT7" s="16"/>
      <c r="IU7" s="16"/>
      <c r="IV7" s="16"/>
      <c r="IW7" s="16"/>
      <c r="IX7" s="16"/>
      <c r="IY7" s="16"/>
      <c r="IZ7" s="16"/>
      <c r="JA7" s="16"/>
      <c r="JB7" s="16"/>
      <c r="JC7" s="16"/>
      <c r="JD7" s="16"/>
      <c r="JE7" s="16"/>
      <c r="JF7" s="16"/>
      <c r="JG7" s="16"/>
      <c r="JH7" s="16"/>
      <c r="JI7" s="16"/>
      <c r="JJ7" s="16"/>
      <c r="JK7" s="16"/>
      <c r="JL7" s="16"/>
      <c r="JM7" s="16"/>
      <c r="JN7" s="16"/>
      <c r="JO7" s="16"/>
      <c r="JP7" s="16"/>
      <c r="JQ7" s="16"/>
      <c r="JR7" s="16"/>
    </row>
    <row r="8" spans="1:278" s="17" customFormat="1" ht="48" customHeight="1" thickTop="1" thickBot="1">
      <c r="A8" s="573" t="s">
        <v>332</v>
      </c>
      <c r="B8" s="574" t="s">
        <v>430</v>
      </c>
      <c r="C8" s="576" t="s">
        <v>328</v>
      </c>
      <c r="D8" s="578" t="s">
        <v>431</v>
      </c>
      <c r="E8" s="580" t="s">
        <v>296</v>
      </c>
      <c r="F8" s="582" t="s">
        <v>432</v>
      </c>
      <c r="G8" s="583"/>
      <c r="H8" s="583"/>
      <c r="I8" s="583"/>
      <c r="J8" s="583"/>
      <c r="K8" s="584"/>
      <c r="L8" s="585" t="s">
        <v>433</v>
      </c>
      <c r="M8" s="586"/>
      <c r="N8" s="586"/>
      <c r="O8" s="586"/>
      <c r="P8" s="586"/>
      <c r="Q8" s="586"/>
      <c r="R8" s="586"/>
      <c r="S8" s="587"/>
      <c r="T8" s="44"/>
      <c r="U8" s="45"/>
      <c r="V8" s="314" t="s">
        <v>434</v>
      </c>
      <c r="W8" s="16"/>
      <c r="X8" s="16"/>
      <c r="Y8" s="16"/>
      <c r="Z8" s="16"/>
      <c r="AA8" s="16"/>
      <c r="AB8" s="16"/>
      <c r="AC8" s="16"/>
      <c r="AD8" s="16"/>
      <c r="AE8" s="16"/>
      <c r="AF8" s="16"/>
      <c r="AG8" s="16"/>
      <c r="AH8" s="16"/>
      <c r="AI8" s="16"/>
      <c r="AJ8" s="16"/>
      <c r="AK8" s="16"/>
      <c r="AL8" s="16"/>
      <c r="AM8" s="16"/>
      <c r="AN8" s="16"/>
      <c r="AO8" s="16"/>
      <c r="AP8" s="16"/>
      <c r="AQ8" s="16"/>
      <c r="AR8" s="16"/>
      <c r="AS8" s="16"/>
      <c r="AT8" s="16"/>
      <c r="AU8" s="16"/>
      <c r="AV8" s="16"/>
      <c r="AW8" s="16"/>
      <c r="AX8" s="16"/>
      <c r="AY8" s="16"/>
      <c r="AZ8" s="16"/>
      <c r="BA8" s="16"/>
      <c r="BB8" s="16"/>
      <c r="BC8" s="16"/>
      <c r="BD8" s="16"/>
      <c r="BE8" s="16"/>
      <c r="BF8" s="16"/>
      <c r="BG8" s="16"/>
      <c r="BH8" s="16"/>
      <c r="BI8" s="16"/>
      <c r="BJ8" s="16"/>
      <c r="BK8" s="16"/>
      <c r="BL8" s="16"/>
      <c r="BM8" s="16"/>
      <c r="BN8" s="16"/>
      <c r="BO8" s="16"/>
      <c r="BP8" s="16"/>
      <c r="BQ8" s="16"/>
      <c r="BR8" s="16"/>
      <c r="BS8" s="16"/>
      <c r="BT8" s="16"/>
      <c r="BU8" s="16"/>
      <c r="BV8" s="16"/>
      <c r="BW8" s="16"/>
      <c r="BX8" s="16"/>
      <c r="BY8" s="16"/>
      <c r="BZ8" s="16"/>
      <c r="CA8" s="16"/>
      <c r="CB8" s="16"/>
      <c r="CC8" s="16"/>
      <c r="CD8" s="16"/>
      <c r="CE8" s="16"/>
      <c r="CF8" s="16"/>
      <c r="CG8" s="16"/>
      <c r="CH8" s="16"/>
      <c r="CI8" s="16"/>
      <c r="CJ8" s="16"/>
      <c r="CK8" s="16"/>
      <c r="CL8" s="16"/>
      <c r="CM8" s="16"/>
      <c r="CN8" s="16"/>
      <c r="CO8" s="16"/>
      <c r="CP8" s="16"/>
      <c r="CQ8" s="16"/>
      <c r="CR8" s="16"/>
      <c r="CS8" s="16"/>
      <c r="CT8" s="16"/>
      <c r="CU8" s="16"/>
      <c r="CV8" s="16"/>
      <c r="CW8" s="16"/>
      <c r="CX8" s="16"/>
      <c r="CY8" s="16"/>
      <c r="CZ8" s="16"/>
      <c r="DA8" s="16"/>
      <c r="DB8" s="16"/>
      <c r="DC8" s="16"/>
      <c r="DD8" s="16"/>
      <c r="DE8" s="16"/>
      <c r="DF8" s="16"/>
      <c r="DG8" s="16"/>
      <c r="DH8" s="16"/>
      <c r="DI8" s="16"/>
      <c r="DJ8" s="16"/>
      <c r="DK8" s="16"/>
      <c r="DL8" s="16"/>
      <c r="DM8" s="16"/>
      <c r="DN8" s="16"/>
      <c r="DO8" s="16"/>
      <c r="DP8" s="16"/>
      <c r="DQ8" s="16"/>
      <c r="DR8" s="16"/>
      <c r="DS8" s="16"/>
      <c r="DT8" s="16"/>
      <c r="DU8" s="16"/>
      <c r="DV8" s="16"/>
      <c r="DW8" s="16"/>
      <c r="DX8" s="16"/>
      <c r="DY8" s="16"/>
      <c r="DZ8" s="16"/>
      <c r="EA8" s="16"/>
      <c r="EB8" s="16"/>
      <c r="EC8" s="16"/>
      <c r="ED8" s="16"/>
      <c r="EE8" s="16"/>
      <c r="EF8" s="16"/>
      <c r="EG8" s="16"/>
      <c r="EH8" s="16"/>
      <c r="EI8" s="16"/>
      <c r="EJ8" s="16"/>
      <c r="EK8" s="16"/>
      <c r="EL8" s="16"/>
      <c r="EM8" s="16"/>
      <c r="EN8" s="16"/>
      <c r="EO8" s="16"/>
      <c r="EP8" s="16"/>
      <c r="EQ8" s="16"/>
      <c r="ER8" s="16"/>
      <c r="ES8" s="16"/>
      <c r="ET8" s="16"/>
      <c r="EU8" s="16"/>
      <c r="EV8" s="16"/>
      <c r="EW8" s="16"/>
      <c r="EX8" s="16"/>
      <c r="EY8" s="16"/>
      <c r="EZ8" s="16"/>
      <c r="FA8" s="16"/>
      <c r="FB8" s="16"/>
      <c r="FC8" s="16"/>
      <c r="FD8" s="16"/>
      <c r="FE8" s="16"/>
      <c r="FF8" s="16"/>
      <c r="FG8" s="16"/>
      <c r="FH8" s="16"/>
      <c r="FI8" s="16"/>
      <c r="FJ8" s="16"/>
      <c r="FK8" s="16"/>
      <c r="FL8" s="16"/>
      <c r="FM8" s="16"/>
      <c r="FN8" s="16"/>
      <c r="FO8" s="16"/>
      <c r="FP8" s="16"/>
      <c r="FQ8" s="16"/>
      <c r="FR8" s="16"/>
      <c r="FS8" s="16"/>
      <c r="FT8" s="16"/>
      <c r="FU8" s="16"/>
      <c r="FV8" s="16"/>
      <c r="FW8" s="16"/>
      <c r="FX8" s="16"/>
      <c r="FY8" s="16"/>
      <c r="FZ8" s="16"/>
      <c r="GA8" s="16"/>
      <c r="GB8" s="16"/>
      <c r="GC8" s="16"/>
      <c r="GD8" s="16"/>
      <c r="GE8" s="16"/>
      <c r="GF8" s="16"/>
      <c r="GG8" s="16"/>
      <c r="GH8" s="16"/>
      <c r="GI8" s="16"/>
      <c r="GJ8" s="16"/>
      <c r="GK8" s="16"/>
      <c r="GL8" s="16"/>
      <c r="GM8" s="16"/>
      <c r="GN8" s="16"/>
      <c r="GO8" s="16"/>
      <c r="GP8" s="16"/>
      <c r="GQ8" s="16"/>
      <c r="GR8" s="16"/>
      <c r="GS8" s="16"/>
      <c r="GT8" s="16"/>
      <c r="GU8" s="16"/>
      <c r="GV8" s="16"/>
      <c r="GW8" s="16"/>
      <c r="GX8" s="16"/>
      <c r="GY8" s="16"/>
      <c r="GZ8" s="16"/>
      <c r="HA8" s="16"/>
      <c r="HB8" s="16"/>
      <c r="HC8" s="16"/>
      <c r="HD8" s="16"/>
      <c r="HE8" s="16"/>
      <c r="HF8" s="16"/>
      <c r="HG8" s="16"/>
      <c r="HH8" s="16"/>
      <c r="HI8" s="16"/>
      <c r="HJ8" s="16"/>
      <c r="HK8" s="16"/>
      <c r="HL8" s="16"/>
      <c r="HM8" s="16"/>
      <c r="HN8" s="16"/>
      <c r="HO8" s="16"/>
      <c r="HP8" s="16"/>
      <c r="HQ8" s="16"/>
      <c r="HR8" s="16"/>
      <c r="HS8" s="16"/>
      <c r="HT8" s="16"/>
      <c r="HU8" s="16"/>
      <c r="HV8" s="16"/>
      <c r="HW8" s="16"/>
      <c r="HX8" s="16"/>
      <c r="HY8" s="16"/>
      <c r="HZ8" s="16"/>
      <c r="IA8" s="16"/>
      <c r="IB8" s="16"/>
      <c r="IC8" s="16"/>
      <c r="ID8" s="16"/>
      <c r="IE8" s="16"/>
      <c r="IF8" s="16"/>
      <c r="IG8" s="16"/>
      <c r="IH8" s="16"/>
      <c r="II8" s="16"/>
      <c r="IJ8" s="16"/>
      <c r="IK8" s="16"/>
      <c r="IL8" s="16"/>
      <c r="IM8" s="16"/>
      <c r="IN8" s="16"/>
      <c r="IO8" s="16"/>
      <c r="IP8" s="16"/>
      <c r="IQ8" s="16"/>
      <c r="IR8" s="16"/>
      <c r="IS8" s="16"/>
      <c r="IT8" s="16"/>
      <c r="IU8" s="16"/>
      <c r="IV8" s="16"/>
      <c r="IW8" s="16"/>
      <c r="IX8" s="16"/>
      <c r="IY8" s="16"/>
      <c r="IZ8" s="16"/>
      <c r="JA8" s="16"/>
      <c r="JB8" s="16"/>
      <c r="JC8" s="16"/>
      <c r="JD8" s="16"/>
      <c r="JE8" s="16"/>
      <c r="JF8" s="16"/>
      <c r="JG8" s="16"/>
      <c r="JH8" s="16"/>
      <c r="JI8" s="16"/>
      <c r="JJ8" s="16"/>
      <c r="JK8" s="16"/>
      <c r="JL8" s="16"/>
      <c r="JM8" s="16"/>
      <c r="JN8" s="16"/>
      <c r="JO8" s="16"/>
      <c r="JP8" s="16"/>
      <c r="JQ8" s="16"/>
      <c r="JR8" s="16"/>
    </row>
    <row r="9" spans="1:278" s="19" customFormat="1" ht="96" customHeight="1" thickTop="1" thickBot="1">
      <c r="A9" s="465"/>
      <c r="B9" s="575"/>
      <c r="C9" s="577"/>
      <c r="D9" s="579"/>
      <c r="E9" s="581"/>
      <c r="F9" s="241" t="s">
        <v>298</v>
      </c>
      <c r="G9" s="241" t="s">
        <v>300</v>
      </c>
      <c r="H9" s="241" t="s">
        <v>435</v>
      </c>
      <c r="I9" s="241" t="s">
        <v>302</v>
      </c>
      <c r="J9" s="242" t="s">
        <v>436</v>
      </c>
      <c r="K9" s="241" t="s">
        <v>308</v>
      </c>
      <c r="L9" s="316" t="s">
        <v>437</v>
      </c>
      <c r="M9" s="248" t="s">
        <v>305</v>
      </c>
      <c r="N9" s="249" t="s">
        <v>438</v>
      </c>
      <c r="O9" s="249" t="s">
        <v>439</v>
      </c>
      <c r="P9" s="249" t="s">
        <v>440</v>
      </c>
      <c r="Q9" s="249" t="s">
        <v>441</v>
      </c>
      <c r="R9" s="250" t="s">
        <v>436</v>
      </c>
      <c r="S9" s="249" t="s">
        <v>442</v>
      </c>
      <c r="T9" s="39" t="s">
        <v>310</v>
      </c>
      <c r="U9" s="39" t="s">
        <v>312</v>
      </c>
      <c r="V9" s="315" t="s">
        <v>443</v>
      </c>
      <c r="W9" s="18"/>
      <c r="X9" s="18"/>
      <c r="Y9" s="18"/>
      <c r="Z9" s="18"/>
      <c r="AA9" s="18"/>
      <c r="AB9" s="18"/>
      <c r="AC9" s="18"/>
      <c r="AD9" s="18"/>
      <c r="AE9" s="18"/>
      <c r="AF9" s="18"/>
      <c r="AG9" s="18"/>
      <c r="AH9" s="18"/>
      <c r="AI9" s="18"/>
      <c r="AJ9" s="18"/>
      <c r="AK9" s="18"/>
      <c r="AL9" s="18"/>
      <c r="AM9" s="18"/>
      <c r="AN9" s="18"/>
      <c r="AO9" s="18"/>
      <c r="AP9" s="18"/>
      <c r="AQ9" s="18"/>
      <c r="AR9" s="18"/>
      <c r="AS9" s="18"/>
      <c r="AT9" s="18"/>
      <c r="AU9" s="18"/>
      <c r="AV9" s="18"/>
      <c r="AW9" s="18"/>
      <c r="AX9" s="18"/>
      <c r="AY9" s="18"/>
      <c r="AZ9" s="18"/>
      <c r="BA9" s="18"/>
      <c r="BB9" s="18"/>
      <c r="BC9" s="18"/>
      <c r="BD9" s="18"/>
      <c r="BE9" s="18"/>
      <c r="BF9" s="18"/>
      <c r="BG9" s="18"/>
      <c r="BH9" s="18"/>
      <c r="BI9" s="18"/>
      <c r="BJ9" s="18"/>
      <c r="BK9" s="18"/>
      <c r="BL9" s="18"/>
      <c r="BM9" s="18"/>
      <c r="BN9" s="18"/>
      <c r="BO9" s="18"/>
      <c r="BP9" s="18"/>
      <c r="BQ9" s="18"/>
      <c r="BR9" s="18"/>
      <c r="BS9" s="18"/>
      <c r="BT9" s="18"/>
      <c r="BU9" s="18"/>
      <c r="BV9" s="18"/>
      <c r="BW9" s="18"/>
      <c r="BX9" s="18"/>
      <c r="BY9" s="18"/>
      <c r="BZ9" s="18"/>
      <c r="CA9" s="18"/>
      <c r="CB9" s="18"/>
      <c r="CC9" s="18"/>
      <c r="CD9" s="18"/>
      <c r="CE9" s="18"/>
      <c r="CF9" s="18"/>
      <c r="CG9" s="18"/>
      <c r="CH9" s="18"/>
      <c r="CI9" s="18"/>
      <c r="CJ9" s="18"/>
      <c r="CK9" s="18"/>
      <c r="CL9" s="18"/>
      <c r="CM9" s="18"/>
      <c r="CN9" s="18"/>
      <c r="CO9" s="18"/>
      <c r="CP9" s="18"/>
      <c r="CQ9" s="18"/>
      <c r="CR9" s="18"/>
      <c r="CS9" s="18"/>
      <c r="CT9" s="18"/>
      <c r="CU9" s="18"/>
      <c r="CV9" s="18"/>
      <c r="CW9" s="18"/>
      <c r="CX9" s="18"/>
      <c r="CY9" s="18"/>
      <c r="CZ9" s="18"/>
      <c r="DA9" s="18"/>
      <c r="DB9" s="18"/>
      <c r="DC9" s="18"/>
      <c r="DD9" s="18"/>
      <c r="DE9" s="18"/>
      <c r="DF9" s="18"/>
      <c r="DG9" s="18"/>
      <c r="DH9" s="18"/>
      <c r="DI9" s="18"/>
      <c r="DJ9" s="18"/>
      <c r="DK9" s="18"/>
      <c r="DL9" s="18"/>
      <c r="DM9" s="18"/>
      <c r="DN9" s="18"/>
      <c r="DO9" s="18"/>
      <c r="DP9" s="18"/>
      <c r="DQ9" s="18"/>
      <c r="DR9" s="18"/>
      <c r="DS9" s="18"/>
      <c r="DT9" s="18"/>
      <c r="DU9" s="18"/>
      <c r="DV9" s="18"/>
      <c r="DW9" s="18"/>
      <c r="DX9" s="18"/>
      <c r="DY9" s="18"/>
      <c r="DZ9" s="18"/>
      <c r="EA9" s="18"/>
      <c r="EB9" s="18"/>
      <c r="EC9" s="18"/>
      <c r="ED9" s="18"/>
      <c r="EE9" s="18"/>
      <c r="EF9" s="18"/>
      <c r="EG9" s="18"/>
      <c r="EH9" s="18"/>
      <c r="EI9" s="18"/>
      <c r="EJ9" s="18"/>
      <c r="EK9" s="18"/>
      <c r="EL9" s="18"/>
      <c r="EM9" s="18"/>
      <c r="EN9" s="18"/>
      <c r="EO9" s="18"/>
      <c r="EP9" s="18"/>
      <c r="EQ9" s="18"/>
      <c r="ER9" s="18"/>
      <c r="ES9" s="18"/>
      <c r="ET9" s="18"/>
      <c r="EU9" s="18"/>
      <c r="EV9" s="18"/>
      <c r="EW9" s="18"/>
      <c r="EX9" s="18"/>
      <c r="EY9" s="18"/>
      <c r="EZ9" s="18"/>
      <c r="FA9" s="18"/>
      <c r="FB9" s="18"/>
      <c r="FC9" s="18"/>
      <c r="FD9" s="18"/>
      <c r="FE9" s="18"/>
      <c r="FF9" s="18"/>
      <c r="FG9" s="18"/>
      <c r="FH9" s="18"/>
      <c r="FI9" s="18"/>
      <c r="FJ9" s="18"/>
      <c r="FK9" s="18"/>
      <c r="FL9" s="18"/>
      <c r="FM9" s="18"/>
      <c r="FN9" s="18"/>
      <c r="FO9" s="18"/>
      <c r="FP9" s="18"/>
      <c r="FQ9" s="18"/>
      <c r="FR9" s="18"/>
      <c r="FS9" s="18"/>
      <c r="FT9" s="18"/>
      <c r="FU9" s="18"/>
      <c r="FV9" s="18"/>
      <c r="FW9" s="18"/>
      <c r="FX9" s="18"/>
      <c r="FY9" s="18"/>
      <c r="FZ9" s="18"/>
      <c r="GA9" s="18"/>
      <c r="GB9" s="18"/>
      <c r="GC9" s="18"/>
      <c r="GD9" s="18"/>
      <c r="GE9" s="18"/>
      <c r="GF9" s="18"/>
      <c r="GG9" s="18"/>
      <c r="GH9" s="18"/>
      <c r="GI9" s="18"/>
      <c r="GJ9" s="18"/>
      <c r="GK9" s="18"/>
      <c r="GL9" s="18"/>
      <c r="GM9" s="18"/>
      <c r="GN9" s="18"/>
      <c r="GO9" s="18"/>
      <c r="GP9" s="18"/>
      <c r="GQ9" s="18"/>
      <c r="GR9" s="18"/>
      <c r="GS9" s="18"/>
      <c r="GT9" s="18"/>
      <c r="GU9" s="18"/>
      <c r="GV9" s="18"/>
      <c r="GW9" s="18"/>
      <c r="GX9" s="18"/>
      <c r="GY9" s="18"/>
      <c r="GZ9" s="18"/>
      <c r="HA9" s="18"/>
      <c r="HB9" s="18"/>
      <c r="HC9" s="18"/>
      <c r="HD9" s="18"/>
      <c r="HE9" s="18"/>
      <c r="HF9" s="18"/>
      <c r="HG9" s="18"/>
      <c r="HH9" s="18"/>
      <c r="HI9" s="18"/>
      <c r="HJ9" s="18"/>
      <c r="HK9" s="18"/>
      <c r="HL9" s="18"/>
      <c r="HM9" s="18"/>
      <c r="HN9" s="18"/>
      <c r="HO9" s="18"/>
      <c r="HP9" s="18"/>
      <c r="HQ9" s="18"/>
      <c r="HR9" s="18"/>
      <c r="HS9" s="18"/>
      <c r="HT9" s="18"/>
      <c r="HU9" s="18"/>
      <c r="HV9" s="18"/>
      <c r="HW9" s="18"/>
      <c r="HX9" s="18"/>
      <c r="HY9" s="18"/>
      <c r="HZ9" s="18"/>
      <c r="IA9" s="18"/>
      <c r="IB9" s="18"/>
      <c r="IC9" s="18"/>
      <c r="ID9" s="18"/>
      <c r="IE9" s="18"/>
      <c r="IF9" s="18"/>
      <c r="IG9" s="18"/>
      <c r="IH9" s="18"/>
      <c r="II9" s="18"/>
      <c r="IJ9" s="18"/>
      <c r="IK9" s="18"/>
      <c r="IL9" s="18"/>
      <c r="IM9" s="18"/>
      <c r="IN9" s="18"/>
      <c r="IO9" s="18"/>
      <c r="IP9" s="18"/>
      <c r="IQ9" s="18"/>
      <c r="IR9" s="18"/>
      <c r="IS9" s="18"/>
      <c r="IT9" s="18"/>
      <c r="IU9" s="18"/>
      <c r="IV9" s="18"/>
      <c r="IW9" s="18"/>
      <c r="IX9" s="18"/>
      <c r="IY9" s="18"/>
      <c r="IZ9" s="18"/>
      <c r="JA9" s="18"/>
      <c r="JB9" s="18"/>
      <c r="JC9" s="18"/>
      <c r="JD9" s="18"/>
      <c r="JE9" s="18"/>
      <c r="JF9" s="18"/>
      <c r="JG9" s="18"/>
      <c r="JH9" s="18"/>
      <c r="JI9" s="18"/>
      <c r="JJ9" s="18"/>
      <c r="JK9" s="18"/>
      <c r="JL9" s="18"/>
      <c r="JM9" s="18"/>
      <c r="JN9" s="18"/>
      <c r="JO9" s="18"/>
      <c r="JP9" s="18"/>
      <c r="JQ9" s="18"/>
      <c r="JR9" s="18"/>
    </row>
    <row r="10" spans="1:278" ht="123.75" customHeight="1">
      <c r="A10" s="537">
        <f>'5- Identificación de Riesgos'!A10</f>
        <v>1</v>
      </c>
      <c r="B10" s="554" t="str">
        <f>'5- Identificación de Riesgos'!B10</f>
        <v>Vencimiento de Términos</v>
      </c>
      <c r="C10" s="231" t="str">
        <f>'5- Identificación de Riesgos'!D10</f>
        <v>1. Mayor demanda de justicia.</v>
      </c>
      <c r="D10" s="142"/>
      <c r="E10" s="149"/>
      <c r="F10" s="135"/>
      <c r="G10" s="135"/>
      <c r="H10" s="135"/>
      <c r="I10" s="135"/>
      <c r="J10" s="141">
        <f>COUNTIF(F10:I10,"SI")/4</f>
        <v>0</v>
      </c>
      <c r="K10" s="543">
        <f>AVERAGE(J10:J19)</f>
        <v>0.3</v>
      </c>
      <c r="L10" s="136" t="str">
        <f>'5- Identificación de Riesgos'!I10</f>
        <v>Afectación de reputacion,imagén,  credibilidad, satisfacción de usuarios y PI</v>
      </c>
      <c r="M10" s="151" t="s">
        <v>444</v>
      </c>
      <c r="N10" s="135" t="s">
        <v>445</v>
      </c>
      <c r="O10" s="135" t="s">
        <v>445</v>
      </c>
      <c r="P10" s="135" t="s">
        <v>446</v>
      </c>
      <c r="Q10" s="135" t="s">
        <v>446</v>
      </c>
      <c r="R10" s="141">
        <f>SUM(COUNTIF(N10,"SI")*25%,COUNTIF(O10,"SI")*40%,COUNTIF(P10,"SI")*25%,COUNTIF(Q10,"SI")*10%)</f>
        <v>0.35</v>
      </c>
      <c r="S10" s="546">
        <f>AVERAGE(R10:R19)</f>
        <v>0.19500000000000001</v>
      </c>
      <c r="T10" s="557" t="str">
        <f>CONCATENATE(INDEX('8- Políticas de Administración '!$B$6:$F$10,MATCH(ROUND(IF((RIGHT('5- Identificación de Riesgos'!H10,1)-'6- Valoración Controles'!K10)&lt;1,1,(RIGHT('5- Identificación de Riesgos'!H10,1)-'6- Valoración Controles'!K10)),0),'8- Políticas de Administración '!$F$6:$F$10,0),1)," - ",ROUND(IF((RIGHT('5- Identificación de Riesgos'!H10,1)-'6- Valoración Controles'!K10)&lt;1,1,(RIGHT('5- Identificación de Riesgos'!H10,1)-'6- Valoración Controles'!K10)),0))</f>
        <v>Baja - 2</v>
      </c>
      <c r="U10" s="522" t="str">
        <f>CONCATENATE(INDEX('8- Políticas de Administración '!$B$17:$F$21,MATCH(ROUND(IF((RIGHT('5- Identificación de Riesgos'!M10,1)-'6- Valoración Controles'!S10)&lt;1,1,(RIGHT('5- Identificación de Riesgos'!M10,1)-'6- Valoración Controles'!S10)),0),'8- Políticas de Administración '!$F$17:$F$21,0),1)," - ",ROUND(IF((RIGHT('5- Identificación de Riesgos'!M10,1)-'6- Valoración Controles'!S10)&lt;1,1,(RIGHT('5- Identificación de Riesgos'!M10,1)-'6- Valoración Controles'!S10)),0))</f>
        <v>Menor - 2</v>
      </c>
      <c r="V10" s="525" t="str">
        <f>CONCATENATE(VLOOKUP((LEFT(T10,LEN(T10)-4)&amp;LEFT(U10,LEN(U10)-4)),'9- Matriz de Calor '!$D$18:$E$42,2,0)," - ",RIGHT(T10,1)*RIGHT(U10,1))</f>
        <v>Moderado - 4</v>
      </c>
    </row>
    <row r="11" spans="1:278" ht="152.25" customHeight="1">
      <c r="A11" s="538"/>
      <c r="B11" s="534"/>
      <c r="C11" s="150" t="str">
        <f>'5- Identificación de Riesgos'!D11</f>
        <v>2. Insuficiencia de  personal  para atender la función misional y la atención a las partes interesadas en los despachos judiciales y centro de servicios</v>
      </c>
      <c r="D11" s="143"/>
      <c r="E11" s="230" t="s">
        <v>447</v>
      </c>
      <c r="F11" s="136" t="s">
        <v>446</v>
      </c>
      <c r="G11" s="136" t="s">
        <v>446</v>
      </c>
      <c r="H11" s="136" t="s">
        <v>446</v>
      </c>
      <c r="I11" s="136" t="s">
        <v>446</v>
      </c>
      <c r="J11" s="139">
        <f t="shared" ref="J11:J19" si="0">COUNTIF(F11:I11,"SI")/4</f>
        <v>1</v>
      </c>
      <c r="K11" s="544"/>
      <c r="L11" s="136" t="str">
        <f>'5- Identificación de Riesgos'!I11</f>
        <v>Interrupción o afectación en la prestación del servicio judicial</v>
      </c>
      <c r="M11" s="151" t="s">
        <v>448</v>
      </c>
      <c r="N11" s="136" t="s">
        <v>446</v>
      </c>
      <c r="O11" s="136" t="s">
        <v>445</v>
      </c>
      <c r="P11" s="136" t="s">
        <v>446</v>
      </c>
      <c r="Q11" s="136" t="s">
        <v>446</v>
      </c>
      <c r="R11" s="139">
        <f t="shared" ref="R11:R19" si="1">SUM(COUNTIF(N11,"SI")*25%,COUNTIF(O11,"SI")*40%,COUNTIF(P11,"SI")*25%,COUNTIF(Q11,"SI")*10%)</f>
        <v>0.6</v>
      </c>
      <c r="S11" s="547"/>
      <c r="T11" s="558"/>
      <c r="U11" s="523"/>
      <c r="V11" s="526"/>
    </row>
    <row r="12" spans="1:278" ht="40.5" customHeight="1">
      <c r="A12" s="538"/>
      <c r="B12" s="534"/>
      <c r="C12" s="150" t="str">
        <f>'5- Identificación de Riesgos'!D12</f>
        <v>3. Complejidad de los procesos judiciales y solicitudes, lo cual incrementa los tiempos para su resolución.</v>
      </c>
      <c r="D12" s="143"/>
      <c r="F12" s="136"/>
      <c r="G12" s="136"/>
      <c r="H12" s="136"/>
      <c r="I12" s="136"/>
      <c r="J12" s="139">
        <f t="shared" si="0"/>
        <v>0</v>
      </c>
      <c r="K12" s="544"/>
      <c r="L12" s="136">
        <f>'5- Identificación de Riesgos'!I12</f>
        <v>0</v>
      </c>
      <c r="M12" s="230"/>
      <c r="N12" s="136"/>
      <c r="O12" s="136"/>
      <c r="P12" s="136"/>
      <c r="Q12" s="136"/>
      <c r="R12" s="139">
        <f t="shared" si="1"/>
        <v>0</v>
      </c>
      <c r="S12" s="547"/>
      <c r="T12" s="558"/>
      <c r="U12" s="523"/>
      <c r="V12" s="526"/>
    </row>
    <row r="13" spans="1:278" ht="127.5">
      <c r="A13" s="538"/>
      <c r="B13" s="534"/>
      <c r="C13" s="150" t="str">
        <f>'5- Identificación de Riesgos'!D13</f>
        <v>4.Fallas en la planeación  para el desarrollo de las tareas propias del despacho o del grupo en el centro de servicios.</v>
      </c>
      <c r="D13" s="143"/>
      <c r="E13" s="235" t="s">
        <v>449</v>
      </c>
      <c r="F13" s="136" t="s">
        <v>446</v>
      </c>
      <c r="G13" s="136" t="s">
        <v>446</v>
      </c>
      <c r="H13" s="136" t="s">
        <v>446</v>
      </c>
      <c r="I13" s="136" t="s">
        <v>446</v>
      </c>
      <c r="J13" s="139">
        <f t="shared" si="0"/>
        <v>1</v>
      </c>
      <c r="K13" s="544"/>
      <c r="L13" s="136">
        <f>'5- Identificación de Riesgos'!I13</f>
        <v>0</v>
      </c>
      <c r="N13" s="136"/>
      <c r="O13" s="136"/>
      <c r="P13" s="136"/>
      <c r="Q13" s="136"/>
      <c r="R13" s="139">
        <f t="shared" si="1"/>
        <v>0</v>
      </c>
      <c r="S13" s="547"/>
      <c r="T13" s="558"/>
      <c r="U13" s="523"/>
      <c r="V13" s="526"/>
    </row>
    <row r="14" spans="1:278" ht="78.75" customHeight="1">
      <c r="A14" s="538"/>
      <c r="B14" s="534"/>
      <c r="C14" s="150" t="str">
        <f>'5- Identificación de Riesgos'!D14</f>
        <v>5.  Fallas e insuficiencia de las herramientas tecnológicas.</v>
      </c>
      <c r="D14" s="143"/>
      <c r="E14" s="230"/>
      <c r="F14" s="136"/>
      <c r="G14" s="136"/>
      <c r="H14" s="136"/>
      <c r="I14" s="136"/>
      <c r="J14" s="139">
        <f t="shared" si="0"/>
        <v>0</v>
      </c>
      <c r="K14" s="544"/>
      <c r="L14" s="136">
        <f>'5- Identificación de Riesgos'!I14</f>
        <v>0</v>
      </c>
      <c r="M14" s="156"/>
      <c r="N14" s="136"/>
      <c r="O14" s="136"/>
      <c r="P14" s="136"/>
      <c r="Q14" s="136"/>
      <c r="R14" s="139">
        <f t="shared" si="1"/>
        <v>0</v>
      </c>
      <c r="S14" s="547"/>
      <c r="T14" s="558"/>
      <c r="U14" s="523"/>
      <c r="V14" s="526"/>
    </row>
    <row r="15" spans="1:278" ht="140.25">
      <c r="A15" s="538"/>
      <c r="B15" s="534"/>
      <c r="C15" s="332" t="str">
        <f>'5- Identificación de Riesgos'!D15</f>
        <v>6. Demora en actividades del procedimiento.</v>
      </c>
      <c r="D15" s="143"/>
      <c r="E15" s="235" t="s">
        <v>450</v>
      </c>
      <c r="F15" s="136" t="s">
        <v>446</v>
      </c>
      <c r="G15" s="136" t="s">
        <v>446</v>
      </c>
      <c r="H15" s="136" t="s">
        <v>446</v>
      </c>
      <c r="I15" s="136" t="s">
        <v>446</v>
      </c>
      <c r="J15" s="139">
        <f t="shared" si="0"/>
        <v>1</v>
      </c>
      <c r="K15" s="544"/>
      <c r="L15" s="136">
        <f>'5- Identificación de Riesgos'!I15</f>
        <v>0</v>
      </c>
      <c r="M15" s="151" t="s">
        <v>601</v>
      </c>
      <c r="N15" s="136" t="s">
        <v>446</v>
      </c>
      <c r="O15" s="136" t="s">
        <v>446</v>
      </c>
      <c r="P15" s="136" t="s">
        <v>446</v>
      </c>
      <c r="Q15" s="136" t="s">
        <v>446</v>
      </c>
      <c r="R15" s="139">
        <f t="shared" si="1"/>
        <v>1</v>
      </c>
      <c r="S15" s="547"/>
      <c r="T15" s="558"/>
      <c r="U15" s="523"/>
      <c r="V15" s="526"/>
    </row>
    <row r="16" spans="1:278">
      <c r="A16" s="538"/>
      <c r="B16" s="534"/>
      <c r="C16" s="150">
        <f>'5- Identificación de Riesgos'!D16</f>
        <v>0</v>
      </c>
      <c r="D16" s="143"/>
      <c r="E16" s="151"/>
      <c r="F16" s="136"/>
      <c r="G16" s="136"/>
      <c r="H16" s="136"/>
      <c r="I16" s="136"/>
      <c r="J16" s="139">
        <f t="shared" si="0"/>
        <v>0</v>
      </c>
      <c r="K16" s="544"/>
      <c r="L16" s="136">
        <f>'5- Identificación de Riesgos'!I16</f>
        <v>0</v>
      </c>
      <c r="M16" s="156"/>
      <c r="N16" s="136"/>
      <c r="O16" s="136"/>
      <c r="P16" s="136"/>
      <c r="Q16" s="136"/>
      <c r="R16" s="139">
        <f t="shared" si="1"/>
        <v>0</v>
      </c>
      <c r="S16" s="547"/>
      <c r="T16" s="558"/>
      <c r="U16" s="523"/>
      <c r="V16" s="526"/>
    </row>
    <row r="17" spans="1:278">
      <c r="A17" s="538"/>
      <c r="B17" s="534"/>
      <c r="C17" s="150">
        <f>'5- Identificación de Riesgos'!D17</f>
        <v>0</v>
      </c>
      <c r="D17" s="143"/>
      <c r="E17" s="151"/>
      <c r="F17" s="136"/>
      <c r="G17" s="136"/>
      <c r="H17" s="136"/>
      <c r="I17" s="136"/>
      <c r="J17" s="139">
        <f t="shared" si="0"/>
        <v>0</v>
      </c>
      <c r="K17" s="544"/>
      <c r="L17" s="136">
        <f>'5- Identificación de Riesgos'!I17</f>
        <v>0</v>
      </c>
      <c r="M17" s="156"/>
      <c r="N17" s="136"/>
      <c r="O17" s="136"/>
      <c r="P17" s="136"/>
      <c r="Q17" s="136"/>
      <c r="R17" s="139">
        <f t="shared" si="1"/>
        <v>0</v>
      </c>
      <c r="S17" s="547"/>
      <c r="T17" s="558"/>
      <c r="U17" s="523"/>
      <c r="V17" s="526"/>
    </row>
    <row r="18" spans="1:278">
      <c r="A18" s="538"/>
      <c r="B18" s="534"/>
      <c r="C18" s="150">
        <f>'5- Identificación de Riesgos'!D18</f>
        <v>0</v>
      </c>
      <c r="D18" s="143"/>
      <c r="E18" s="151"/>
      <c r="F18" s="136"/>
      <c r="G18" s="136"/>
      <c r="H18" s="136"/>
      <c r="I18" s="136"/>
      <c r="J18" s="139">
        <f t="shared" si="0"/>
        <v>0</v>
      </c>
      <c r="K18" s="544"/>
      <c r="L18" s="136">
        <f>'5- Identificación de Riesgos'!I18</f>
        <v>0</v>
      </c>
      <c r="M18" s="156"/>
      <c r="N18" s="136"/>
      <c r="O18" s="136"/>
      <c r="P18" s="136"/>
      <c r="Q18" s="136"/>
      <c r="R18" s="139">
        <f t="shared" si="1"/>
        <v>0</v>
      </c>
      <c r="S18" s="547"/>
      <c r="T18" s="558"/>
      <c r="U18" s="523"/>
      <c r="V18" s="526"/>
    </row>
    <row r="19" spans="1:278" ht="15.75" thickBot="1">
      <c r="A19" s="539"/>
      <c r="B19" s="535"/>
      <c r="C19" s="153">
        <f>'5- Identificación de Riesgos'!D19</f>
        <v>0</v>
      </c>
      <c r="D19" s="145"/>
      <c r="E19" s="153"/>
      <c r="F19" s="137"/>
      <c r="G19" s="137"/>
      <c r="H19" s="137"/>
      <c r="I19" s="137"/>
      <c r="J19" s="140">
        <f t="shared" si="0"/>
        <v>0</v>
      </c>
      <c r="K19" s="545"/>
      <c r="L19" s="137">
        <f>'5- Identificación de Riesgos'!I19</f>
        <v>0</v>
      </c>
      <c r="M19" s="157"/>
      <c r="N19" s="137"/>
      <c r="O19" s="137"/>
      <c r="P19" s="137"/>
      <c r="Q19" s="137"/>
      <c r="R19" s="140">
        <f t="shared" si="1"/>
        <v>0</v>
      </c>
      <c r="S19" s="548"/>
      <c r="T19" s="559"/>
      <c r="U19" s="524"/>
      <c r="V19" s="527"/>
    </row>
    <row r="20" spans="1:278" ht="192" customHeight="1">
      <c r="A20" s="537">
        <f>'5- Identificación de Riesgos'!A20</f>
        <v>2</v>
      </c>
      <c r="B20" s="592" t="str">
        <f>'5- Identificación de Riesgos'!B20</f>
        <v xml:space="preserve"> No efectuar las notificaciones
o efectuarlas  sin el cumplimiento de los requisitos</v>
      </c>
      <c r="C20" s="155" t="str">
        <f>'5- Identificación de Riesgos'!D20</f>
        <v xml:space="preserve">1.  Direcciones físicas o electrónicas  de las partes interesadas erradas. </v>
      </c>
      <c r="D20" s="142"/>
      <c r="E20" s="151" t="s">
        <v>451</v>
      </c>
      <c r="F20" s="135" t="s">
        <v>446</v>
      </c>
      <c r="G20" s="135" t="s">
        <v>446</v>
      </c>
      <c r="H20" s="135" t="s">
        <v>446</v>
      </c>
      <c r="I20" s="135" t="s">
        <v>446</v>
      </c>
      <c r="J20" s="141">
        <f t="shared" ref="J20:J49" si="2">COUNTIF(F20:I20,"SI")/4</f>
        <v>1</v>
      </c>
      <c r="K20" s="543">
        <f>AVERAGE(J20:J29)</f>
        <v>0.3</v>
      </c>
      <c r="L20" s="135" t="str">
        <f>'5- Identificación de Riesgos'!I20</f>
        <v>Interrupción o afectación en la prestación del servicio judicial</v>
      </c>
      <c r="M20" s="236" t="s">
        <v>452</v>
      </c>
      <c r="N20" s="135" t="s">
        <v>446</v>
      </c>
      <c r="O20" s="135" t="s">
        <v>445</v>
      </c>
      <c r="P20" s="135" t="s">
        <v>446</v>
      </c>
      <c r="Q20" s="135" t="s">
        <v>446</v>
      </c>
      <c r="R20" s="141">
        <f t="shared" ref="R20:R49" si="3">SUM(COUNTIF(N20,"SI")*25%,COUNTIF(O20,"SI")*40%,COUNTIF(P20,"SI")*25%,COUNTIF(Q20,"SI")*10%)</f>
        <v>0.6</v>
      </c>
      <c r="S20" s="546">
        <f>AVERAGE(R20:R29)</f>
        <v>0.22000000000000003</v>
      </c>
      <c r="T20" s="557" t="str">
        <f>CONCATENATE(INDEX('8- Políticas de Administración '!$B$6:$F$10,MATCH(ROUND(IF((RIGHT('5- Identificación de Riesgos'!H20,1)-'6- Valoración Controles'!K20)&lt;1,1,(RIGHT('5- Identificación de Riesgos'!H20,1)-'6- Valoración Controles'!K20)),0),'8- Políticas de Administración '!$F$6:$F$10,0),1)," - ",ROUND(IF((RIGHT('5- Identificación de Riesgos'!H20,1)-'6- Valoración Controles'!K20)&lt;1,1,(RIGHT('5- Identificación de Riesgos'!H20,1)-'6- Valoración Controles'!K20)),0))</f>
        <v>Muy Baja - 1</v>
      </c>
      <c r="U20" s="522" t="str">
        <f>CONCATENATE(INDEX('8- Políticas de Administración '!$B$17:$F$21,MATCH(ROUND(IF((RIGHT('5- Identificación de Riesgos'!M20,1)-'6- Valoración Controles'!S20)&lt;1,1,(RIGHT('5- Identificación de Riesgos'!M20,1)-'6- Valoración Controles'!S20)),0),'8- Políticas de Administración '!$F$17:$F$21,0),1)," - ",ROUND(IF((RIGHT('5- Identificación de Riesgos'!M20,1)-'6- Valoración Controles'!S20)&lt;1,1,(RIGHT('5- Identificación de Riesgos'!M20,1)-'6- Valoración Controles'!S20)),0))</f>
        <v>Leve - 1</v>
      </c>
      <c r="V20" s="525" t="str">
        <f>CONCATENATE(VLOOKUP((LEFT(T20,LEN(T20)-4)&amp;LEFT(U20,LEN(U20)-4)),'9- Matriz de Calor '!$D$18:$E$42,2,0)," - ",RIGHT(T20,1)*RIGHT(U20,1))</f>
        <v>Bajo - 1</v>
      </c>
    </row>
    <row r="21" spans="1:278" ht="132.75" customHeight="1" thickBot="1">
      <c r="A21" s="538"/>
      <c r="B21" s="552"/>
      <c r="C21" s="150" t="str">
        <f>'5- Identificación de Riesgos'!D21</f>
        <v>2.  Falta de seguimiento y control al cumplimiento efectivo de la actividad de notificación.</v>
      </c>
      <c r="D21" s="143"/>
      <c r="E21" s="151" t="s">
        <v>453</v>
      </c>
      <c r="F21" s="136" t="s">
        <v>446</v>
      </c>
      <c r="G21" s="136" t="s">
        <v>446</v>
      </c>
      <c r="H21" s="136" t="s">
        <v>446</v>
      </c>
      <c r="I21" s="136" t="s">
        <v>446</v>
      </c>
      <c r="J21" s="139">
        <f t="shared" si="2"/>
        <v>1</v>
      </c>
      <c r="K21" s="544"/>
      <c r="L21" s="136" t="str">
        <f>'5- Identificación de Riesgos'!I21</f>
        <v>Incumplimiento de las metas establecidas</v>
      </c>
      <c r="M21" s="151" t="s">
        <v>454</v>
      </c>
      <c r="N21" s="136" t="s">
        <v>446</v>
      </c>
      <c r="O21" s="136" t="s">
        <v>446</v>
      </c>
      <c r="P21" s="136" t="s">
        <v>446</v>
      </c>
      <c r="Q21" s="136" t="s">
        <v>446</v>
      </c>
      <c r="R21" s="139">
        <f t="shared" si="3"/>
        <v>1</v>
      </c>
      <c r="S21" s="547"/>
      <c r="T21" s="558"/>
      <c r="U21" s="523"/>
      <c r="V21" s="526"/>
    </row>
    <row r="22" spans="1:278" ht="144.75" customHeight="1">
      <c r="A22" s="538"/>
      <c r="B22" s="552"/>
      <c r="C22" s="150" t="str">
        <f>'5- Identificación de Riesgos'!D22</f>
        <v>3. Dificultad para realizar las notificaciones físicas por razones de seguridad.</v>
      </c>
      <c r="D22" s="143"/>
      <c r="E22" s="151" t="s">
        <v>455</v>
      </c>
      <c r="F22" s="136" t="s">
        <v>446</v>
      </c>
      <c r="G22" s="136" t="s">
        <v>446</v>
      </c>
      <c r="H22" s="136" t="s">
        <v>446</v>
      </c>
      <c r="I22" s="136" t="s">
        <v>446</v>
      </c>
      <c r="J22" s="139">
        <f t="shared" si="2"/>
        <v>1</v>
      </c>
      <c r="K22" s="544"/>
      <c r="L22" s="136" t="str">
        <f>'5- Identificación de Riesgos'!I22</f>
        <v>Afectación de reputacion,imagén,  credibilidad, satisfacción de usuarios y PI</v>
      </c>
      <c r="M22" s="236" t="s">
        <v>456</v>
      </c>
      <c r="N22" s="135" t="s">
        <v>446</v>
      </c>
      <c r="O22" s="135" t="s">
        <v>445</v>
      </c>
      <c r="P22" s="135" t="s">
        <v>446</v>
      </c>
      <c r="Q22" s="135" t="s">
        <v>446</v>
      </c>
      <c r="R22" s="139">
        <f t="shared" si="3"/>
        <v>0.6</v>
      </c>
      <c r="S22" s="547"/>
      <c r="T22" s="558"/>
      <c r="U22" s="523"/>
      <c r="V22" s="526"/>
    </row>
    <row r="23" spans="1:278">
      <c r="A23" s="538"/>
      <c r="B23" s="552"/>
      <c r="C23" s="150">
        <f>'5- Identificación de Riesgos'!D23</f>
        <v>0</v>
      </c>
      <c r="D23" s="143"/>
      <c r="E23" s="151"/>
      <c r="F23" s="136"/>
      <c r="G23" s="136"/>
      <c r="H23" s="136"/>
      <c r="I23" s="136"/>
      <c r="J23" s="139">
        <f t="shared" si="2"/>
        <v>0</v>
      </c>
      <c r="K23" s="544"/>
      <c r="L23" s="136"/>
      <c r="M23" s="156"/>
      <c r="N23" s="136"/>
      <c r="O23" s="136"/>
      <c r="P23" s="136"/>
      <c r="Q23" s="136"/>
      <c r="R23" s="139">
        <f t="shared" si="3"/>
        <v>0</v>
      </c>
      <c r="S23" s="547"/>
      <c r="T23" s="558"/>
      <c r="U23" s="523"/>
      <c r="V23" s="526"/>
    </row>
    <row r="24" spans="1:278">
      <c r="A24" s="538"/>
      <c r="B24" s="552"/>
      <c r="C24" s="150">
        <f>'5- Identificación de Riesgos'!D24</f>
        <v>0</v>
      </c>
      <c r="D24" s="143"/>
      <c r="E24" s="151"/>
      <c r="F24" s="136"/>
      <c r="G24" s="136"/>
      <c r="H24" s="136"/>
      <c r="I24" s="136"/>
      <c r="J24" s="139">
        <f t="shared" si="2"/>
        <v>0</v>
      </c>
      <c r="K24" s="544"/>
      <c r="L24" s="136"/>
      <c r="M24" s="156"/>
      <c r="N24" s="136"/>
      <c r="O24" s="136"/>
      <c r="P24" s="136"/>
      <c r="Q24" s="136"/>
      <c r="R24" s="139">
        <f t="shared" si="3"/>
        <v>0</v>
      </c>
      <c r="S24" s="547"/>
      <c r="T24" s="558"/>
      <c r="U24" s="523"/>
      <c r="V24" s="526"/>
    </row>
    <row r="25" spans="1:278">
      <c r="A25" s="538"/>
      <c r="B25" s="552"/>
      <c r="C25" s="150">
        <f>'5- Identificación de Riesgos'!D25</f>
        <v>0</v>
      </c>
      <c r="D25" s="143"/>
      <c r="E25" s="151"/>
      <c r="F25" s="136"/>
      <c r="G25" s="136"/>
      <c r="H25" s="136"/>
      <c r="I25" s="136"/>
      <c r="J25" s="139">
        <f t="shared" si="2"/>
        <v>0</v>
      </c>
      <c r="K25" s="544"/>
      <c r="L25" s="136"/>
      <c r="M25" s="156"/>
      <c r="N25" s="136"/>
      <c r="O25" s="136"/>
      <c r="P25" s="136"/>
      <c r="Q25" s="136"/>
      <c r="R25" s="139">
        <f t="shared" si="3"/>
        <v>0</v>
      </c>
      <c r="S25" s="547"/>
      <c r="T25" s="558"/>
      <c r="U25" s="523"/>
      <c r="V25" s="526"/>
    </row>
    <row r="26" spans="1:278">
      <c r="A26" s="538"/>
      <c r="B26" s="552"/>
      <c r="C26" s="150">
        <f>'5- Identificación de Riesgos'!D26</f>
        <v>0</v>
      </c>
      <c r="D26" s="143"/>
      <c r="E26" s="151"/>
      <c r="F26" s="136"/>
      <c r="G26" s="136"/>
      <c r="H26" s="136"/>
      <c r="I26" s="136"/>
      <c r="J26" s="139">
        <f t="shared" si="2"/>
        <v>0</v>
      </c>
      <c r="K26" s="544"/>
      <c r="L26" s="136"/>
      <c r="M26" s="156"/>
      <c r="N26" s="136"/>
      <c r="O26" s="136"/>
      <c r="P26" s="136"/>
      <c r="Q26" s="136"/>
      <c r="R26" s="139">
        <f t="shared" si="3"/>
        <v>0</v>
      </c>
      <c r="S26" s="547"/>
      <c r="T26" s="558"/>
      <c r="U26" s="523"/>
      <c r="V26" s="526"/>
    </row>
    <row r="27" spans="1:278">
      <c r="A27" s="538"/>
      <c r="B27" s="552"/>
      <c r="C27" s="150">
        <f>'5- Identificación de Riesgos'!D27</f>
        <v>0</v>
      </c>
      <c r="D27" s="143"/>
      <c r="E27" s="151"/>
      <c r="F27" s="136"/>
      <c r="G27" s="136"/>
      <c r="H27" s="136"/>
      <c r="I27" s="136"/>
      <c r="J27" s="139">
        <f t="shared" si="2"/>
        <v>0</v>
      </c>
      <c r="K27" s="544"/>
      <c r="L27" s="136"/>
      <c r="M27" s="156"/>
      <c r="N27" s="136"/>
      <c r="O27" s="136"/>
      <c r="P27" s="136"/>
      <c r="Q27" s="136"/>
      <c r="R27" s="139">
        <f t="shared" si="3"/>
        <v>0</v>
      </c>
      <c r="S27" s="547"/>
      <c r="T27" s="558"/>
      <c r="U27" s="523"/>
      <c r="V27" s="526"/>
    </row>
    <row r="28" spans="1:278">
      <c r="A28" s="538"/>
      <c r="B28" s="552"/>
      <c r="C28" s="150">
        <f>'5- Identificación de Riesgos'!D28</f>
        <v>0</v>
      </c>
      <c r="D28" s="143"/>
      <c r="E28" s="151"/>
      <c r="F28" s="136"/>
      <c r="G28" s="136"/>
      <c r="H28" s="136"/>
      <c r="I28" s="136"/>
      <c r="J28" s="139">
        <f t="shared" si="2"/>
        <v>0</v>
      </c>
      <c r="K28" s="544"/>
      <c r="L28" s="136"/>
      <c r="M28" s="156"/>
      <c r="N28" s="136"/>
      <c r="O28" s="136"/>
      <c r="P28" s="136"/>
      <c r="Q28" s="136"/>
      <c r="R28" s="139">
        <f t="shared" si="3"/>
        <v>0</v>
      </c>
      <c r="S28" s="547"/>
      <c r="T28" s="558"/>
      <c r="U28" s="523"/>
      <c r="V28" s="526"/>
    </row>
    <row r="29" spans="1:278" ht="15.75" thickBot="1">
      <c r="A29" s="539"/>
      <c r="B29" s="593"/>
      <c r="C29" s="152">
        <f>'5- Identificación de Riesgos'!D29</f>
        <v>0</v>
      </c>
      <c r="D29" s="178"/>
      <c r="E29" s="184"/>
      <c r="F29" s="177"/>
      <c r="G29" s="177"/>
      <c r="H29" s="177"/>
      <c r="I29" s="177"/>
      <c r="J29" s="183">
        <f t="shared" si="2"/>
        <v>0</v>
      </c>
      <c r="K29" s="545"/>
      <c r="L29" s="137"/>
      <c r="M29" s="157"/>
      <c r="N29" s="177"/>
      <c r="O29" s="177"/>
      <c r="P29" s="177"/>
      <c r="Q29" s="177"/>
      <c r="R29" s="183">
        <f t="shared" si="3"/>
        <v>0</v>
      </c>
      <c r="S29" s="548"/>
      <c r="T29" s="559"/>
      <c r="U29" s="524"/>
      <c r="V29" s="527"/>
    </row>
    <row r="30" spans="1:278" s="190" customFormat="1" ht="150.75" customHeight="1" thickBot="1">
      <c r="A30" s="537">
        <f>'5- Identificación de Riesgos'!A30</f>
        <v>3</v>
      </c>
      <c r="B30" s="592" t="str">
        <f>'5- Identificación de Riesgos'!B30</f>
        <v>No efectuar el reparto judicial o hacerlo incumpliendo los requisitos</v>
      </c>
      <c r="C30" s="155" t="str">
        <f>'5- Identificación de Riesgos'!D30</f>
        <v>1.Incumplimiento de los procedimientos de reparto.</v>
      </c>
      <c r="D30" s="142"/>
      <c r="E30" s="149" t="s">
        <v>457</v>
      </c>
      <c r="F30" s="135" t="s">
        <v>446</v>
      </c>
      <c r="G30" s="135" t="s">
        <v>446</v>
      </c>
      <c r="H30" s="135" t="s">
        <v>446</v>
      </c>
      <c r="I30" s="135" t="s">
        <v>446</v>
      </c>
      <c r="J30" s="141">
        <f t="shared" si="2"/>
        <v>1</v>
      </c>
      <c r="K30" s="543">
        <f>AVERAGE(J30:J39)</f>
        <v>0.4</v>
      </c>
      <c r="L30" s="138" t="str">
        <f>'5- Identificación de Riesgos'!I30</f>
        <v>Afectación de reputacion,imagén,  credibilidad, satisfacción de usuarios y PI</v>
      </c>
      <c r="M30" s="236" t="s">
        <v>458</v>
      </c>
      <c r="N30" s="135" t="s">
        <v>446</v>
      </c>
      <c r="O30" s="135" t="s">
        <v>445</v>
      </c>
      <c r="P30" s="135" t="s">
        <v>446</v>
      </c>
      <c r="Q30" s="135" t="s">
        <v>446</v>
      </c>
      <c r="R30" s="141">
        <f t="shared" si="3"/>
        <v>0.6</v>
      </c>
      <c r="S30" s="546">
        <f>AVERAGE(R30:R39)</f>
        <v>0.22000000000000003</v>
      </c>
      <c r="T30" s="506" t="str">
        <f>CONCATENATE(INDEX('8- Políticas de Administración '!$B$6:$F$10,MATCH(ROUND(IF((RIGHT('5- Identificación de Riesgos'!H30,1)-'6- Valoración Controles'!K30)&lt;1,1,(RIGHT('5- Identificación de Riesgos'!H30,1)-'6- Valoración Controles'!K30)),0),'8- Políticas de Administración '!$F$6:$F$10,0),1)," - ",ROUND(IF((RIGHT('5- Identificación de Riesgos'!H30,1)-'6- Valoración Controles'!K30)&lt;1,1,(RIGHT('5- Identificación de Riesgos'!H30,1)-'6- Valoración Controles'!K30)),0))</f>
        <v>Muy Baja - 1</v>
      </c>
      <c r="U30" s="522" t="str">
        <f>CONCATENATE(INDEX('8- Políticas de Administración '!$B$17:$F$21,MATCH(ROUND(IF((RIGHT('5- Identificación de Riesgos'!M30,1)-'6- Valoración Controles'!S30)&lt;1,1,(RIGHT('5- Identificación de Riesgos'!M30,1)-'6- Valoración Controles'!S30)),0),'8- Políticas de Administración '!$F$17:$F$21,0),1)," - ",ROUND(IF((RIGHT('5- Identificación de Riesgos'!M30,1)-'6- Valoración Controles'!S30)&lt;1,1,(RIGHT('5- Identificación de Riesgos'!M30,1)-'6- Valoración Controles'!S30)),0))</f>
        <v>Leve - 1</v>
      </c>
      <c r="V30" s="525" t="str">
        <f>CONCATENATE(VLOOKUP((LEFT(T30,LEN(T30)-4)&amp;LEFT(U30,LEN(U30)-4)),'9- Matriz de Calor '!$D$18:$E$42,2,0)," - ",RIGHT(T30,1)*RIGHT(U30,1))</f>
        <v>Bajo - 1</v>
      </c>
      <c r="W30" s="189"/>
      <c r="X30" s="189"/>
      <c r="Y30" s="189"/>
      <c r="Z30" s="189"/>
      <c r="AA30" s="189"/>
      <c r="AB30" s="189"/>
      <c r="AC30" s="189"/>
      <c r="AD30" s="189"/>
      <c r="AE30" s="189"/>
      <c r="AF30" s="189"/>
      <c r="AG30" s="189"/>
      <c r="AH30" s="189"/>
      <c r="AI30" s="189"/>
      <c r="AJ30" s="189"/>
      <c r="AK30" s="189"/>
      <c r="AL30" s="189"/>
      <c r="AM30" s="189"/>
      <c r="AN30" s="189"/>
      <c r="AO30" s="189"/>
      <c r="AP30" s="189"/>
      <c r="AQ30" s="189"/>
      <c r="AR30" s="189"/>
      <c r="AS30" s="189"/>
      <c r="AT30" s="189"/>
      <c r="AU30" s="189"/>
      <c r="AV30" s="189"/>
      <c r="AW30" s="189"/>
      <c r="AX30" s="189"/>
      <c r="AY30" s="189"/>
      <c r="AZ30" s="189"/>
      <c r="BA30" s="189"/>
      <c r="BB30" s="189"/>
      <c r="BC30" s="189"/>
      <c r="BD30" s="189"/>
      <c r="BE30" s="189"/>
      <c r="BF30" s="189"/>
      <c r="BG30" s="189"/>
      <c r="BH30" s="189"/>
      <c r="BI30" s="189"/>
      <c r="BJ30" s="189"/>
      <c r="BK30" s="189"/>
      <c r="BL30" s="189"/>
      <c r="BM30" s="189"/>
      <c r="BN30" s="189"/>
      <c r="BO30" s="189"/>
      <c r="BP30" s="189"/>
      <c r="BQ30" s="189"/>
      <c r="BR30" s="189"/>
      <c r="BS30" s="189"/>
      <c r="BT30" s="189"/>
      <c r="BU30" s="189"/>
      <c r="BV30" s="189"/>
      <c r="BW30" s="189"/>
      <c r="BX30" s="189"/>
      <c r="BY30" s="189"/>
      <c r="BZ30" s="189"/>
      <c r="CA30" s="189"/>
      <c r="CB30" s="189"/>
      <c r="CC30" s="189"/>
      <c r="CD30" s="189"/>
      <c r="CE30" s="189"/>
      <c r="CF30" s="189"/>
      <c r="CG30" s="189"/>
      <c r="CH30" s="189"/>
      <c r="CI30" s="189"/>
      <c r="CJ30" s="189"/>
      <c r="CK30" s="189"/>
      <c r="CL30" s="189"/>
      <c r="CM30" s="189"/>
      <c r="CN30" s="189"/>
      <c r="CO30" s="189"/>
      <c r="CP30" s="189"/>
      <c r="CQ30" s="189"/>
      <c r="CR30" s="189"/>
      <c r="CS30" s="189"/>
      <c r="CT30" s="189"/>
      <c r="CU30" s="189"/>
      <c r="CV30" s="189"/>
      <c r="CW30" s="189"/>
      <c r="CX30" s="189"/>
      <c r="CY30" s="189"/>
      <c r="CZ30" s="189"/>
      <c r="DA30" s="189"/>
      <c r="DB30" s="189"/>
      <c r="DC30" s="189"/>
      <c r="DD30" s="189"/>
      <c r="DE30" s="189"/>
      <c r="DF30" s="189"/>
      <c r="DG30" s="189"/>
      <c r="DH30" s="189"/>
      <c r="DI30" s="189"/>
      <c r="DJ30" s="189"/>
      <c r="DK30" s="189"/>
      <c r="DL30" s="189"/>
      <c r="DM30" s="189"/>
      <c r="DN30" s="189"/>
      <c r="DO30" s="189"/>
      <c r="DP30" s="189"/>
      <c r="DQ30" s="189"/>
      <c r="DR30" s="189"/>
      <c r="DS30" s="189"/>
      <c r="DT30" s="189"/>
      <c r="DU30" s="189"/>
      <c r="DV30" s="189"/>
      <c r="DW30" s="189"/>
      <c r="DX30" s="189"/>
      <c r="DY30" s="189"/>
      <c r="DZ30" s="189"/>
      <c r="EA30" s="189"/>
      <c r="EB30" s="189"/>
      <c r="EC30" s="189"/>
      <c r="ED30" s="189"/>
      <c r="EE30" s="189"/>
      <c r="EF30" s="189"/>
      <c r="EG30" s="189"/>
      <c r="EH30" s="189"/>
      <c r="EI30" s="189"/>
      <c r="EJ30" s="189"/>
      <c r="EK30" s="189"/>
      <c r="EL30" s="189"/>
      <c r="EM30" s="189"/>
      <c r="EN30" s="189"/>
      <c r="EO30" s="189"/>
      <c r="EP30" s="189"/>
      <c r="EQ30" s="189"/>
      <c r="ER30" s="189"/>
      <c r="ES30" s="189"/>
      <c r="ET30" s="189"/>
      <c r="EU30" s="189"/>
      <c r="EV30" s="189"/>
      <c r="EW30" s="189"/>
      <c r="EX30" s="189"/>
      <c r="EY30" s="189"/>
      <c r="EZ30" s="189"/>
      <c r="FA30" s="189"/>
      <c r="FB30" s="189"/>
      <c r="FC30" s="189"/>
      <c r="FD30" s="189"/>
      <c r="FE30" s="189"/>
      <c r="FF30" s="189"/>
      <c r="FG30" s="189"/>
      <c r="FH30" s="189"/>
      <c r="FI30" s="189"/>
      <c r="FJ30" s="189"/>
      <c r="FK30" s="189"/>
      <c r="FL30" s="189"/>
      <c r="FM30" s="189"/>
      <c r="FN30" s="189"/>
      <c r="FO30" s="189"/>
      <c r="FP30" s="189"/>
      <c r="FQ30" s="189"/>
      <c r="FR30" s="189"/>
      <c r="FS30" s="189"/>
      <c r="FT30" s="189"/>
      <c r="FU30" s="189"/>
      <c r="FV30" s="189"/>
      <c r="FW30" s="189"/>
      <c r="FX30" s="189"/>
      <c r="FY30" s="189"/>
      <c r="FZ30" s="189"/>
      <c r="GA30" s="189"/>
      <c r="GB30" s="189"/>
      <c r="GC30" s="189"/>
      <c r="GD30" s="189"/>
      <c r="GE30" s="189"/>
      <c r="GF30" s="189"/>
      <c r="GG30" s="189"/>
      <c r="GH30" s="189"/>
      <c r="GI30" s="189"/>
      <c r="GJ30" s="189"/>
      <c r="GK30" s="189"/>
      <c r="GL30" s="189"/>
      <c r="GM30" s="189"/>
      <c r="GN30" s="189"/>
      <c r="GO30" s="189"/>
      <c r="GP30" s="189"/>
      <c r="GQ30" s="189"/>
      <c r="GR30" s="189"/>
      <c r="GS30" s="189"/>
      <c r="GT30" s="189"/>
      <c r="GU30" s="189"/>
      <c r="GV30" s="189"/>
      <c r="GW30" s="189"/>
      <c r="GX30" s="189"/>
      <c r="GY30" s="189"/>
      <c r="GZ30" s="189"/>
      <c r="HA30" s="189"/>
      <c r="HB30" s="189"/>
      <c r="HC30" s="189"/>
      <c r="HD30" s="189"/>
      <c r="HE30" s="189"/>
      <c r="HF30" s="189"/>
      <c r="HG30" s="189"/>
      <c r="HH30" s="189"/>
      <c r="HI30" s="189"/>
      <c r="HJ30" s="189"/>
      <c r="HK30" s="189"/>
      <c r="HL30" s="189"/>
      <c r="HM30" s="189"/>
      <c r="HN30" s="189"/>
      <c r="HO30" s="189"/>
      <c r="HP30" s="189"/>
      <c r="HQ30" s="189"/>
      <c r="HR30" s="189"/>
      <c r="HS30" s="189"/>
      <c r="HT30" s="189"/>
      <c r="HU30" s="189"/>
      <c r="HV30" s="189"/>
      <c r="HW30" s="189"/>
      <c r="HX30" s="189"/>
      <c r="HY30" s="189"/>
      <c r="HZ30" s="189"/>
      <c r="IA30" s="189"/>
      <c r="IB30" s="189"/>
      <c r="IC30" s="189"/>
      <c r="ID30" s="189"/>
      <c r="IE30" s="189"/>
      <c r="IF30" s="189"/>
      <c r="IG30" s="189"/>
      <c r="IH30" s="189"/>
      <c r="II30" s="189"/>
      <c r="IJ30" s="189"/>
      <c r="IK30" s="189"/>
      <c r="IL30" s="189"/>
      <c r="IM30" s="189"/>
      <c r="IN30" s="189"/>
      <c r="IO30" s="189"/>
      <c r="IP30" s="189"/>
      <c r="IQ30" s="189"/>
      <c r="IR30" s="189"/>
      <c r="IS30" s="189"/>
      <c r="IT30" s="189"/>
      <c r="IU30" s="189"/>
      <c r="IV30" s="189"/>
      <c r="IW30" s="189"/>
      <c r="IX30" s="189"/>
      <c r="IY30" s="189"/>
      <c r="IZ30" s="189"/>
      <c r="JA30" s="189"/>
      <c r="JB30" s="189"/>
      <c r="JC30" s="189"/>
      <c r="JD30" s="189"/>
      <c r="JE30" s="189"/>
      <c r="JF30" s="189"/>
      <c r="JG30" s="189"/>
      <c r="JH30" s="189"/>
      <c r="JI30" s="189"/>
      <c r="JJ30" s="189"/>
      <c r="JK30" s="189"/>
      <c r="JL30" s="189"/>
      <c r="JM30" s="189"/>
      <c r="JN30" s="189"/>
      <c r="JO30" s="189"/>
      <c r="JP30" s="189"/>
      <c r="JQ30" s="189"/>
      <c r="JR30" s="189"/>
    </row>
    <row r="31" spans="1:278" ht="165" customHeight="1" thickBot="1">
      <c r="A31" s="538"/>
      <c r="B31" s="552"/>
      <c r="C31" s="150" t="str">
        <f>'5- Identificación de Riesgos'!D31</f>
        <v>2. Falta de seguimiento en el correo electrónico de las solicitudes o escritos de acusación recibidos.</v>
      </c>
      <c r="D31" s="143"/>
      <c r="E31" s="149" t="s">
        <v>459</v>
      </c>
      <c r="F31" s="136" t="s">
        <v>446</v>
      </c>
      <c r="G31" s="136" t="s">
        <v>446</v>
      </c>
      <c r="H31" s="136" t="s">
        <v>446</v>
      </c>
      <c r="I31" s="136" t="s">
        <v>446</v>
      </c>
      <c r="J31" s="139">
        <f t="shared" si="2"/>
        <v>1</v>
      </c>
      <c r="K31" s="544"/>
      <c r="L31" s="136" t="str">
        <f>'5- Identificación de Riesgos'!I31</f>
        <v>Interrupción o afectación en la prestación del servicio judicial</v>
      </c>
      <c r="M31" s="236" t="s">
        <v>460</v>
      </c>
      <c r="N31" s="135" t="s">
        <v>446</v>
      </c>
      <c r="O31" s="135" t="s">
        <v>445</v>
      </c>
      <c r="P31" s="135" t="s">
        <v>446</v>
      </c>
      <c r="Q31" s="135" t="s">
        <v>446</v>
      </c>
      <c r="R31" s="139">
        <f t="shared" si="3"/>
        <v>0.6</v>
      </c>
      <c r="S31" s="547"/>
      <c r="T31" s="507"/>
      <c r="U31" s="523"/>
      <c r="V31" s="526"/>
    </row>
    <row r="32" spans="1:278" ht="144.75" customHeight="1" thickBot="1">
      <c r="A32" s="538"/>
      <c r="B32" s="552"/>
      <c r="C32" s="150" t="str">
        <f>'5- Identificación de Riesgos'!D32</f>
        <v xml:space="preserve">3. Falta de personal para atender el  volúmen de solicitudes recibidas. </v>
      </c>
      <c r="D32" s="143"/>
      <c r="E32" s="149" t="s">
        <v>461</v>
      </c>
      <c r="F32" s="136" t="s">
        <v>446</v>
      </c>
      <c r="G32" s="136" t="s">
        <v>446</v>
      </c>
      <c r="H32" s="136" t="s">
        <v>446</v>
      </c>
      <c r="I32" s="136" t="s">
        <v>446</v>
      </c>
      <c r="J32" s="139">
        <f t="shared" si="2"/>
        <v>1</v>
      </c>
      <c r="K32" s="544"/>
      <c r="L32" s="136" t="str">
        <f>'5- Identificación de Riesgos'!I32</f>
        <v>Incumplimiento de las metas establecidas</v>
      </c>
      <c r="M32" s="151" t="s">
        <v>462</v>
      </c>
      <c r="N32" s="136" t="s">
        <v>446</v>
      </c>
      <c r="O32" s="136" t="s">
        <v>446</v>
      </c>
      <c r="P32" s="136" t="s">
        <v>446</v>
      </c>
      <c r="Q32" s="136" t="s">
        <v>446</v>
      </c>
      <c r="R32" s="139">
        <f t="shared" si="3"/>
        <v>1</v>
      </c>
      <c r="S32" s="547"/>
      <c r="T32" s="507"/>
      <c r="U32" s="523"/>
      <c r="V32" s="526"/>
    </row>
    <row r="33" spans="1:278" ht="144" customHeight="1">
      <c r="A33" s="538"/>
      <c r="B33" s="552"/>
      <c r="C33" s="150" t="str">
        <f>'5- Identificación de Riesgos'!D33</f>
        <v>4. Falta de comunicación oportuna a los grupos de reparto de las novedades de los juzgados.</v>
      </c>
      <c r="D33" s="143"/>
      <c r="E33" s="149" t="s">
        <v>463</v>
      </c>
      <c r="F33" s="136" t="s">
        <v>446</v>
      </c>
      <c r="G33" s="136" t="s">
        <v>446</v>
      </c>
      <c r="H33" s="136" t="s">
        <v>446</v>
      </c>
      <c r="I33" s="136" t="s">
        <v>446</v>
      </c>
      <c r="J33" s="139">
        <f t="shared" si="2"/>
        <v>1</v>
      </c>
      <c r="K33" s="544"/>
      <c r="L33" s="136">
        <f>'5- Identificación de Riesgos'!I33</f>
        <v>0</v>
      </c>
      <c r="M33" s="156"/>
      <c r="N33" s="136"/>
      <c r="O33" s="136"/>
      <c r="P33" s="136"/>
      <c r="Q33" s="136"/>
      <c r="R33" s="139">
        <f t="shared" si="3"/>
        <v>0</v>
      </c>
      <c r="S33" s="547"/>
      <c r="T33" s="507"/>
      <c r="U33" s="523"/>
      <c r="V33" s="526"/>
    </row>
    <row r="34" spans="1:278" ht="142.5" customHeight="1">
      <c r="A34" s="538"/>
      <c r="B34" s="552"/>
      <c r="C34" s="150" t="str">
        <f>'5- Identificación de Riesgos'!D34</f>
        <v>5. Errores humanos</v>
      </c>
      <c r="D34" s="143"/>
      <c r="E34" s="143"/>
      <c r="F34" s="136"/>
      <c r="G34" s="136"/>
      <c r="H34" s="136"/>
      <c r="I34" s="136"/>
      <c r="J34" s="139">
        <f t="shared" si="2"/>
        <v>0</v>
      </c>
      <c r="K34" s="544"/>
      <c r="L34" s="136">
        <f>'5- Identificación de Riesgos'!I34</f>
        <v>0</v>
      </c>
      <c r="M34" s="156"/>
      <c r="N34" s="136"/>
      <c r="O34" s="136"/>
      <c r="P34" s="136"/>
      <c r="Q34" s="136"/>
      <c r="R34" s="139">
        <f t="shared" si="3"/>
        <v>0</v>
      </c>
      <c r="S34" s="547"/>
      <c r="T34" s="507"/>
      <c r="U34" s="523"/>
      <c r="V34" s="526"/>
    </row>
    <row r="35" spans="1:278">
      <c r="A35" s="538"/>
      <c r="B35" s="552"/>
      <c r="C35" s="150">
        <f>'5- Identificación de Riesgos'!D35</f>
        <v>0</v>
      </c>
      <c r="D35" s="143"/>
      <c r="E35" s="151"/>
      <c r="F35" s="136"/>
      <c r="G35" s="136"/>
      <c r="H35" s="136"/>
      <c r="I35" s="136"/>
      <c r="J35" s="139">
        <f t="shared" si="2"/>
        <v>0</v>
      </c>
      <c r="K35" s="544"/>
      <c r="L35" s="136">
        <f>'5- Identificación de Riesgos'!I35</f>
        <v>0</v>
      </c>
      <c r="M35" s="156"/>
      <c r="N35" s="136"/>
      <c r="O35" s="136"/>
      <c r="P35" s="136"/>
      <c r="Q35" s="136"/>
      <c r="R35" s="139">
        <f t="shared" si="3"/>
        <v>0</v>
      </c>
      <c r="S35" s="547"/>
      <c r="T35" s="507"/>
      <c r="U35" s="523"/>
      <c r="V35" s="526"/>
    </row>
    <row r="36" spans="1:278">
      <c r="A36" s="538"/>
      <c r="B36" s="552"/>
      <c r="C36" s="150">
        <f>'5- Identificación de Riesgos'!D36</f>
        <v>0</v>
      </c>
      <c r="D36" s="143"/>
      <c r="E36" s="151"/>
      <c r="F36" s="136"/>
      <c r="G36" s="136"/>
      <c r="H36" s="136"/>
      <c r="I36" s="136"/>
      <c r="J36" s="139">
        <f t="shared" si="2"/>
        <v>0</v>
      </c>
      <c r="K36" s="544"/>
      <c r="L36" s="136">
        <f>'5- Identificación de Riesgos'!I36</f>
        <v>0</v>
      </c>
      <c r="M36" s="156"/>
      <c r="N36" s="136"/>
      <c r="O36" s="136"/>
      <c r="P36" s="136"/>
      <c r="Q36" s="136"/>
      <c r="R36" s="139">
        <f t="shared" si="3"/>
        <v>0</v>
      </c>
      <c r="S36" s="547"/>
      <c r="T36" s="507"/>
      <c r="U36" s="523"/>
      <c r="V36" s="526"/>
    </row>
    <row r="37" spans="1:278">
      <c r="A37" s="538"/>
      <c r="B37" s="552"/>
      <c r="C37" s="150">
        <f>'5- Identificación de Riesgos'!D37</f>
        <v>0</v>
      </c>
      <c r="D37" s="143"/>
      <c r="E37" s="151"/>
      <c r="F37" s="136"/>
      <c r="G37" s="136"/>
      <c r="H37" s="136"/>
      <c r="I37" s="136"/>
      <c r="J37" s="139">
        <f t="shared" si="2"/>
        <v>0</v>
      </c>
      <c r="K37" s="544"/>
      <c r="L37" s="136">
        <f>'5- Identificación de Riesgos'!I37</f>
        <v>0</v>
      </c>
      <c r="M37" s="156"/>
      <c r="N37" s="136"/>
      <c r="O37" s="136"/>
      <c r="P37" s="136"/>
      <c r="Q37" s="136"/>
      <c r="R37" s="139">
        <f t="shared" si="3"/>
        <v>0</v>
      </c>
      <c r="S37" s="547"/>
      <c r="T37" s="507"/>
      <c r="U37" s="523"/>
      <c r="V37" s="526"/>
    </row>
    <row r="38" spans="1:278">
      <c r="A38" s="538"/>
      <c r="B38" s="552"/>
      <c r="C38" s="150">
        <f>'5- Identificación de Riesgos'!D38</f>
        <v>0</v>
      </c>
      <c r="D38" s="143"/>
      <c r="E38" s="151"/>
      <c r="F38" s="136"/>
      <c r="G38" s="136"/>
      <c r="H38" s="136"/>
      <c r="I38" s="136"/>
      <c r="J38" s="139">
        <f t="shared" si="2"/>
        <v>0</v>
      </c>
      <c r="K38" s="544"/>
      <c r="L38" s="136">
        <f>'5- Identificación de Riesgos'!I38</f>
        <v>0</v>
      </c>
      <c r="M38" s="156"/>
      <c r="N38" s="136"/>
      <c r="O38" s="136"/>
      <c r="P38" s="136"/>
      <c r="Q38" s="136"/>
      <c r="R38" s="139">
        <f t="shared" si="3"/>
        <v>0</v>
      </c>
      <c r="S38" s="547"/>
      <c r="T38" s="507"/>
      <c r="U38" s="523"/>
      <c r="V38" s="526"/>
    </row>
    <row r="39" spans="1:278" s="192" customFormat="1" ht="15.75" thickBot="1">
      <c r="A39" s="539"/>
      <c r="B39" s="593"/>
      <c r="C39" s="152">
        <f>'5- Identificación de Riesgos'!D39</f>
        <v>0</v>
      </c>
      <c r="D39" s="145"/>
      <c r="E39" s="154"/>
      <c r="F39" s="137"/>
      <c r="G39" s="137"/>
      <c r="H39" s="137"/>
      <c r="I39" s="137"/>
      <c r="J39" s="140">
        <f t="shared" si="2"/>
        <v>0</v>
      </c>
      <c r="K39" s="545"/>
      <c r="L39" s="137"/>
      <c r="M39" s="157"/>
      <c r="N39" s="137"/>
      <c r="O39" s="137"/>
      <c r="P39" s="137"/>
      <c r="Q39" s="137"/>
      <c r="R39" s="140">
        <f t="shared" si="3"/>
        <v>0</v>
      </c>
      <c r="S39" s="548"/>
      <c r="T39" s="508"/>
      <c r="U39" s="524"/>
      <c r="V39" s="527"/>
      <c r="W39" s="191"/>
      <c r="X39" s="191"/>
      <c r="Y39" s="191"/>
      <c r="Z39" s="191"/>
      <c r="AA39" s="191"/>
      <c r="AB39" s="191"/>
      <c r="AC39" s="191"/>
      <c r="AD39" s="191"/>
      <c r="AE39" s="191"/>
      <c r="AF39" s="191"/>
      <c r="AG39" s="191"/>
      <c r="AH39" s="191"/>
      <c r="AI39" s="191"/>
      <c r="AJ39" s="191"/>
      <c r="AK39" s="191"/>
      <c r="AL39" s="191"/>
      <c r="AM39" s="191"/>
      <c r="AN39" s="191"/>
      <c r="AO39" s="191"/>
      <c r="AP39" s="191"/>
      <c r="AQ39" s="191"/>
      <c r="AR39" s="191"/>
      <c r="AS39" s="191"/>
      <c r="AT39" s="191"/>
      <c r="AU39" s="191"/>
      <c r="AV39" s="191"/>
      <c r="AW39" s="191"/>
      <c r="AX39" s="191"/>
      <c r="AY39" s="191"/>
      <c r="AZ39" s="191"/>
      <c r="BA39" s="191"/>
      <c r="BB39" s="191"/>
      <c r="BC39" s="191"/>
      <c r="BD39" s="191"/>
      <c r="BE39" s="191"/>
      <c r="BF39" s="191"/>
      <c r="BG39" s="191"/>
      <c r="BH39" s="191"/>
      <c r="BI39" s="191"/>
      <c r="BJ39" s="191"/>
      <c r="BK39" s="191"/>
      <c r="BL39" s="191"/>
      <c r="BM39" s="191"/>
      <c r="BN39" s="191"/>
      <c r="BO39" s="191"/>
      <c r="BP39" s="191"/>
      <c r="BQ39" s="191"/>
      <c r="BR39" s="191"/>
      <c r="BS39" s="191"/>
      <c r="BT39" s="191"/>
      <c r="BU39" s="191"/>
      <c r="BV39" s="191"/>
      <c r="BW39" s="191"/>
      <c r="BX39" s="191"/>
      <c r="BY39" s="191"/>
      <c r="BZ39" s="191"/>
      <c r="CA39" s="191"/>
      <c r="CB39" s="191"/>
      <c r="CC39" s="191"/>
      <c r="CD39" s="191"/>
      <c r="CE39" s="191"/>
      <c r="CF39" s="191"/>
      <c r="CG39" s="191"/>
      <c r="CH39" s="191"/>
      <c r="CI39" s="191"/>
      <c r="CJ39" s="191"/>
      <c r="CK39" s="191"/>
      <c r="CL39" s="191"/>
      <c r="CM39" s="191"/>
      <c r="CN39" s="191"/>
      <c r="CO39" s="191"/>
      <c r="CP39" s="191"/>
      <c r="CQ39" s="191"/>
      <c r="CR39" s="191"/>
      <c r="CS39" s="191"/>
      <c r="CT39" s="191"/>
      <c r="CU39" s="191"/>
      <c r="CV39" s="191"/>
      <c r="CW39" s="191"/>
      <c r="CX39" s="191"/>
      <c r="CY39" s="191"/>
      <c r="CZ39" s="191"/>
      <c r="DA39" s="191"/>
      <c r="DB39" s="191"/>
      <c r="DC39" s="191"/>
      <c r="DD39" s="191"/>
      <c r="DE39" s="191"/>
      <c r="DF39" s="191"/>
      <c r="DG39" s="191"/>
      <c r="DH39" s="191"/>
      <c r="DI39" s="191"/>
      <c r="DJ39" s="191"/>
      <c r="DK39" s="191"/>
      <c r="DL39" s="191"/>
      <c r="DM39" s="191"/>
      <c r="DN39" s="191"/>
      <c r="DO39" s="191"/>
      <c r="DP39" s="191"/>
      <c r="DQ39" s="191"/>
      <c r="DR39" s="191"/>
      <c r="DS39" s="191"/>
      <c r="DT39" s="191"/>
      <c r="DU39" s="191"/>
      <c r="DV39" s="191"/>
      <c r="DW39" s="191"/>
      <c r="DX39" s="191"/>
      <c r="DY39" s="191"/>
      <c r="DZ39" s="191"/>
      <c r="EA39" s="191"/>
      <c r="EB39" s="191"/>
      <c r="EC39" s="191"/>
      <c r="ED39" s="191"/>
      <c r="EE39" s="191"/>
      <c r="EF39" s="191"/>
      <c r="EG39" s="191"/>
      <c r="EH39" s="191"/>
      <c r="EI39" s="191"/>
      <c r="EJ39" s="191"/>
      <c r="EK39" s="191"/>
      <c r="EL39" s="191"/>
      <c r="EM39" s="191"/>
      <c r="EN39" s="191"/>
      <c r="EO39" s="191"/>
      <c r="EP39" s="191"/>
      <c r="EQ39" s="191"/>
      <c r="ER39" s="191"/>
      <c r="ES39" s="191"/>
      <c r="ET39" s="191"/>
      <c r="EU39" s="191"/>
      <c r="EV39" s="191"/>
      <c r="EW39" s="191"/>
      <c r="EX39" s="191"/>
      <c r="EY39" s="191"/>
      <c r="EZ39" s="191"/>
      <c r="FA39" s="191"/>
      <c r="FB39" s="191"/>
      <c r="FC39" s="191"/>
      <c r="FD39" s="191"/>
      <c r="FE39" s="191"/>
      <c r="FF39" s="191"/>
      <c r="FG39" s="191"/>
      <c r="FH39" s="191"/>
      <c r="FI39" s="191"/>
      <c r="FJ39" s="191"/>
      <c r="FK39" s="191"/>
      <c r="FL39" s="191"/>
      <c r="FM39" s="191"/>
      <c r="FN39" s="191"/>
      <c r="FO39" s="191"/>
      <c r="FP39" s="191"/>
      <c r="FQ39" s="191"/>
      <c r="FR39" s="191"/>
      <c r="FS39" s="191"/>
      <c r="FT39" s="191"/>
      <c r="FU39" s="191"/>
      <c r="FV39" s="191"/>
      <c r="FW39" s="191"/>
      <c r="FX39" s="191"/>
      <c r="FY39" s="191"/>
      <c r="FZ39" s="191"/>
      <c r="GA39" s="191"/>
      <c r="GB39" s="191"/>
      <c r="GC39" s="191"/>
      <c r="GD39" s="191"/>
      <c r="GE39" s="191"/>
      <c r="GF39" s="191"/>
      <c r="GG39" s="191"/>
      <c r="GH39" s="191"/>
      <c r="GI39" s="191"/>
      <c r="GJ39" s="191"/>
      <c r="GK39" s="191"/>
      <c r="GL39" s="191"/>
      <c r="GM39" s="191"/>
      <c r="GN39" s="191"/>
      <c r="GO39" s="191"/>
      <c r="GP39" s="191"/>
      <c r="GQ39" s="191"/>
      <c r="GR39" s="191"/>
      <c r="GS39" s="191"/>
      <c r="GT39" s="191"/>
      <c r="GU39" s="191"/>
      <c r="GV39" s="191"/>
      <c r="GW39" s="191"/>
      <c r="GX39" s="191"/>
      <c r="GY39" s="191"/>
      <c r="GZ39" s="191"/>
      <c r="HA39" s="191"/>
      <c r="HB39" s="191"/>
      <c r="HC39" s="191"/>
      <c r="HD39" s="191"/>
      <c r="HE39" s="191"/>
      <c r="HF39" s="191"/>
      <c r="HG39" s="191"/>
      <c r="HH39" s="191"/>
      <c r="HI39" s="191"/>
      <c r="HJ39" s="191"/>
      <c r="HK39" s="191"/>
      <c r="HL39" s="191"/>
      <c r="HM39" s="191"/>
      <c r="HN39" s="191"/>
      <c r="HO39" s="191"/>
      <c r="HP39" s="191"/>
      <c r="HQ39" s="191"/>
      <c r="HR39" s="191"/>
      <c r="HS39" s="191"/>
      <c r="HT39" s="191"/>
      <c r="HU39" s="191"/>
      <c r="HV39" s="191"/>
      <c r="HW39" s="191"/>
      <c r="HX39" s="191"/>
      <c r="HY39" s="191"/>
      <c r="HZ39" s="191"/>
      <c r="IA39" s="191"/>
      <c r="IB39" s="191"/>
      <c r="IC39" s="191"/>
      <c r="ID39" s="191"/>
      <c r="IE39" s="191"/>
      <c r="IF39" s="191"/>
      <c r="IG39" s="191"/>
      <c r="IH39" s="191"/>
      <c r="II39" s="191"/>
      <c r="IJ39" s="191"/>
      <c r="IK39" s="191"/>
      <c r="IL39" s="191"/>
      <c r="IM39" s="191"/>
      <c r="IN39" s="191"/>
      <c r="IO39" s="191"/>
      <c r="IP39" s="191"/>
      <c r="IQ39" s="191"/>
      <c r="IR39" s="191"/>
      <c r="IS39" s="191"/>
      <c r="IT39" s="191"/>
      <c r="IU39" s="191"/>
      <c r="IV39" s="191"/>
      <c r="IW39" s="191"/>
      <c r="IX39" s="191"/>
      <c r="IY39" s="191"/>
      <c r="IZ39" s="191"/>
      <c r="JA39" s="191"/>
      <c r="JB39" s="191"/>
      <c r="JC39" s="191"/>
      <c r="JD39" s="191"/>
      <c r="JE39" s="191"/>
      <c r="JF39" s="191"/>
      <c r="JG39" s="191"/>
      <c r="JH39" s="191"/>
      <c r="JI39" s="191"/>
      <c r="JJ39" s="191"/>
      <c r="JK39" s="191"/>
      <c r="JL39" s="191"/>
      <c r="JM39" s="191"/>
      <c r="JN39" s="191"/>
      <c r="JO39" s="191"/>
      <c r="JP39" s="191"/>
      <c r="JQ39" s="191"/>
      <c r="JR39" s="191"/>
    </row>
    <row r="40" spans="1:278" ht="209.25" customHeight="1" thickBot="1">
      <c r="A40" s="537">
        <f>'5- Identificación de Riesgos'!A40</f>
        <v>4</v>
      </c>
      <c r="B40" s="592" t="str">
        <f>'5- Identificación de Riesgos'!B40</f>
        <v>Pérdida de documentos</v>
      </c>
      <c r="C40" s="150" t="str">
        <f>'5- Identificación de Riesgos'!D40</f>
        <v xml:space="preserve">1. Falta de implementación del expediente electrónico en todas las dependencias y juzgados.
</v>
      </c>
      <c r="D40" s="142"/>
      <c r="E40" s="230" t="s">
        <v>464</v>
      </c>
      <c r="F40" s="135" t="s">
        <v>446</v>
      </c>
      <c r="G40" s="135" t="s">
        <v>446</v>
      </c>
      <c r="H40" s="135" t="s">
        <v>446</v>
      </c>
      <c r="I40" s="135" t="s">
        <v>446</v>
      </c>
      <c r="J40" s="141">
        <f t="shared" si="2"/>
        <v>1</v>
      </c>
      <c r="K40" s="543">
        <f>AVERAGE(J40:J49)</f>
        <v>0.375</v>
      </c>
      <c r="L40" s="234" t="str">
        <f>'5- Identificación de Riesgos'!I40</f>
        <v>Interrupción o afectación en la prestación del servicio judicial</v>
      </c>
      <c r="M40" s="230" t="s">
        <v>465</v>
      </c>
      <c r="N40" s="135" t="s">
        <v>446</v>
      </c>
      <c r="O40" s="135" t="s">
        <v>445</v>
      </c>
      <c r="P40" s="135" t="s">
        <v>446</v>
      </c>
      <c r="Q40" s="135" t="s">
        <v>446</v>
      </c>
      <c r="R40" s="141">
        <f t="shared" si="3"/>
        <v>0.6</v>
      </c>
      <c r="S40" s="546">
        <f>AVERAGE(R40:R49)</f>
        <v>0.06</v>
      </c>
      <c r="T40" s="506" t="str">
        <f>CONCATENATE(INDEX('8- Políticas de Administración '!$B$6:$F$10,MATCH(ROUND(IF((RIGHT('5- Identificación de Riesgos'!H40,1)-'6- Valoración Controles'!K40)&lt;1,1,(RIGHT('5- Identificación de Riesgos'!H40,1)-'6- Valoración Controles'!K40)),0),'8- Políticas de Administración '!$F$6:$F$10,0),1)," - ",ROUND(IF((RIGHT('5- Identificación de Riesgos'!H40,1)-'6- Valoración Controles'!K40)&lt;1,1,(RIGHT('5- Identificación de Riesgos'!H40,1)-'6- Valoración Controles'!K40)),0))</f>
        <v>Muy Baja - 1</v>
      </c>
      <c r="U40" s="522" t="str">
        <f>CONCATENATE(INDEX('8- Políticas de Administración '!$B$17:$F$21,MATCH(ROUND(IF((RIGHT('5- Identificación de Riesgos'!M40,1)-'6- Valoración Controles'!S40)&lt;1,1,(RIGHT('5- Identificación de Riesgos'!M40,1)-'6- Valoración Controles'!S40)),0),'8- Políticas de Administración '!$F$17:$F$21,0),1)," - ",ROUND(IF((RIGHT('5- Identificación de Riesgos'!M40,1)-'6- Valoración Controles'!S40)&lt;1,1,(RIGHT('5- Identificación de Riesgos'!M40,1)-'6- Valoración Controles'!S40)),0))</f>
        <v>Moderado - 3</v>
      </c>
      <c r="V40" s="525" t="str">
        <f>CONCATENATE(VLOOKUP((LEFT(T40,LEN(T40)-4)&amp;LEFT(U40,LEN(U40)-4)),'9- Matriz de Calor '!$D$18:$E$42,2,0)," - ",RIGHT(T40,1)*RIGHT(U40,1))</f>
        <v>Moderado - 3</v>
      </c>
    </row>
    <row r="41" spans="1:278" ht="180" customHeight="1" thickBot="1">
      <c r="A41" s="538"/>
      <c r="B41" s="552"/>
      <c r="C41" s="150" t="str">
        <f>'5- Identificación de Riesgos'!D41</f>
        <v>2.Falta de software institucional estandarizado para  el control del archivo de expedientes físicos en las bodegas del SPA Bogotá.</v>
      </c>
      <c r="D41" s="143"/>
      <c r="E41" s="230" t="s">
        <v>466</v>
      </c>
      <c r="F41" s="135" t="s">
        <v>446</v>
      </c>
      <c r="G41" s="135" t="s">
        <v>446</v>
      </c>
      <c r="H41" s="135" t="s">
        <v>446</v>
      </c>
      <c r="I41" s="135" t="s">
        <v>446</v>
      </c>
      <c r="J41" s="139">
        <f t="shared" si="2"/>
        <v>1</v>
      </c>
      <c r="K41" s="544"/>
      <c r="L41" s="234">
        <f>'5- Identificación de Riesgos'!I41</f>
        <v>0</v>
      </c>
      <c r="M41" s="179"/>
      <c r="N41" s="136"/>
      <c r="O41" s="136"/>
      <c r="P41" s="136"/>
      <c r="Q41" s="136"/>
      <c r="R41" s="139">
        <f t="shared" si="3"/>
        <v>0</v>
      </c>
      <c r="S41" s="547"/>
      <c r="T41" s="507"/>
      <c r="U41" s="523"/>
      <c r="V41" s="526"/>
    </row>
    <row r="42" spans="1:278" ht="63.75" customHeight="1" thickBot="1">
      <c r="A42" s="538"/>
      <c r="B42" s="552"/>
      <c r="C42" s="150" t="str">
        <f>'5- Identificación de Riesgos'!D42</f>
        <v>3.Inaplicabilidad de las Tablas de Retención Documental (TRD) para el archivo de expedientes físicos en el SPA Bogotá.</v>
      </c>
      <c r="D42" s="143"/>
      <c r="E42" s="151"/>
      <c r="F42" s="136"/>
      <c r="G42" s="136"/>
      <c r="H42" s="136"/>
      <c r="I42" s="136"/>
      <c r="J42" s="139">
        <f t="shared" si="2"/>
        <v>0</v>
      </c>
      <c r="K42" s="544"/>
      <c r="L42" s="234">
        <f>'5- Identificación de Riesgos'!I42</f>
        <v>0</v>
      </c>
      <c r="M42" s="156"/>
      <c r="N42" s="136"/>
      <c r="O42" s="136"/>
      <c r="P42" s="136"/>
      <c r="Q42" s="136"/>
      <c r="R42" s="139">
        <f t="shared" si="3"/>
        <v>0</v>
      </c>
      <c r="S42" s="547"/>
      <c r="T42" s="507"/>
      <c r="U42" s="523"/>
      <c r="V42" s="526"/>
    </row>
    <row r="43" spans="1:278" ht="57" customHeight="1" thickBot="1">
      <c r="A43" s="538"/>
      <c r="B43" s="552"/>
      <c r="C43" s="150" t="str">
        <f>'5- Identificación de Riesgos'!D43</f>
        <v>4.Volumen excesivo de ingreso de expedientes para el personal asignado,  generando demoras en la organización de los expedientes físicos.</v>
      </c>
      <c r="D43" s="143"/>
      <c r="E43" s="151"/>
      <c r="F43" s="136"/>
      <c r="G43" s="136"/>
      <c r="H43" s="136"/>
      <c r="I43" s="136"/>
      <c r="J43" s="139">
        <f t="shared" si="2"/>
        <v>0</v>
      </c>
      <c r="K43" s="544"/>
      <c r="L43" s="234">
        <f>'5- Identificación de Riesgos'!I43</f>
        <v>0</v>
      </c>
      <c r="M43" s="156"/>
      <c r="N43" s="136"/>
      <c r="O43" s="136"/>
      <c r="P43" s="136"/>
      <c r="Q43" s="136"/>
      <c r="R43" s="139">
        <f t="shared" si="3"/>
        <v>0</v>
      </c>
      <c r="S43" s="547"/>
      <c r="T43" s="507"/>
      <c r="U43" s="523"/>
      <c r="V43" s="526"/>
    </row>
    <row r="44" spans="1:278" ht="107.25" customHeight="1">
      <c r="A44" s="538"/>
      <c r="B44" s="552"/>
      <c r="C44" s="150" t="str">
        <f>'5- Identificación de Riesgos'!D44</f>
        <v>5. Ciberataques</v>
      </c>
      <c r="D44" s="143"/>
      <c r="E44" s="143" t="s">
        <v>467</v>
      </c>
      <c r="F44" s="136" t="s">
        <v>445</v>
      </c>
      <c r="G44" s="136" t="s">
        <v>445</v>
      </c>
      <c r="H44" s="136" t="s">
        <v>445</v>
      </c>
      <c r="I44" s="136" t="s">
        <v>445</v>
      </c>
      <c r="J44" s="139">
        <f t="shared" si="2"/>
        <v>0</v>
      </c>
      <c r="K44" s="544"/>
      <c r="L44" s="234" t="str">
        <f>'5- Identificación de Riesgos'!I44</f>
        <v>Afectación de reputacion,imagén,  credibilidad, satisfacción de usuarios y PI</v>
      </c>
      <c r="M44" s="156"/>
      <c r="N44" s="136"/>
      <c r="O44" s="136"/>
      <c r="P44" s="136"/>
      <c r="Q44" s="136"/>
      <c r="R44" s="139">
        <f t="shared" si="3"/>
        <v>0</v>
      </c>
      <c r="S44" s="547"/>
      <c r="T44" s="507"/>
      <c r="U44" s="523"/>
      <c r="V44" s="526"/>
    </row>
    <row r="45" spans="1:278" ht="114.75">
      <c r="A45" s="538"/>
      <c r="B45" s="552"/>
      <c r="C45" s="150" t="str">
        <f>'5- Identificación de Riesgos'!D45</f>
        <v>6. No realización de copias de seguridad para la información digital.</v>
      </c>
      <c r="D45" s="143"/>
      <c r="E45" s="230" t="s">
        <v>468</v>
      </c>
      <c r="F45" s="136" t="s">
        <v>446</v>
      </c>
      <c r="G45" s="136" t="s">
        <v>446</v>
      </c>
      <c r="H45" s="136" t="s">
        <v>446</v>
      </c>
      <c r="I45" s="136" t="s">
        <v>446</v>
      </c>
      <c r="J45" s="139">
        <f t="shared" si="2"/>
        <v>1</v>
      </c>
      <c r="K45" s="544"/>
      <c r="L45" s="136">
        <f>'5- Identificación de Riesgos'!I45</f>
        <v>0</v>
      </c>
      <c r="M45" s="156"/>
      <c r="N45" s="136"/>
      <c r="O45" s="136"/>
      <c r="P45" s="136"/>
      <c r="Q45" s="136"/>
      <c r="R45" s="139">
        <f t="shared" si="3"/>
        <v>0</v>
      </c>
      <c r="S45" s="547"/>
      <c r="T45" s="507"/>
      <c r="U45" s="523"/>
      <c r="V45" s="526"/>
    </row>
    <row r="46" spans="1:278">
      <c r="A46" s="538"/>
      <c r="B46" s="552"/>
      <c r="C46" s="328" t="str">
        <f>'5- Identificación de Riesgos'!D46</f>
        <v>7. Problemas técnicos</v>
      </c>
      <c r="D46" s="143"/>
      <c r="E46" s="151"/>
      <c r="F46" s="136"/>
      <c r="G46" s="136"/>
      <c r="H46" s="136"/>
      <c r="I46" s="136"/>
      <c r="J46" s="139">
        <f t="shared" si="2"/>
        <v>0</v>
      </c>
      <c r="K46" s="544"/>
      <c r="L46" s="136">
        <f>'5- Identificación de Riesgos'!I46</f>
        <v>0</v>
      </c>
      <c r="M46" s="156"/>
      <c r="N46" s="136"/>
      <c r="O46" s="136"/>
      <c r="P46" s="136"/>
      <c r="Q46" s="136"/>
      <c r="R46" s="139">
        <f t="shared" si="3"/>
        <v>0</v>
      </c>
      <c r="S46" s="547"/>
      <c r="T46" s="507"/>
      <c r="U46" s="523"/>
      <c r="V46" s="526"/>
    </row>
    <row r="47" spans="1:278" ht="81.75" customHeight="1">
      <c r="A47" s="538"/>
      <c r="B47" s="552"/>
      <c r="C47" s="328" t="str">
        <f>'5- Identificación de Riesgos'!D47</f>
        <v>8. Transición de sistemas</v>
      </c>
      <c r="D47" s="143"/>
      <c r="E47" s="151"/>
      <c r="F47" s="136"/>
      <c r="G47" s="136"/>
      <c r="H47" s="136"/>
      <c r="I47" s="136"/>
      <c r="J47" s="139">
        <f t="shared" si="2"/>
        <v>0</v>
      </c>
      <c r="K47" s="544"/>
      <c r="L47" s="136" t="str">
        <f>'5- Identificación de Riesgos'!I47</f>
        <v>Interrupción o afectación en la prestación del servicio administrativo</v>
      </c>
      <c r="M47" s="156"/>
      <c r="N47" s="136"/>
      <c r="O47" s="136"/>
      <c r="P47" s="136"/>
      <c r="Q47" s="136"/>
      <c r="R47" s="139">
        <f t="shared" si="3"/>
        <v>0</v>
      </c>
      <c r="S47" s="547"/>
      <c r="T47" s="507"/>
      <c r="U47" s="523"/>
      <c r="V47" s="526"/>
    </row>
    <row r="48" spans="1:278">
      <c r="A48" s="538"/>
      <c r="B48" s="552"/>
      <c r="C48" s="328" t="str">
        <f>'5- Identificación de Riesgos'!D48</f>
        <v>9. Fallas en la infraestructura de almacenamiento.</v>
      </c>
      <c r="D48" s="143"/>
      <c r="E48" s="230"/>
      <c r="F48" s="136"/>
      <c r="G48" s="136"/>
      <c r="H48" s="136"/>
      <c r="I48" s="136"/>
      <c r="J48" s="139">
        <f t="shared" si="2"/>
        <v>0</v>
      </c>
      <c r="K48" s="544"/>
      <c r="L48" s="136">
        <f>'5- Identificación de Riesgos'!I48</f>
        <v>0</v>
      </c>
      <c r="M48" s="156"/>
      <c r="N48" s="136"/>
      <c r="O48" s="136"/>
      <c r="P48" s="136"/>
      <c r="Q48" s="136"/>
      <c r="R48" s="139">
        <f t="shared" si="3"/>
        <v>0</v>
      </c>
      <c r="S48" s="547"/>
      <c r="T48" s="507"/>
      <c r="U48" s="523"/>
      <c r="V48" s="526"/>
    </row>
    <row r="49" spans="1:22" ht="162.75" customHeight="1" thickBot="1">
      <c r="A49" s="594"/>
      <c r="B49" s="593"/>
      <c r="C49" s="328" t="str">
        <f>'5- Identificación de Riesgos'!D49</f>
        <v>10. Fallas en las políticas de backup o en las medidas específicas de ciberseguridad .</v>
      </c>
      <c r="D49" s="145"/>
      <c r="E49" s="230" t="s">
        <v>469</v>
      </c>
      <c r="F49" s="137" t="s">
        <v>445</v>
      </c>
      <c r="G49" s="137" t="s">
        <v>446</v>
      </c>
      <c r="H49" s="137" t="s">
        <v>446</v>
      </c>
      <c r="I49" s="137" t="s">
        <v>446</v>
      </c>
      <c r="J49" s="140">
        <f t="shared" si="2"/>
        <v>0.75</v>
      </c>
      <c r="K49" s="545"/>
      <c r="L49" s="137">
        <f>'5- Identificación de Riesgos'!I49</f>
        <v>0</v>
      </c>
      <c r="M49" s="157"/>
      <c r="N49" s="137"/>
      <c r="O49" s="137"/>
      <c r="P49" s="137"/>
      <c r="Q49" s="137"/>
      <c r="R49" s="140">
        <f t="shared" si="3"/>
        <v>0</v>
      </c>
      <c r="S49" s="548"/>
      <c r="T49" s="508"/>
      <c r="U49" s="524"/>
      <c r="V49" s="527"/>
    </row>
    <row r="50" spans="1:22" ht="125.25" customHeight="1" thickBot="1">
      <c r="A50" s="553">
        <f>'5- Identificación de Riesgos'!A50</f>
        <v>5</v>
      </c>
      <c r="B50" s="595" t="str">
        <f>'5- Identificación de Riesgos'!B50</f>
        <v>Interrupción o fallas Tecnológicas en hardware o software</v>
      </c>
      <c r="C50" s="148" t="str">
        <f>'5- Identificación de Riesgos'!D50</f>
        <v>1. Fallas en el servicio de internet,  conectividad  irregular.</v>
      </c>
      <c r="D50" s="142"/>
      <c r="E50" s="230" t="s">
        <v>470</v>
      </c>
      <c r="F50" s="135" t="s">
        <v>445</v>
      </c>
      <c r="G50" s="135" t="s">
        <v>446</v>
      </c>
      <c r="H50" s="135" t="s">
        <v>446</v>
      </c>
      <c r="I50" s="135" t="s">
        <v>446</v>
      </c>
      <c r="J50" s="141">
        <f t="shared" ref="J50:J57" si="4">COUNTIF(F50:I50,"SI")/4</f>
        <v>0.75</v>
      </c>
      <c r="K50" s="543">
        <f>AVERAGE(J50:J57)</f>
        <v>0.375</v>
      </c>
      <c r="L50" s="136" t="str">
        <f>'5- Identificación de Riesgos'!I50</f>
        <v>Interrupción o afectación en la prestación del servicio judicial</v>
      </c>
      <c r="M50" s="230" t="s">
        <v>471</v>
      </c>
      <c r="N50" s="135" t="s">
        <v>446</v>
      </c>
      <c r="O50" s="135" t="s">
        <v>446</v>
      </c>
      <c r="P50" s="135" t="s">
        <v>446</v>
      </c>
      <c r="Q50" s="135" t="s">
        <v>446</v>
      </c>
      <c r="R50" s="141">
        <f t="shared" ref="R50:R57" si="5">SUM(COUNTIF(N50,"SI")*25%,COUNTIF(O50,"SI")*40%,COUNTIF(P50,"SI")*25%,COUNTIF(Q50,"SI")*10%)</f>
        <v>1</v>
      </c>
      <c r="S50" s="546">
        <f>AVERAGE(R50:R59)</f>
        <v>0.1</v>
      </c>
      <c r="T50" s="445" t="str">
        <f>CONCATENATE(INDEX('8- Políticas de Administración '!$B$6:$F$10,MATCH(ROUND(IF((RIGHT('5- Identificación de Riesgos'!H50,1)-'6- Valoración Controles'!K50)&lt;1,1,(RIGHT('5- Identificación de Riesgos'!H50,1)-'6- Valoración Controles'!K50)),0),'8- Políticas de Administración '!$F$6:$F$10,0),1)," - ",ROUND(IF((RIGHT('5- Identificación de Riesgos'!H50,1)-'6- Valoración Controles'!K50)&lt;1,1,(RIGHT('5- Identificación de Riesgos'!H50,1)-'6- Valoración Controles'!K50)),0))</f>
        <v>Muy Baja - 1</v>
      </c>
      <c r="U50" s="448" t="str">
        <f>CONCATENATE(INDEX('8- Políticas de Administración '!$B$17:$F$21,MATCH(ROUND(IF((RIGHT('5- Identificación de Riesgos'!M50,1)-'6- Valoración Controles'!S50)&lt;1,1,(RIGHT('5- Identificación de Riesgos'!M50,1)-'6- Valoración Controles'!S50)),0),'8- Políticas de Administración '!$F$17:$F$21,0),1)," - ",ROUND(IF((RIGHT('5- Identificación de Riesgos'!M50,1)-'6- Valoración Controles'!S50)&lt;1,1,(RIGHT('5- Identificación de Riesgos'!M50,1)-'6- Valoración Controles'!S50)),0))</f>
        <v>Mayor - 4</v>
      </c>
      <c r="V50" s="436" t="str">
        <f>CONCATENATE(VLOOKUP((LEFT(T50,LEN(T50)-4)&amp;LEFT(U50,LEN(U50)-4)),'9- Matriz de Calor '!$D$18:$E$42,2,0)," - ",RIGHT(T50,1)*RIGHT(U50,1))</f>
        <v>Alto  - 4</v>
      </c>
    </row>
    <row r="51" spans="1:22" ht="118.5" customHeight="1">
      <c r="A51" s="553"/>
      <c r="B51" s="596"/>
      <c r="C51" s="150" t="str">
        <f>'5- Identificación de Riesgos'!D51</f>
        <v>2. Falta de software actualizado</v>
      </c>
      <c r="D51" s="143"/>
      <c r="E51" s="230" t="s">
        <v>470</v>
      </c>
      <c r="F51" s="135" t="s">
        <v>445</v>
      </c>
      <c r="G51" s="135" t="s">
        <v>446</v>
      </c>
      <c r="H51" s="135" t="s">
        <v>446</v>
      </c>
      <c r="I51" s="135" t="s">
        <v>446</v>
      </c>
      <c r="J51" s="139">
        <f t="shared" si="4"/>
        <v>0.75</v>
      </c>
      <c r="K51" s="544"/>
      <c r="L51" s="136" t="str">
        <f>'5- Identificación de Riesgos'!I51</f>
        <v>Interrupción o afectación en la prestación del servicio administrativo</v>
      </c>
      <c r="M51" s="230"/>
      <c r="N51" s="136"/>
      <c r="O51" s="136"/>
      <c r="P51" s="136"/>
      <c r="Q51" s="136"/>
      <c r="R51" s="139">
        <f t="shared" si="5"/>
        <v>0</v>
      </c>
      <c r="S51" s="547"/>
      <c r="T51" s="446"/>
      <c r="U51" s="449"/>
      <c r="V51" s="437"/>
    </row>
    <row r="52" spans="1:22" ht="37.5" customHeight="1" thickBot="1">
      <c r="A52" s="553"/>
      <c r="B52" s="596"/>
      <c r="C52" s="150" t="str">
        <f>'5- Identificación de Riesgos'!D52</f>
        <v>3. Ciberataques</v>
      </c>
      <c r="D52" s="143"/>
      <c r="E52" s="143" t="s">
        <v>467</v>
      </c>
      <c r="F52" s="136" t="s">
        <v>445</v>
      </c>
      <c r="G52" s="136" t="s">
        <v>445</v>
      </c>
      <c r="H52" s="136" t="s">
        <v>445</v>
      </c>
      <c r="I52" s="136" t="s">
        <v>445</v>
      </c>
      <c r="J52" s="139">
        <f t="shared" si="4"/>
        <v>0</v>
      </c>
      <c r="K52" s="544"/>
      <c r="L52" s="136">
        <f>'5- Identificación de Riesgos'!I52</f>
        <v>0</v>
      </c>
      <c r="M52" s="179"/>
      <c r="N52" s="136"/>
      <c r="O52" s="136"/>
      <c r="P52" s="136"/>
      <c r="Q52" s="136"/>
      <c r="R52" s="139">
        <f t="shared" si="5"/>
        <v>0</v>
      </c>
      <c r="S52" s="547"/>
      <c r="T52" s="446"/>
      <c r="U52" s="449"/>
      <c r="V52" s="437"/>
    </row>
    <row r="53" spans="1:22" ht="121.5" customHeight="1" thickBot="1">
      <c r="A53" s="553"/>
      <c r="B53" s="596"/>
      <c r="C53" s="150" t="str">
        <f>'5- Identificación de Riesgos'!D53</f>
        <v>4. Falta de mantenimiento en los aplicativos.</v>
      </c>
      <c r="D53" s="143"/>
      <c r="E53" s="230" t="s">
        <v>470</v>
      </c>
      <c r="F53" s="330" t="s">
        <v>445</v>
      </c>
      <c r="G53" s="330" t="s">
        <v>446</v>
      </c>
      <c r="H53" s="330" t="s">
        <v>446</v>
      </c>
      <c r="I53" s="330" t="s">
        <v>446</v>
      </c>
      <c r="J53" s="139">
        <f t="shared" si="4"/>
        <v>0.75</v>
      </c>
      <c r="K53" s="544"/>
      <c r="L53" s="136">
        <f>'5- Identificación de Riesgos'!I53</f>
        <v>0</v>
      </c>
      <c r="M53" s="179"/>
      <c r="N53" s="136"/>
      <c r="O53" s="136"/>
      <c r="P53" s="136"/>
      <c r="Q53" s="136"/>
      <c r="R53" s="139">
        <f t="shared" si="5"/>
        <v>0</v>
      </c>
      <c r="S53" s="547"/>
      <c r="T53" s="446"/>
      <c r="U53" s="449"/>
      <c r="V53" s="437"/>
    </row>
    <row r="54" spans="1:22" ht="117.75" customHeight="1">
      <c r="A54" s="553"/>
      <c r="B54" s="596"/>
      <c r="C54" s="150" t="str">
        <f>'5- Identificación de Riesgos'!D54</f>
        <v xml:space="preserve">5. Error en la configuración en el tiempo de espera en las transacciones en las bases de datos para realizar copias de seguridad. </v>
      </c>
      <c r="D54" s="143"/>
      <c r="E54" s="230" t="s">
        <v>470</v>
      </c>
      <c r="F54" s="330" t="s">
        <v>445</v>
      </c>
      <c r="G54" s="330" t="s">
        <v>446</v>
      </c>
      <c r="H54" s="330" t="s">
        <v>446</v>
      </c>
      <c r="I54" s="330" t="s">
        <v>446</v>
      </c>
      <c r="J54" s="139">
        <f t="shared" si="4"/>
        <v>0.75</v>
      </c>
      <c r="K54" s="544"/>
      <c r="L54" s="136">
        <f>'5- Identificación de Riesgos'!I54</f>
        <v>0</v>
      </c>
      <c r="M54" s="179"/>
      <c r="N54" s="136"/>
      <c r="O54" s="136"/>
      <c r="P54" s="136"/>
      <c r="Q54" s="136"/>
      <c r="R54" s="139">
        <f t="shared" si="5"/>
        <v>0</v>
      </c>
      <c r="S54" s="547"/>
      <c r="T54" s="446"/>
      <c r="U54" s="449"/>
      <c r="V54" s="437"/>
    </row>
    <row r="55" spans="1:22">
      <c r="A55" s="553"/>
      <c r="B55" s="596"/>
      <c r="C55" s="150">
        <f>'5- Identificación de Riesgos'!D55</f>
        <v>0</v>
      </c>
      <c r="D55" s="143"/>
      <c r="E55" s="151"/>
      <c r="F55" s="136"/>
      <c r="G55" s="136"/>
      <c r="H55" s="136"/>
      <c r="I55" s="136"/>
      <c r="J55" s="139">
        <f t="shared" si="4"/>
        <v>0</v>
      </c>
      <c r="K55" s="544"/>
      <c r="L55" s="136">
        <f>'5- Identificación de Riesgos'!I55</f>
        <v>0</v>
      </c>
      <c r="M55" s="179"/>
      <c r="N55" s="136"/>
      <c r="O55" s="136"/>
      <c r="P55" s="136"/>
      <c r="Q55" s="136"/>
      <c r="R55" s="139">
        <f t="shared" si="5"/>
        <v>0</v>
      </c>
      <c r="S55" s="547"/>
      <c r="T55" s="446"/>
      <c r="U55" s="449"/>
      <c r="V55" s="437"/>
    </row>
    <row r="56" spans="1:22">
      <c r="A56" s="553"/>
      <c r="B56" s="596"/>
      <c r="C56" s="150">
        <f>'5- Identificación de Riesgos'!D56</f>
        <v>0</v>
      </c>
      <c r="D56" s="143"/>
      <c r="E56" s="151"/>
      <c r="F56" s="136"/>
      <c r="G56" s="136"/>
      <c r="H56" s="136"/>
      <c r="I56" s="136"/>
      <c r="J56" s="139">
        <f t="shared" si="4"/>
        <v>0</v>
      </c>
      <c r="K56" s="544"/>
      <c r="L56" s="136">
        <f>'5- Identificación de Riesgos'!I56</f>
        <v>0</v>
      </c>
      <c r="M56" s="179"/>
      <c r="N56" s="136"/>
      <c r="O56" s="136"/>
      <c r="P56" s="136"/>
      <c r="Q56" s="136"/>
      <c r="R56" s="139">
        <f t="shared" si="5"/>
        <v>0</v>
      </c>
      <c r="S56" s="547"/>
      <c r="T56" s="446"/>
      <c r="U56" s="449"/>
      <c r="V56" s="437"/>
    </row>
    <row r="57" spans="1:22">
      <c r="A57" s="553"/>
      <c r="B57" s="596"/>
      <c r="C57" s="150">
        <f>'5- Identificación de Riesgos'!D57</f>
        <v>0</v>
      </c>
      <c r="D57" s="143"/>
      <c r="E57" s="151"/>
      <c r="F57" s="136"/>
      <c r="G57" s="136"/>
      <c r="H57" s="136"/>
      <c r="I57" s="136"/>
      <c r="J57" s="139">
        <f t="shared" si="4"/>
        <v>0</v>
      </c>
      <c r="K57" s="544"/>
      <c r="L57" s="136">
        <f>'5- Identificación de Riesgos'!I57</f>
        <v>0</v>
      </c>
      <c r="M57" s="179"/>
      <c r="N57" s="136"/>
      <c r="O57" s="136"/>
      <c r="P57" s="136"/>
      <c r="Q57" s="136"/>
      <c r="R57" s="139">
        <f t="shared" si="5"/>
        <v>0</v>
      </c>
      <c r="S57" s="547"/>
      <c r="T57" s="446"/>
      <c r="U57" s="449"/>
      <c r="V57" s="437"/>
    </row>
    <row r="58" spans="1:22">
      <c r="A58" s="553"/>
      <c r="B58" s="596"/>
      <c r="C58" s="150">
        <f>'5- Identificación de Riesgos'!D58</f>
        <v>0</v>
      </c>
      <c r="D58" s="143"/>
      <c r="E58" s="151"/>
      <c r="F58" s="136"/>
      <c r="G58" s="136"/>
      <c r="H58" s="136"/>
      <c r="I58" s="136"/>
      <c r="J58" s="139"/>
      <c r="K58" s="197"/>
      <c r="L58" s="136">
        <f>'5- Identificación de Riesgos'!I58</f>
        <v>0</v>
      </c>
      <c r="M58" s="179"/>
      <c r="N58" s="136"/>
      <c r="O58" s="136"/>
      <c r="P58" s="136"/>
      <c r="Q58" s="136"/>
      <c r="R58" s="139">
        <f>SUM(COUNTIF(N58,"SI")*25%,COUNTIF(O58,"SI")*40%,COUNTIF(P58,"SI")*25%,COUNTIF(Q58,"SI")*10%)</f>
        <v>0</v>
      </c>
      <c r="S58" s="547"/>
      <c r="T58" s="446"/>
      <c r="U58" s="449"/>
      <c r="V58" s="437"/>
    </row>
    <row r="59" spans="1:22" ht="15.75" thickBot="1">
      <c r="A59" s="553"/>
      <c r="B59" s="597"/>
      <c r="C59" s="152">
        <f>'5- Identificación de Riesgos'!D59</f>
        <v>0</v>
      </c>
      <c r="D59" s="145"/>
      <c r="E59" s="153"/>
      <c r="F59" s="137"/>
      <c r="G59" s="137"/>
      <c r="H59" s="137"/>
      <c r="I59" s="137"/>
      <c r="J59" s="140"/>
      <c r="K59" s="198"/>
      <c r="L59" s="137">
        <f>'5- Identificación de Riesgos'!I59</f>
        <v>0</v>
      </c>
      <c r="M59" s="193"/>
      <c r="N59" s="137"/>
      <c r="O59" s="137"/>
      <c r="P59" s="137"/>
      <c r="Q59" s="137"/>
      <c r="R59" s="140">
        <f>SUM(COUNTIF(N59,"SI")*25%,COUNTIF(O59,"SI")*40%,COUNTIF(P59,"SI")*25%,COUNTIF(Q59,"SI")*10%)</f>
        <v>0</v>
      </c>
      <c r="S59" s="548"/>
      <c r="T59" s="447"/>
      <c r="U59" s="450"/>
      <c r="V59" s="438"/>
    </row>
    <row r="60" spans="1:22" ht="148.5" customHeight="1" thickBot="1">
      <c r="A60" s="598">
        <f>'5- Identificación de Riesgos'!A60</f>
        <v>6</v>
      </c>
      <c r="B60" s="552" t="str">
        <f>'5- Identificación de Riesgos'!B60</f>
        <v>Tener Acceso a información reservada SIN autorización</v>
      </c>
      <c r="C60" s="148" t="str">
        <f>'5- Identificación de Riesgos'!D60</f>
        <v>1. Fallas de seguridad de la información en el diseño de aplicativos internos.</v>
      </c>
      <c r="D60" s="142"/>
      <c r="E60" s="230" t="s">
        <v>472</v>
      </c>
      <c r="F60" s="135" t="s">
        <v>446</v>
      </c>
      <c r="G60" s="135" t="s">
        <v>446</v>
      </c>
      <c r="H60" s="135" t="s">
        <v>446</v>
      </c>
      <c r="I60" s="135" t="s">
        <v>446</v>
      </c>
      <c r="J60" s="141">
        <f t="shared" ref="J60:J67" si="6">COUNTIF(F60:I60,"SI")/4</f>
        <v>1</v>
      </c>
      <c r="K60" s="543">
        <f>AVERAGE(J60:J67)</f>
        <v>0.125</v>
      </c>
      <c r="L60" s="135" t="str">
        <f>'5- Identificación de Riesgos'!I60</f>
        <v>Afectación de reputacion,imagén,  credibilidad, satisfacción de usuarios y PI</v>
      </c>
      <c r="M60" s="233" t="s">
        <v>473</v>
      </c>
      <c r="N60" s="135" t="s">
        <v>445</v>
      </c>
      <c r="O60" s="135" t="s">
        <v>445</v>
      </c>
      <c r="P60" s="135" t="s">
        <v>446</v>
      </c>
      <c r="Q60" s="135" t="s">
        <v>446</v>
      </c>
      <c r="R60" s="141">
        <f t="shared" ref="R60:R67" si="7">SUM(COUNTIF(N60,"SI")*25%,COUNTIF(O60,"SI")*40%,COUNTIF(P60,"SI")*25%,COUNTIF(Q60,"SI")*10%)</f>
        <v>0.35</v>
      </c>
      <c r="S60" s="546">
        <f>AVERAGE(R60:R69)</f>
        <v>0.11000000000000001</v>
      </c>
      <c r="T60" s="445" t="str">
        <f>CONCATENATE(INDEX('8- Políticas de Administración '!$B$6:$F$10,MATCH(ROUND(IF((RIGHT('5- Identificación de Riesgos'!H60,1)-'6- Valoración Controles'!K60)&lt;1,1,(RIGHT('5- Identificación de Riesgos'!H60,1)-'6- Valoración Controles'!K60)),0),'8- Políticas de Administración '!$F$6:$F$10,0),1)," - ",ROUND(IF((RIGHT('5- Identificación de Riesgos'!H60,1)-'6- Valoración Controles'!K60)&lt;1,1,(RIGHT('5- Identificación de Riesgos'!H60,1)-'6- Valoración Controles'!K60)),0))</f>
        <v>Muy Baja - 1</v>
      </c>
      <c r="U60" s="448" t="str">
        <f>CONCATENATE(INDEX('8- Políticas de Administración '!$B$17:$F$21,MATCH(ROUND(IF((RIGHT('5- Identificación de Riesgos'!M60,1)-'6- Valoración Controles'!S60)&lt;1,1,(RIGHT('5- Identificación de Riesgos'!M60,1)-'6- Valoración Controles'!S60)),0),'8- Políticas de Administración '!$F$17:$F$21,0),1)," - ",ROUND(IF((RIGHT('5- Identificación de Riesgos'!M60,1)-'6- Valoración Controles'!S60)&lt;1,1,(RIGHT('5- Identificación de Riesgos'!M60,1)-'6- Valoración Controles'!S60)),0))</f>
        <v>Moderado - 3</v>
      </c>
      <c r="V60" s="436" t="str">
        <f>CONCATENATE(VLOOKUP((LEFT(T60,LEN(T60)-4)&amp;LEFT(U60,LEN(U60)-4)),'9- Matriz de Calor '!$D$18:$E$42,2,0)," - ",RIGHT(T60,1)*RIGHT(U60,1))</f>
        <v>Moderado - 3</v>
      </c>
    </row>
    <row r="61" spans="1:22" ht="177" customHeight="1" thickBot="1">
      <c r="A61" s="538"/>
      <c r="B61" s="552"/>
      <c r="C61" s="148" t="str">
        <f>'5- Identificación de Riesgos'!D61</f>
        <v>2. Ciberataques</v>
      </c>
      <c r="D61" s="143"/>
      <c r="E61" s="143" t="s">
        <v>474</v>
      </c>
      <c r="F61" s="136" t="s">
        <v>445</v>
      </c>
      <c r="G61" s="136" t="s">
        <v>445</v>
      </c>
      <c r="H61" s="136" t="s">
        <v>445</v>
      </c>
      <c r="I61" s="136" t="s">
        <v>445</v>
      </c>
      <c r="J61" s="139">
        <f t="shared" si="6"/>
        <v>0</v>
      </c>
      <c r="K61" s="544"/>
      <c r="L61" s="232" t="str">
        <f>'5- Identificación de Riesgos'!I61</f>
        <v>Interrupción o afectación en la prestación del servicio judicial</v>
      </c>
      <c r="M61" s="230" t="s">
        <v>475</v>
      </c>
      <c r="N61" s="229" t="s">
        <v>445</v>
      </c>
      <c r="O61" s="136" t="s">
        <v>446</v>
      </c>
      <c r="P61" s="136" t="s">
        <v>446</v>
      </c>
      <c r="Q61" s="136" t="s">
        <v>446</v>
      </c>
      <c r="R61" s="139">
        <f t="shared" si="7"/>
        <v>0.75</v>
      </c>
      <c r="S61" s="547"/>
      <c r="T61" s="446"/>
      <c r="U61" s="449"/>
      <c r="V61" s="437"/>
    </row>
    <row r="62" spans="1:22" ht="76.5" customHeight="1" thickBot="1">
      <c r="A62" s="538"/>
      <c r="B62" s="552"/>
      <c r="C62" s="148" t="str">
        <f>'5- Identificación de Riesgos'!D62</f>
        <v>3. Falta de controles de acceso basados en roles o autorizaciones.</v>
      </c>
      <c r="D62" s="143"/>
      <c r="E62" s="143" t="s">
        <v>474</v>
      </c>
      <c r="F62" s="136" t="s">
        <v>445</v>
      </c>
      <c r="G62" s="136" t="s">
        <v>445</v>
      </c>
      <c r="H62" s="136" t="s">
        <v>445</v>
      </c>
      <c r="I62" s="136" t="s">
        <v>445</v>
      </c>
      <c r="J62" s="139">
        <f t="shared" si="6"/>
        <v>0</v>
      </c>
      <c r="K62" s="544"/>
      <c r="L62" s="232">
        <f>'5- Identificación de Riesgos'!I62</f>
        <v>0</v>
      </c>
      <c r="M62" s="230"/>
      <c r="N62" s="229"/>
      <c r="O62" s="136"/>
      <c r="P62" s="136"/>
      <c r="Q62" s="136"/>
      <c r="R62" s="139">
        <f t="shared" si="7"/>
        <v>0</v>
      </c>
      <c r="S62" s="547"/>
      <c r="T62" s="446"/>
      <c r="U62" s="449"/>
      <c r="V62" s="437"/>
    </row>
    <row r="63" spans="1:22" ht="59.25" customHeight="1" thickBot="1">
      <c r="A63" s="538"/>
      <c r="B63" s="552"/>
      <c r="C63" s="148">
        <f>'5- Identificación de Riesgos'!D63</f>
        <v>0</v>
      </c>
      <c r="D63" s="143"/>
      <c r="E63" s="143"/>
      <c r="F63" s="136"/>
      <c r="G63" s="136"/>
      <c r="H63" s="136"/>
      <c r="I63" s="136"/>
      <c r="J63" s="139">
        <f t="shared" si="6"/>
        <v>0</v>
      </c>
      <c r="K63" s="544"/>
      <c r="L63" s="232">
        <f>'5- Identificación de Riesgos'!I63</f>
        <v>0</v>
      </c>
      <c r="M63" s="179"/>
      <c r="N63" s="136"/>
      <c r="O63" s="136"/>
      <c r="P63" s="136"/>
      <c r="Q63" s="136"/>
      <c r="R63" s="139">
        <f t="shared" si="7"/>
        <v>0</v>
      </c>
      <c r="S63" s="547"/>
      <c r="T63" s="446"/>
      <c r="U63" s="449"/>
      <c r="V63" s="437"/>
    </row>
    <row r="64" spans="1:22" ht="15.75" thickBot="1">
      <c r="A64" s="538"/>
      <c r="B64" s="552"/>
      <c r="C64" s="148">
        <f>'5- Identificación de Riesgos'!D64</f>
        <v>0</v>
      </c>
      <c r="D64" s="143"/>
      <c r="E64" s="143"/>
      <c r="F64" s="136"/>
      <c r="G64" s="136"/>
      <c r="H64" s="136"/>
      <c r="I64" s="136"/>
      <c r="J64" s="139">
        <f t="shared" si="6"/>
        <v>0</v>
      </c>
      <c r="K64" s="544"/>
      <c r="L64" s="136">
        <f>'5- Identificación de Riesgos'!I64</f>
        <v>0</v>
      </c>
      <c r="M64" s="179"/>
      <c r="N64" s="136"/>
      <c r="O64" s="136"/>
      <c r="P64" s="136"/>
      <c r="Q64" s="136"/>
      <c r="R64" s="139">
        <f t="shared" si="7"/>
        <v>0</v>
      </c>
      <c r="S64" s="547"/>
      <c r="T64" s="446"/>
      <c r="U64" s="449"/>
      <c r="V64" s="437"/>
    </row>
    <row r="65" spans="1:22" ht="15.75" thickBot="1">
      <c r="A65" s="538"/>
      <c r="B65" s="552"/>
      <c r="C65" s="148">
        <f>'5- Identificación de Riesgos'!D65</f>
        <v>0</v>
      </c>
      <c r="D65" s="143"/>
      <c r="E65" s="151"/>
      <c r="F65" s="136"/>
      <c r="G65" s="136"/>
      <c r="H65" s="136"/>
      <c r="I65" s="136"/>
      <c r="J65" s="139">
        <f t="shared" si="6"/>
        <v>0</v>
      </c>
      <c r="K65" s="544"/>
      <c r="L65" s="136">
        <f>'5- Identificación de Riesgos'!I65</f>
        <v>0</v>
      </c>
      <c r="M65" s="179"/>
      <c r="N65" s="136"/>
      <c r="O65" s="136"/>
      <c r="P65" s="136"/>
      <c r="Q65" s="136"/>
      <c r="R65" s="139">
        <f t="shared" si="7"/>
        <v>0</v>
      </c>
      <c r="S65" s="547"/>
      <c r="T65" s="446"/>
      <c r="U65" s="449"/>
      <c r="V65" s="437"/>
    </row>
    <row r="66" spans="1:22" ht="15.75" thickBot="1">
      <c r="A66" s="538"/>
      <c r="B66" s="552"/>
      <c r="C66" s="148">
        <f>'5- Identificación de Riesgos'!D66</f>
        <v>0</v>
      </c>
      <c r="D66" s="143"/>
      <c r="E66" s="151"/>
      <c r="F66" s="136"/>
      <c r="G66" s="136"/>
      <c r="H66" s="136"/>
      <c r="I66" s="136"/>
      <c r="J66" s="139">
        <f t="shared" si="6"/>
        <v>0</v>
      </c>
      <c r="K66" s="544"/>
      <c r="L66" s="136">
        <f>'5- Identificación de Riesgos'!I66</f>
        <v>0</v>
      </c>
      <c r="M66" s="179"/>
      <c r="N66" s="136"/>
      <c r="O66" s="136"/>
      <c r="P66" s="136"/>
      <c r="Q66" s="136"/>
      <c r="R66" s="139">
        <f t="shared" si="7"/>
        <v>0</v>
      </c>
      <c r="S66" s="547"/>
      <c r="T66" s="446"/>
      <c r="U66" s="449"/>
      <c r="V66" s="437"/>
    </row>
    <row r="67" spans="1:22">
      <c r="A67" s="538"/>
      <c r="B67" s="552"/>
      <c r="C67" s="148">
        <f>'5- Identificación de Riesgos'!D67</f>
        <v>0</v>
      </c>
      <c r="D67" s="143"/>
      <c r="E67" s="151"/>
      <c r="F67" s="136"/>
      <c r="G67" s="136"/>
      <c r="H67" s="136"/>
      <c r="I67" s="136"/>
      <c r="J67" s="139">
        <f t="shared" si="6"/>
        <v>0</v>
      </c>
      <c r="K67" s="544"/>
      <c r="L67" s="136">
        <f>'5- Identificación de Riesgos'!I67</f>
        <v>0</v>
      </c>
      <c r="M67" s="179"/>
      <c r="N67" s="136"/>
      <c r="O67" s="136"/>
      <c r="P67" s="136"/>
      <c r="Q67" s="136"/>
      <c r="R67" s="139">
        <f t="shared" si="7"/>
        <v>0</v>
      </c>
      <c r="S67" s="547"/>
      <c r="T67" s="446"/>
      <c r="U67" s="449"/>
      <c r="V67" s="437"/>
    </row>
    <row r="68" spans="1:22">
      <c r="A68" s="538"/>
      <c r="B68" s="552"/>
      <c r="C68" s="150">
        <f>'5- Identificación de Riesgos'!D68</f>
        <v>0</v>
      </c>
      <c r="D68" s="143"/>
      <c r="E68" s="151"/>
      <c r="F68" s="136"/>
      <c r="G68" s="136"/>
      <c r="H68" s="136"/>
      <c r="I68" s="136"/>
      <c r="J68" s="139"/>
      <c r="K68" s="197"/>
      <c r="L68" s="136">
        <f>'5- Identificación de Riesgos'!I68</f>
        <v>0</v>
      </c>
      <c r="M68" s="179"/>
      <c r="N68" s="136"/>
      <c r="O68" s="136"/>
      <c r="P68" s="136"/>
      <c r="Q68" s="136"/>
      <c r="R68" s="139">
        <f>SUM(COUNTIF(N68,"SI")*25%,COUNTIF(O68,"SI")*40%,COUNTIF(P68,"SI")*25%,COUNTIF(Q68,"SI")*10%)</f>
        <v>0</v>
      </c>
      <c r="S68" s="547"/>
      <c r="T68" s="446"/>
      <c r="U68" s="449"/>
      <c r="V68" s="437"/>
    </row>
    <row r="69" spans="1:22" ht="15.75" thickBot="1">
      <c r="A69" s="539"/>
      <c r="B69" s="552"/>
      <c r="C69" s="307">
        <f>'5- Identificación de Riesgos'!D69</f>
        <v>0</v>
      </c>
      <c r="D69" s="145"/>
      <c r="E69" s="153"/>
      <c r="F69" s="137"/>
      <c r="G69" s="137"/>
      <c r="H69" s="137"/>
      <c r="I69" s="137"/>
      <c r="J69" s="140"/>
      <c r="K69" s="198"/>
      <c r="L69" s="137">
        <f>'5- Identificación de Riesgos'!I69</f>
        <v>0</v>
      </c>
      <c r="M69" s="193"/>
      <c r="N69" s="137"/>
      <c r="O69" s="137"/>
      <c r="P69" s="137"/>
      <c r="Q69" s="137"/>
      <c r="R69" s="140">
        <f>SUM(COUNTIF(N69,"SI")*25%,COUNTIF(O69,"SI")*40%,COUNTIF(P69,"SI")*25%,COUNTIF(Q69,"SI")*10%)</f>
        <v>0</v>
      </c>
      <c r="S69" s="548"/>
      <c r="T69" s="447"/>
      <c r="U69" s="450"/>
      <c r="V69" s="438"/>
    </row>
    <row r="70" spans="1:22" ht="171.75" customHeight="1" thickBot="1">
      <c r="A70" s="537">
        <f>'5- Identificación de Riesgos'!A70</f>
        <v>7</v>
      </c>
      <c r="B70" s="552" t="str">
        <f>'5- Identificación de Riesgos'!B70</f>
        <v xml:space="preserve">Incurrir en Actos de Corrupción </v>
      </c>
      <c r="C70" s="308" t="str">
        <f>'5- Identificación de Riesgos'!D70</f>
        <v>1. Falta de ética y compromiso en el ejercicio de las funciones</v>
      </c>
      <c r="D70" s="309"/>
      <c r="E70" s="230" t="s">
        <v>476</v>
      </c>
      <c r="F70" s="135" t="s">
        <v>446</v>
      </c>
      <c r="G70" s="135" t="s">
        <v>445</v>
      </c>
      <c r="H70" s="135" t="s">
        <v>446</v>
      </c>
      <c r="I70" s="135" t="s">
        <v>446</v>
      </c>
      <c r="J70" s="141">
        <f t="shared" ref="J70:J77" si="8">COUNTIF(F70:I70,"SI")/4</f>
        <v>0.75</v>
      </c>
      <c r="K70" s="543">
        <f>AVERAGE(J70:J77)</f>
        <v>0.4375</v>
      </c>
      <c r="L70" s="135" t="str">
        <f>'5- Identificación de Riesgos'!I70</f>
        <v>Afectación de reputacion,imagén,  credibilidad, satisfacción de usuarios y PI</v>
      </c>
      <c r="M70" s="151" t="s">
        <v>477</v>
      </c>
      <c r="N70" s="135"/>
      <c r="O70" s="135"/>
      <c r="P70" s="135"/>
      <c r="Q70" s="135"/>
      <c r="R70" s="141">
        <f t="shared" ref="R70:R77" si="9">SUM(COUNTIF(N70,"SI")*25%,COUNTIF(O70,"SI")*40%,COUNTIF(P70,"SI")*25%,COUNTIF(Q70,"SI")*10%)</f>
        <v>0</v>
      </c>
      <c r="S70" s="546">
        <f>AVERAGE(R70:R79)</f>
        <v>0</v>
      </c>
      <c r="T70" s="445" t="str">
        <f>CONCATENATE(INDEX('8- Políticas de Administración '!$B$6:$F$10,MATCH(ROUND(IF((RIGHT('5- Identificación de Riesgos'!H70,1)-'6- Valoración Controles'!K70)&lt;1,1,(RIGHT('5- Identificación de Riesgos'!H70,1)-'6- Valoración Controles'!K70)),0),'8- Políticas de Administración '!$F$6:$F$10,0),1)," - ",ROUND(IF((RIGHT('5- Identificación de Riesgos'!H70,1)-'6- Valoración Controles'!K70)&lt;1,1,(RIGHT('5- Identificación de Riesgos'!H70,1)-'6- Valoración Controles'!K70)),0))</f>
        <v>Muy Baja - 1</v>
      </c>
      <c r="U70" s="448" t="str">
        <f>CONCATENATE(INDEX('8- Políticas de Administración '!$B$17:$F$21,MATCH(ROUND(IF((RIGHT('5- Identificación de Riesgos'!M70,1)-'6- Valoración Controles'!S70)&lt;1,1,(RIGHT('5- Identificación de Riesgos'!M70,1)-'6- Valoración Controles'!S70)),0),'8- Políticas de Administración '!$F$17:$F$21,0),1)," - ",ROUND(IF((RIGHT('5- Identificación de Riesgos'!M70,1)-'6- Valoración Controles'!S70)&lt;1,1,(RIGHT('5- Identificación de Riesgos'!M70,1)-'6- Valoración Controles'!S70)),0))</f>
        <v>Catastrófico - 5</v>
      </c>
      <c r="V70" s="436" t="str">
        <f>CONCATENATE(VLOOKUP((LEFT(T70,LEN(T70)-4)&amp;LEFT(U70,LEN(U70)-4)),'9- Matriz de Calor '!$D$18:$E$42,2,0)," - ",RIGHT(T70,1)*RIGHT(U70,1))</f>
        <v>Extremo - 5</v>
      </c>
    </row>
    <row r="71" spans="1:22" ht="160.5" customHeight="1" thickBot="1">
      <c r="A71" s="538"/>
      <c r="B71" s="552"/>
      <c r="C71" s="308" t="str">
        <f>'5- Identificación de Riesgos'!D71</f>
        <v>2. Favorecer intereses propios o de terceros.</v>
      </c>
      <c r="D71" s="38"/>
      <c r="E71" s="230" t="s">
        <v>476</v>
      </c>
      <c r="F71" s="136" t="s">
        <v>446</v>
      </c>
      <c r="G71" s="135" t="s">
        <v>445</v>
      </c>
      <c r="H71" s="135" t="s">
        <v>446</v>
      </c>
      <c r="I71" s="135" t="s">
        <v>446</v>
      </c>
      <c r="J71" s="139">
        <f t="shared" si="8"/>
        <v>0.75</v>
      </c>
      <c r="K71" s="544"/>
      <c r="L71" s="232" t="str">
        <f>'5- Identificación de Riesgos'!I71</f>
        <v>Interrupción o afectación en la prestación del servicio judicial</v>
      </c>
      <c r="M71" s="151" t="s">
        <v>477</v>
      </c>
      <c r="N71" s="229"/>
      <c r="O71" s="136"/>
      <c r="P71" s="136"/>
      <c r="Q71" s="136"/>
      <c r="R71" s="139">
        <f t="shared" si="9"/>
        <v>0</v>
      </c>
      <c r="S71" s="547"/>
      <c r="T71" s="446"/>
      <c r="U71" s="449"/>
      <c r="V71" s="437"/>
    </row>
    <row r="72" spans="1:22" ht="174" customHeight="1">
      <c r="A72" s="538"/>
      <c r="B72" s="552"/>
      <c r="C72" s="308" t="str">
        <f>'5- Identificación de Riesgos'!D72</f>
        <v>3. Ausencia o no aplicación de controles en el desarrollo de los procedimientos.</v>
      </c>
      <c r="E72" s="149" t="s">
        <v>478</v>
      </c>
      <c r="F72" s="136" t="s">
        <v>446</v>
      </c>
      <c r="G72" s="136" t="s">
        <v>446</v>
      </c>
      <c r="H72" s="136" t="s">
        <v>446</v>
      </c>
      <c r="I72" s="136" t="s">
        <v>446</v>
      </c>
      <c r="J72" s="139">
        <f t="shared" si="8"/>
        <v>1</v>
      </c>
      <c r="K72" s="544"/>
      <c r="L72" s="232">
        <f>'5- Identificación de Riesgos'!I72</f>
        <v>0</v>
      </c>
      <c r="M72" s="230"/>
      <c r="N72" s="229"/>
      <c r="O72" s="136"/>
      <c r="P72" s="136"/>
      <c r="Q72" s="136"/>
      <c r="R72" s="139">
        <f t="shared" si="9"/>
        <v>0</v>
      </c>
      <c r="S72" s="547"/>
      <c r="T72" s="446"/>
      <c r="U72" s="449"/>
      <c r="V72" s="437"/>
    </row>
    <row r="73" spans="1:22" ht="142.5" customHeight="1">
      <c r="A73" s="538"/>
      <c r="B73" s="552"/>
      <c r="C73" s="308" t="str">
        <f>'5- Identificación de Riesgos'!D73</f>
        <v xml:space="preserve">4. Falta de seguridad en los sistemas de información. </v>
      </c>
      <c r="E73" s="318" t="s">
        <v>479</v>
      </c>
      <c r="F73" s="136" t="s">
        <v>446</v>
      </c>
      <c r="G73" s="136" t="s">
        <v>446</v>
      </c>
      <c r="H73" s="136" t="s">
        <v>446</v>
      </c>
      <c r="I73" s="136" t="s">
        <v>446</v>
      </c>
      <c r="J73" s="139">
        <f t="shared" si="8"/>
        <v>1</v>
      </c>
      <c r="K73" s="544"/>
      <c r="L73" s="232">
        <f>'5- Identificación de Riesgos'!I73</f>
        <v>0</v>
      </c>
      <c r="M73" s="230"/>
      <c r="N73" s="136"/>
      <c r="O73" s="136"/>
      <c r="P73" s="136"/>
      <c r="Q73" s="136"/>
      <c r="R73" s="139">
        <f t="shared" si="9"/>
        <v>0</v>
      </c>
      <c r="S73" s="547"/>
      <c r="T73" s="446"/>
      <c r="U73" s="449"/>
      <c r="V73" s="437"/>
    </row>
    <row r="74" spans="1:22">
      <c r="A74" s="538"/>
      <c r="B74" s="552"/>
      <c r="C74" s="308">
        <f>'5- Identificación de Riesgos'!D74</f>
        <v>0</v>
      </c>
      <c r="E74" s="230"/>
      <c r="F74" s="136"/>
      <c r="G74" s="136"/>
      <c r="H74" s="136"/>
      <c r="I74" s="136"/>
      <c r="J74" s="139">
        <f t="shared" si="8"/>
        <v>0</v>
      </c>
      <c r="K74" s="544"/>
      <c r="L74" s="136">
        <f>'5- Identificación de Riesgos'!I74</f>
        <v>0</v>
      </c>
      <c r="M74" s="230"/>
      <c r="N74" s="136"/>
      <c r="O74" s="136"/>
      <c r="P74" s="136"/>
      <c r="Q74" s="136"/>
      <c r="R74" s="139">
        <f t="shared" si="9"/>
        <v>0</v>
      </c>
      <c r="S74" s="547"/>
      <c r="T74" s="446"/>
      <c r="U74" s="449"/>
      <c r="V74" s="437"/>
    </row>
    <row r="75" spans="1:22">
      <c r="A75" s="538"/>
      <c r="B75" s="552"/>
      <c r="C75" s="308">
        <f>'5- Identificación de Riesgos'!D75</f>
        <v>0</v>
      </c>
      <c r="E75" s="230"/>
      <c r="F75" s="136"/>
      <c r="G75" s="136"/>
      <c r="H75" s="136"/>
      <c r="I75" s="136"/>
      <c r="J75" s="139">
        <f t="shared" si="8"/>
        <v>0</v>
      </c>
      <c r="K75" s="544"/>
      <c r="L75" s="136">
        <f>'5- Identificación de Riesgos'!I75</f>
        <v>0</v>
      </c>
      <c r="M75" s="230"/>
      <c r="N75" s="136"/>
      <c r="O75" s="136"/>
      <c r="P75" s="136"/>
      <c r="Q75" s="136"/>
      <c r="R75" s="139">
        <f t="shared" si="9"/>
        <v>0</v>
      </c>
      <c r="S75" s="547"/>
      <c r="T75" s="446"/>
      <c r="U75" s="449"/>
      <c r="V75" s="437"/>
    </row>
    <row r="76" spans="1:22">
      <c r="A76" s="538"/>
      <c r="B76" s="552"/>
      <c r="C76" s="308">
        <f>'5- Identificación de Riesgos'!D76</f>
        <v>0</v>
      </c>
      <c r="E76" s="230"/>
      <c r="F76" s="136"/>
      <c r="G76" s="136"/>
      <c r="H76" s="136"/>
      <c r="I76" s="136"/>
      <c r="J76" s="139">
        <f t="shared" si="8"/>
        <v>0</v>
      </c>
      <c r="K76" s="544"/>
      <c r="L76" s="136">
        <f>'5- Identificación de Riesgos'!I76</f>
        <v>0</v>
      </c>
      <c r="M76" s="230"/>
      <c r="N76" s="136"/>
      <c r="O76" s="136"/>
      <c r="P76" s="136"/>
      <c r="Q76" s="136"/>
      <c r="R76" s="139">
        <f t="shared" si="9"/>
        <v>0</v>
      </c>
      <c r="S76" s="547"/>
      <c r="T76" s="446"/>
      <c r="U76" s="449"/>
      <c r="V76" s="437"/>
    </row>
    <row r="77" spans="1:22">
      <c r="A77" s="538"/>
      <c r="B77" s="552"/>
      <c r="C77" s="308">
        <f>'5- Identificación de Riesgos'!D77</f>
        <v>0</v>
      </c>
      <c r="E77" s="230"/>
      <c r="F77" s="136"/>
      <c r="G77" s="136"/>
      <c r="H77" s="136"/>
      <c r="I77" s="136"/>
      <c r="J77" s="139">
        <f t="shared" si="8"/>
        <v>0</v>
      </c>
      <c r="K77" s="544"/>
      <c r="L77" s="136">
        <f>'5- Identificación de Riesgos'!I77</f>
        <v>0</v>
      </c>
      <c r="M77" s="230"/>
      <c r="N77" s="136"/>
      <c r="O77" s="136"/>
      <c r="P77" s="136"/>
      <c r="Q77" s="136"/>
      <c r="R77" s="139">
        <f t="shared" si="9"/>
        <v>0</v>
      </c>
      <c r="S77" s="547"/>
      <c r="T77" s="446"/>
      <c r="U77" s="449"/>
      <c r="V77" s="437"/>
    </row>
    <row r="78" spans="1:22">
      <c r="A78" s="538"/>
      <c r="B78" s="552"/>
      <c r="C78" s="308">
        <f>'5- Identificación de Riesgos'!D78</f>
        <v>0</v>
      </c>
      <c r="E78" s="230"/>
      <c r="F78" s="136"/>
      <c r="G78" s="136"/>
      <c r="H78" s="136"/>
      <c r="I78" s="136"/>
      <c r="J78" s="139"/>
      <c r="K78" s="197"/>
      <c r="L78" s="136">
        <f>'5- Identificación de Riesgos'!I78</f>
        <v>0</v>
      </c>
      <c r="M78" s="230"/>
      <c r="N78" s="136"/>
      <c r="O78" s="136"/>
      <c r="P78" s="136"/>
      <c r="Q78" s="136"/>
      <c r="R78" s="139">
        <f>SUM(COUNTIF(N78,"SI")*25%,COUNTIF(O78,"SI")*40%,COUNTIF(P78,"SI")*25%,COUNTIF(Q78,"SI")*10%)</f>
        <v>0</v>
      </c>
      <c r="S78" s="547"/>
      <c r="T78" s="446"/>
      <c r="U78" s="449"/>
      <c r="V78" s="437"/>
    </row>
    <row r="79" spans="1:22" ht="15.75" thickBot="1">
      <c r="A79" s="539"/>
      <c r="B79" s="552"/>
      <c r="C79" s="308">
        <f>'5- Identificación de Riesgos'!D79</f>
        <v>0</v>
      </c>
      <c r="E79" s="230"/>
      <c r="F79" s="137"/>
      <c r="G79" s="137"/>
      <c r="H79" s="137"/>
      <c r="I79" s="137"/>
      <c r="J79" s="140"/>
      <c r="K79" s="198"/>
      <c r="L79" s="137">
        <f>'5- Identificación de Riesgos'!I79</f>
        <v>0</v>
      </c>
      <c r="M79" s="230"/>
      <c r="N79" s="137"/>
      <c r="O79" s="137"/>
      <c r="P79" s="137"/>
      <c r="Q79" s="137"/>
      <c r="R79" s="140">
        <f>SUM(COUNTIF(N79,"SI")*25%,COUNTIF(O79,"SI")*40%,COUNTIF(P79,"SI")*25%,COUNTIF(Q79,"SI")*10%)</f>
        <v>0</v>
      </c>
      <c r="S79" s="548"/>
      <c r="T79" s="447"/>
      <c r="U79" s="450"/>
      <c r="V79" s="438"/>
    </row>
    <row r="80" spans="1:22" ht="145.5" customHeight="1" thickBot="1">
      <c r="A80" s="537">
        <f>'5- Identificación de Riesgos'!A80</f>
        <v>8</v>
      </c>
      <c r="B80" s="552" t="str">
        <f>'5- Identificación de Riesgos'!B80</f>
        <v>Mora en la realización de trámites</v>
      </c>
      <c r="C80" s="308" t="str">
        <f>'5- Identificación de Riesgos'!D80</f>
        <v>1.Aumento de trámites por diferentes causas</v>
      </c>
      <c r="D80" s="309"/>
      <c r="F80" s="135"/>
      <c r="G80" s="135"/>
      <c r="H80" s="135"/>
      <c r="I80" s="135"/>
      <c r="J80" s="141">
        <f t="shared" ref="J80:J87" si="10">COUNTIF(F80:I80,"SI")/4</f>
        <v>0</v>
      </c>
      <c r="K80" s="543">
        <f>AVERAGE(J80:J87)</f>
        <v>0.59375</v>
      </c>
      <c r="L80" s="135" t="str">
        <f>'5- Identificación de Riesgos'!I80</f>
        <v>Interrupción o afectación en la prestación del servicio judicial</v>
      </c>
      <c r="M80" s="230" t="s">
        <v>480</v>
      </c>
      <c r="N80" s="135" t="s">
        <v>446</v>
      </c>
      <c r="O80" s="135" t="s">
        <v>446</v>
      </c>
      <c r="P80" s="135" t="s">
        <v>446</v>
      </c>
      <c r="Q80" s="135" t="s">
        <v>446</v>
      </c>
      <c r="R80" s="141">
        <f t="shared" ref="R80:R87" si="11">SUM(COUNTIF(N80,"SI")*25%,COUNTIF(O80,"SI")*40%,COUNTIF(P80,"SI")*25%,COUNTIF(Q80,"SI")*10%)</f>
        <v>1</v>
      </c>
      <c r="S80" s="546">
        <f>AVERAGE(R80:R89)</f>
        <v>0.2</v>
      </c>
      <c r="T80" s="445" t="str">
        <f>CONCATENATE(INDEX('8- Políticas de Administración '!$B$6:$F$10,MATCH(ROUND(IF((RIGHT('5- Identificación de Riesgos'!H80,1)-'6- Valoración Controles'!K80)&lt;1,1,(RIGHT('5- Identificación de Riesgos'!H80,1)-'6- Valoración Controles'!K80)),0),'8- Políticas de Administración '!$F$6:$F$10,0),1)," - ",ROUND(IF((RIGHT('5- Identificación de Riesgos'!H80,1)-'6- Valoración Controles'!K80)&lt;1,1,(RIGHT('5- Identificación de Riesgos'!H80,1)-'6- Valoración Controles'!K80)),0))</f>
        <v>Muy Baja - 1</v>
      </c>
      <c r="U80" s="448" t="str">
        <f>CONCATENATE(INDEX('8- Políticas de Administración '!$B$17:$F$21,MATCH(ROUND(IF((RIGHT('5- Identificación de Riesgos'!M80,1)-'6- Valoración Controles'!S80)&lt;1,1,(RIGHT('5- Identificación de Riesgos'!M80,1)-'6- Valoración Controles'!S80)),0),'8- Políticas de Administración '!$F$17:$F$21,0),1)," - ",ROUND(IF((RIGHT('5- Identificación de Riesgos'!M80,1)-'6- Valoración Controles'!S80)&lt;1,1,(RIGHT('5- Identificación de Riesgos'!M80,1)-'6- Valoración Controles'!S80)),0))</f>
        <v>Menor - 2</v>
      </c>
      <c r="V80" s="436" t="str">
        <f>CONCATENATE(VLOOKUP((LEFT(T80,LEN(T80)-4)&amp;LEFT(U80,LEN(U80)-4)),'9- Matriz de Calor '!$D$18:$E$42,2,0)," - ",RIGHT(T80,1)*RIGHT(U80,1))</f>
        <v>Bajo - 2</v>
      </c>
    </row>
    <row r="81" spans="1:22" ht="96.75" customHeight="1" thickBot="1">
      <c r="A81" s="538"/>
      <c r="B81" s="552"/>
      <c r="C81" s="308" t="str">
        <f>'5- Identificación de Riesgos'!D81</f>
        <v>2. Personal  insuficiente para la carga de trabajo.</v>
      </c>
      <c r="D81" s="38"/>
      <c r="E81" s="230" t="s">
        <v>447</v>
      </c>
      <c r="F81" s="136" t="s">
        <v>446</v>
      </c>
      <c r="G81" s="136" t="s">
        <v>446</v>
      </c>
      <c r="H81" s="136" t="s">
        <v>446</v>
      </c>
      <c r="I81" s="136" t="s">
        <v>446</v>
      </c>
      <c r="J81" s="139">
        <f t="shared" si="10"/>
        <v>1</v>
      </c>
      <c r="K81" s="544"/>
      <c r="L81" s="232" t="str">
        <f>'5- Identificación de Riesgos'!I81</f>
        <v>Interrupción o afectación en la prestación del servicio administrativo</v>
      </c>
      <c r="M81" s="230" t="s">
        <v>481</v>
      </c>
      <c r="N81" s="135" t="s">
        <v>446</v>
      </c>
      <c r="O81" s="135" t="s">
        <v>446</v>
      </c>
      <c r="P81" s="135" t="s">
        <v>446</v>
      </c>
      <c r="Q81" s="135" t="s">
        <v>446</v>
      </c>
      <c r="R81" s="139">
        <f t="shared" si="11"/>
        <v>1</v>
      </c>
      <c r="S81" s="547"/>
      <c r="T81" s="446"/>
      <c r="U81" s="449"/>
      <c r="V81" s="437"/>
    </row>
    <row r="82" spans="1:22" ht="103.5" customHeight="1" thickBot="1">
      <c r="A82" s="538"/>
      <c r="B82" s="552"/>
      <c r="C82" s="308" t="str">
        <f>'5- Identificación de Riesgos'!D82</f>
        <v>3. Trámites complejos.</v>
      </c>
      <c r="E82" s="149"/>
      <c r="F82" s="136"/>
      <c r="G82" s="136"/>
      <c r="H82" s="136"/>
      <c r="I82" s="136"/>
      <c r="J82" s="139">
        <f t="shared" si="10"/>
        <v>0</v>
      </c>
      <c r="K82" s="544"/>
      <c r="L82" s="232" t="str">
        <f>'5- Identificación de Riesgos'!I82</f>
        <v>Afectación de reputacion,imagén,  credibilidad, satisfacción de usuarios y PI</v>
      </c>
      <c r="M82" s="230"/>
      <c r="N82" s="229"/>
      <c r="O82" s="136"/>
      <c r="P82" s="136"/>
      <c r="Q82" s="136"/>
      <c r="R82" s="139">
        <f t="shared" si="11"/>
        <v>0</v>
      </c>
      <c r="S82" s="547"/>
      <c r="T82" s="446"/>
      <c r="U82" s="449"/>
      <c r="V82" s="437"/>
    </row>
    <row r="83" spans="1:22" ht="155.25" customHeight="1" thickBot="1">
      <c r="A83" s="538"/>
      <c r="B83" s="552"/>
      <c r="C83" s="308" t="str">
        <f>'5- Identificación de Riesgos'!D83</f>
        <v>4. Métodos inadecuados o deficientes en desarrollo de procedimientos .</v>
      </c>
      <c r="E83" s="149" t="s">
        <v>478</v>
      </c>
      <c r="F83" s="136" t="s">
        <v>446</v>
      </c>
      <c r="G83" s="136" t="s">
        <v>446</v>
      </c>
      <c r="H83" s="136" t="s">
        <v>446</v>
      </c>
      <c r="I83" s="136" t="s">
        <v>446</v>
      </c>
      <c r="J83" s="139">
        <f t="shared" si="10"/>
        <v>1</v>
      </c>
      <c r="K83" s="544"/>
      <c r="L83" s="232" t="str">
        <f>'5- Identificación de Riesgos'!I83</f>
        <v>Incumplimiento de las metas establecidas</v>
      </c>
      <c r="M83" s="230"/>
      <c r="N83" s="136"/>
      <c r="O83" s="136"/>
      <c r="P83" s="136"/>
      <c r="Q83" s="136"/>
      <c r="R83" s="139">
        <f t="shared" si="11"/>
        <v>0</v>
      </c>
      <c r="S83" s="547"/>
      <c r="T83" s="446"/>
      <c r="U83" s="449"/>
      <c r="V83" s="437"/>
    </row>
    <row r="84" spans="1:22" ht="153">
      <c r="A84" s="538"/>
      <c r="B84" s="552"/>
      <c r="C84" s="308" t="str">
        <f>'5- Identificación de Riesgos'!D84</f>
        <v>5.  Controles deficientes en los procedimientos.</v>
      </c>
      <c r="E84" s="149" t="s">
        <v>478</v>
      </c>
      <c r="F84" s="331" t="s">
        <v>446</v>
      </c>
      <c r="G84" s="331" t="s">
        <v>446</v>
      </c>
      <c r="H84" s="331" t="s">
        <v>446</v>
      </c>
      <c r="I84" s="331" t="s">
        <v>446</v>
      </c>
      <c r="J84" s="139">
        <f t="shared" si="10"/>
        <v>1</v>
      </c>
      <c r="K84" s="544"/>
      <c r="L84" s="136">
        <f>'5- Identificación de Riesgos'!I84</f>
        <v>0</v>
      </c>
      <c r="M84" s="230"/>
      <c r="N84" s="136"/>
      <c r="O84" s="136"/>
      <c r="P84" s="136"/>
      <c r="Q84" s="136"/>
      <c r="R84" s="139">
        <f t="shared" si="11"/>
        <v>0</v>
      </c>
      <c r="S84" s="547"/>
      <c r="T84" s="446"/>
      <c r="U84" s="449"/>
      <c r="V84" s="437"/>
    </row>
    <row r="85" spans="1:22" ht="106.5" customHeight="1">
      <c r="A85" s="538"/>
      <c r="B85" s="552"/>
      <c r="C85" s="308" t="str">
        <f>'5- Identificación de Riesgos'!D85</f>
        <v>6.Falta de experiencia o conocimiento de los servidores.</v>
      </c>
      <c r="E85" s="230" t="s">
        <v>482</v>
      </c>
      <c r="F85" s="136" t="s">
        <v>445</v>
      </c>
      <c r="G85" s="136" t="s">
        <v>446</v>
      </c>
      <c r="H85" s="136" t="s">
        <v>446</v>
      </c>
      <c r="I85" s="136" t="s">
        <v>446</v>
      </c>
      <c r="J85" s="139">
        <f t="shared" si="10"/>
        <v>0.75</v>
      </c>
      <c r="K85" s="544"/>
      <c r="L85" s="136">
        <f>'5- Identificación de Riesgos'!I85</f>
        <v>0</v>
      </c>
      <c r="M85" s="230"/>
      <c r="N85" s="136"/>
      <c r="O85" s="136"/>
      <c r="P85" s="136"/>
      <c r="Q85" s="136"/>
      <c r="R85" s="139">
        <f t="shared" si="11"/>
        <v>0</v>
      </c>
      <c r="S85" s="547"/>
      <c r="T85" s="446"/>
      <c r="U85" s="449"/>
      <c r="V85" s="437"/>
    </row>
    <row r="86" spans="1:22" ht="174.75" customHeight="1">
      <c r="A86" s="538"/>
      <c r="B86" s="552"/>
      <c r="C86" s="308" t="str">
        <f>'5- Identificación de Riesgos'!D86</f>
        <v>7. Falta de conciencia de los servidores.</v>
      </c>
      <c r="E86" s="230" t="s">
        <v>483</v>
      </c>
      <c r="F86" s="136" t="s">
        <v>446</v>
      </c>
      <c r="G86" s="136" t="s">
        <v>446</v>
      </c>
      <c r="H86" s="136" t="s">
        <v>446</v>
      </c>
      <c r="I86" s="136" t="s">
        <v>446</v>
      </c>
      <c r="J86" s="139">
        <f t="shared" si="10"/>
        <v>1</v>
      </c>
      <c r="K86" s="544"/>
      <c r="L86" s="136">
        <f>'5- Identificación de Riesgos'!I86</f>
        <v>0</v>
      </c>
      <c r="M86" s="230"/>
      <c r="N86" s="136"/>
      <c r="O86" s="136"/>
      <c r="P86" s="136"/>
      <c r="Q86" s="136"/>
      <c r="R86" s="139">
        <f t="shared" si="11"/>
        <v>0</v>
      </c>
      <c r="S86" s="547"/>
      <c r="T86" s="446"/>
      <c r="U86" s="449"/>
      <c r="V86" s="437"/>
    </row>
    <row r="87" spans="1:22">
      <c r="A87" s="538"/>
      <c r="B87" s="552"/>
      <c r="C87" s="308">
        <f>'5- Identificación de Riesgos'!D87</f>
        <v>0</v>
      </c>
      <c r="E87" s="230"/>
      <c r="F87" s="136"/>
      <c r="G87" s="136"/>
      <c r="H87" s="136"/>
      <c r="I87" s="136"/>
      <c r="J87" s="139">
        <f t="shared" si="10"/>
        <v>0</v>
      </c>
      <c r="K87" s="544"/>
      <c r="L87" s="136">
        <f>'5- Identificación de Riesgos'!I87</f>
        <v>0</v>
      </c>
      <c r="M87" s="230"/>
      <c r="N87" s="136"/>
      <c r="O87" s="136"/>
      <c r="P87" s="136"/>
      <c r="Q87" s="136"/>
      <c r="R87" s="139">
        <f t="shared" si="11"/>
        <v>0</v>
      </c>
      <c r="S87" s="547"/>
      <c r="T87" s="446"/>
      <c r="U87" s="449"/>
      <c r="V87" s="437"/>
    </row>
    <row r="88" spans="1:22">
      <c r="A88" s="538"/>
      <c r="B88" s="552"/>
      <c r="C88" s="308">
        <f>'5- Identificación de Riesgos'!D88</f>
        <v>0</v>
      </c>
      <c r="E88" s="230"/>
      <c r="F88" s="136"/>
      <c r="G88" s="136"/>
      <c r="H88" s="136"/>
      <c r="I88" s="136"/>
      <c r="J88" s="139"/>
      <c r="K88" s="197"/>
      <c r="L88" s="136">
        <f>'5- Identificación de Riesgos'!I88</f>
        <v>0</v>
      </c>
      <c r="M88" s="230"/>
      <c r="N88" s="136"/>
      <c r="O88" s="136"/>
      <c r="P88" s="136"/>
      <c r="Q88" s="136"/>
      <c r="R88" s="139">
        <f>SUM(COUNTIF(N88,"SI")*25%,COUNTIF(O88,"SI")*40%,COUNTIF(P88,"SI")*25%,COUNTIF(Q88,"SI")*10%)</f>
        <v>0</v>
      </c>
      <c r="S88" s="547"/>
      <c r="T88" s="446"/>
      <c r="U88" s="449"/>
      <c r="V88" s="437"/>
    </row>
    <row r="89" spans="1:22" ht="15.75" thickBot="1">
      <c r="A89" s="539"/>
      <c r="B89" s="552"/>
      <c r="C89" s="308">
        <f>'5- Identificación de Riesgos'!D89</f>
        <v>0</v>
      </c>
      <c r="E89" s="230"/>
      <c r="F89" s="137"/>
      <c r="G89" s="137"/>
      <c r="H89" s="137"/>
      <c r="I89" s="137"/>
      <c r="J89" s="140"/>
      <c r="K89" s="198"/>
      <c r="L89" s="137">
        <f>'5- Identificación de Riesgos'!I89</f>
        <v>0</v>
      </c>
      <c r="M89" s="230"/>
      <c r="N89" s="137"/>
      <c r="O89" s="137"/>
      <c r="P89" s="137"/>
      <c r="Q89" s="137"/>
      <c r="R89" s="140">
        <f>SUM(COUNTIF(N89,"SI")*25%,COUNTIF(O89,"SI")*40%,COUNTIF(P89,"SI")*25%,COUNTIF(Q89,"SI")*10%)</f>
        <v>0</v>
      </c>
      <c r="S89" s="548"/>
      <c r="T89" s="447"/>
      <c r="U89" s="450"/>
      <c r="V89" s="438"/>
    </row>
    <row r="90" spans="1:22" ht="150" customHeight="1" thickBot="1">
      <c r="A90" s="537">
        <f>'5- Identificación de Riesgos'!A90</f>
        <v>9</v>
      </c>
      <c r="B90" s="540" t="str">
        <f>'5- Identificación de Riesgos'!B90</f>
        <v xml:space="preserve">Incumplimientos en la realizacion de audiencias </v>
      </c>
      <c r="C90" s="155" t="str">
        <f>'5- Identificación de Riesgos'!D90</f>
        <v xml:space="preserve">1. Inasistencia del Juez </v>
      </c>
      <c r="D90" s="134"/>
      <c r="F90" s="138"/>
      <c r="G90" s="138"/>
      <c r="H90" s="138"/>
      <c r="I90" s="138"/>
      <c r="J90" s="321">
        <f t="shared" ref="J90:J99" si="12">COUNTIF(F90:I90,"SI")/4</f>
        <v>0</v>
      </c>
      <c r="K90" s="543">
        <f>AVERAGE(J90:J99)</f>
        <v>0.2</v>
      </c>
      <c r="L90" s="138" t="str">
        <f>'5- Identificación de Riesgos'!I90</f>
        <v>Afectación de reputacion,imagén,  credibilidad, satisfacción de usuarios y PI</v>
      </c>
      <c r="M90" s="230" t="s">
        <v>484</v>
      </c>
      <c r="N90" s="135" t="s">
        <v>446</v>
      </c>
      <c r="O90" s="135" t="s">
        <v>445</v>
      </c>
      <c r="P90" s="135" t="s">
        <v>446</v>
      </c>
      <c r="Q90" s="135" t="s">
        <v>446</v>
      </c>
      <c r="R90" s="321">
        <f t="shared" ref="R90:R99" si="13">SUM(COUNTIF(N90,"SI")*25%,COUNTIF(O90,"SI")*40%,COUNTIF(P90,"SI")*25%,COUNTIF(Q90,"SI")*10%)</f>
        <v>0.6</v>
      </c>
      <c r="S90" s="546">
        <f>AVERAGE(R90:R99)</f>
        <v>0.18</v>
      </c>
      <c r="T90" s="549" t="str">
        <f>CONCATENATE(INDEX('8- Políticas de Administración '!$B$6:$F$10,MATCH(ROUND(IF((RIGHT('5- Identificación de Riesgos'!H90,1)-'6- Valoración Controles'!K90)&lt;1,1,(RIGHT('5- Identificación de Riesgos'!H90,1)-'6- Valoración Controles'!K90)),0),'8- Políticas de Administración '!$F$6:$F$10,0),1)," - ",ROUND(IF((RIGHT('5- Identificación de Riesgos'!H90,1)-'6- Valoración Controles'!K90)&lt;1,1,(RIGHT('5- Identificación de Riesgos'!H90,1)-'6- Valoración Controles'!K90)),0))</f>
        <v>Baja - 2</v>
      </c>
      <c r="U90" s="448" t="str">
        <f>CONCATENATE(INDEX('8- Políticas de Administración '!$B$17:$F$21,MATCH(ROUND(IF((RIGHT('5- Identificación de Riesgos'!M90,1)-'6- Valoración Controles'!S90)&lt;1,1,(RIGHT('5- Identificación de Riesgos'!M90,1)-'6- Valoración Controles'!S90)),0),'8- Políticas de Administración '!$F$17:$F$21,0),1)," - ",ROUND(IF((RIGHT('5- Identificación de Riesgos'!M90,1)-'6- Valoración Controles'!S90)&lt;1,1,(RIGHT('5- Identificación de Riesgos'!M90,1)-'6- Valoración Controles'!S90)),0))</f>
        <v>Menor - 2</v>
      </c>
      <c r="V90" s="436" t="str">
        <f>CONCATENATE(VLOOKUP((LEFT(T90,LEN(T90)-4)&amp;LEFT(U90,LEN(U90)-4)),'9- Matriz de Calor '!$D$18:$E$42,2,0)," - ",RIGHT(T90,1)*RIGHT(U90,1))</f>
        <v>Moderado - 4</v>
      </c>
    </row>
    <row r="91" spans="1:22" ht="143.25" customHeight="1" thickBot="1">
      <c r="A91" s="538"/>
      <c r="B91" s="541"/>
      <c r="C91" s="155" t="str">
        <f>'5- Identificación de Riesgos'!D91</f>
        <v xml:space="preserve">2.  Programación de audiencias sin tener en cuenta tiempos de duración para su realización.
</v>
      </c>
      <c r="D91" s="143"/>
      <c r="E91" s="151" t="s">
        <v>485</v>
      </c>
      <c r="F91" s="136" t="s">
        <v>446</v>
      </c>
      <c r="G91" s="136" t="s">
        <v>446</v>
      </c>
      <c r="H91" s="136" t="s">
        <v>446</v>
      </c>
      <c r="I91" s="136" t="s">
        <v>446</v>
      </c>
      <c r="J91" s="139">
        <f t="shared" si="12"/>
        <v>1</v>
      </c>
      <c r="K91" s="544"/>
      <c r="L91" s="136" t="str">
        <f>'5- Identificación de Riesgos'!I91</f>
        <v>Incumplimiento de las metas establecidas</v>
      </c>
      <c r="M91" s="151" t="s">
        <v>486</v>
      </c>
      <c r="N91" s="135" t="s">
        <v>446</v>
      </c>
      <c r="O91" s="135" t="s">
        <v>445</v>
      </c>
      <c r="P91" s="135" t="s">
        <v>446</v>
      </c>
      <c r="Q91" s="135" t="s">
        <v>446</v>
      </c>
      <c r="R91" s="139">
        <f t="shared" si="13"/>
        <v>0.6</v>
      </c>
      <c r="S91" s="547"/>
      <c r="T91" s="550"/>
      <c r="U91" s="449"/>
      <c r="V91" s="437"/>
    </row>
    <row r="92" spans="1:22" ht="168.75" customHeight="1">
      <c r="A92" s="538"/>
      <c r="B92" s="541"/>
      <c r="C92" s="155" t="str">
        <f>'5- Identificación de Riesgos'!D92</f>
        <v>3. Notificaciones judiciales erradas o inoportunas.</v>
      </c>
      <c r="D92" s="143"/>
      <c r="E92" s="151" t="s">
        <v>487</v>
      </c>
      <c r="F92" s="136" t="s">
        <v>446</v>
      </c>
      <c r="G92" s="136" t="s">
        <v>446</v>
      </c>
      <c r="H92" s="136" t="s">
        <v>446</v>
      </c>
      <c r="I92" s="136" t="s">
        <v>446</v>
      </c>
      <c r="J92" s="139">
        <f t="shared" si="12"/>
        <v>1</v>
      </c>
      <c r="K92" s="544"/>
      <c r="L92" s="136" t="str">
        <f>'5- Identificación de Riesgos'!I92</f>
        <v>Interrupción o afectación en la prestación del servicio judicial</v>
      </c>
      <c r="M92" s="230" t="s">
        <v>484</v>
      </c>
      <c r="N92" s="135" t="s">
        <v>446</v>
      </c>
      <c r="O92" s="135" t="s">
        <v>445</v>
      </c>
      <c r="P92" s="135" t="s">
        <v>446</v>
      </c>
      <c r="Q92" s="135" t="s">
        <v>446</v>
      </c>
      <c r="R92" s="139">
        <f t="shared" si="13"/>
        <v>0.6</v>
      </c>
      <c r="S92" s="547"/>
      <c r="T92" s="550"/>
      <c r="U92" s="449"/>
      <c r="V92" s="437"/>
    </row>
    <row r="93" spans="1:22" ht="30">
      <c r="A93" s="538"/>
      <c r="B93" s="541"/>
      <c r="C93" s="155" t="str">
        <f>'5- Identificación de Riesgos'!D93</f>
        <v>4. Fallas en el servicio de internet,  conectividad  irregular.</v>
      </c>
      <c r="D93" s="143"/>
      <c r="E93" s="143"/>
      <c r="F93" s="136"/>
      <c r="G93" s="136"/>
      <c r="H93" s="136"/>
      <c r="I93" s="136"/>
      <c r="J93" s="139">
        <f t="shared" si="12"/>
        <v>0</v>
      </c>
      <c r="K93" s="544"/>
      <c r="L93" s="136">
        <f>'5- Identificación de Riesgos'!I93</f>
        <v>0</v>
      </c>
      <c r="M93" s="143" t="s">
        <v>467</v>
      </c>
      <c r="N93" s="136" t="s">
        <v>445</v>
      </c>
      <c r="O93" s="136" t="s">
        <v>445</v>
      </c>
      <c r="P93" s="136" t="s">
        <v>445</v>
      </c>
      <c r="Q93" s="136" t="s">
        <v>445</v>
      </c>
      <c r="R93" s="139">
        <f t="shared" si="13"/>
        <v>0</v>
      </c>
      <c r="S93" s="547"/>
      <c r="T93" s="550"/>
      <c r="U93" s="449"/>
      <c r="V93" s="437"/>
    </row>
    <row r="94" spans="1:22">
      <c r="A94" s="538"/>
      <c r="B94" s="541"/>
      <c r="C94" s="155">
        <f>'5- Identificación de Riesgos'!D94</f>
        <v>0</v>
      </c>
      <c r="D94" s="143"/>
      <c r="E94" s="181"/>
      <c r="F94" s="136"/>
      <c r="G94" s="136"/>
      <c r="H94" s="136"/>
      <c r="I94" s="136"/>
      <c r="J94" s="139">
        <f t="shared" si="12"/>
        <v>0</v>
      </c>
      <c r="K94" s="544"/>
      <c r="L94" s="136">
        <f>'5- Identificación de Riesgos'!I94</f>
        <v>0</v>
      </c>
      <c r="M94" s="180"/>
      <c r="N94" s="136"/>
      <c r="O94" s="136"/>
      <c r="P94" s="136"/>
      <c r="Q94" s="136"/>
      <c r="R94" s="139">
        <f t="shared" si="13"/>
        <v>0</v>
      </c>
      <c r="S94" s="547"/>
      <c r="T94" s="550"/>
      <c r="U94" s="449"/>
      <c r="V94" s="437"/>
    </row>
    <row r="95" spans="1:22">
      <c r="A95" s="538"/>
      <c r="B95" s="541"/>
      <c r="C95" s="150">
        <f>'5- Identificación de Riesgos'!D95</f>
        <v>0</v>
      </c>
      <c r="D95" s="143"/>
      <c r="E95" s="230"/>
      <c r="F95" s="136"/>
      <c r="G95" s="136"/>
      <c r="H95" s="136"/>
      <c r="I95" s="136"/>
      <c r="J95" s="139">
        <f t="shared" si="12"/>
        <v>0</v>
      </c>
      <c r="K95" s="544"/>
      <c r="L95" s="136">
        <f>'5- Identificación de Riesgos'!I95</f>
        <v>0</v>
      </c>
      <c r="M95" s="156"/>
      <c r="N95" s="136"/>
      <c r="O95" s="136"/>
      <c r="P95" s="136"/>
      <c r="Q95" s="136"/>
      <c r="R95" s="139">
        <f t="shared" si="13"/>
        <v>0</v>
      </c>
      <c r="S95" s="547"/>
      <c r="T95" s="550"/>
      <c r="U95" s="449"/>
      <c r="V95" s="437"/>
    </row>
    <row r="96" spans="1:22">
      <c r="A96" s="538"/>
      <c r="B96" s="541"/>
      <c r="C96" s="150">
        <f>'5- Identificación de Riesgos'!D96</f>
        <v>0</v>
      </c>
      <c r="D96" s="143"/>
      <c r="E96" s="151"/>
      <c r="F96" s="136"/>
      <c r="G96" s="136"/>
      <c r="H96" s="136"/>
      <c r="I96" s="136"/>
      <c r="J96" s="139">
        <f t="shared" si="12"/>
        <v>0</v>
      </c>
      <c r="K96" s="544"/>
      <c r="L96" s="136">
        <f>'5- Identificación de Riesgos'!I96</f>
        <v>0</v>
      </c>
      <c r="M96" s="156"/>
      <c r="N96" s="136"/>
      <c r="O96" s="136"/>
      <c r="P96" s="136"/>
      <c r="Q96" s="136"/>
      <c r="R96" s="139">
        <f t="shared" si="13"/>
        <v>0</v>
      </c>
      <c r="S96" s="547"/>
      <c r="T96" s="550"/>
      <c r="U96" s="449"/>
      <c r="V96" s="437"/>
    </row>
    <row r="97" spans="1:22">
      <c r="A97" s="538"/>
      <c r="B97" s="541"/>
      <c r="C97" s="150">
        <f>'5- Identificación de Riesgos'!D97</f>
        <v>0</v>
      </c>
      <c r="D97" s="143"/>
      <c r="E97" s="151"/>
      <c r="F97" s="136"/>
      <c r="G97" s="136"/>
      <c r="H97" s="136"/>
      <c r="I97" s="136"/>
      <c r="J97" s="139">
        <f t="shared" si="12"/>
        <v>0</v>
      </c>
      <c r="K97" s="544"/>
      <c r="L97" s="136">
        <f>'5- Identificación de Riesgos'!I97</f>
        <v>0</v>
      </c>
      <c r="M97" s="156"/>
      <c r="N97" s="136"/>
      <c r="O97" s="136"/>
      <c r="P97" s="136"/>
      <c r="Q97" s="136"/>
      <c r="R97" s="139">
        <f t="shared" si="13"/>
        <v>0</v>
      </c>
      <c r="S97" s="547"/>
      <c r="T97" s="550"/>
      <c r="U97" s="449"/>
      <c r="V97" s="437"/>
    </row>
    <row r="98" spans="1:22">
      <c r="A98" s="538"/>
      <c r="B98" s="541"/>
      <c r="C98" s="150">
        <f>'5- Identificación de Riesgos'!D98</f>
        <v>0</v>
      </c>
      <c r="D98" s="143"/>
      <c r="E98" s="151"/>
      <c r="F98" s="136"/>
      <c r="G98" s="136"/>
      <c r="H98" s="136"/>
      <c r="I98" s="136"/>
      <c r="J98" s="139">
        <f t="shared" si="12"/>
        <v>0</v>
      </c>
      <c r="K98" s="544"/>
      <c r="L98" s="136">
        <f>'5- Identificación de Riesgos'!I98</f>
        <v>0</v>
      </c>
      <c r="M98" s="156"/>
      <c r="N98" s="136"/>
      <c r="O98" s="136"/>
      <c r="P98" s="136"/>
      <c r="Q98" s="136"/>
      <c r="R98" s="139">
        <f t="shared" si="13"/>
        <v>0</v>
      </c>
      <c r="S98" s="547"/>
      <c r="T98" s="550"/>
      <c r="U98" s="449"/>
      <c r="V98" s="437"/>
    </row>
    <row r="99" spans="1:22" ht="15.75" thickBot="1">
      <c r="A99" s="539"/>
      <c r="B99" s="542"/>
      <c r="C99" s="152">
        <f>'5- Identificación de Riesgos'!D99</f>
        <v>0</v>
      </c>
      <c r="D99" s="178"/>
      <c r="E99" s="154"/>
      <c r="F99" s="137"/>
      <c r="G99" s="137"/>
      <c r="H99" s="137"/>
      <c r="I99" s="137"/>
      <c r="J99" s="183">
        <f t="shared" si="12"/>
        <v>0</v>
      </c>
      <c r="K99" s="545"/>
      <c r="L99" s="137">
        <f>'5- Identificación de Riesgos'!I99</f>
        <v>0</v>
      </c>
      <c r="M99" s="157"/>
      <c r="N99" s="137"/>
      <c r="O99" s="137"/>
      <c r="P99" s="137"/>
      <c r="Q99" s="137"/>
      <c r="R99" s="183">
        <f t="shared" si="13"/>
        <v>0</v>
      </c>
      <c r="S99" s="548"/>
      <c r="T99" s="551"/>
      <c r="U99" s="450"/>
      <c r="V99" s="438"/>
    </row>
  </sheetData>
  <mergeCells count="81">
    <mergeCell ref="B70:B79"/>
    <mergeCell ref="A70:A79"/>
    <mergeCell ref="K70:K77"/>
    <mergeCell ref="A60:A69"/>
    <mergeCell ref="T70:T79"/>
    <mergeCell ref="V60:V69"/>
    <mergeCell ref="V50:V59"/>
    <mergeCell ref="B50:B59"/>
    <mergeCell ref="K50:K57"/>
    <mergeCell ref="T50:T59"/>
    <mergeCell ref="U50:U59"/>
    <mergeCell ref="B60:B69"/>
    <mergeCell ref="K60:K67"/>
    <mergeCell ref="T60:T69"/>
    <mergeCell ref="U60:U69"/>
    <mergeCell ref="S50:S59"/>
    <mergeCell ref="U70:U79"/>
    <mergeCell ref="V70:V79"/>
    <mergeCell ref="S60:S69"/>
    <mergeCell ref="S70:S79"/>
    <mergeCell ref="T40:T49"/>
    <mergeCell ref="U40:U49"/>
    <mergeCell ref="V40:V49"/>
    <mergeCell ref="A40:A49"/>
    <mergeCell ref="B40:B49"/>
    <mergeCell ref="K40:K49"/>
    <mergeCell ref="S40:S49"/>
    <mergeCell ref="B20:B29"/>
    <mergeCell ref="T30:T39"/>
    <mergeCell ref="U30:U39"/>
    <mergeCell ref="V30:V39"/>
    <mergeCell ref="A30:A39"/>
    <mergeCell ref="B30:B39"/>
    <mergeCell ref="K30:K39"/>
    <mergeCell ref="S30:S39"/>
    <mergeCell ref="E1:V3"/>
    <mergeCell ref="A1:C3"/>
    <mergeCell ref="T7:V7"/>
    <mergeCell ref="D7:R7"/>
    <mergeCell ref="A8:A9"/>
    <mergeCell ref="B8:B9"/>
    <mergeCell ref="C8:C9"/>
    <mergeCell ref="D8:D9"/>
    <mergeCell ref="E8:E9"/>
    <mergeCell ref="F8:K8"/>
    <mergeCell ref="L8:S8"/>
    <mergeCell ref="A5:B5"/>
    <mergeCell ref="A6:B6"/>
    <mergeCell ref="A7:C7"/>
    <mergeCell ref="A4:B4"/>
    <mergeCell ref="C4:V4"/>
    <mergeCell ref="A50:A59"/>
    <mergeCell ref="A10:A19"/>
    <mergeCell ref="B10:B19"/>
    <mergeCell ref="C5:V5"/>
    <mergeCell ref="C6:V6"/>
    <mergeCell ref="S10:S19"/>
    <mergeCell ref="T10:T19"/>
    <mergeCell ref="U10:U19"/>
    <mergeCell ref="V10:V19"/>
    <mergeCell ref="K10:K19"/>
    <mergeCell ref="A20:A29"/>
    <mergeCell ref="T20:T29"/>
    <mergeCell ref="U20:U29"/>
    <mergeCell ref="V20:V29"/>
    <mergeCell ref="K20:K29"/>
    <mergeCell ref="S20:S29"/>
    <mergeCell ref="U80:U89"/>
    <mergeCell ref="V80:V89"/>
    <mergeCell ref="A80:A89"/>
    <mergeCell ref="B80:B89"/>
    <mergeCell ref="K80:K87"/>
    <mergeCell ref="S80:S89"/>
    <mergeCell ref="T80:T89"/>
    <mergeCell ref="V90:V99"/>
    <mergeCell ref="A90:A99"/>
    <mergeCell ref="B90:B99"/>
    <mergeCell ref="K90:K99"/>
    <mergeCell ref="S90:S99"/>
    <mergeCell ref="T90:T99"/>
    <mergeCell ref="U90:U99"/>
  </mergeCells>
  <conditionalFormatting sqref="T10 T20 T30">
    <cfRule type="containsText" dxfId="193" priority="498" operator="containsText" text="Muy Baja">
      <formula>NOT(ISERROR(SEARCH("Muy Baja",T10)))</formula>
    </cfRule>
    <cfRule type="containsText" dxfId="192" priority="499" operator="containsText" text="Baja">
      <formula>NOT(ISERROR(SEARCH("Baja",T10)))</formula>
    </cfRule>
    <cfRule type="containsText" dxfId="191" priority="500" operator="containsText" text="Muy Alta">
      <formula>NOT(ISERROR(SEARCH("Muy Alta",T10)))</formula>
    </cfRule>
    <cfRule type="containsText" dxfId="190" priority="502" operator="containsText" text="Alta">
      <formula>NOT(ISERROR(SEARCH("Alta",T10)))</formula>
    </cfRule>
    <cfRule type="containsText" dxfId="189" priority="503" operator="containsText" text="Media">
      <formula>NOT(ISERROR(SEARCH("Media",T10)))</formula>
    </cfRule>
    <cfRule type="containsText" dxfId="188" priority="504" operator="containsText" text="Media">
      <formula>NOT(ISERROR(SEARCH("Media",T10)))</formula>
    </cfRule>
    <cfRule type="containsText" dxfId="187" priority="505" operator="containsText" text="Media">
      <formula>NOT(ISERROR(SEARCH("Media",T10)))</formula>
    </cfRule>
    <cfRule type="containsText" dxfId="186" priority="506" operator="containsText" text="Muy Baja">
      <formula>NOT(ISERROR(SEARCH("Muy Baja",T10)))</formula>
    </cfRule>
    <cfRule type="containsText" dxfId="185" priority="507" operator="containsText" text="Baja">
      <formula>NOT(ISERROR(SEARCH("Baja",T10)))</formula>
    </cfRule>
    <cfRule type="containsText" dxfId="184" priority="508" operator="containsText" text="Muy Baja">
      <formula>NOT(ISERROR(SEARCH("Muy Baja",T10)))</formula>
    </cfRule>
    <cfRule type="containsText" dxfId="183" priority="509" operator="containsText" text="Muy Baja">
      <formula>NOT(ISERROR(SEARCH("Muy Baja",T10)))</formula>
    </cfRule>
    <cfRule type="containsText" dxfId="182" priority="510" operator="containsText" text="Muy Baja">
      <formula>NOT(ISERROR(SEARCH("Muy Baja",T10)))</formula>
    </cfRule>
    <cfRule type="containsText" dxfId="181" priority="511" operator="containsText" text="Muy Baja'Tabla probabilidad'!">
      <formula>NOT(ISERROR(SEARCH("Muy Baja'Tabla probabilidad'!",T10)))</formula>
    </cfRule>
    <cfRule type="containsText" dxfId="180" priority="512" operator="containsText" text="Muy bajo">
      <formula>NOT(ISERROR(SEARCH("Muy bajo",T10)))</formula>
    </cfRule>
    <cfRule type="containsText" dxfId="179" priority="513" operator="containsText" text="Alta">
      <formula>NOT(ISERROR(SEARCH("Alta",T10)))</formula>
    </cfRule>
    <cfRule type="containsText" dxfId="178" priority="514" operator="containsText" text="Media">
      <formula>NOT(ISERROR(SEARCH("Media",T10)))</formula>
    </cfRule>
    <cfRule type="containsText" dxfId="177" priority="515" operator="containsText" text="Baja">
      <formula>NOT(ISERROR(SEARCH("Baja",T10)))</formula>
    </cfRule>
    <cfRule type="containsText" dxfId="176" priority="516" operator="containsText" text="Muy baja">
      <formula>NOT(ISERROR(SEARCH("Muy baja",T10)))</formula>
    </cfRule>
    <cfRule type="cellIs" dxfId="175" priority="519" operator="between">
      <formula>1</formula>
      <formula>2</formula>
    </cfRule>
    <cfRule type="cellIs" dxfId="174" priority="520" operator="between">
      <formula>0</formula>
      <formula>2</formula>
    </cfRule>
  </conditionalFormatting>
  <conditionalFormatting sqref="T40">
    <cfRule type="containsText" dxfId="173" priority="268" operator="containsText" text="Muy Baja">
      <formula>NOT(ISERROR(SEARCH("Muy Baja",T40)))</formula>
    </cfRule>
    <cfRule type="containsText" dxfId="172" priority="269" operator="containsText" text="Baja">
      <formula>NOT(ISERROR(SEARCH("Baja",T40)))</formula>
    </cfRule>
    <cfRule type="containsText" dxfId="171" priority="270" operator="containsText" text="Muy Alta">
      <formula>NOT(ISERROR(SEARCH("Muy Alta",T40)))</formula>
    </cfRule>
    <cfRule type="containsText" dxfId="170" priority="272" operator="containsText" text="Alta">
      <formula>NOT(ISERROR(SEARCH("Alta",T40)))</formula>
    </cfRule>
    <cfRule type="containsText" dxfId="169" priority="273" operator="containsText" text="Media">
      <formula>NOT(ISERROR(SEARCH("Media",T40)))</formula>
    </cfRule>
    <cfRule type="containsText" dxfId="168" priority="274" operator="containsText" text="Media">
      <formula>NOT(ISERROR(SEARCH("Media",T40)))</formula>
    </cfRule>
    <cfRule type="containsText" dxfId="167" priority="275" operator="containsText" text="Media">
      <formula>NOT(ISERROR(SEARCH("Media",T40)))</formula>
    </cfRule>
    <cfRule type="containsText" dxfId="166" priority="276" operator="containsText" text="Muy Baja">
      <formula>NOT(ISERROR(SEARCH("Muy Baja",T40)))</formula>
    </cfRule>
    <cfRule type="containsText" dxfId="165" priority="277" operator="containsText" text="Baja">
      <formula>NOT(ISERROR(SEARCH("Baja",T40)))</formula>
    </cfRule>
    <cfRule type="containsText" dxfId="164" priority="278" operator="containsText" text="Muy Baja">
      <formula>NOT(ISERROR(SEARCH("Muy Baja",T40)))</formula>
    </cfRule>
    <cfRule type="containsText" dxfId="163" priority="279" operator="containsText" text="Muy Baja">
      <formula>NOT(ISERROR(SEARCH("Muy Baja",T40)))</formula>
    </cfRule>
    <cfRule type="containsText" dxfId="162" priority="280" operator="containsText" text="Muy Baja">
      <formula>NOT(ISERROR(SEARCH("Muy Baja",T40)))</formula>
    </cfRule>
    <cfRule type="containsText" dxfId="161" priority="281" operator="containsText" text="Muy Baja'Tabla probabilidad'!">
      <formula>NOT(ISERROR(SEARCH("Muy Baja'Tabla probabilidad'!",T40)))</formula>
    </cfRule>
    <cfRule type="containsText" dxfId="160" priority="282" operator="containsText" text="Muy bajo">
      <formula>NOT(ISERROR(SEARCH("Muy bajo",T40)))</formula>
    </cfRule>
    <cfRule type="containsText" dxfId="159" priority="283" operator="containsText" text="Alta">
      <formula>NOT(ISERROR(SEARCH("Alta",T40)))</formula>
    </cfRule>
    <cfRule type="containsText" dxfId="158" priority="284" operator="containsText" text="Media">
      <formula>NOT(ISERROR(SEARCH("Media",T40)))</formula>
    </cfRule>
    <cfRule type="containsText" dxfId="157" priority="285" operator="containsText" text="Baja">
      <formula>NOT(ISERROR(SEARCH("Baja",T40)))</formula>
    </cfRule>
    <cfRule type="containsText" dxfId="156" priority="286" operator="containsText" text="Muy baja">
      <formula>NOT(ISERROR(SEARCH("Muy baja",T40)))</formula>
    </cfRule>
    <cfRule type="cellIs" dxfId="155" priority="289" operator="between">
      <formula>1</formula>
      <formula>2</formula>
    </cfRule>
    <cfRule type="cellIs" dxfId="154" priority="290" operator="between">
      <formula>0</formula>
      <formula>2</formula>
    </cfRule>
  </conditionalFormatting>
  <conditionalFormatting sqref="T50 T60 T70 T80">
    <cfRule type="containsText" dxfId="153" priority="43" operator="containsText" text="Muy Baja">
      <formula>NOT(ISERROR(SEARCH("Muy Baja",T50)))</formula>
    </cfRule>
    <cfRule type="containsText" dxfId="152" priority="44" operator="containsText" text="Baja">
      <formula>NOT(ISERROR(SEARCH("Baja",T50)))</formula>
    </cfRule>
    <cfRule type="containsText" dxfId="151" priority="45" operator="containsText" text="Muy Alta">
      <formula>NOT(ISERROR(SEARCH("Muy Alta",T50)))</formula>
    </cfRule>
    <cfRule type="containsText" dxfId="150" priority="46" operator="containsText" text="Alta">
      <formula>NOT(ISERROR(SEARCH("Alta",T50)))</formula>
    </cfRule>
    <cfRule type="containsText" dxfId="149" priority="47" operator="containsText" text="Media">
      <formula>NOT(ISERROR(SEARCH("Media",T50)))</formula>
    </cfRule>
    <cfRule type="containsText" dxfId="148" priority="48" operator="containsText" text="Media">
      <formula>NOT(ISERROR(SEARCH("Media",T50)))</formula>
    </cfRule>
    <cfRule type="containsText" dxfId="147" priority="49" operator="containsText" text="Media">
      <formula>NOT(ISERROR(SEARCH("Media",T50)))</formula>
    </cfRule>
    <cfRule type="containsText" dxfId="146" priority="50" operator="containsText" text="Muy Baja">
      <formula>NOT(ISERROR(SEARCH("Muy Baja",T50)))</formula>
    </cfRule>
    <cfRule type="containsText" dxfId="145" priority="51" operator="containsText" text="Baja">
      <formula>NOT(ISERROR(SEARCH("Baja",T50)))</formula>
    </cfRule>
    <cfRule type="containsText" dxfId="144" priority="52" operator="containsText" text="Muy Baja">
      <formula>NOT(ISERROR(SEARCH("Muy Baja",T50)))</formula>
    </cfRule>
    <cfRule type="containsText" dxfId="143" priority="53" operator="containsText" text="Muy Baja">
      <formula>NOT(ISERROR(SEARCH("Muy Baja",T50)))</formula>
    </cfRule>
    <cfRule type="containsText" dxfId="142" priority="54" operator="containsText" text="Muy Baja">
      <formula>NOT(ISERROR(SEARCH("Muy Baja",T50)))</formula>
    </cfRule>
    <cfRule type="containsText" dxfId="141" priority="55" operator="containsText" text="Muy Baja'Tabla probabilidad'!">
      <formula>NOT(ISERROR(SEARCH("Muy Baja'Tabla probabilidad'!",T50)))</formula>
    </cfRule>
    <cfRule type="containsText" dxfId="140" priority="56" operator="containsText" text="Muy bajo">
      <formula>NOT(ISERROR(SEARCH("Muy bajo",T50)))</formula>
    </cfRule>
    <cfRule type="containsText" dxfId="139" priority="57" operator="containsText" text="Alta">
      <formula>NOT(ISERROR(SEARCH("Alta",T50)))</formula>
    </cfRule>
    <cfRule type="containsText" dxfId="138" priority="58" operator="containsText" text="Media">
      <formula>NOT(ISERROR(SEARCH("Media",T50)))</formula>
    </cfRule>
    <cfRule type="containsText" dxfId="137" priority="59" operator="containsText" text="Baja">
      <formula>NOT(ISERROR(SEARCH("Baja",T50)))</formula>
    </cfRule>
    <cfRule type="containsText" dxfId="136" priority="60" operator="containsText" text="Muy baja">
      <formula>NOT(ISERROR(SEARCH("Muy baja",T50)))</formula>
    </cfRule>
    <cfRule type="cellIs" dxfId="135" priority="63" operator="between">
      <formula>1</formula>
      <formula>2</formula>
    </cfRule>
    <cfRule type="cellIs" dxfId="134" priority="64" operator="between">
      <formula>0</formula>
      <formula>2</formula>
    </cfRule>
  </conditionalFormatting>
  <conditionalFormatting sqref="U10 U20 U30">
    <cfRule type="containsText" dxfId="133" priority="492" operator="containsText" text="Catastrófico">
      <formula>NOT(ISERROR(SEARCH("Catastrófico",U10)))</formula>
    </cfRule>
    <cfRule type="containsText" dxfId="132" priority="493" operator="containsText" text="Mayor">
      <formula>NOT(ISERROR(SEARCH("Mayor",U10)))</formula>
    </cfRule>
    <cfRule type="containsText" dxfId="131" priority="494" operator="containsText" text="Alta">
      <formula>NOT(ISERROR(SEARCH("Alta",U10)))</formula>
    </cfRule>
    <cfRule type="containsText" dxfId="130" priority="495" operator="containsText" text="Moderado">
      <formula>NOT(ISERROR(SEARCH("Moderado",U10)))</formula>
    </cfRule>
    <cfRule type="containsText" dxfId="129" priority="496" operator="containsText" text="Menor">
      <formula>NOT(ISERROR(SEARCH("Menor",U10)))</formula>
    </cfRule>
    <cfRule type="containsText" dxfId="128" priority="497" operator="containsText" text="Leve">
      <formula>NOT(ISERROR(SEARCH("Leve",U10)))</formula>
    </cfRule>
  </conditionalFormatting>
  <conditionalFormatting sqref="U40">
    <cfRule type="containsText" dxfId="127" priority="262" operator="containsText" text="Catastrófico">
      <formula>NOT(ISERROR(SEARCH("Catastrófico",U40)))</formula>
    </cfRule>
    <cfRule type="containsText" dxfId="126" priority="263" operator="containsText" text="Mayor">
      <formula>NOT(ISERROR(SEARCH("Mayor",U40)))</formula>
    </cfRule>
    <cfRule type="containsText" dxfId="125" priority="264" operator="containsText" text="Alta">
      <formula>NOT(ISERROR(SEARCH("Alta",U40)))</formula>
    </cfRule>
    <cfRule type="containsText" dxfId="124" priority="265" operator="containsText" text="Moderado">
      <formula>NOT(ISERROR(SEARCH("Moderado",U40)))</formula>
    </cfRule>
    <cfRule type="containsText" dxfId="123" priority="266" operator="containsText" text="Menor">
      <formula>NOT(ISERROR(SEARCH("Menor",U40)))</formula>
    </cfRule>
    <cfRule type="containsText" dxfId="122" priority="267" operator="containsText" text="Leve">
      <formula>NOT(ISERROR(SEARCH("Leve",U40)))</formula>
    </cfRule>
  </conditionalFormatting>
  <conditionalFormatting sqref="U50 U60 U70 U80">
    <cfRule type="containsText" dxfId="121" priority="37" operator="containsText" text="Catastrófico">
      <formula>NOT(ISERROR(SEARCH("Catastrófico",U50)))</formula>
    </cfRule>
    <cfRule type="containsText" dxfId="120" priority="38" operator="containsText" text="Mayor">
      <formula>NOT(ISERROR(SEARCH("Mayor",U50)))</formula>
    </cfRule>
    <cfRule type="containsText" dxfId="119" priority="39" operator="containsText" text="Alta">
      <formula>NOT(ISERROR(SEARCH("Alta",U50)))</formula>
    </cfRule>
    <cfRule type="containsText" dxfId="118" priority="40" operator="containsText" text="Moderado">
      <formula>NOT(ISERROR(SEARCH("Moderado",U50)))</formula>
    </cfRule>
    <cfRule type="containsText" dxfId="117" priority="41" operator="containsText" text="Menor">
      <formula>NOT(ISERROR(SEARCH("Menor",U50)))</formula>
    </cfRule>
    <cfRule type="containsText" dxfId="116" priority="42" operator="containsText" text="Leve">
      <formula>NOT(ISERROR(SEARCH("Leve",U50)))</formula>
    </cfRule>
  </conditionalFormatting>
  <conditionalFormatting sqref="V10">
    <cfRule type="containsText" dxfId="115" priority="456" operator="containsText" text="Extremo">
      <formula>NOT(ISERROR(SEARCH("Extremo",V10)))</formula>
    </cfRule>
    <cfRule type="containsText" dxfId="114" priority="457" operator="containsText" text="Alto">
      <formula>NOT(ISERROR(SEARCH("Alto",V10)))</formula>
    </cfRule>
    <cfRule type="containsText" dxfId="113" priority="458" operator="containsText" text="Bajo">
      <formula>NOT(ISERROR(SEARCH("Bajo",V10)))</formula>
    </cfRule>
    <cfRule type="containsText" dxfId="112" priority="459" operator="containsText" text="Moderado">
      <formula>NOT(ISERROR(SEARCH("Moderado",V10)))</formula>
    </cfRule>
  </conditionalFormatting>
  <conditionalFormatting sqref="V20">
    <cfRule type="containsText" dxfId="111" priority="423" operator="containsText" text="Extremo">
      <formula>NOT(ISERROR(SEARCH("Extremo",V20)))</formula>
    </cfRule>
    <cfRule type="containsText" dxfId="110" priority="424" operator="containsText" text="Alto">
      <formula>NOT(ISERROR(SEARCH("Alto",V20)))</formula>
    </cfRule>
    <cfRule type="containsText" dxfId="109" priority="425" operator="containsText" text="Bajo">
      <formula>NOT(ISERROR(SEARCH("Bajo",V20)))</formula>
    </cfRule>
    <cfRule type="containsText" dxfId="108" priority="426" operator="containsText" text="Moderado">
      <formula>NOT(ISERROR(SEARCH("Moderado",V20)))</formula>
    </cfRule>
  </conditionalFormatting>
  <conditionalFormatting sqref="V30">
    <cfRule type="containsText" dxfId="107" priority="390" operator="containsText" text="Extremo">
      <formula>NOT(ISERROR(SEARCH("Extremo",V30)))</formula>
    </cfRule>
    <cfRule type="containsText" dxfId="106" priority="391" operator="containsText" text="Alto">
      <formula>NOT(ISERROR(SEARCH("Alto",V30)))</formula>
    </cfRule>
    <cfRule type="containsText" dxfId="105" priority="392" operator="containsText" text="Bajo">
      <formula>NOT(ISERROR(SEARCH("Bajo",V30)))</formula>
    </cfRule>
    <cfRule type="containsText" dxfId="104" priority="393" operator="containsText" text="Moderado">
      <formula>NOT(ISERROR(SEARCH("Moderado",V30)))</formula>
    </cfRule>
  </conditionalFormatting>
  <conditionalFormatting sqref="V40">
    <cfRule type="containsText" dxfId="103" priority="258" operator="containsText" text="Extremo">
      <formula>NOT(ISERROR(SEARCH("Extremo",V40)))</formula>
    </cfRule>
    <cfRule type="containsText" dxfId="102" priority="259" operator="containsText" text="Alto">
      <formula>NOT(ISERROR(SEARCH("Alto",V40)))</formula>
    </cfRule>
    <cfRule type="containsText" dxfId="101" priority="260" operator="containsText" text="Bajo">
      <formula>NOT(ISERROR(SEARCH("Bajo",V40)))</formula>
    </cfRule>
    <cfRule type="containsText" dxfId="100" priority="261" operator="containsText" text="Moderado">
      <formula>NOT(ISERROR(SEARCH("Moderado",V40)))</formula>
    </cfRule>
  </conditionalFormatting>
  <conditionalFormatting sqref="V50 V60 V70 V80">
    <cfRule type="containsText" dxfId="99" priority="33" operator="containsText" text="Extremo">
      <formula>NOT(ISERROR(SEARCH("Extremo",V50)))</formula>
    </cfRule>
    <cfRule type="containsText" dxfId="98" priority="34" operator="containsText" text="Alto">
      <formula>NOT(ISERROR(SEARCH("Alto",V50)))</formula>
    </cfRule>
    <cfRule type="containsText" dxfId="97" priority="35" operator="containsText" text="Bajo">
      <formula>NOT(ISERROR(SEARCH("Bajo",V50)))</formula>
    </cfRule>
    <cfRule type="containsText" dxfId="96" priority="36" operator="containsText" text="Moderado">
      <formula>NOT(ISERROR(SEARCH("Moderado",V50)))</formula>
    </cfRule>
  </conditionalFormatting>
  <conditionalFormatting sqref="T90">
    <cfRule type="containsText" dxfId="95" priority="11" operator="containsText" text="Muy Baja">
      <formula>NOT(ISERROR(SEARCH("Muy Baja",T90)))</formula>
    </cfRule>
    <cfRule type="containsText" dxfId="94" priority="12" operator="containsText" text="Baja">
      <formula>NOT(ISERROR(SEARCH("Baja",T90)))</formula>
    </cfRule>
    <cfRule type="containsText" dxfId="93" priority="13" operator="containsText" text="Muy Alta">
      <formula>NOT(ISERROR(SEARCH("Muy Alta",T90)))</formula>
    </cfRule>
    <cfRule type="containsText" dxfId="92" priority="14" operator="containsText" text="Alta">
      <formula>NOT(ISERROR(SEARCH("Alta",T90)))</formula>
    </cfRule>
    <cfRule type="containsText" dxfId="91" priority="15" operator="containsText" text="Media">
      <formula>NOT(ISERROR(SEARCH("Media",T90)))</formula>
    </cfRule>
    <cfRule type="containsText" dxfId="90" priority="16" operator="containsText" text="Media">
      <formula>NOT(ISERROR(SEARCH("Media",T90)))</formula>
    </cfRule>
    <cfRule type="containsText" dxfId="89" priority="17" operator="containsText" text="Media">
      <formula>NOT(ISERROR(SEARCH("Media",T90)))</formula>
    </cfRule>
    <cfRule type="containsText" dxfId="88" priority="18" operator="containsText" text="Muy Baja">
      <formula>NOT(ISERROR(SEARCH("Muy Baja",T90)))</formula>
    </cfRule>
    <cfRule type="containsText" dxfId="87" priority="19" operator="containsText" text="Baja">
      <formula>NOT(ISERROR(SEARCH("Baja",T90)))</formula>
    </cfRule>
    <cfRule type="containsText" dxfId="86" priority="20" operator="containsText" text="Muy Baja">
      <formula>NOT(ISERROR(SEARCH("Muy Baja",T90)))</formula>
    </cfRule>
    <cfRule type="containsText" dxfId="85" priority="21" operator="containsText" text="Muy Baja">
      <formula>NOT(ISERROR(SEARCH("Muy Baja",T90)))</formula>
    </cfRule>
    <cfRule type="containsText" dxfId="84" priority="22" operator="containsText" text="Muy Baja">
      <formula>NOT(ISERROR(SEARCH("Muy Baja",T90)))</formula>
    </cfRule>
    <cfRule type="containsText" dxfId="83" priority="23" operator="containsText" text="Muy Baja'Tabla probabilidad'!">
      <formula>NOT(ISERROR(SEARCH("Muy Baja'Tabla probabilidad'!",T90)))</formula>
    </cfRule>
    <cfRule type="containsText" dxfId="82" priority="24" operator="containsText" text="Muy bajo">
      <formula>NOT(ISERROR(SEARCH("Muy bajo",T90)))</formula>
    </cfRule>
    <cfRule type="containsText" dxfId="81" priority="25" operator="containsText" text="Alta">
      <formula>NOT(ISERROR(SEARCH("Alta",T90)))</formula>
    </cfRule>
    <cfRule type="containsText" dxfId="80" priority="26" operator="containsText" text="Media">
      <formula>NOT(ISERROR(SEARCH("Media",T90)))</formula>
    </cfRule>
    <cfRule type="containsText" dxfId="79" priority="27" operator="containsText" text="Baja">
      <formula>NOT(ISERROR(SEARCH("Baja",T90)))</formula>
    </cfRule>
    <cfRule type="containsText" dxfId="78" priority="28" operator="containsText" text="Muy baja">
      <formula>NOT(ISERROR(SEARCH("Muy baja",T90)))</formula>
    </cfRule>
    <cfRule type="cellIs" dxfId="77" priority="31" operator="between">
      <formula>1</formula>
      <formula>2</formula>
    </cfRule>
    <cfRule type="cellIs" dxfId="76" priority="32" operator="between">
      <formula>0</formula>
      <formula>2</formula>
    </cfRule>
  </conditionalFormatting>
  <conditionalFormatting sqref="U90">
    <cfRule type="containsText" dxfId="75" priority="5" operator="containsText" text="Catastrófico">
      <formula>NOT(ISERROR(SEARCH("Catastrófico",U90)))</formula>
    </cfRule>
    <cfRule type="containsText" dxfId="74" priority="6" operator="containsText" text="Mayor">
      <formula>NOT(ISERROR(SEARCH("Mayor",U90)))</formula>
    </cfRule>
    <cfRule type="containsText" dxfId="73" priority="7" operator="containsText" text="Alta">
      <formula>NOT(ISERROR(SEARCH("Alta",U90)))</formula>
    </cfRule>
    <cfRule type="containsText" dxfId="72" priority="8" operator="containsText" text="Moderado">
      <formula>NOT(ISERROR(SEARCH("Moderado",U90)))</formula>
    </cfRule>
    <cfRule type="containsText" dxfId="71" priority="9" operator="containsText" text="Menor">
      <formula>NOT(ISERROR(SEARCH("Menor",U90)))</formula>
    </cfRule>
    <cfRule type="containsText" dxfId="70" priority="10" operator="containsText" text="Leve">
      <formula>NOT(ISERROR(SEARCH("Leve",U90)))</formula>
    </cfRule>
  </conditionalFormatting>
  <conditionalFormatting sqref="V90">
    <cfRule type="containsText" dxfId="69" priority="1" operator="containsText" text="Extremo">
      <formula>NOT(ISERROR(SEARCH("Extremo",V90)))</formula>
    </cfRule>
    <cfRule type="containsText" dxfId="68" priority="2" operator="containsText" text="Alto">
      <formula>NOT(ISERROR(SEARCH("Alto",V90)))</formula>
    </cfRule>
    <cfRule type="containsText" dxfId="67" priority="3" operator="containsText" text="Bajo">
      <formula>NOT(ISERROR(SEARCH("Bajo",V90)))</formula>
    </cfRule>
    <cfRule type="containsText" dxfId="66" priority="4" operator="containsText" text="Moderado">
      <formula>NOT(ISERROR(SEARCH("Moderado",V90)))</formula>
    </cfRule>
  </conditionalFormatting>
  <dataValidations xWindow="536" yWindow="229" count="2">
    <dataValidation allowBlank="1" showInputMessage="1" showErrorMessage="1" prompt="Enunciar cuál es el control" sqref="E10:E11 E35:E38 M40 M70:M92 M15 E30:E33 E53:E60 E45:E51 M10:M12 M30:M32 E40:E43 M20:M22 M61:M62 M50:M51 E13:E28 E95:E98 E65:E79 E91:E92 E81:E89" xr:uid="{00000000-0002-0000-0600-000000000000}"/>
    <dataValidation type="list" allowBlank="1" showInputMessage="1" showErrorMessage="1" sqref="N10:Q99 F10:I99" xr:uid="{00000000-0002-0000-0600-000001000000}">
      <formula1>"SI,NO"</formula1>
    </dataValidation>
  </dataValidations>
  <printOptions horizontalCentered="1"/>
  <pageMargins left="0.70866141732283472" right="0.70866141732283472" top="0.74803149606299213" bottom="0.74803149606299213" header="0.31496062992125984" footer="0.31496062992125984"/>
  <pageSetup scale="32" fitToHeight="0" orientation="landscape" r:id="rId1"/>
  <drawing r:id="rId2"/>
  <extLst>
    <ext xmlns:x14="http://schemas.microsoft.com/office/spreadsheetml/2009/9/main" uri="{78C0D931-6437-407d-A8EE-F0AAD7539E65}">
      <x14:conditionalFormattings>
        <x14:conditionalFormatting xmlns:xm="http://schemas.microsoft.com/office/excel/2006/main">
          <x14:cfRule type="containsText" priority="517" operator="containsText" id="{877E8953-578D-45F2-A4D3-A91A39387986}">
            <xm:f>NOT(ISERROR(SEARCH('8- Políticas de Administración '!$B$5,T10)))</xm:f>
            <xm:f>'8- Políticas de Administración '!$B$5</xm:f>
            <x14:dxf>
              <font>
                <color rgb="FF006100"/>
              </font>
              <fill>
                <patternFill>
                  <bgColor rgb="FFC6EFCE"/>
                </patternFill>
              </fill>
            </x14:dxf>
          </x14:cfRule>
          <x14:cfRule type="containsText" priority="518" operator="containsText" id="{5790250D-E3CC-4EBD-835F-F5F4C0703B76}">
            <xm:f>NOT(ISERROR(SEARCH('8- Políticas de Administración '!$B$5,T10)))</xm:f>
            <xm:f>'8- Políticas de Administración '!$B$5</xm:f>
            <x14:dxf>
              <font>
                <color rgb="FF9C0006"/>
              </font>
              <fill>
                <patternFill>
                  <bgColor rgb="FFFFC7CE"/>
                </patternFill>
              </fill>
            </x14:dxf>
          </x14:cfRule>
          <xm:sqref>T10 T20 T30</xm:sqref>
        </x14:conditionalFormatting>
        <x14:conditionalFormatting xmlns:xm="http://schemas.microsoft.com/office/excel/2006/main">
          <x14:cfRule type="containsText" priority="287" operator="containsText" id="{A5173A80-D256-4C96-9694-525C9DB1E3BD}">
            <xm:f>NOT(ISERROR(SEARCH('8- Políticas de Administración '!$B$5,T40)))</xm:f>
            <xm:f>'8- Políticas de Administración '!$B$5</xm:f>
            <x14:dxf>
              <font>
                <color rgb="FF006100"/>
              </font>
              <fill>
                <patternFill>
                  <bgColor rgb="FFC6EFCE"/>
                </patternFill>
              </fill>
            </x14:dxf>
          </x14:cfRule>
          <x14:cfRule type="containsText" priority="288" operator="containsText" id="{FB927DED-08A8-4972-857B-A4A884F0DD0D}">
            <xm:f>NOT(ISERROR(SEARCH('8- Políticas de Administración '!$B$5,T40)))</xm:f>
            <xm:f>'8- Políticas de Administración '!$B$5</xm:f>
            <x14:dxf>
              <font>
                <color rgb="FF9C0006"/>
              </font>
              <fill>
                <patternFill>
                  <bgColor rgb="FFFFC7CE"/>
                </patternFill>
              </fill>
            </x14:dxf>
          </x14:cfRule>
          <xm:sqref>T40</xm:sqref>
        </x14:conditionalFormatting>
        <x14:conditionalFormatting xmlns:xm="http://schemas.microsoft.com/office/excel/2006/main">
          <x14:cfRule type="containsText" priority="61" operator="containsText" id="{ADE80DBC-25DB-4C91-949B-C7D172DA4BF7}">
            <xm:f>NOT(ISERROR(SEARCH('8- Políticas de Administración '!$B$5,T50)))</xm:f>
            <xm:f>'8- Políticas de Administración '!$B$5</xm:f>
            <x14:dxf>
              <font>
                <color rgb="FF006100"/>
              </font>
              <fill>
                <patternFill>
                  <bgColor rgb="FFC6EFCE"/>
                </patternFill>
              </fill>
            </x14:dxf>
          </x14:cfRule>
          <x14:cfRule type="containsText" priority="62" operator="containsText" id="{59655B22-A859-4A28-83FF-F185FFB774C2}">
            <xm:f>NOT(ISERROR(SEARCH('8- Políticas de Administración '!$B$5,T50)))</xm:f>
            <xm:f>'8- Políticas de Administración '!$B$5</xm:f>
            <x14:dxf>
              <font>
                <color rgb="FF9C0006"/>
              </font>
              <fill>
                <patternFill>
                  <bgColor rgb="FFFFC7CE"/>
                </patternFill>
              </fill>
            </x14:dxf>
          </x14:cfRule>
          <xm:sqref>T50 T60 T70 T80</xm:sqref>
        </x14:conditionalFormatting>
        <x14:conditionalFormatting xmlns:xm="http://schemas.microsoft.com/office/excel/2006/main">
          <x14:cfRule type="containsText" priority="29" operator="containsText" id="{E015421C-BE7F-4F45-97E6-D9B1F91F6C21}">
            <xm:f>NOT(ISERROR(SEARCH('8- Políticas de Administración '!$B$5,T90)))</xm:f>
            <xm:f>'8- Políticas de Administración '!$B$5</xm:f>
            <x14:dxf>
              <font>
                <color rgb="FF006100"/>
              </font>
              <fill>
                <patternFill>
                  <bgColor rgb="FFC6EFCE"/>
                </patternFill>
              </fill>
            </x14:dxf>
          </x14:cfRule>
          <x14:cfRule type="containsText" priority="30" operator="containsText" id="{A2EE5E88-DFF1-4437-82DF-337D34E6CF7E}">
            <xm:f>NOT(ISERROR(SEARCH('8- Políticas de Administración '!$B$5,T90)))</xm:f>
            <xm:f>'8- Políticas de Administración '!$B$5</xm:f>
            <x14:dxf>
              <font>
                <color rgb="FF9C0006"/>
              </font>
              <fill>
                <patternFill>
                  <bgColor rgb="FFFFC7CE"/>
                </patternFill>
              </fill>
            </x14:dxf>
          </x14:cfRule>
          <xm:sqref>T90</xm:sqref>
        </x14:conditionalFormatting>
      </x14:conditionalFormatting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theme="4" tint="-0.249977111117893"/>
    <pageSetUpPr fitToPage="1"/>
  </sheetPr>
  <dimension ref="A1:JI99"/>
  <sheetViews>
    <sheetView showGridLines="0" topLeftCell="A7" zoomScale="77" zoomScaleNormal="77" zoomScalePageLayoutView="70" workbookViewId="0">
      <pane ySplit="3" topLeftCell="A10" activePane="bottomLeft" state="frozen"/>
      <selection activeCell="A7" sqref="A7"/>
      <selection pane="bottomLeft" activeCell="W32" sqref="W32"/>
    </sheetView>
  </sheetViews>
  <sheetFormatPr baseColWidth="10" defaultColWidth="11.42578125" defaultRowHeight="15"/>
  <cols>
    <col min="1" max="1" width="5.42578125" customWidth="1"/>
    <col min="2" max="2" width="25.28515625" customWidth="1"/>
    <col min="3" max="3" width="48.5703125" customWidth="1"/>
    <col min="4" max="4" width="25.28515625" hidden="1" customWidth="1"/>
    <col min="5" max="5" width="43" hidden="1" customWidth="1"/>
    <col min="6" max="6" width="20.28515625" customWidth="1"/>
    <col min="7" max="7" width="18.5703125" customWidth="1"/>
    <col min="8" max="8" width="22.7109375" customWidth="1"/>
    <col min="9" max="9" width="2.7109375" style="2" customWidth="1"/>
    <col min="10" max="10" width="18.28515625" customWidth="1"/>
    <col min="11" max="11" width="16.7109375" customWidth="1"/>
    <col min="12" max="12" width="21.5703125" style="26" hidden="1" customWidth="1"/>
    <col min="13" max="13" width="16.7109375" customWidth="1"/>
    <col min="14" max="14" width="17.42578125" customWidth="1"/>
    <col min="15" max="15" width="32.28515625" style="15" customWidth="1"/>
    <col min="16" max="16" width="17.42578125" style="15" customWidth="1"/>
    <col min="17" max="17" width="18.7109375" style="15" customWidth="1"/>
    <col min="18" max="269" width="11.42578125" style="15"/>
    <col min="270" max="16384" width="11.42578125" style="20"/>
  </cols>
  <sheetData>
    <row r="1" spans="1:269" s="17" customFormat="1" ht="27.75" customHeight="1">
      <c r="A1" s="627"/>
      <c r="B1" s="627"/>
      <c r="C1" s="627"/>
      <c r="D1" s="627"/>
      <c r="E1" s="627"/>
      <c r="F1" s="621" t="s">
        <v>488</v>
      </c>
      <c r="G1" s="621"/>
      <c r="H1" s="621"/>
      <c r="I1" s="621"/>
      <c r="J1" s="621"/>
      <c r="K1" s="621"/>
      <c r="L1" s="621"/>
      <c r="M1" s="621"/>
      <c r="N1" s="621"/>
      <c r="O1" s="621"/>
      <c r="P1" s="621"/>
      <c r="Q1" s="621"/>
      <c r="R1" s="16"/>
      <c r="S1" s="16"/>
      <c r="T1" s="16"/>
      <c r="U1" s="16"/>
      <c r="V1" s="16"/>
      <c r="W1" s="16"/>
      <c r="X1" s="16"/>
      <c r="Y1" s="16"/>
      <c r="Z1" s="16"/>
      <c r="AA1" s="16"/>
      <c r="AB1" s="16"/>
      <c r="AC1" s="16"/>
      <c r="AD1" s="16"/>
      <c r="AE1" s="16"/>
      <c r="AF1" s="16"/>
      <c r="AG1" s="16"/>
      <c r="AH1" s="16"/>
      <c r="AI1" s="16"/>
      <c r="AJ1" s="16"/>
      <c r="AK1" s="16"/>
      <c r="AL1" s="16"/>
      <c r="AM1" s="16"/>
      <c r="AN1" s="16"/>
      <c r="AO1" s="16"/>
      <c r="AP1" s="16"/>
      <c r="AQ1" s="16"/>
      <c r="AR1" s="16"/>
      <c r="AS1" s="16"/>
      <c r="AT1" s="16"/>
      <c r="AU1" s="16"/>
      <c r="AV1" s="16"/>
      <c r="AW1" s="16"/>
      <c r="AX1" s="16"/>
      <c r="AY1" s="16"/>
      <c r="AZ1" s="16"/>
      <c r="BA1" s="16"/>
      <c r="BB1" s="16"/>
      <c r="BC1" s="16"/>
      <c r="BD1" s="16"/>
      <c r="BE1" s="16"/>
      <c r="BF1" s="16"/>
      <c r="BG1" s="16"/>
      <c r="BH1" s="16"/>
      <c r="BI1" s="16"/>
      <c r="BJ1" s="16"/>
      <c r="BK1" s="16"/>
      <c r="BL1" s="16"/>
      <c r="BM1" s="16"/>
      <c r="BN1" s="16"/>
      <c r="BO1" s="16"/>
      <c r="BP1" s="16"/>
      <c r="BQ1" s="16"/>
      <c r="BR1" s="16"/>
      <c r="BS1" s="16"/>
      <c r="BT1" s="16"/>
      <c r="BU1" s="16"/>
      <c r="BV1" s="16"/>
      <c r="BW1" s="16"/>
      <c r="BX1" s="16"/>
      <c r="BY1" s="16"/>
      <c r="BZ1" s="16"/>
      <c r="CA1" s="16"/>
      <c r="CB1" s="16"/>
      <c r="CC1" s="16"/>
      <c r="CD1" s="16"/>
      <c r="CE1" s="16"/>
      <c r="CF1" s="16"/>
      <c r="CG1" s="16"/>
      <c r="CH1" s="16"/>
      <c r="CI1" s="16"/>
      <c r="CJ1" s="16"/>
      <c r="CK1" s="16"/>
      <c r="CL1" s="16"/>
      <c r="CM1" s="16"/>
      <c r="CN1" s="16"/>
      <c r="CO1" s="16"/>
      <c r="CP1" s="16"/>
      <c r="CQ1" s="16"/>
      <c r="CR1" s="16"/>
      <c r="CS1" s="16"/>
      <c r="CT1" s="16"/>
      <c r="CU1" s="16"/>
      <c r="CV1" s="16"/>
      <c r="CW1" s="16"/>
      <c r="CX1" s="16"/>
      <c r="CY1" s="16"/>
      <c r="CZ1" s="16"/>
      <c r="DA1" s="16"/>
      <c r="DB1" s="16"/>
      <c r="DC1" s="16"/>
      <c r="DD1" s="16"/>
      <c r="DE1" s="16"/>
      <c r="DF1" s="16"/>
      <c r="DG1" s="16"/>
      <c r="DH1" s="16"/>
      <c r="DI1" s="16"/>
      <c r="DJ1" s="16"/>
      <c r="DK1" s="16"/>
      <c r="DL1" s="16"/>
      <c r="DM1" s="16"/>
      <c r="DN1" s="16"/>
      <c r="DO1" s="16"/>
      <c r="DP1" s="16"/>
      <c r="DQ1" s="16"/>
      <c r="DR1" s="16"/>
      <c r="DS1" s="16"/>
      <c r="DT1" s="16"/>
      <c r="DU1" s="16"/>
      <c r="DV1" s="16"/>
      <c r="DW1" s="16"/>
      <c r="DX1" s="16"/>
      <c r="DY1" s="16"/>
      <c r="DZ1" s="16"/>
      <c r="EA1" s="16"/>
      <c r="EB1" s="16"/>
      <c r="EC1" s="16"/>
      <c r="ED1" s="16"/>
      <c r="EE1" s="16"/>
      <c r="EF1" s="16"/>
      <c r="EG1" s="16"/>
      <c r="EH1" s="16"/>
      <c r="EI1" s="16"/>
      <c r="EJ1" s="16"/>
      <c r="EK1" s="16"/>
      <c r="EL1" s="16"/>
      <c r="EM1" s="16"/>
      <c r="EN1" s="16"/>
      <c r="EO1" s="16"/>
      <c r="EP1" s="16"/>
      <c r="EQ1" s="16"/>
      <c r="ER1" s="16"/>
      <c r="ES1" s="16"/>
      <c r="ET1" s="16"/>
      <c r="EU1" s="16"/>
      <c r="EV1" s="16"/>
      <c r="EW1" s="16"/>
      <c r="EX1" s="16"/>
      <c r="EY1" s="16"/>
      <c r="EZ1" s="16"/>
      <c r="FA1" s="16"/>
      <c r="FB1" s="16"/>
      <c r="FC1" s="16"/>
      <c r="FD1" s="16"/>
      <c r="FE1" s="16"/>
      <c r="FF1" s="16"/>
      <c r="FG1" s="16"/>
      <c r="FH1" s="16"/>
      <c r="FI1" s="16"/>
      <c r="FJ1" s="16"/>
      <c r="FK1" s="16"/>
      <c r="FL1" s="16"/>
      <c r="FM1" s="16"/>
      <c r="FN1" s="16"/>
      <c r="FO1" s="16"/>
      <c r="FP1" s="16"/>
      <c r="FQ1" s="16"/>
      <c r="FR1" s="16"/>
      <c r="FS1" s="16"/>
      <c r="FT1" s="16"/>
      <c r="FU1" s="16"/>
      <c r="FV1" s="16"/>
      <c r="FW1" s="16"/>
      <c r="FX1" s="16"/>
      <c r="FY1" s="16"/>
      <c r="FZ1" s="16"/>
      <c r="GA1" s="16"/>
      <c r="GB1" s="16"/>
      <c r="GC1" s="16"/>
      <c r="GD1" s="16"/>
      <c r="GE1" s="16"/>
      <c r="GF1" s="16"/>
      <c r="GG1" s="16"/>
      <c r="GH1" s="16"/>
      <c r="GI1" s="16"/>
      <c r="GJ1" s="16"/>
      <c r="GK1" s="16"/>
      <c r="GL1" s="16"/>
      <c r="GM1" s="16"/>
      <c r="GN1" s="16"/>
      <c r="GO1" s="16"/>
      <c r="GP1" s="16"/>
      <c r="GQ1" s="16"/>
      <c r="GR1" s="16"/>
      <c r="GS1" s="16"/>
      <c r="GT1" s="16"/>
      <c r="GU1" s="16"/>
      <c r="GV1" s="16"/>
      <c r="GW1" s="16"/>
      <c r="GX1" s="16"/>
      <c r="GY1" s="16"/>
      <c r="GZ1" s="16"/>
      <c r="HA1" s="16"/>
      <c r="HB1" s="16"/>
      <c r="HC1" s="16"/>
      <c r="HD1" s="16"/>
      <c r="HE1" s="16"/>
      <c r="HF1" s="16"/>
      <c r="HG1" s="16"/>
      <c r="HH1" s="16"/>
      <c r="HI1" s="16"/>
      <c r="HJ1" s="16"/>
      <c r="HK1" s="16"/>
      <c r="HL1" s="16"/>
      <c r="HM1" s="16"/>
      <c r="HN1" s="16"/>
      <c r="HO1" s="16"/>
      <c r="HP1" s="16"/>
      <c r="HQ1" s="16"/>
      <c r="HR1" s="16"/>
      <c r="HS1" s="16"/>
      <c r="HT1" s="16"/>
      <c r="HU1" s="16"/>
      <c r="HV1" s="16"/>
      <c r="HW1" s="16"/>
      <c r="HX1" s="16"/>
      <c r="HY1" s="16"/>
      <c r="HZ1" s="16"/>
      <c r="IA1" s="16"/>
      <c r="IB1" s="16"/>
      <c r="IC1" s="16"/>
      <c r="ID1" s="16"/>
      <c r="IE1" s="16"/>
      <c r="IF1" s="16"/>
      <c r="IG1" s="16"/>
      <c r="IH1" s="16"/>
      <c r="II1" s="16"/>
      <c r="IJ1" s="16"/>
      <c r="IK1" s="16"/>
      <c r="IL1" s="16"/>
      <c r="IM1" s="16"/>
      <c r="IN1" s="16"/>
      <c r="IO1" s="16"/>
      <c r="IP1" s="16"/>
      <c r="IQ1" s="16"/>
      <c r="IR1" s="16"/>
      <c r="IS1" s="16"/>
      <c r="IT1" s="16"/>
      <c r="IU1" s="16"/>
      <c r="IV1" s="16"/>
      <c r="IW1" s="16"/>
      <c r="IX1" s="16"/>
      <c r="IY1" s="16"/>
      <c r="IZ1" s="16"/>
      <c r="JA1" s="16"/>
      <c r="JB1" s="16"/>
      <c r="JC1" s="16"/>
      <c r="JD1" s="16"/>
      <c r="JE1" s="16"/>
      <c r="JF1" s="16"/>
      <c r="JG1" s="16"/>
      <c r="JH1" s="16"/>
      <c r="JI1" s="16"/>
    </row>
    <row r="2" spans="1:269" s="17" customFormat="1" ht="27" customHeight="1">
      <c r="A2" s="627"/>
      <c r="B2" s="627"/>
      <c r="C2" s="627"/>
      <c r="D2" s="627"/>
      <c r="E2" s="627"/>
      <c r="F2" s="621"/>
      <c r="G2" s="621"/>
      <c r="H2" s="621"/>
      <c r="I2" s="621"/>
      <c r="J2" s="621"/>
      <c r="K2" s="621"/>
      <c r="L2" s="621"/>
      <c r="M2" s="621"/>
      <c r="N2" s="621"/>
      <c r="O2" s="621"/>
      <c r="P2" s="621"/>
      <c r="Q2" s="621"/>
      <c r="R2" s="16"/>
      <c r="S2" s="16"/>
      <c r="T2" s="16"/>
      <c r="U2" s="16"/>
      <c r="V2" s="16"/>
      <c r="W2" s="16"/>
      <c r="X2" s="16"/>
      <c r="Y2" s="16"/>
      <c r="Z2" s="16"/>
      <c r="AA2" s="16"/>
      <c r="AB2" s="16"/>
      <c r="AC2" s="16"/>
      <c r="AD2" s="16"/>
      <c r="AE2" s="16"/>
      <c r="AF2" s="16"/>
      <c r="AG2" s="16"/>
      <c r="AH2" s="16"/>
      <c r="AI2" s="16"/>
      <c r="AJ2" s="16"/>
      <c r="AK2" s="16"/>
      <c r="AL2" s="16"/>
      <c r="AM2" s="16"/>
      <c r="AN2" s="16"/>
      <c r="AO2" s="16"/>
      <c r="AP2" s="16"/>
      <c r="AQ2" s="16"/>
      <c r="AR2" s="16"/>
      <c r="AS2" s="16"/>
      <c r="AT2" s="16"/>
      <c r="AU2" s="16"/>
      <c r="AV2" s="16"/>
      <c r="AW2" s="16"/>
      <c r="AX2" s="16"/>
      <c r="AY2" s="16"/>
      <c r="AZ2" s="16"/>
      <c r="BA2" s="16"/>
      <c r="BB2" s="16"/>
      <c r="BC2" s="16"/>
      <c r="BD2" s="16"/>
      <c r="BE2" s="16"/>
      <c r="BF2" s="16"/>
      <c r="BG2" s="16"/>
      <c r="BH2" s="16"/>
      <c r="BI2" s="16"/>
      <c r="BJ2" s="16"/>
      <c r="BK2" s="16"/>
      <c r="BL2" s="16"/>
      <c r="BM2" s="16"/>
      <c r="BN2" s="16"/>
      <c r="BO2" s="16"/>
      <c r="BP2" s="16"/>
      <c r="BQ2" s="16"/>
      <c r="BR2" s="16"/>
      <c r="BS2" s="16"/>
      <c r="BT2" s="16"/>
      <c r="BU2" s="16"/>
      <c r="BV2" s="16"/>
      <c r="BW2" s="16"/>
      <c r="BX2" s="16"/>
      <c r="BY2" s="16"/>
      <c r="BZ2" s="16"/>
      <c r="CA2" s="16"/>
      <c r="CB2" s="16"/>
      <c r="CC2" s="16"/>
      <c r="CD2" s="16"/>
      <c r="CE2" s="16"/>
      <c r="CF2" s="16"/>
      <c r="CG2" s="16"/>
      <c r="CH2" s="16"/>
      <c r="CI2" s="16"/>
      <c r="CJ2" s="16"/>
      <c r="CK2" s="16"/>
      <c r="CL2" s="16"/>
      <c r="CM2" s="16"/>
      <c r="CN2" s="16"/>
      <c r="CO2" s="16"/>
      <c r="CP2" s="16"/>
      <c r="CQ2" s="16"/>
      <c r="CR2" s="16"/>
      <c r="CS2" s="16"/>
      <c r="CT2" s="16"/>
      <c r="CU2" s="16"/>
      <c r="CV2" s="16"/>
      <c r="CW2" s="16"/>
      <c r="CX2" s="16"/>
      <c r="CY2" s="16"/>
      <c r="CZ2" s="16"/>
      <c r="DA2" s="16"/>
      <c r="DB2" s="16"/>
      <c r="DC2" s="16"/>
      <c r="DD2" s="16"/>
      <c r="DE2" s="16"/>
      <c r="DF2" s="16"/>
      <c r="DG2" s="16"/>
      <c r="DH2" s="16"/>
      <c r="DI2" s="16"/>
      <c r="DJ2" s="16"/>
      <c r="DK2" s="16"/>
      <c r="DL2" s="16"/>
      <c r="DM2" s="16"/>
      <c r="DN2" s="16"/>
      <c r="DO2" s="16"/>
      <c r="DP2" s="16"/>
      <c r="DQ2" s="16"/>
      <c r="DR2" s="16"/>
      <c r="DS2" s="16"/>
      <c r="DT2" s="16"/>
      <c r="DU2" s="16"/>
      <c r="DV2" s="16"/>
      <c r="DW2" s="16"/>
      <c r="DX2" s="16"/>
      <c r="DY2" s="16"/>
      <c r="DZ2" s="16"/>
      <c r="EA2" s="16"/>
      <c r="EB2" s="16"/>
      <c r="EC2" s="16"/>
      <c r="ED2" s="16"/>
      <c r="EE2" s="16"/>
      <c r="EF2" s="16"/>
      <c r="EG2" s="16"/>
      <c r="EH2" s="16"/>
      <c r="EI2" s="16"/>
      <c r="EJ2" s="16"/>
      <c r="EK2" s="16"/>
      <c r="EL2" s="16"/>
      <c r="EM2" s="16"/>
      <c r="EN2" s="16"/>
      <c r="EO2" s="16"/>
      <c r="EP2" s="16"/>
      <c r="EQ2" s="16"/>
      <c r="ER2" s="16"/>
      <c r="ES2" s="16"/>
      <c r="ET2" s="16"/>
      <c r="EU2" s="16"/>
      <c r="EV2" s="16"/>
      <c r="EW2" s="16"/>
      <c r="EX2" s="16"/>
      <c r="EY2" s="16"/>
      <c r="EZ2" s="16"/>
      <c r="FA2" s="16"/>
      <c r="FB2" s="16"/>
      <c r="FC2" s="16"/>
      <c r="FD2" s="16"/>
      <c r="FE2" s="16"/>
      <c r="FF2" s="16"/>
      <c r="FG2" s="16"/>
      <c r="FH2" s="16"/>
      <c r="FI2" s="16"/>
      <c r="FJ2" s="16"/>
      <c r="FK2" s="16"/>
      <c r="FL2" s="16"/>
      <c r="FM2" s="16"/>
      <c r="FN2" s="16"/>
      <c r="FO2" s="16"/>
      <c r="FP2" s="16"/>
      <c r="FQ2" s="16"/>
      <c r="FR2" s="16"/>
      <c r="FS2" s="16"/>
      <c r="FT2" s="16"/>
      <c r="FU2" s="16"/>
      <c r="FV2" s="16"/>
      <c r="FW2" s="16"/>
      <c r="FX2" s="16"/>
      <c r="FY2" s="16"/>
      <c r="FZ2" s="16"/>
      <c r="GA2" s="16"/>
      <c r="GB2" s="16"/>
      <c r="GC2" s="16"/>
      <c r="GD2" s="16"/>
      <c r="GE2" s="16"/>
      <c r="GF2" s="16"/>
      <c r="GG2" s="16"/>
      <c r="GH2" s="16"/>
      <c r="GI2" s="16"/>
      <c r="GJ2" s="16"/>
      <c r="GK2" s="16"/>
      <c r="GL2" s="16"/>
      <c r="GM2" s="16"/>
      <c r="GN2" s="16"/>
      <c r="GO2" s="16"/>
      <c r="GP2" s="16"/>
      <c r="GQ2" s="16"/>
      <c r="GR2" s="16"/>
      <c r="GS2" s="16"/>
      <c r="GT2" s="16"/>
      <c r="GU2" s="16"/>
      <c r="GV2" s="16"/>
      <c r="GW2" s="16"/>
      <c r="GX2" s="16"/>
      <c r="GY2" s="16"/>
      <c r="GZ2" s="16"/>
      <c r="HA2" s="16"/>
      <c r="HB2" s="16"/>
      <c r="HC2" s="16"/>
      <c r="HD2" s="16"/>
      <c r="HE2" s="16"/>
      <c r="HF2" s="16"/>
      <c r="HG2" s="16"/>
      <c r="HH2" s="16"/>
      <c r="HI2" s="16"/>
      <c r="HJ2" s="16"/>
      <c r="HK2" s="16"/>
      <c r="HL2" s="16"/>
      <c r="HM2" s="16"/>
      <c r="HN2" s="16"/>
      <c r="HO2" s="16"/>
      <c r="HP2" s="16"/>
      <c r="HQ2" s="16"/>
      <c r="HR2" s="16"/>
      <c r="HS2" s="16"/>
      <c r="HT2" s="16"/>
      <c r="HU2" s="16"/>
      <c r="HV2" s="16"/>
      <c r="HW2" s="16"/>
      <c r="HX2" s="16"/>
      <c r="HY2" s="16"/>
      <c r="HZ2" s="16"/>
      <c r="IA2" s="16"/>
      <c r="IB2" s="16"/>
      <c r="IC2" s="16"/>
      <c r="ID2" s="16"/>
      <c r="IE2" s="16"/>
      <c r="IF2" s="16"/>
      <c r="IG2" s="16"/>
      <c r="IH2" s="16"/>
      <c r="II2" s="16"/>
      <c r="IJ2" s="16"/>
      <c r="IK2" s="16"/>
      <c r="IL2" s="16"/>
      <c r="IM2" s="16"/>
      <c r="IN2" s="16"/>
      <c r="IO2" s="16"/>
      <c r="IP2" s="16"/>
      <c r="IQ2" s="16"/>
      <c r="IR2" s="16"/>
      <c r="IS2" s="16"/>
      <c r="IT2" s="16"/>
      <c r="IU2" s="16"/>
      <c r="IV2" s="16"/>
      <c r="IW2" s="16"/>
      <c r="IX2" s="16"/>
      <c r="IY2" s="16"/>
      <c r="IZ2" s="16"/>
      <c r="JA2" s="16"/>
      <c r="JB2" s="16"/>
      <c r="JC2" s="16"/>
      <c r="JD2" s="16"/>
      <c r="JE2" s="16"/>
      <c r="JF2" s="16"/>
      <c r="JG2" s="16"/>
      <c r="JH2" s="16"/>
      <c r="JI2" s="16"/>
    </row>
    <row r="3" spans="1:269" s="17" customFormat="1" ht="27" customHeight="1">
      <c r="A3" s="627"/>
      <c r="B3" s="627"/>
      <c r="C3" s="627"/>
      <c r="D3" s="627"/>
      <c r="E3" s="627"/>
      <c r="F3" s="621"/>
      <c r="G3" s="621"/>
      <c r="H3" s="621"/>
      <c r="I3" s="621"/>
      <c r="J3" s="621"/>
      <c r="K3" s="621"/>
      <c r="L3" s="621"/>
      <c r="M3" s="621"/>
      <c r="N3" s="621"/>
      <c r="O3" s="621"/>
      <c r="P3" s="621"/>
      <c r="Q3" s="621"/>
      <c r="R3" s="16"/>
      <c r="S3" s="16"/>
      <c r="T3" s="16"/>
      <c r="U3" s="16"/>
      <c r="V3" s="16"/>
      <c r="W3" s="16"/>
      <c r="X3" s="16"/>
      <c r="Y3" s="16"/>
      <c r="Z3" s="16"/>
      <c r="AA3" s="16"/>
      <c r="AB3" s="16"/>
      <c r="AC3" s="16"/>
      <c r="AD3" s="16"/>
      <c r="AE3" s="16"/>
      <c r="AF3" s="16"/>
      <c r="AG3" s="16"/>
      <c r="AH3" s="16"/>
      <c r="AI3" s="16"/>
      <c r="AJ3" s="16"/>
      <c r="AK3" s="16"/>
      <c r="AL3" s="16"/>
      <c r="AM3" s="16"/>
      <c r="AN3" s="16"/>
      <c r="AO3" s="16"/>
      <c r="AP3" s="16"/>
      <c r="AQ3" s="16"/>
      <c r="AR3" s="16"/>
      <c r="AS3" s="16"/>
      <c r="AT3" s="16"/>
      <c r="AU3" s="16"/>
      <c r="AV3" s="16"/>
      <c r="AW3" s="16"/>
      <c r="AX3" s="16"/>
      <c r="AY3" s="16"/>
      <c r="AZ3" s="16"/>
      <c r="BA3" s="16"/>
      <c r="BB3" s="16"/>
      <c r="BC3" s="16"/>
      <c r="BD3" s="16"/>
      <c r="BE3" s="16"/>
      <c r="BF3" s="16"/>
      <c r="BG3" s="16"/>
      <c r="BH3" s="16"/>
      <c r="BI3" s="16"/>
      <c r="BJ3" s="16"/>
      <c r="BK3" s="16"/>
      <c r="BL3" s="16"/>
      <c r="BM3" s="16"/>
      <c r="BN3" s="16"/>
      <c r="BO3" s="16"/>
      <c r="BP3" s="16"/>
      <c r="BQ3" s="16"/>
      <c r="BR3" s="16"/>
      <c r="BS3" s="16"/>
      <c r="BT3" s="16"/>
      <c r="BU3" s="16"/>
      <c r="BV3" s="16"/>
      <c r="BW3" s="16"/>
      <c r="BX3" s="16"/>
      <c r="BY3" s="16"/>
      <c r="BZ3" s="16"/>
      <c r="CA3" s="16"/>
      <c r="CB3" s="16"/>
      <c r="CC3" s="16"/>
      <c r="CD3" s="16"/>
      <c r="CE3" s="16"/>
      <c r="CF3" s="16"/>
      <c r="CG3" s="16"/>
      <c r="CH3" s="16"/>
      <c r="CI3" s="16"/>
      <c r="CJ3" s="16"/>
      <c r="CK3" s="16"/>
      <c r="CL3" s="16"/>
      <c r="CM3" s="16"/>
      <c r="CN3" s="16"/>
      <c r="CO3" s="16"/>
      <c r="CP3" s="16"/>
      <c r="CQ3" s="16"/>
      <c r="CR3" s="16"/>
      <c r="CS3" s="16"/>
      <c r="CT3" s="16"/>
      <c r="CU3" s="16"/>
      <c r="CV3" s="16"/>
      <c r="CW3" s="16"/>
      <c r="CX3" s="16"/>
      <c r="CY3" s="16"/>
      <c r="CZ3" s="16"/>
      <c r="DA3" s="16"/>
      <c r="DB3" s="16"/>
      <c r="DC3" s="16"/>
      <c r="DD3" s="16"/>
      <c r="DE3" s="16"/>
      <c r="DF3" s="16"/>
      <c r="DG3" s="16"/>
      <c r="DH3" s="16"/>
      <c r="DI3" s="16"/>
      <c r="DJ3" s="16"/>
      <c r="DK3" s="16"/>
      <c r="DL3" s="16"/>
      <c r="DM3" s="16"/>
      <c r="DN3" s="16"/>
      <c r="DO3" s="16"/>
      <c r="DP3" s="16"/>
      <c r="DQ3" s="16"/>
      <c r="DR3" s="16"/>
      <c r="DS3" s="16"/>
      <c r="DT3" s="16"/>
      <c r="DU3" s="16"/>
      <c r="DV3" s="16"/>
      <c r="DW3" s="16"/>
      <c r="DX3" s="16"/>
      <c r="DY3" s="16"/>
      <c r="DZ3" s="16"/>
      <c r="EA3" s="16"/>
      <c r="EB3" s="16"/>
      <c r="EC3" s="16"/>
      <c r="ED3" s="16"/>
      <c r="EE3" s="16"/>
      <c r="EF3" s="16"/>
      <c r="EG3" s="16"/>
      <c r="EH3" s="16"/>
      <c r="EI3" s="16"/>
      <c r="EJ3" s="16"/>
      <c r="EK3" s="16"/>
      <c r="EL3" s="16"/>
      <c r="EM3" s="16"/>
      <c r="EN3" s="16"/>
      <c r="EO3" s="16"/>
      <c r="EP3" s="16"/>
      <c r="EQ3" s="16"/>
      <c r="ER3" s="16"/>
      <c r="ES3" s="16"/>
      <c r="ET3" s="16"/>
      <c r="EU3" s="16"/>
      <c r="EV3" s="16"/>
      <c r="EW3" s="16"/>
      <c r="EX3" s="16"/>
      <c r="EY3" s="16"/>
      <c r="EZ3" s="16"/>
      <c r="FA3" s="16"/>
      <c r="FB3" s="16"/>
      <c r="FC3" s="16"/>
      <c r="FD3" s="16"/>
      <c r="FE3" s="16"/>
      <c r="FF3" s="16"/>
      <c r="FG3" s="16"/>
      <c r="FH3" s="16"/>
      <c r="FI3" s="16"/>
      <c r="FJ3" s="16"/>
      <c r="FK3" s="16"/>
      <c r="FL3" s="16"/>
      <c r="FM3" s="16"/>
      <c r="FN3" s="16"/>
      <c r="FO3" s="16"/>
      <c r="FP3" s="16"/>
      <c r="FQ3" s="16"/>
      <c r="FR3" s="16"/>
      <c r="FS3" s="16"/>
      <c r="FT3" s="16"/>
      <c r="FU3" s="16"/>
      <c r="FV3" s="16"/>
      <c r="FW3" s="16"/>
      <c r="FX3" s="16"/>
      <c r="FY3" s="16"/>
      <c r="FZ3" s="16"/>
      <c r="GA3" s="16"/>
      <c r="GB3" s="16"/>
      <c r="GC3" s="16"/>
      <c r="GD3" s="16"/>
      <c r="GE3" s="16"/>
      <c r="GF3" s="16"/>
      <c r="GG3" s="16"/>
      <c r="GH3" s="16"/>
      <c r="GI3" s="16"/>
      <c r="GJ3" s="16"/>
      <c r="GK3" s="16"/>
      <c r="GL3" s="16"/>
      <c r="GM3" s="16"/>
      <c r="GN3" s="16"/>
      <c r="GO3" s="16"/>
      <c r="GP3" s="16"/>
      <c r="GQ3" s="16"/>
      <c r="GR3" s="16"/>
      <c r="GS3" s="16"/>
      <c r="GT3" s="16"/>
      <c r="GU3" s="16"/>
      <c r="GV3" s="16"/>
      <c r="GW3" s="16"/>
      <c r="GX3" s="16"/>
      <c r="GY3" s="16"/>
      <c r="GZ3" s="16"/>
      <c r="HA3" s="16"/>
      <c r="HB3" s="16"/>
      <c r="HC3" s="16"/>
      <c r="HD3" s="16"/>
      <c r="HE3" s="16"/>
      <c r="HF3" s="16"/>
      <c r="HG3" s="16"/>
      <c r="HH3" s="16"/>
      <c r="HI3" s="16"/>
      <c r="HJ3" s="16"/>
      <c r="HK3" s="16"/>
      <c r="HL3" s="16"/>
      <c r="HM3" s="16"/>
      <c r="HN3" s="16"/>
      <c r="HO3" s="16"/>
      <c r="HP3" s="16"/>
      <c r="HQ3" s="16"/>
      <c r="HR3" s="16"/>
      <c r="HS3" s="16"/>
      <c r="HT3" s="16"/>
      <c r="HU3" s="16"/>
      <c r="HV3" s="16"/>
      <c r="HW3" s="16"/>
      <c r="HX3" s="16"/>
      <c r="HY3" s="16"/>
      <c r="HZ3" s="16"/>
      <c r="IA3" s="16"/>
      <c r="IB3" s="16"/>
      <c r="IC3" s="16"/>
      <c r="ID3" s="16"/>
      <c r="IE3" s="16"/>
      <c r="IF3" s="16"/>
      <c r="IG3" s="16"/>
      <c r="IH3" s="16"/>
      <c r="II3" s="16"/>
      <c r="IJ3" s="16"/>
      <c r="IK3" s="16"/>
      <c r="IL3" s="16"/>
      <c r="IM3" s="16"/>
      <c r="IN3" s="16"/>
      <c r="IO3" s="16"/>
      <c r="IP3" s="16"/>
      <c r="IQ3" s="16"/>
      <c r="IR3" s="16"/>
      <c r="IS3" s="16"/>
      <c r="IT3" s="16"/>
      <c r="IU3" s="16"/>
      <c r="IV3" s="16"/>
      <c r="IW3" s="16"/>
      <c r="IX3" s="16"/>
      <c r="IY3" s="16"/>
      <c r="IZ3" s="16"/>
      <c r="JA3" s="16"/>
      <c r="JB3" s="16"/>
      <c r="JC3" s="16"/>
      <c r="JD3" s="16"/>
      <c r="JE3" s="16"/>
      <c r="JF3" s="16"/>
      <c r="JG3" s="16"/>
      <c r="JH3" s="16"/>
      <c r="JI3" s="16"/>
    </row>
    <row r="4" spans="1:269" s="17" customFormat="1" ht="50.25" customHeight="1">
      <c r="A4" s="588" t="s">
        <v>321</v>
      </c>
      <c r="B4" s="588"/>
      <c r="C4" s="590" t="s">
        <v>425</v>
      </c>
      <c r="D4" s="590"/>
      <c r="E4" s="590"/>
      <c r="F4" s="590"/>
      <c r="G4" s="590"/>
      <c r="H4" s="590"/>
      <c r="I4" s="590"/>
      <c r="J4" s="590"/>
      <c r="K4" s="590"/>
      <c r="L4" s="590"/>
      <c r="M4" s="590"/>
      <c r="N4" s="590"/>
      <c r="O4" s="590"/>
      <c r="P4" s="590"/>
      <c r="Q4" s="590"/>
      <c r="R4" s="16"/>
      <c r="S4" s="16"/>
      <c r="T4" s="16"/>
      <c r="U4" s="16"/>
      <c r="V4" s="16"/>
      <c r="W4" s="16"/>
      <c r="X4" s="16"/>
      <c r="Y4" s="16"/>
      <c r="Z4" s="16"/>
      <c r="AA4" s="16"/>
      <c r="AB4" s="16"/>
      <c r="AC4" s="16"/>
      <c r="AD4" s="16"/>
      <c r="AE4" s="16"/>
      <c r="AF4" s="16"/>
      <c r="AG4" s="16"/>
      <c r="AH4" s="16"/>
      <c r="AI4" s="16"/>
      <c r="AJ4" s="16"/>
      <c r="AK4" s="16"/>
      <c r="AL4" s="16"/>
      <c r="AM4" s="16"/>
      <c r="AN4" s="16"/>
      <c r="AO4" s="16"/>
      <c r="AP4" s="16"/>
      <c r="AQ4" s="16"/>
      <c r="AR4" s="16"/>
      <c r="AS4" s="16"/>
      <c r="AT4" s="16"/>
      <c r="AU4" s="16"/>
      <c r="AV4" s="16"/>
      <c r="AW4" s="16"/>
      <c r="AX4" s="16"/>
      <c r="AY4" s="16"/>
      <c r="AZ4" s="16"/>
      <c r="BA4" s="16"/>
      <c r="BB4" s="16"/>
      <c r="BC4" s="16"/>
      <c r="BD4" s="16"/>
      <c r="BE4" s="16"/>
      <c r="BF4" s="16"/>
      <c r="BG4" s="16"/>
      <c r="BH4" s="16"/>
      <c r="BI4" s="16"/>
      <c r="BJ4" s="16"/>
      <c r="BK4" s="16"/>
      <c r="BL4" s="16"/>
      <c r="BM4" s="16"/>
      <c r="BN4" s="16"/>
      <c r="BO4" s="16"/>
      <c r="BP4" s="16"/>
      <c r="BQ4" s="16"/>
      <c r="BR4" s="16"/>
      <c r="BS4" s="16"/>
      <c r="BT4" s="16"/>
      <c r="BU4" s="16"/>
      <c r="BV4" s="16"/>
      <c r="BW4" s="16"/>
      <c r="BX4" s="16"/>
      <c r="BY4" s="16"/>
      <c r="BZ4" s="16"/>
      <c r="CA4" s="16"/>
      <c r="CB4" s="16"/>
      <c r="CC4" s="16"/>
      <c r="CD4" s="16"/>
      <c r="CE4" s="16"/>
      <c r="CF4" s="16"/>
      <c r="CG4" s="16"/>
      <c r="CH4" s="16"/>
      <c r="CI4" s="16"/>
      <c r="CJ4" s="16"/>
      <c r="CK4" s="16"/>
      <c r="CL4" s="16"/>
      <c r="CM4" s="16"/>
      <c r="CN4" s="16"/>
      <c r="CO4" s="16"/>
      <c r="CP4" s="16"/>
      <c r="CQ4" s="16"/>
      <c r="CR4" s="16"/>
      <c r="CS4" s="16"/>
      <c r="CT4" s="16"/>
      <c r="CU4" s="16"/>
      <c r="CV4" s="16"/>
      <c r="CW4" s="16"/>
      <c r="CX4" s="16"/>
      <c r="CY4" s="16"/>
      <c r="CZ4" s="16"/>
      <c r="DA4" s="16"/>
      <c r="DB4" s="16"/>
      <c r="DC4" s="16"/>
      <c r="DD4" s="16"/>
      <c r="DE4" s="16"/>
      <c r="DF4" s="16"/>
      <c r="DG4" s="16"/>
      <c r="DH4" s="16"/>
      <c r="DI4" s="16"/>
      <c r="DJ4" s="16"/>
      <c r="DK4" s="16"/>
      <c r="DL4" s="16"/>
      <c r="DM4" s="16"/>
      <c r="DN4" s="16"/>
      <c r="DO4" s="16"/>
      <c r="DP4" s="16"/>
      <c r="DQ4" s="16"/>
      <c r="DR4" s="16"/>
      <c r="DS4" s="16"/>
      <c r="DT4" s="16"/>
      <c r="DU4" s="16"/>
      <c r="DV4" s="16"/>
      <c r="DW4" s="16"/>
      <c r="DX4" s="16"/>
      <c r="DY4" s="16"/>
      <c r="DZ4" s="16"/>
      <c r="EA4" s="16"/>
      <c r="EB4" s="16"/>
      <c r="EC4" s="16"/>
      <c r="ED4" s="16"/>
      <c r="EE4" s="16"/>
      <c r="EF4" s="16"/>
      <c r="EG4" s="16"/>
      <c r="EH4" s="16"/>
      <c r="EI4" s="16"/>
      <c r="EJ4" s="16"/>
      <c r="EK4" s="16"/>
      <c r="EL4" s="16"/>
      <c r="EM4" s="16"/>
      <c r="EN4" s="16"/>
      <c r="EO4" s="16"/>
      <c r="EP4" s="16"/>
      <c r="EQ4" s="16"/>
      <c r="ER4" s="16"/>
      <c r="ES4" s="16"/>
      <c r="ET4" s="16"/>
      <c r="EU4" s="16"/>
      <c r="EV4" s="16"/>
      <c r="EW4" s="16"/>
      <c r="EX4" s="16"/>
      <c r="EY4" s="16"/>
      <c r="EZ4" s="16"/>
      <c r="FA4" s="16"/>
      <c r="FB4" s="16"/>
      <c r="FC4" s="16"/>
      <c r="FD4" s="16"/>
      <c r="FE4" s="16"/>
      <c r="FF4" s="16"/>
      <c r="FG4" s="16"/>
      <c r="FH4" s="16"/>
      <c r="FI4" s="16"/>
      <c r="FJ4" s="16"/>
      <c r="FK4" s="16"/>
      <c r="FL4" s="16"/>
      <c r="FM4" s="16"/>
      <c r="FN4" s="16"/>
      <c r="FO4" s="16"/>
      <c r="FP4" s="16"/>
      <c r="FQ4" s="16"/>
      <c r="FR4" s="16"/>
      <c r="FS4" s="16"/>
      <c r="FT4" s="16"/>
      <c r="FU4" s="16"/>
      <c r="FV4" s="16"/>
      <c r="FW4" s="16"/>
      <c r="FX4" s="16"/>
      <c r="FY4" s="16"/>
      <c r="FZ4" s="16"/>
      <c r="GA4" s="16"/>
      <c r="GB4" s="16"/>
      <c r="GC4" s="16"/>
      <c r="GD4" s="16"/>
      <c r="GE4" s="16"/>
      <c r="GF4" s="16"/>
      <c r="GG4" s="16"/>
      <c r="GH4" s="16"/>
      <c r="GI4" s="16"/>
      <c r="GJ4" s="16"/>
      <c r="GK4" s="16"/>
      <c r="GL4" s="16"/>
      <c r="GM4" s="16"/>
      <c r="GN4" s="16"/>
      <c r="GO4" s="16"/>
      <c r="GP4" s="16"/>
      <c r="GQ4" s="16"/>
      <c r="GR4" s="16"/>
      <c r="GS4" s="16"/>
      <c r="GT4" s="16"/>
      <c r="GU4" s="16"/>
      <c r="GV4" s="16"/>
      <c r="GW4" s="16"/>
      <c r="GX4" s="16"/>
      <c r="GY4" s="16"/>
      <c r="GZ4" s="16"/>
      <c r="HA4" s="16"/>
      <c r="HB4" s="16"/>
      <c r="HC4" s="16"/>
      <c r="HD4" s="16"/>
      <c r="HE4" s="16"/>
      <c r="HF4" s="16"/>
      <c r="HG4" s="16"/>
      <c r="HH4" s="16"/>
      <c r="HI4" s="16"/>
      <c r="HJ4" s="16"/>
      <c r="HK4" s="16"/>
      <c r="HL4" s="16"/>
      <c r="HM4" s="16"/>
      <c r="HN4" s="16"/>
      <c r="HO4" s="16"/>
      <c r="HP4" s="16"/>
      <c r="HQ4" s="16"/>
      <c r="HR4" s="16"/>
      <c r="HS4" s="16"/>
      <c r="HT4" s="16"/>
      <c r="HU4" s="16"/>
      <c r="HV4" s="16"/>
      <c r="HW4" s="16"/>
      <c r="HX4" s="16"/>
      <c r="HY4" s="16"/>
      <c r="HZ4" s="16"/>
      <c r="IA4" s="16"/>
      <c r="IB4" s="16"/>
      <c r="IC4" s="16"/>
      <c r="ID4" s="16"/>
      <c r="IE4" s="16"/>
      <c r="IF4" s="16"/>
      <c r="IG4" s="16"/>
      <c r="IH4" s="16"/>
      <c r="II4" s="16"/>
      <c r="IJ4" s="16"/>
      <c r="IK4" s="16"/>
      <c r="IL4" s="16"/>
      <c r="IM4" s="16"/>
      <c r="IN4" s="16"/>
      <c r="IO4" s="16"/>
      <c r="IP4" s="16"/>
      <c r="IQ4" s="16"/>
      <c r="IR4" s="16"/>
      <c r="IS4" s="16"/>
      <c r="IT4" s="16"/>
      <c r="IU4" s="16"/>
      <c r="IV4" s="16"/>
      <c r="IW4" s="16"/>
      <c r="IX4" s="16"/>
      <c r="IY4" s="16"/>
      <c r="IZ4" s="16"/>
      <c r="JA4" s="16"/>
      <c r="JB4" s="16"/>
      <c r="JC4" s="16"/>
      <c r="JD4" s="16"/>
      <c r="JE4" s="16"/>
      <c r="JF4" s="16"/>
      <c r="JG4" s="16"/>
      <c r="JH4" s="16"/>
      <c r="JI4" s="16"/>
    </row>
    <row r="5" spans="1:269" s="17" customFormat="1" ht="327.75" customHeight="1">
      <c r="A5" s="588" t="s">
        <v>323</v>
      </c>
      <c r="B5" s="588"/>
      <c r="C5" s="590" t="s">
        <v>489</v>
      </c>
      <c r="D5" s="590"/>
      <c r="E5" s="590"/>
      <c r="F5" s="590"/>
      <c r="G5" s="590"/>
      <c r="H5" s="590"/>
      <c r="I5" s="590"/>
      <c r="J5" s="590"/>
      <c r="K5" s="590"/>
      <c r="L5" s="590"/>
      <c r="M5" s="590"/>
      <c r="N5" s="590"/>
      <c r="O5" s="590"/>
      <c r="P5" s="590"/>
      <c r="Q5" s="590"/>
      <c r="R5" s="16"/>
      <c r="S5" s="16"/>
      <c r="T5" s="16"/>
      <c r="U5" s="16"/>
      <c r="V5" s="16"/>
      <c r="W5" s="16"/>
      <c r="X5" s="16"/>
      <c r="Y5" s="16"/>
      <c r="Z5" s="16"/>
      <c r="AA5" s="16"/>
      <c r="AB5" s="16"/>
      <c r="AC5" s="16"/>
      <c r="AD5" s="16"/>
      <c r="AE5" s="16"/>
      <c r="AF5" s="16"/>
      <c r="AG5" s="16"/>
      <c r="AH5" s="16"/>
      <c r="AI5" s="16"/>
      <c r="AJ5" s="16"/>
      <c r="AK5" s="16"/>
      <c r="AL5" s="16"/>
      <c r="AM5" s="16"/>
      <c r="AN5" s="16"/>
      <c r="AO5" s="16"/>
      <c r="AP5" s="16"/>
      <c r="AQ5" s="16"/>
      <c r="AR5" s="16"/>
      <c r="AS5" s="16"/>
      <c r="AT5" s="16"/>
      <c r="AU5" s="16"/>
      <c r="AV5" s="16"/>
      <c r="AW5" s="16"/>
      <c r="AX5" s="16"/>
      <c r="AY5" s="16"/>
      <c r="AZ5" s="16"/>
      <c r="BA5" s="16"/>
      <c r="BB5" s="16"/>
      <c r="BC5" s="16"/>
      <c r="BD5" s="16"/>
      <c r="BE5" s="16"/>
      <c r="BF5" s="16"/>
      <c r="BG5" s="16"/>
      <c r="BH5" s="16"/>
      <c r="BI5" s="16"/>
      <c r="BJ5" s="16"/>
      <c r="BK5" s="16"/>
      <c r="BL5" s="16"/>
      <c r="BM5" s="16"/>
      <c r="BN5" s="16"/>
      <c r="BO5" s="16"/>
      <c r="BP5" s="16"/>
      <c r="BQ5" s="16"/>
      <c r="BR5" s="16"/>
      <c r="BS5" s="16"/>
      <c r="BT5" s="16"/>
      <c r="BU5" s="16"/>
      <c r="BV5" s="16"/>
      <c r="BW5" s="16"/>
      <c r="BX5" s="16"/>
      <c r="BY5" s="16"/>
      <c r="BZ5" s="16"/>
      <c r="CA5" s="16"/>
      <c r="CB5" s="16"/>
      <c r="CC5" s="16"/>
      <c r="CD5" s="16"/>
      <c r="CE5" s="16"/>
      <c r="CF5" s="16"/>
      <c r="CG5" s="16"/>
      <c r="CH5" s="16"/>
      <c r="CI5" s="16"/>
      <c r="CJ5" s="16"/>
      <c r="CK5" s="16"/>
      <c r="CL5" s="16"/>
      <c r="CM5" s="16"/>
      <c r="CN5" s="16"/>
      <c r="CO5" s="16"/>
      <c r="CP5" s="16"/>
      <c r="CQ5" s="16"/>
      <c r="CR5" s="16"/>
      <c r="CS5" s="16"/>
      <c r="CT5" s="16"/>
      <c r="CU5" s="16"/>
      <c r="CV5" s="16"/>
      <c r="CW5" s="16"/>
      <c r="CX5" s="16"/>
      <c r="CY5" s="16"/>
      <c r="CZ5" s="16"/>
      <c r="DA5" s="16"/>
      <c r="DB5" s="16"/>
      <c r="DC5" s="16"/>
      <c r="DD5" s="16"/>
      <c r="DE5" s="16"/>
      <c r="DF5" s="16"/>
      <c r="DG5" s="16"/>
      <c r="DH5" s="16"/>
      <c r="DI5" s="16"/>
      <c r="DJ5" s="16"/>
      <c r="DK5" s="16"/>
      <c r="DL5" s="16"/>
      <c r="DM5" s="16"/>
      <c r="DN5" s="16"/>
      <c r="DO5" s="16"/>
      <c r="DP5" s="16"/>
      <c r="DQ5" s="16"/>
      <c r="DR5" s="16"/>
      <c r="DS5" s="16"/>
      <c r="DT5" s="16"/>
      <c r="DU5" s="16"/>
      <c r="DV5" s="16"/>
      <c r="DW5" s="16"/>
      <c r="DX5" s="16"/>
      <c r="DY5" s="16"/>
      <c r="DZ5" s="16"/>
      <c r="EA5" s="16"/>
      <c r="EB5" s="16"/>
      <c r="EC5" s="16"/>
      <c r="ED5" s="16"/>
      <c r="EE5" s="16"/>
      <c r="EF5" s="16"/>
      <c r="EG5" s="16"/>
      <c r="EH5" s="16"/>
      <c r="EI5" s="16"/>
      <c r="EJ5" s="16"/>
      <c r="EK5" s="16"/>
      <c r="EL5" s="16"/>
      <c r="EM5" s="16"/>
      <c r="EN5" s="16"/>
      <c r="EO5" s="16"/>
      <c r="EP5" s="16"/>
      <c r="EQ5" s="16"/>
      <c r="ER5" s="16"/>
      <c r="ES5" s="16"/>
      <c r="ET5" s="16"/>
      <c r="EU5" s="16"/>
      <c r="EV5" s="16"/>
      <c r="EW5" s="16"/>
      <c r="EX5" s="16"/>
      <c r="EY5" s="16"/>
      <c r="EZ5" s="16"/>
      <c r="FA5" s="16"/>
      <c r="FB5" s="16"/>
      <c r="FC5" s="16"/>
      <c r="FD5" s="16"/>
      <c r="FE5" s="16"/>
      <c r="FF5" s="16"/>
      <c r="FG5" s="16"/>
      <c r="FH5" s="16"/>
      <c r="FI5" s="16"/>
      <c r="FJ5" s="16"/>
      <c r="FK5" s="16"/>
      <c r="FL5" s="16"/>
      <c r="FM5" s="16"/>
      <c r="FN5" s="16"/>
      <c r="FO5" s="16"/>
      <c r="FP5" s="16"/>
      <c r="FQ5" s="16"/>
      <c r="FR5" s="16"/>
      <c r="FS5" s="16"/>
      <c r="FT5" s="16"/>
      <c r="FU5" s="16"/>
      <c r="FV5" s="16"/>
      <c r="FW5" s="16"/>
      <c r="FX5" s="16"/>
      <c r="FY5" s="16"/>
      <c r="FZ5" s="16"/>
      <c r="GA5" s="16"/>
      <c r="GB5" s="16"/>
      <c r="GC5" s="16"/>
      <c r="GD5" s="16"/>
      <c r="GE5" s="16"/>
      <c r="GF5" s="16"/>
      <c r="GG5" s="16"/>
      <c r="GH5" s="16"/>
      <c r="GI5" s="16"/>
      <c r="GJ5" s="16"/>
      <c r="GK5" s="16"/>
      <c r="GL5" s="16"/>
      <c r="GM5" s="16"/>
      <c r="GN5" s="16"/>
      <c r="GO5" s="16"/>
      <c r="GP5" s="16"/>
      <c r="GQ5" s="16"/>
      <c r="GR5" s="16"/>
      <c r="GS5" s="16"/>
      <c r="GT5" s="16"/>
      <c r="GU5" s="16"/>
      <c r="GV5" s="16"/>
      <c r="GW5" s="16"/>
      <c r="GX5" s="16"/>
      <c r="GY5" s="16"/>
      <c r="GZ5" s="16"/>
      <c r="HA5" s="16"/>
      <c r="HB5" s="16"/>
      <c r="HC5" s="16"/>
      <c r="HD5" s="16"/>
      <c r="HE5" s="16"/>
      <c r="HF5" s="16"/>
      <c r="HG5" s="16"/>
      <c r="HH5" s="16"/>
      <c r="HI5" s="16"/>
      <c r="HJ5" s="16"/>
      <c r="HK5" s="16"/>
      <c r="HL5" s="16"/>
      <c r="HM5" s="16"/>
      <c r="HN5" s="16"/>
      <c r="HO5" s="16"/>
      <c r="HP5" s="16"/>
      <c r="HQ5" s="16"/>
      <c r="HR5" s="16"/>
      <c r="HS5" s="16"/>
      <c r="HT5" s="16"/>
      <c r="HU5" s="16"/>
      <c r="HV5" s="16"/>
      <c r="HW5" s="16"/>
      <c r="HX5" s="16"/>
      <c r="HY5" s="16"/>
      <c r="HZ5" s="16"/>
      <c r="IA5" s="16"/>
      <c r="IB5" s="16"/>
      <c r="IC5" s="16"/>
      <c r="ID5" s="16"/>
      <c r="IE5" s="16"/>
      <c r="IF5" s="16"/>
      <c r="IG5" s="16"/>
      <c r="IH5" s="16"/>
      <c r="II5" s="16"/>
      <c r="IJ5" s="16"/>
      <c r="IK5" s="16"/>
      <c r="IL5" s="16"/>
      <c r="IM5" s="16"/>
      <c r="IN5" s="16"/>
      <c r="IO5" s="16"/>
      <c r="IP5" s="16"/>
      <c r="IQ5" s="16"/>
      <c r="IR5" s="16"/>
      <c r="IS5" s="16"/>
      <c r="IT5" s="16"/>
      <c r="IU5" s="16"/>
      <c r="IV5" s="16"/>
      <c r="IW5" s="16"/>
      <c r="IX5" s="16"/>
      <c r="IY5" s="16"/>
      <c r="IZ5" s="16"/>
      <c r="JA5" s="16"/>
      <c r="JB5" s="16"/>
      <c r="JC5" s="16"/>
      <c r="JD5" s="16"/>
      <c r="JE5" s="16"/>
      <c r="JF5" s="16"/>
      <c r="JG5" s="16"/>
      <c r="JH5" s="16"/>
      <c r="JI5" s="16"/>
    </row>
    <row r="6" spans="1:269" s="17" customFormat="1" ht="314.25" customHeight="1">
      <c r="A6" s="588" t="s">
        <v>325</v>
      </c>
      <c r="B6" s="588"/>
      <c r="C6" s="590" t="s">
        <v>490</v>
      </c>
      <c r="D6" s="591"/>
      <c r="E6" s="591"/>
      <c r="F6" s="591"/>
      <c r="G6" s="591"/>
      <c r="H6" s="591"/>
      <c r="I6" s="591"/>
      <c r="J6" s="591"/>
      <c r="K6" s="591"/>
      <c r="L6" s="591"/>
      <c r="M6" s="591"/>
      <c r="N6" s="591"/>
      <c r="O6" s="591"/>
      <c r="P6" s="591"/>
      <c r="Q6" s="591"/>
      <c r="R6" s="16"/>
      <c r="S6" s="16"/>
      <c r="T6" s="16"/>
      <c r="U6" s="16"/>
      <c r="V6" s="16"/>
      <c r="W6" s="16"/>
      <c r="X6" s="16"/>
      <c r="Y6" s="16"/>
      <c r="Z6" s="16"/>
      <c r="AA6" s="16"/>
      <c r="AB6" s="16"/>
      <c r="AC6" s="16"/>
      <c r="AD6" s="16"/>
      <c r="AE6" s="16"/>
      <c r="AF6" s="16"/>
      <c r="AG6" s="16"/>
      <c r="AH6" s="16"/>
      <c r="AI6" s="16"/>
      <c r="AJ6" s="16"/>
      <c r="AK6" s="16"/>
      <c r="AL6" s="16"/>
      <c r="AM6" s="16"/>
      <c r="AN6" s="16"/>
      <c r="AO6" s="16"/>
      <c r="AP6" s="16"/>
      <c r="AQ6" s="16"/>
      <c r="AR6" s="16"/>
      <c r="AS6" s="16"/>
      <c r="AT6" s="16"/>
      <c r="AU6" s="16"/>
      <c r="AV6" s="16"/>
      <c r="AW6" s="16"/>
      <c r="AX6" s="16"/>
      <c r="AY6" s="16"/>
      <c r="AZ6" s="16"/>
      <c r="BA6" s="16"/>
      <c r="BB6" s="16"/>
      <c r="BC6" s="16"/>
      <c r="BD6" s="16"/>
      <c r="BE6" s="16"/>
      <c r="BF6" s="16"/>
      <c r="BG6" s="16"/>
      <c r="BH6" s="16"/>
      <c r="BI6" s="16"/>
      <c r="BJ6" s="16"/>
      <c r="BK6" s="16"/>
      <c r="BL6" s="16"/>
      <c r="BM6" s="16"/>
      <c r="BN6" s="16"/>
      <c r="BO6" s="16"/>
      <c r="BP6" s="16"/>
      <c r="BQ6" s="16"/>
      <c r="BR6" s="16"/>
      <c r="BS6" s="16"/>
      <c r="BT6" s="16"/>
      <c r="BU6" s="16"/>
      <c r="BV6" s="16"/>
      <c r="BW6" s="16"/>
      <c r="BX6" s="16"/>
      <c r="BY6" s="16"/>
      <c r="BZ6" s="16"/>
      <c r="CA6" s="16"/>
      <c r="CB6" s="16"/>
      <c r="CC6" s="16"/>
      <c r="CD6" s="16"/>
      <c r="CE6" s="16"/>
      <c r="CF6" s="16"/>
      <c r="CG6" s="16"/>
      <c r="CH6" s="16"/>
      <c r="CI6" s="16"/>
      <c r="CJ6" s="16"/>
      <c r="CK6" s="16"/>
      <c r="CL6" s="16"/>
      <c r="CM6" s="16"/>
      <c r="CN6" s="16"/>
      <c r="CO6" s="16"/>
      <c r="CP6" s="16"/>
      <c r="CQ6" s="16"/>
      <c r="CR6" s="16"/>
      <c r="CS6" s="16"/>
      <c r="CT6" s="16"/>
      <c r="CU6" s="16"/>
      <c r="CV6" s="16"/>
      <c r="CW6" s="16"/>
      <c r="CX6" s="16"/>
      <c r="CY6" s="16"/>
      <c r="CZ6" s="16"/>
      <c r="DA6" s="16"/>
      <c r="DB6" s="16"/>
      <c r="DC6" s="16"/>
      <c r="DD6" s="16"/>
      <c r="DE6" s="16"/>
      <c r="DF6" s="16"/>
      <c r="DG6" s="16"/>
      <c r="DH6" s="16"/>
      <c r="DI6" s="16"/>
      <c r="DJ6" s="16"/>
      <c r="DK6" s="16"/>
      <c r="DL6" s="16"/>
      <c r="DM6" s="16"/>
      <c r="DN6" s="16"/>
      <c r="DO6" s="16"/>
      <c r="DP6" s="16"/>
      <c r="DQ6" s="16"/>
      <c r="DR6" s="16"/>
      <c r="DS6" s="16"/>
      <c r="DT6" s="16"/>
      <c r="DU6" s="16"/>
      <c r="DV6" s="16"/>
      <c r="DW6" s="16"/>
      <c r="DX6" s="16"/>
      <c r="DY6" s="16"/>
      <c r="DZ6" s="16"/>
      <c r="EA6" s="16"/>
      <c r="EB6" s="16"/>
      <c r="EC6" s="16"/>
      <c r="ED6" s="16"/>
      <c r="EE6" s="16"/>
      <c r="EF6" s="16"/>
      <c r="EG6" s="16"/>
      <c r="EH6" s="16"/>
      <c r="EI6" s="16"/>
      <c r="EJ6" s="16"/>
      <c r="EK6" s="16"/>
      <c r="EL6" s="16"/>
      <c r="EM6" s="16"/>
      <c r="EN6" s="16"/>
      <c r="EO6" s="16"/>
      <c r="EP6" s="16"/>
      <c r="EQ6" s="16"/>
      <c r="ER6" s="16"/>
      <c r="ES6" s="16"/>
      <c r="ET6" s="16"/>
      <c r="EU6" s="16"/>
      <c r="EV6" s="16"/>
      <c r="EW6" s="16"/>
      <c r="EX6" s="16"/>
      <c r="EY6" s="16"/>
      <c r="EZ6" s="16"/>
      <c r="FA6" s="16"/>
      <c r="FB6" s="16"/>
      <c r="FC6" s="16"/>
      <c r="FD6" s="16"/>
      <c r="FE6" s="16"/>
      <c r="FF6" s="16"/>
      <c r="FG6" s="16"/>
      <c r="FH6" s="16"/>
      <c r="FI6" s="16"/>
      <c r="FJ6" s="16"/>
      <c r="FK6" s="16"/>
      <c r="FL6" s="16"/>
      <c r="FM6" s="16"/>
      <c r="FN6" s="16"/>
      <c r="FO6" s="16"/>
      <c r="FP6" s="16"/>
      <c r="FQ6" s="16"/>
      <c r="FR6" s="16"/>
      <c r="FS6" s="16"/>
      <c r="FT6" s="16"/>
      <c r="FU6" s="16"/>
      <c r="FV6" s="16"/>
      <c r="FW6" s="16"/>
      <c r="FX6" s="16"/>
      <c r="FY6" s="16"/>
      <c r="FZ6" s="16"/>
      <c r="GA6" s="16"/>
      <c r="GB6" s="16"/>
      <c r="GC6" s="16"/>
      <c r="GD6" s="16"/>
      <c r="GE6" s="16"/>
      <c r="GF6" s="16"/>
      <c r="GG6" s="16"/>
      <c r="GH6" s="16"/>
      <c r="GI6" s="16"/>
      <c r="GJ6" s="16"/>
      <c r="GK6" s="16"/>
      <c r="GL6" s="16"/>
      <c r="GM6" s="16"/>
      <c r="GN6" s="16"/>
      <c r="GO6" s="16"/>
      <c r="GP6" s="16"/>
      <c r="GQ6" s="16"/>
      <c r="GR6" s="16"/>
      <c r="GS6" s="16"/>
      <c r="GT6" s="16"/>
      <c r="GU6" s="16"/>
      <c r="GV6" s="16"/>
      <c r="GW6" s="16"/>
      <c r="GX6" s="16"/>
      <c r="GY6" s="16"/>
      <c r="GZ6" s="16"/>
      <c r="HA6" s="16"/>
      <c r="HB6" s="16"/>
      <c r="HC6" s="16"/>
      <c r="HD6" s="16"/>
      <c r="HE6" s="16"/>
      <c r="HF6" s="16"/>
      <c r="HG6" s="16"/>
      <c r="HH6" s="16"/>
      <c r="HI6" s="16"/>
      <c r="HJ6" s="16"/>
      <c r="HK6" s="16"/>
      <c r="HL6" s="16"/>
      <c r="HM6" s="16"/>
      <c r="HN6" s="16"/>
      <c r="HO6" s="16"/>
      <c r="HP6" s="16"/>
      <c r="HQ6" s="16"/>
      <c r="HR6" s="16"/>
      <c r="HS6" s="16"/>
      <c r="HT6" s="16"/>
      <c r="HU6" s="16"/>
      <c r="HV6" s="16"/>
      <c r="HW6" s="16"/>
      <c r="HX6" s="16"/>
      <c r="HY6" s="16"/>
      <c r="HZ6" s="16"/>
      <c r="IA6" s="16"/>
      <c r="IB6" s="16"/>
      <c r="IC6" s="16"/>
      <c r="ID6" s="16"/>
      <c r="IE6" s="16"/>
      <c r="IF6" s="16"/>
      <c r="IG6" s="16"/>
      <c r="IH6" s="16"/>
      <c r="II6" s="16"/>
      <c r="IJ6" s="16"/>
      <c r="IK6" s="16"/>
      <c r="IL6" s="16"/>
      <c r="IM6" s="16"/>
      <c r="IN6" s="16"/>
      <c r="IO6" s="16"/>
      <c r="IP6" s="16"/>
      <c r="IQ6" s="16"/>
      <c r="IR6" s="16"/>
      <c r="IS6" s="16"/>
      <c r="IT6" s="16"/>
      <c r="IU6" s="16"/>
      <c r="IV6" s="16"/>
      <c r="IW6" s="16"/>
      <c r="IX6" s="16"/>
      <c r="IY6" s="16"/>
      <c r="IZ6" s="16"/>
      <c r="JA6" s="16"/>
      <c r="JB6" s="16"/>
      <c r="JC6" s="16"/>
      <c r="JD6" s="16"/>
      <c r="JE6" s="16"/>
      <c r="JF6" s="16"/>
      <c r="JG6" s="16"/>
      <c r="JH6" s="16"/>
      <c r="JI6" s="16"/>
    </row>
    <row r="7" spans="1:269" s="17" customFormat="1" ht="17.25" thickBot="1">
      <c r="A7" s="624" t="s">
        <v>491</v>
      </c>
      <c r="B7" s="624"/>
      <c r="C7" s="624"/>
      <c r="D7" s="624"/>
      <c r="E7" s="624"/>
      <c r="F7" s="624" t="s">
        <v>342</v>
      </c>
      <c r="G7" s="624"/>
      <c r="H7" s="624"/>
      <c r="I7" s="73"/>
      <c r="J7" s="625" t="s">
        <v>492</v>
      </c>
      <c r="K7" s="625"/>
      <c r="L7" s="625"/>
      <c r="M7" s="625"/>
      <c r="N7" s="626"/>
      <c r="O7" s="16"/>
      <c r="P7" s="16"/>
      <c r="Q7" s="16"/>
      <c r="R7" s="16"/>
      <c r="S7" s="16"/>
      <c r="T7" s="16"/>
      <c r="U7" s="16"/>
      <c r="V7" s="16"/>
      <c r="W7" s="16"/>
      <c r="X7" s="16"/>
      <c r="Y7" s="16"/>
      <c r="Z7" s="16"/>
      <c r="AA7" s="16"/>
      <c r="AB7" s="16"/>
      <c r="AC7" s="16"/>
      <c r="AD7" s="16"/>
      <c r="AE7" s="16"/>
      <c r="AF7" s="16"/>
      <c r="AG7" s="16"/>
      <c r="AH7" s="16"/>
      <c r="AI7" s="16"/>
      <c r="AJ7" s="16"/>
      <c r="AK7" s="16"/>
      <c r="AL7" s="16"/>
      <c r="AM7" s="16"/>
      <c r="AN7" s="16"/>
      <c r="AO7" s="16"/>
      <c r="AP7" s="16"/>
      <c r="AQ7" s="16"/>
      <c r="AR7" s="16"/>
      <c r="AS7" s="16"/>
      <c r="AT7" s="16"/>
      <c r="AU7" s="16"/>
      <c r="AV7" s="16"/>
      <c r="AW7" s="16"/>
      <c r="AX7" s="16"/>
      <c r="AY7" s="16"/>
      <c r="AZ7" s="16"/>
      <c r="BA7" s="16"/>
      <c r="BB7" s="16"/>
      <c r="BC7" s="16"/>
      <c r="BD7" s="16"/>
      <c r="BE7" s="16"/>
      <c r="BF7" s="16"/>
      <c r="BG7" s="16"/>
      <c r="BH7" s="16"/>
      <c r="BI7" s="16"/>
      <c r="BJ7" s="16"/>
      <c r="BK7" s="16"/>
      <c r="BL7" s="16"/>
      <c r="BM7" s="16"/>
      <c r="BN7" s="16"/>
      <c r="BO7" s="16"/>
      <c r="BP7" s="16"/>
      <c r="BQ7" s="16"/>
      <c r="BR7" s="16"/>
      <c r="BS7" s="16"/>
      <c r="BT7" s="16"/>
      <c r="BU7" s="16"/>
      <c r="BV7" s="16"/>
      <c r="BW7" s="16"/>
      <c r="BX7" s="16"/>
      <c r="BY7" s="16"/>
      <c r="BZ7" s="16"/>
      <c r="CA7" s="16"/>
      <c r="CB7" s="16"/>
      <c r="CC7" s="16"/>
      <c r="CD7" s="16"/>
      <c r="CE7" s="16"/>
      <c r="CF7" s="16"/>
      <c r="CG7" s="16"/>
      <c r="CH7" s="16"/>
      <c r="CI7" s="16"/>
      <c r="CJ7" s="16"/>
      <c r="CK7" s="16"/>
      <c r="CL7" s="16"/>
      <c r="CM7" s="16"/>
      <c r="CN7" s="16"/>
      <c r="CO7" s="16"/>
      <c r="CP7" s="16"/>
      <c r="CQ7" s="16"/>
      <c r="CR7" s="16"/>
      <c r="CS7" s="16"/>
      <c r="CT7" s="16"/>
      <c r="CU7" s="16"/>
      <c r="CV7" s="16"/>
      <c r="CW7" s="16"/>
      <c r="CX7" s="16"/>
      <c r="CY7" s="16"/>
      <c r="CZ7" s="16"/>
      <c r="DA7" s="16"/>
      <c r="DB7" s="16"/>
      <c r="DC7" s="16"/>
      <c r="DD7" s="16"/>
      <c r="DE7" s="16"/>
      <c r="DF7" s="16"/>
      <c r="DG7" s="16"/>
      <c r="DH7" s="16"/>
      <c r="DI7" s="16"/>
      <c r="DJ7" s="16"/>
      <c r="DK7" s="16"/>
      <c r="DL7" s="16"/>
      <c r="DM7" s="16"/>
      <c r="DN7" s="16"/>
      <c r="DO7" s="16"/>
      <c r="DP7" s="16"/>
      <c r="DQ7" s="16"/>
      <c r="DR7" s="16"/>
      <c r="DS7" s="16"/>
      <c r="DT7" s="16"/>
      <c r="DU7" s="16"/>
      <c r="DV7" s="16"/>
      <c r="DW7" s="16"/>
      <c r="DX7" s="16"/>
      <c r="DY7" s="16"/>
      <c r="DZ7" s="16"/>
      <c r="EA7" s="16"/>
      <c r="EB7" s="16"/>
      <c r="EC7" s="16"/>
      <c r="ED7" s="16"/>
      <c r="EE7" s="16"/>
      <c r="EF7" s="16"/>
      <c r="EG7" s="16"/>
      <c r="EH7" s="16"/>
      <c r="EI7" s="16"/>
      <c r="EJ7" s="16"/>
      <c r="EK7" s="16"/>
      <c r="EL7" s="16"/>
      <c r="EM7" s="16"/>
      <c r="EN7" s="16"/>
      <c r="EO7" s="16"/>
      <c r="EP7" s="16"/>
      <c r="EQ7" s="16"/>
      <c r="ER7" s="16"/>
      <c r="ES7" s="16"/>
      <c r="ET7" s="16"/>
      <c r="EU7" s="16"/>
      <c r="EV7" s="16"/>
      <c r="EW7" s="16"/>
      <c r="EX7" s="16"/>
      <c r="EY7" s="16"/>
      <c r="EZ7" s="16"/>
      <c r="FA7" s="16"/>
      <c r="FB7" s="16"/>
      <c r="FC7" s="16"/>
      <c r="FD7" s="16"/>
      <c r="FE7" s="16"/>
      <c r="FF7" s="16"/>
      <c r="FG7" s="16"/>
      <c r="FH7" s="16"/>
      <c r="FI7" s="16"/>
      <c r="FJ7" s="16"/>
      <c r="FK7" s="16"/>
      <c r="FL7" s="16"/>
      <c r="FM7" s="16"/>
      <c r="FN7" s="16"/>
      <c r="FO7" s="16"/>
      <c r="FP7" s="16"/>
      <c r="FQ7" s="16"/>
      <c r="FR7" s="16"/>
      <c r="FS7" s="16"/>
      <c r="FT7" s="16"/>
      <c r="FU7" s="16"/>
      <c r="FV7" s="16"/>
      <c r="FW7" s="16"/>
      <c r="FX7" s="16"/>
      <c r="FY7" s="16"/>
      <c r="FZ7" s="16"/>
      <c r="GA7" s="16"/>
      <c r="GB7" s="16"/>
      <c r="GC7" s="16"/>
      <c r="GD7" s="16"/>
      <c r="GE7" s="16"/>
      <c r="GF7" s="16"/>
      <c r="GG7" s="16"/>
      <c r="GH7" s="16"/>
      <c r="GI7" s="16"/>
      <c r="GJ7" s="16"/>
      <c r="GK7" s="16"/>
      <c r="GL7" s="16"/>
      <c r="GM7" s="16"/>
      <c r="GN7" s="16"/>
      <c r="GO7" s="16"/>
      <c r="GP7" s="16"/>
      <c r="GQ7" s="16"/>
      <c r="GR7" s="16"/>
      <c r="GS7" s="16"/>
      <c r="GT7" s="16"/>
      <c r="GU7" s="16"/>
      <c r="GV7" s="16"/>
      <c r="GW7" s="16"/>
      <c r="GX7" s="16"/>
      <c r="GY7" s="16"/>
      <c r="GZ7" s="16"/>
      <c r="HA7" s="16"/>
      <c r="HB7" s="16"/>
      <c r="HC7" s="16"/>
      <c r="HD7" s="16"/>
      <c r="HE7" s="16"/>
      <c r="HF7" s="16"/>
      <c r="HG7" s="16"/>
      <c r="HH7" s="16"/>
      <c r="HI7" s="16"/>
      <c r="HJ7" s="16"/>
      <c r="HK7" s="16"/>
      <c r="HL7" s="16"/>
      <c r="HM7" s="16"/>
      <c r="HN7" s="16"/>
      <c r="HO7" s="16"/>
      <c r="HP7" s="16"/>
      <c r="HQ7" s="16"/>
      <c r="HR7" s="16"/>
      <c r="HS7" s="16"/>
      <c r="HT7" s="16"/>
      <c r="HU7" s="16"/>
      <c r="HV7" s="16"/>
      <c r="HW7" s="16"/>
      <c r="HX7" s="16"/>
      <c r="HY7" s="16"/>
      <c r="HZ7" s="16"/>
      <c r="IA7" s="16"/>
      <c r="IB7" s="16"/>
      <c r="IC7" s="16"/>
      <c r="ID7" s="16"/>
      <c r="IE7" s="16"/>
      <c r="IF7" s="16"/>
      <c r="IG7" s="16"/>
      <c r="IH7" s="16"/>
      <c r="II7" s="16"/>
      <c r="IJ7" s="16"/>
      <c r="IK7" s="16"/>
      <c r="IL7" s="16"/>
      <c r="IM7" s="16"/>
      <c r="IN7" s="16"/>
      <c r="IO7" s="16"/>
      <c r="IP7" s="16"/>
      <c r="IQ7" s="16"/>
      <c r="IR7" s="16"/>
      <c r="IS7" s="16"/>
      <c r="IT7" s="16"/>
      <c r="IU7" s="16"/>
      <c r="IV7" s="16"/>
      <c r="IW7" s="16"/>
      <c r="IX7" s="16"/>
      <c r="IY7" s="16"/>
      <c r="IZ7" s="16"/>
      <c r="JA7" s="16"/>
      <c r="JB7" s="16"/>
      <c r="JC7" s="16"/>
      <c r="JD7" s="16"/>
      <c r="JE7" s="16"/>
      <c r="JF7" s="16"/>
      <c r="JG7" s="16"/>
      <c r="JH7" s="16"/>
      <c r="JI7" s="16"/>
    </row>
    <row r="8" spans="1:269" s="17" customFormat="1" ht="45.75" customHeight="1" thickTop="1" thickBot="1">
      <c r="A8" s="573" t="s">
        <v>332</v>
      </c>
      <c r="B8" s="574" t="s">
        <v>430</v>
      </c>
      <c r="C8" s="628" t="s">
        <v>334</v>
      </c>
      <c r="D8" s="630" t="s">
        <v>344</v>
      </c>
      <c r="E8" s="574" t="s">
        <v>328</v>
      </c>
      <c r="F8" s="622" t="s">
        <v>493</v>
      </c>
      <c r="G8" s="622" t="s">
        <v>494</v>
      </c>
      <c r="H8" s="622" t="s">
        <v>495</v>
      </c>
      <c r="I8" s="632"/>
      <c r="J8" s="622" t="s">
        <v>496</v>
      </c>
      <c r="K8" s="622" t="s">
        <v>497</v>
      </c>
      <c r="L8" s="622" t="s">
        <v>498</v>
      </c>
      <c r="M8" s="622" t="s">
        <v>499</v>
      </c>
      <c r="N8" s="622" t="s">
        <v>500</v>
      </c>
      <c r="O8" s="622" t="s">
        <v>501</v>
      </c>
      <c r="P8" s="622" t="s">
        <v>502</v>
      </c>
      <c r="Q8" s="622" t="s">
        <v>503</v>
      </c>
      <c r="R8" s="16"/>
      <c r="S8" s="16"/>
      <c r="T8" s="16"/>
      <c r="U8" s="608" t="s">
        <v>504</v>
      </c>
      <c r="V8" s="609"/>
      <c r="W8" s="609"/>
      <c r="X8" s="609"/>
      <c r="Y8" s="609"/>
      <c r="Z8" s="610"/>
      <c r="AA8" s="611" t="s">
        <v>505</v>
      </c>
      <c r="AB8" s="611"/>
      <c r="AC8" s="16"/>
      <c r="AD8" s="16"/>
      <c r="AE8" s="16"/>
      <c r="AF8" s="16"/>
      <c r="AG8" s="16"/>
      <c r="AH8" s="16"/>
      <c r="AI8" s="16"/>
      <c r="AJ8" s="16"/>
      <c r="AK8" s="16"/>
      <c r="AL8" s="16"/>
      <c r="AM8" s="16"/>
      <c r="AN8" s="16"/>
      <c r="AO8" s="16"/>
      <c r="AP8" s="16"/>
      <c r="AQ8" s="16"/>
      <c r="AR8" s="16"/>
      <c r="AS8" s="16"/>
      <c r="AT8" s="16"/>
      <c r="AU8" s="16"/>
      <c r="AV8" s="16"/>
      <c r="AW8" s="16"/>
      <c r="AX8" s="16"/>
      <c r="AY8" s="16"/>
      <c r="AZ8" s="16"/>
      <c r="BA8" s="16"/>
      <c r="BB8" s="16"/>
      <c r="BC8" s="16"/>
      <c r="BD8" s="16"/>
      <c r="BE8" s="16"/>
      <c r="BF8" s="16"/>
      <c r="BG8" s="16"/>
      <c r="BH8" s="16"/>
      <c r="BI8" s="16"/>
      <c r="BJ8" s="16"/>
      <c r="BK8" s="16"/>
      <c r="BL8" s="16"/>
      <c r="BM8" s="16"/>
      <c r="BN8" s="16"/>
      <c r="BO8" s="16"/>
      <c r="BP8" s="16"/>
      <c r="BQ8" s="16"/>
      <c r="BR8" s="16"/>
      <c r="BS8" s="16"/>
      <c r="BT8" s="16"/>
      <c r="BU8" s="16"/>
      <c r="BV8" s="16"/>
      <c r="BW8" s="16"/>
      <c r="BX8" s="16"/>
      <c r="BY8" s="16"/>
      <c r="BZ8" s="16"/>
      <c r="CA8" s="16"/>
      <c r="CB8" s="16"/>
      <c r="CC8" s="16"/>
      <c r="CD8" s="16"/>
      <c r="CE8" s="16"/>
      <c r="CF8" s="16"/>
      <c r="CG8" s="16"/>
      <c r="CH8" s="16"/>
      <c r="CI8" s="16"/>
      <c r="CJ8" s="16"/>
      <c r="CK8" s="16"/>
      <c r="CL8" s="16"/>
      <c r="CM8" s="16"/>
      <c r="CN8" s="16"/>
      <c r="CO8" s="16"/>
      <c r="CP8" s="16"/>
      <c r="CQ8" s="16"/>
      <c r="CR8" s="16"/>
      <c r="CS8" s="16"/>
      <c r="CT8" s="16"/>
      <c r="CU8" s="16"/>
      <c r="CV8" s="16"/>
      <c r="CW8" s="16"/>
      <c r="CX8" s="16"/>
      <c r="CY8" s="16"/>
      <c r="CZ8" s="16"/>
      <c r="DA8" s="16"/>
      <c r="DB8" s="16"/>
      <c r="DC8" s="16"/>
      <c r="DD8" s="16"/>
      <c r="DE8" s="16"/>
      <c r="DF8" s="16"/>
      <c r="DG8" s="16"/>
      <c r="DH8" s="16"/>
      <c r="DI8" s="16"/>
      <c r="DJ8" s="16"/>
      <c r="DK8" s="16"/>
      <c r="DL8" s="16"/>
      <c r="DM8" s="16"/>
      <c r="DN8" s="16"/>
      <c r="DO8" s="16"/>
      <c r="DP8" s="16"/>
      <c r="DQ8" s="16"/>
      <c r="DR8" s="16"/>
      <c r="DS8" s="16"/>
      <c r="DT8" s="16"/>
      <c r="DU8" s="16"/>
      <c r="DV8" s="16"/>
      <c r="DW8" s="16"/>
      <c r="DX8" s="16"/>
      <c r="DY8" s="16"/>
      <c r="DZ8" s="16"/>
      <c r="EA8" s="16"/>
      <c r="EB8" s="16"/>
      <c r="EC8" s="16"/>
      <c r="ED8" s="16"/>
      <c r="EE8" s="16"/>
      <c r="EF8" s="16"/>
      <c r="EG8" s="16"/>
      <c r="EH8" s="16"/>
      <c r="EI8" s="16"/>
      <c r="EJ8" s="16"/>
      <c r="EK8" s="16"/>
      <c r="EL8" s="16"/>
      <c r="EM8" s="16"/>
      <c r="EN8" s="16"/>
      <c r="EO8" s="16"/>
      <c r="EP8" s="16"/>
      <c r="EQ8" s="16"/>
      <c r="ER8" s="16"/>
      <c r="ES8" s="16"/>
      <c r="ET8" s="16"/>
      <c r="EU8" s="16"/>
      <c r="EV8" s="16"/>
      <c r="EW8" s="16"/>
      <c r="EX8" s="16"/>
      <c r="EY8" s="16"/>
      <c r="EZ8" s="16"/>
      <c r="FA8" s="16"/>
      <c r="FB8" s="16"/>
      <c r="FC8" s="16"/>
      <c r="FD8" s="16"/>
      <c r="FE8" s="16"/>
      <c r="FF8" s="16"/>
      <c r="FG8" s="16"/>
      <c r="FH8" s="16"/>
      <c r="FI8" s="16"/>
      <c r="FJ8" s="16"/>
      <c r="FK8" s="16"/>
      <c r="FL8" s="16"/>
      <c r="FM8" s="16"/>
      <c r="FN8" s="16"/>
      <c r="FO8" s="16"/>
      <c r="FP8" s="16"/>
      <c r="FQ8" s="16"/>
      <c r="FR8" s="16"/>
      <c r="FS8" s="16"/>
      <c r="FT8" s="16"/>
      <c r="FU8" s="16"/>
      <c r="FV8" s="16"/>
      <c r="FW8" s="16"/>
      <c r="FX8" s="16"/>
      <c r="FY8" s="16"/>
      <c r="FZ8" s="16"/>
      <c r="GA8" s="16"/>
      <c r="GB8" s="16"/>
      <c r="GC8" s="16"/>
      <c r="GD8" s="16"/>
      <c r="GE8" s="16"/>
      <c r="GF8" s="16"/>
      <c r="GG8" s="16"/>
      <c r="GH8" s="16"/>
      <c r="GI8" s="16"/>
      <c r="GJ8" s="16"/>
      <c r="GK8" s="16"/>
      <c r="GL8" s="16"/>
      <c r="GM8" s="16"/>
      <c r="GN8" s="16"/>
      <c r="GO8" s="16"/>
      <c r="GP8" s="16"/>
      <c r="GQ8" s="16"/>
      <c r="GR8" s="16"/>
      <c r="GS8" s="16"/>
      <c r="GT8" s="16"/>
      <c r="GU8" s="16"/>
      <c r="GV8" s="16"/>
      <c r="GW8" s="16"/>
      <c r="GX8" s="16"/>
      <c r="GY8" s="16"/>
      <c r="GZ8" s="16"/>
      <c r="HA8" s="16"/>
      <c r="HB8" s="16"/>
      <c r="HC8" s="16"/>
      <c r="HD8" s="16"/>
      <c r="HE8" s="16"/>
      <c r="HF8" s="16"/>
      <c r="HG8" s="16"/>
      <c r="HH8" s="16"/>
      <c r="HI8" s="16"/>
      <c r="HJ8" s="16"/>
      <c r="HK8" s="16"/>
      <c r="HL8" s="16"/>
      <c r="HM8" s="16"/>
      <c r="HN8" s="16"/>
      <c r="HO8" s="16"/>
      <c r="HP8" s="16"/>
      <c r="HQ8" s="16"/>
      <c r="HR8" s="16"/>
      <c r="HS8" s="16"/>
      <c r="HT8" s="16"/>
      <c r="HU8" s="16"/>
      <c r="HV8" s="16"/>
      <c r="HW8" s="16"/>
      <c r="HX8" s="16"/>
      <c r="HY8" s="16"/>
      <c r="HZ8" s="16"/>
      <c r="IA8" s="16"/>
      <c r="IB8" s="16"/>
      <c r="IC8" s="16"/>
      <c r="ID8" s="16"/>
      <c r="IE8" s="16"/>
      <c r="IF8" s="16"/>
      <c r="IG8" s="16"/>
      <c r="IH8" s="16"/>
      <c r="II8" s="16"/>
      <c r="IJ8" s="16"/>
      <c r="IK8" s="16"/>
      <c r="IL8" s="16"/>
      <c r="IM8" s="16"/>
      <c r="IN8" s="16"/>
      <c r="IO8" s="16"/>
      <c r="IP8" s="16"/>
      <c r="IQ8" s="16"/>
      <c r="IR8" s="16"/>
      <c r="IS8" s="16"/>
      <c r="IT8" s="16"/>
      <c r="IU8" s="16"/>
      <c r="IV8" s="16"/>
      <c r="IW8" s="16"/>
      <c r="IX8" s="16"/>
      <c r="IY8" s="16"/>
      <c r="IZ8" s="16"/>
      <c r="JA8" s="16"/>
      <c r="JB8" s="16"/>
      <c r="JC8" s="16"/>
      <c r="JD8" s="16"/>
      <c r="JE8" s="16"/>
      <c r="JF8" s="16"/>
      <c r="JG8" s="16"/>
      <c r="JH8" s="16"/>
      <c r="JI8" s="16"/>
    </row>
    <row r="9" spans="1:269" s="19" customFormat="1" ht="58.5" customHeight="1" thickTop="1" thickBot="1">
      <c r="A9" s="465"/>
      <c r="B9" s="575"/>
      <c r="C9" s="629"/>
      <c r="D9" s="631"/>
      <c r="E9" s="575"/>
      <c r="F9" s="623"/>
      <c r="G9" s="623"/>
      <c r="H9" s="623"/>
      <c r="I9" s="633"/>
      <c r="J9" s="623"/>
      <c r="K9" s="623"/>
      <c r="L9" s="623"/>
      <c r="M9" s="623"/>
      <c r="N9" s="623"/>
      <c r="O9" s="623"/>
      <c r="P9" s="623"/>
      <c r="Q9" s="623"/>
      <c r="R9" s="18"/>
      <c r="S9" s="18"/>
      <c r="T9" s="18"/>
      <c r="U9" s="612" t="s">
        <v>506</v>
      </c>
      <c r="V9" s="613"/>
      <c r="W9" s="613"/>
      <c r="X9" s="613"/>
      <c r="Y9" s="613"/>
      <c r="Z9" s="613"/>
      <c r="AA9" s="614" t="s">
        <v>507</v>
      </c>
      <c r="AB9" s="615"/>
      <c r="AC9" s="18"/>
      <c r="AD9" s="18"/>
      <c r="AE9" s="18"/>
      <c r="AF9" s="18"/>
      <c r="AG9" s="18"/>
      <c r="AH9" s="18"/>
      <c r="AI9" s="18"/>
      <c r="AJ9" s="18"/>
      <c r="AK9" s="18"/>
      <c r="AL9" s="18"/>
      <c r="AM9" s="18"/>
      <c r="AN9" s="18"/>
      <c r="AO9" s="18"/>
      <c r="AP9" s="18"/>
      <c r="AQ9" s="18"/>
      <c r="AR9" s="18"/>
      <c r="AS9" s="18"/>
      <c r="AT9" s="18"/>
      <c r="AU9" s="18"/>
      <c r="AV9" s="18"/>
      <c r="AW9" s="18"/>
      <c r="AX9" s="18"/>
      <c r="AY9" s="18"/>
      <c r="AZ9" s="18"/>
      <c r="BA9" s="18"/>
      <c r="BB9" s="18"/>
      <c r="BC9" s="18"/>
      <c r="BD9" s="18"/>
      <c r="BE9" s="18"/>
      <c r="BF9" s="18"/>
      <c r="BG9" s="18"/>
      <c r="BH9" s="18"/>
      <c r="BI9" s="18"/>
      <c r="BJ9" s="18"/>
      <c r="BK9" s="18"/>
      <c r="BL9" s="18"/>
      <c r="BM9" s="18"/>
      <c r="BN9" s="18"/>
      <c r="BO9" s="18"/>
      <c r="BP9" s="18"/>
      <c r="BQ9" s="18"/>
      <c r="BR9" s="18"/>
      <c r="BS9" s="18"/>
      <c r="BT9" s="18"/>
      <c r="BU9" s="18"/>
      <c r="BV9" s="18"/>
      <c r="BW9" s="18"/>
      <c r="BX9" s="18"/>
      <c r="BY9" s="18"/>
      <c r="BZ9" s="18"/>
      <c r="CA9" s="18"/>
      <c r="CB9" s="18"/>
      <c r="CC9" s="18"/>
      <c r="CD9" s="18"/>
      <c r="CE9" s="18"/>
      <c r="CF9" s="18"/>
      <c r="CG9" s="18"/>
      <c r="CH9" s="18"/>
      <c r="CI9" s="18"/>
      <c r="CJ9" s="18"/>
      <c r="CK9" s="18"/>
      <c r="CL9" s="18"/>
      <c r="CM9" s="18"/>
      <c r="CN9" s="18"/>
      <c r="CO9" s="18"/>
      <c r="CP9" s="18"/>
      <c r="CQ9" s="18"/>
      <c r="CR9" s="18"/>
      <c r="CS9" s="18"/>
      <c r="CT9" s="18"/>
      <c r="CU9" s="18"/>
      <c r="CV9" s="18"/>
      <c r="CW9" s="18"/>
      <c r="CX9" s="18"/>
      <c r="CY9" s="18"/>
      <c r="CZ9" s="18"/>
      <c r="DA9" s="18"/>
      <c r="DB9" s="18"/>
      <c r="DC9" s="18"/>
      <c r="DD9" s="18"/>
      <c r="DE9" s="18"/>
      <c r="DF9" s="18"/>
      <c r="DG9" s="18"/>
      <c r="DH9" s="18"/>
      <c r="DI9" s="18"/>
      <c r="DJ9" s="18"/>
      <c r="DK9" s="18"/>
      <c r="DL9" s="18"/>
      <c r="DM9" s="18"/>
      <c r="DN9" s="18"/>
      <c r="DO9" s="18"/>
      <c r="DP9" s="18"/>
      <c r="DQ9" s="18"/>
      <c r="DR9" s="18"/>
      <c r="DS9" s="18"/>
      <c r="DT9" s="18"/>
      <c r="DU9" s="18"/>
      <c r="DV9" s="18"/>
      <c r="DW9" s="18"/>
      <c r="DX9" s="18"/>
      <c r="DY9" s="18"/>
      <c r="DZ9" s="18"/>
      <c r="EA9" s="18"/>
      <c r="EB9" s="18"/>
      <c r="EC9" s="18"/>
      <c r="ED9" s="18"/>
      <c r="EE9" s="18"/>
      <c r="EF9" s="18"/>
      <c r="EG9" s="18"/>
      <c r="EH9" s="18"/>
      <c r="EI9" s="18"/>
      <c r="EJ9" s="18"/>
      <c r="EK9" s="18"/>
      <c r="EL9" s="18"/>
      <c r="EM9" s="18"/>
      <c r="EN9" s="18"/>
      <c r="EO9" s="18"/>
      <c r="EP9" s="18"/>
      <c r="EQ9" s="18"/>
      <c r="ER9" s="18"/>
      <c r="ES9" s="18"/>
      <c r="ET9" s="18"/>
      <c r="EU9" s="18"/>
      <c r="EV9" s="18"/>
      <c r="EW9" s="18"/>
      <c r="EX9" s="18"/>
      <c r="EY9" s="18"/>
      <c r="EZ9" s="18"/>
      <c r="FA9" s="18"/>
      <c r="FB9" s="18"/>
      <c r="FC9" s="18"/>
      <c r="FD9" s="18"/>
      <c r="FE9" s="18"/>
      <c r="FF9" s="18"/>
      <c r="FG9" s="18"/>
      <c r="FH9" s="18"/>
      <c r="FI9" s="18"/>
      <c r="FJ9" s="18"/>
      <c r="FK9" s="18"/>
      <c r="FL9" s="18"/>
      <c r="FM9" s="18"/>
      <c r="FN9" s="18"/>
      <c r="FO9" s="18"/>
      <c r="FP9" s="18"/>
      <c r="FQ9" s="18"/>
      <c r="FR9" s="18"/>
      <c r="FS9" s="18"/>
      <c r="FT9" s="18"/>
      <c r="FU9" s="18"/>
      <c r="FV9" s="18"/>
      <c r="FW9" s="18"/>
      <c r="FX9" s="18"/>
      <c r="FY9" s="18"/>
      <c r="FZ9" s="18"/>
      <c r="GA9" s="18"/>
      <c r="GB9" s="18"/>
      <c r="GC9" s="18"/>
      <c r="GD9" s="18"/>
      <c r="GE9" s="18"/>
      <c r="GF9" s="18"/>
      <c r="GG9" s="18"/>
      <c r="GH9" s="18"/>
      <c r="GI9" s="18"/>
      <c r="GJ9" s="18"/>
      <c r="GK9" s="18"/>
      <c r="GL9" s="18"/>
      <c r="GM9" s="18"/>
      <c r="GN9" s="18"/>
      <c r="GO9" s="18"/>
      <c r="GP9" s="18"/>
      <c r="GQ9" s="18"/>
      <c r="GR9" s="18"/>
      <c r="GS9" s="18"/>
      <c r="GT9" s="18"/>
      <c r="GU9" s="18"/>
      <c r="GV9" s="18"/>
      <c r="GW9" s="18"/>
      <c r="GX9" s="18"/>
      <c r="GY9" s="18"/>
      <c r="GZ9" s="18"/>
      <c r="HA9" s="18"/>
      <c r="HB9" s="18"/>
      <c r="HC9" s="18"/>
      <c r="HD9" s="18"/>
      <c r="HE9" s="18"/>
      <c r="HF9" s="18"/>
      <c r="HG9" s="18"/>
      <c r="HH9" s="18"/>
      <c r="HI9" s="18"/>
      <c r="HJ9" s="18"/>
      <c r="HK9" s="18"/>
      <c r="HL9" s="18"/>
      <c r="HM9" s="18"/>
      <c r="HN9" s="18"/>
      <c r="HO9" s="18"/>
      <c r="HP9" s="18"/>
      <c r="HQ9" s="18"/>
      <c r="HR9" s="18"/>
      <c r="HS9" s="18"/>
      <c r="HT9" s="18"/>
      <c r="HU9" s="18"/>
      <c r="HV9" s="18"/>
      <c r="HW9" s="18"/>
      <c r="HX9" s="18"/>
      <c r="HY9" s="18"/>
      <c r="HZ9" s="18"/>
      <c r="IA9" s="18"/>
      <c r="IB9" s="18"/>
      <c r="IC9" s="18"/>
      <c r="ID9" s="18"/>
      <c r="IE9" s="18"/>
      <c r="IF9" s="18"/>
      <c r="IG9" s="18"/>
      <c r="IH9" s="18"/>
      <c r="II9" s="18"/>
      <c r="IJ9" s="18"/>
      <c r="IK9" s="18"/>
      <c r="IL9" s="18"/>
      <c r="IM9" s="18"/>
      <c r="IN9" s="18"/>
      <c r="IO9" s="18"/>
      <c r="IP9" s="18"/>
      <c r="IQ9" s="18"/>
      <c r="IR9" s="18"/>
      <c r="IS9" s="18"/>
      <c r="IT9" s="18"/>
      <c r="IU9" s="18"/>
      <c r="IV9" s="18"/>
      <c r="IW9" s="18"/>
      <c r="IX9" s="18"/>
      <c r="IY9" s="18"/>
      <c r="IZ9" s="18"/>
      <c r="JA9" s="18"/>
      <c r="JB9" s="18"/>
      <c r="JC9" s="18"/>
      <c r="JD9" s="18"/>
      <c r="JE9" s="18"/>
      <c r="JF9" s="18"/>
      <c r="JG9" s="18"/>
      <c r="JH9" s="18"/>
      <c r="JI9" s="18"/>
    </row>
    <row r="10" spans="1:269" ht="13.5" customHeight="1" thickBot="1">
      <c r="A10" s="634">
        <f>'5- Identificación de Riesgos'!A10</f>
        <v>1</v>
      </c>
      <c r="B10" s="448" t="str">
        <f>'5- Identificación de Riesgos'!B10</f>
        <v>Vencimiento de Términos</v>
      </c>
      <c r="C10" s="522" t="str">
        <f>'5- Identificación de Riesgos'!C10</f>
        <v>Se realizan  actuaciones procesales o se da  respuesta a las solicitudes de los usuarios de la administración de justicia en materia penal, después del  término legal establecido para decidir sobre los conflictos presentados a los jueces.</v>
      </c>
      <c r="D10" s="522" t="s">
        <v>363</v>
      </c>
      <c r="E10" s="158" t="str">
        <f>'5- Identificación de Riesgos'!D10</f>
        <v>1. Mayor demanda de justicia.</v>
      </c>
      <c r="F10" s="506" t="str">
        <f>'5- Identificación de Riesgos'!H10</f>
        <v>Baja - 2</v>
      </c>
      <c r="G10" s="522" t="str">
        <f>'5- Identificación de Riesgos'!M10</f>
        <v>Menor - 2</v>
      </c>
      <c r="H10" s="522" t="str">
        <f>'5- Identificación de Riesgos'!N10</f>
        <v>Moderado - 4</v>
      </c>
      <c r="I10" s="132"/>
      <c r="J10" s="605" t="str">
        <f>'6- Valoración Controles'!T10</f>
        <v>Baja - 2</v>
      </c>
      <c r="K10" s="605" t="str">
        <f>'6- Valoración Controles'!U10</f>
        <v>Menor - 2</v>
      </c>
      <c r="L10" s="599" t="e">
        <f>AVERAGE(#REF!)</f>
        <v>#REF!</v>
      </c>
      <c r="M10" s="448" t="str">
        <f>'6- Valoración Controles'!V10</f>
        <v>Moderado - 4</v>
      </c>
      <c r="N10" s="448" t="s">
        <v>508</v>
      </c>
      <c r="O10" s="322"/>
      <c r="P10" s="322"/>
      <c r="Q10" s="325"/>
      <c r="U10" s="616" t="s">
        <v>509</v>
      </c>
      <c r="V10" s="617"/>
      <c r="W10" s="617"/>
      <c r="X10" s="617"/>
      <c r="Y10" s="617"/>
      <c r="Z10" s="617"/>
      <c r="AA10" s="611" t="s">
        <v>510</v>
      </c>
      <c r="AB10" s="611"/>
    </row>
    <row r="11" spans="1:269" ht="13.5" customHeight="1">
      <c r="A11" s="635"/>
      <c r="B11" s="449"/>
      <c r="C11" s="523"/>
      <c r="D11" s="523"/>
      <c r="E11" s="159" t="str">
        <f>'5- Identificación de Riesgos'!D11</f>
        <v>2. Insuficiencia de  personal  para atender la función misional y la atención a las partes interesadas en los despachos judiciales y centro de servicios</v>
      </c>
      <c r="F11" s="507"/>
      <c r="G11" s="604"/>
      <c r="H11" s="523"/>
      <c r="I11" s="74"/>
      <c r="J11" s="606"/>
      <c r="K11" s="606"/>
      <c r="L11" s="600"/>
      <c r="M11" s="449"/>
      <c r="N11" s="449"/>
      <c r="O11" s="323"/>
      <c r="P11" s="323"/>
      <c r="Q11" s="326"/>
      <c r="U11" s="618" t="s">
        <v>511</v>
      </c>
      <c r="V11" s="619"/>
      <c r="W11" s="619"/>
      <c r="X11" s="619"/>
      <c r="Y11" s="619"/>
      <c r="Z11" s="619"/>
      <c r="AA11" s="611" t="s">
        <v>512</v>
      </c>
      <c r="AB11" s="620"/>
    </row>
    <row r="12" spans="1:269" ht="13.5" customHeight="1">
      <c r="A12" s="635"/>
      <c r="B12" s="449"/>
      <c r="C12" s="523"/>
      <c r="D12" s="523"/>
      <c r="E12" s="166" t="str">
        <f>'5- Identificación de Riesgos'!D12</f>
        <v>3. Complejidad de los procesos judiciales y solicitudes, lo cual incrementa los tiempos para su resolución.</v>
      </c>
      <c r="F12" s="507"/>
      <c r="G12" s="604"/>
      <c r="H12" s="523"/>
      <c r="I12" s="74"/>
      <c r="J12" s="606"/>
      <c r="K12" s="606"/>
      <c r="L12" s="600"/>
      <c r="M12" s="449"/>
      <c r="N12" s="449"/>
      <c r="O12" s="323"/>
      <c r="P12" s="323"/>
      <c r="Q12" s="326"/>
    </row>
    <row r="13" spans="1:269" ht="13.5" customHeight="1">
      <c r="A13" s="635"/>
      <c r="B13" s="449"/>
      <c r="C13" s="523"/>
      <c r="D13" s="523"/>
      <c r="E13" s="159" t="str">
        <f>'5- Identificación de Riesgos'!D13</f>
        <v>4.Fallas en la planeación  para el desarrollo de las tareas propias del despacho o del grupo en el centro de servicios.</v>
      </c>
      <c r="F13" s="507"/>
      <c r="G13" s="604"/>
      <c r="H13" s="523"/>
      <c r="I13" s="74"/>
      <c r="J13" s="606"/>
      <c r="K13" s="606"/>
      <c r="L13" s="600"/>
      <c r="M13" s="449"/>
      <c r="N13" s="449"/>
      <c r="O13" s="323"/>
      <c r="P13" s="323"/>
      <c r="Q13" s="326"/>
    </row>
    <row r="14" spans="1:269" ht="13.5" customHeight="1">
      <c r="A14" s="635"/>
      <c r="B14" s="449"/>
      <c r="C14" s="523"/>
      <c r="D14" s="523"/>
      <c r="E14" s="159" t="str">
        <f>'5- Identificación de Riesgos'!D14</f>
        <v>5.  Fallas e insuficiencia de las herramientas tecnológicas.</v>
      </c>
      <c r="F14" s="507"/>
      <c r="G14" s="604"/>
      <c r="H14" s="523"/>
      <c r="I14" s="74"/>
      <c r="J14" s="606"/>
      <c r="K14" s="606"/>
      <c r="L14" s="600"/>
      <c r="M14" s="449"/>
      <c r="N14" s="449"/>
      <c r="O14" s="323"/>
      <c r="P14" s="323"/>
      <c r="Q14" s="326"/>
    </row>
    <row r="15" spans="1:269" ht="13.5" customHeight="1">
      <c r="A15" s="635"/>
      <c r="B15" s="449"/>
      <c r="C15" s="523"/>
      <c r="D15" s="523"/>
      <c r="E15" s="159" t="str">
        <f>'5- Identificación de Riesgos'!D15</f>
        <v>6. Demora en actividades del procedimiento.</v>
      </c>
      <c r="F15" s="507"/>
      <c r="G15" s="604"/>
      <c r="H15" s="523"/>
      <c r="I15" s="74"/>
      <c r="J15" s="606"/>
      <c r="K15" s="606"/>
      <c r="L15" s="600"/>
      <c r="M15" s="449"/>
      <c r="N15" s="449"/>
      <c r="O15" s="323"/>
      <c r="P15" s="323"/>
      <c r="Q15" s="326"/>
    </row>
    <row r="16" spans="1:269" ht="13.5" customHeight="1">
      <c r="A16" s="635"/>
      <c r="B16" s="449"/>
      <c r="C16" s="523"/>
      <c r="D16" s="523"/>
      <c r="E16" s="159">
        <f>'5- Identificación de Riesgos'!D16</f>
        <v>0</v>
      </c>
      <c r="F16" s="507"/>
      <c r="G16" s="604"/>
      <c r="H16" s="523"/>
      <c r="I16" s="74"/>
      <c r="J16" s="606"/>
      <c r="K16" s="606"/>
      <c r="L16" s="600"/>
      <c r="M16" s="449"/>
      <c r="N16" s="449"/>
      <c r="O16" s="323"/>
      <c r="P16" s="323"/>
      <c r="Q16" s="326"/>
    </row>
    <row r="17" spans="1:17" ht="13.5" customHeight="1">
      <c r="A17" s="635"/>
      <c r="B17" s="449"/>
      <c r="C17" s="523"/>
      <c r="D17" s="523"/>
      <c r="E17" s="159">
        <f>'5- Identificación de Riesgos'!D17</f>
        <v>0</v>
      </c>
      <c r="F17" s="507"/>
      <c r="G17" s="604"/>
      <c r="H17" s="523"/>
      <c r="I17" s="74"/>
      <c r="J17" s="606"/>
      <c r="K17" s="606"/>
      <c r="L17" s="600"/>
      <c r="M17" s="449"/>
      <c r="N17" s="449"/>
      <c r="O17" s="323"/>
      <c r="P17" s="323"/>
      <c r="Q17" s="326"/>
    </row>
    <row r="18" spans="1:17" ht="13.5" customHeight="1">
      <c r="A18" s="635"/>
      <c r="B18" s="449"/>
      <c r="C18" s="523"/>
      <c r="D18" s="523"/>
      <c r="E18" s="159">
        <f>'5- Identificación de Riesgos'!D18</f>
        <v>0</v>
      </c>
      <c r="F18" s="507"/>
      <c r="G18" s="604"/>
      <c r="H18" s="523"/>
      <c r="I18" s="74"/>
      <c r="J18" s="606"/>
      <c r="K18" s="606"/>
      <c r="L18" s="600"/>
      <c r="M18" s="449"/>
      <c r="N18" s="449"/>
      <c r="O18" s="323"/>
      <c r="P18" s="323"/>
      <c r="Q18" s="326"/>
    </row>
    <row r="19" spans="1:17" ht="13.5" customHeight="1" thickBot="1">
      <c r="A19" s="635"/>
      <c r="B19" s="536"/>
      <c r="C19" s="523"/>
      <c r="D19" s="523"/>
      <c r="E19" s="159">
        <f>'5- Identificación de Riesgos'!D19</f>
        <v>0</v>
      </c>
      <c r="F19" s="507"/>
      <c r="G19" s="604"/>
      <c r="H19" s="523"/>
      <c r="I19" s="75"/>
      <c r="J19" s="607"/>
      <c r="K19" s="607"/>
      <c r="L19" s="601"/>
      <c r="M19" s="536"/>
      <c r="N19" s="536"/>
      <c r="O19" s="323"/>
      <c r="P19" s="323"/>
      <c r="Q19" s="326"/>
    </row>
    <row r="20" spans="1:17" ht="13.5" customHeight="1">
      <c r="A20" s="636">
        <f>'5- Identificación de Riesgos'!A20</f>
        <v>2</v>
      </c>
      <c r="B20" s="449" t="str">
        <f>'5- Identificación de Riesgos'!B20</f>
        <v xml:space="preserve"> No efectuar las notificaciones
o efectuarlas  sin el cumplimiento de los requisitos</v>
      </c>
      <c r="C20" s="522" t="str">
        <f>'5- Identificación de Riesgos'!C20</f>
        <v>No se realizan las  notificaciones , no se efectúan  oportunamente o no se aplica la normatividad.</v>
      </c>
      <c r="D20" s="536" t="s">
        <v>363</v>
      </c>
      <c r="E20" s="159" t="e">
        <f>'5- Identificación de Riesgos'!#REF!</f>
        <v>#REF!</v>
      </c>
      <c r="F20" s="506" t="str">
        <f>'5- Identificación de Riesgos'!H20</f>
        <v>Muy Baja - 1</v>
      </c>
      <c r="G20" s="522" t="str">
        <f>'5- Identificación de Riesgos'!M20</f>
        <v>Leve - 1</v>
      </c>
      <c r="H20" s="522" t="str">
        <f>'5- Identificación de Riesgos'!N20</f>
        <v>Bajo - 1</v>
      </c>
      <c r="I20" s="74"/>
      <c r="J20" s="605" t="str">
        <f>'6- Valoración Controles'!T20</f>
        <v>Muy Baja - 1</v>
      </c>
      <c r="K20" s="605" t="str">
        <f>'6- Valoración Controles'!U20</f>
        <v>Leve - 1</v>
      </c>
      <c r="L20" s="599" t="e">
        <f>AVERAGE(#REF!)</f>
        <v>#REF!</v>
      </c>
      <c r="M20" s="448" t="str">
        <f>'6- Valoración Controles'!V20</f>
        <v>Bajo - 1</v>
      </c>
      <c r="N20" s="448" t="s">
        <v>512</v>
      </c>
      <c r="O20" s="323"/>
      <c r="P20" s="323"/>
      <c r="Q20" s="326"/>
    </row>
    <row r="21" spans="1:17" ht="13.5" customHeight="1">
      <c r="A21" s="635"/>
      <c r="B21" s="449"/>
      <c r="C21" s="523"/>
      <c r="D21" s="523"/>
      <c r="E21" s="159" t="str">
        <f>'5- Identificación de Riesgos'!D30</f>
        <v>1.Incumplimiento de los procedimientos de reparto.</v>
      </c>
      <c r="F21" s="507"/>
      <c r="G21" s="604"/>
      <c r="H21" s="523"/>
      <c r="I21" s="74"/>
      <c r="J21" s="606"/>
      <c r="K21" s="606"/>
      <c r="L21" s="600"/>
      <c r="M21" s="449"/>
      <c r="N21" s="449"/>
      <c r="O21" s="323"/>
      <c r="P21" s="323"/>
      <c r="Q21" s="326"/>
    </row>
    <row r="22" spans="1:17" ht="13.5" customHeight="1">
      <c r="A22" s="635"/>
      <c r="B22" s="449"/>
      <c r="C22" s="523"/>
      <c r="D22" s="523"/>
      <c r="E22" s="159" t="str">
        <f>'5- Identificación de Riesgos'!D22</f>
        <v>3. Dificultad para realizar las notificaciones físicas por razones de seguridad.</v>
      </c>
      <c r="F22" s="507"/>
      <c r="G22" s="604"/>
      <c r="H22" s="523"/>
      <c r="I22" s="74"/>
      <c r="J22" s="606"/>
      <c r="K22" s="606"/>
      <c r="L22" s="600"/>
      <c r="M22" s="449"/>
      <c r="N22" s="449"/>
      <c r="O22" s="323"/>
      <c r="P22" s="323"/>
      <c r="Q22" s="326"/>
    </row>
    <row r="23" spans="1:17" ht="13.5" customHeight="1">
      <c r="A23" s="635"/>
      <c r="B23" s="449"/>
      <c r="C23" s="523"/>
      <c r="D23" s="523"/>
      <c r="E23" s="159">
        <f>'5- Identificación de Riesgos'!D23</f>
        <v>0</v>
      </c>
      <c r="F23" s="507"/>
      <c r="G23" s="604"/>
      <c r="H23" s="523"/>
      <c r="I23" s="74"/>
      <c r="J23" s="606"/>
      <c r="K23" s="606"/>
      <c r="L23" s="600"/>
      <c r="M23" s="449"/>
      <c r="N23" s="449"/>
      <c r="O23" s="323"/>
      <c r="P23" s="323"/>
      <c r="Q23" s="326"/>
    </row>
    <row r="24" spans="1:17" ht="13.5" customHeight="1">
      <c r="A24" s="635"/>
      <c r="B24" s="449"/>
      <c r="C24" s="523"/>
      <c r="D24" s="523"/>
      <c r="E24" s="159">
        <f>'5- Identificación de Riesgos'!D24</f>
        <v>0</v>
      </c>
      <c r="F24" s="507"/>
      <c r="G24" s="604"/>
      <c r="H24" s="523"/>
      <c r="I24" s="74"/>
      <c r="J24" s="606"/>
      <c r="K24" s="606"/>
      <c r="L24" s="600"/>
      <c r="M24" s="449"/>
      <c r="N24" s="449"/>
      <c r="O24" s="323"/>
      <c r="P24" s="323"/>
      <c r="Q24" s="326"/>
    </row>
    <row r="25" spans="1:17" ht="13.5" customHeight="1">
      <c r="A25" s="635"/>
      <c r="B25" s="449"/>
      <c r="C25" s="523"/>
      <c r="D25" s="523"/>
      <c r="E25" s="159">
        <f>'5- Identificación de Riesgos'!D25</f>
        <v>0</v>
      </c>
      <c r="F25" s="507"/>
      <c r="G25" s="604"/>
      <c r="H25" s="523"/>
      <c r="I25" s="74"/>
      <c r="J25" s="606"/>
      <c r="K25" s="606"/>
      <c r="L25" s="600"/>
      <c r="M25" s="449"/>
      <c r="N25" s="449"/>
      <c r="O25" s="323"/>
      <c r="P25" s="323"/>
      <c r="Q25" s="326"/>
    </row>
    <row r="26" spans="1:17" ht="13.5" customHeight="1">
      <c r="A26" s="635"/>
      <c r="B26" s="449"/>
      <c r="C26" s="523"/>
      <c r="D26" s="523"/>
      <c r="E26" s="159">
        <f>'5- Identificación de Riesgos'!D26</f>
        <v>0</v>
      </c>
      <c r="F26" s="507"/>
      <c r="G26" s="604"/>
      <c r="H26" s="523"/>
      <c r="I26" s="74"/>
      <c r="J26" s="606"/>
      <c r="K26" s="606"/>
      <c r="L26" s="600"/>
      <c r="M26" s="449"/>
      <c r="N26" s="449"/>
      <c r="O26" s="323"/>
      <c r="P26" s="323"/>
      <c r="Q26" s="326"/>
    </row>
    <row r="27" spans="1:17" ht="13.5" customHeight="1">
      <c r="A27" s="635"/>
      <c r="B27" s="449"/>
      <c r="C27" s="523"/>
      <c r="D27" s="523"/>
      <c r="E27" s="159">
        <f>'5- Identificación de Riesgos'!D27</f>
        <v>0</v>
      </c>
      <c r="F27" s="507"/>
      <c r="G27" s="604"/>
      <c r="H27" s="523"/>
      <c r="I27" s="74"/>
      <c r="J27" s="606"/>
      <c r="K27" s="606"/>
      <c r="L27" s="600"/>
      <c r="M27" s="449"/>
      <c r="N27" s="449"/>
      <c r="O27" s="323"/>
      <c r="P27" s="323"/>
      <c r="Q27" s="326"/>
    </row>
    <row r="28" spans="1:17" ht="13.5" customHeight="1">
      <c r="A28" s="635"/>
      <c r="B28" s="449"/>
      <c r="C28" s="523"/>
      <c r="D28" s="523"/>
      <c r="E28" s="159">
        <f>'5- Identificación de Riesgos'!D28</f>
        <v>0</v>
      </c>
      <c r="F28" s="507"/>
      <c r="G28" s="604"/>
      <c r="H28" s="523"/>
      <c r="I28" s="74"/>
      <c r="J28" s="606"/>
      <c r="K28" s="606"/>
      <c r="L28" s="600"/>
      <c r="M28" s="449"/>
      <c r="N28" s="449"/>
      <c r="O28" s="323"/>
      <c r="P28" s="323"/>
      <c r="Q28" s="326"/>
    </row>
    <row r="29" spans="1:17" ht="13.5" customHeight="1" thickBot="1">
      <c r="A29" s="635"/>
      <c r="B29" s="536"/>
      <c r="C29" s="523"/>
      <c r="D29" s="523"/>
      <c r="E29" s="159">
        <f>'5- Identificación de Riesgos'!D29</f>
        <v>0</v>
      </c>
      <c r="F29" s="507"/>
      <c r="G29" s="604"/>
      <c r="H29" s="523"/>
      <c r="I29" s="75"/>
      <c r="J29" s="607"/>
      <c r="K29" s="607"/>
      <c r="L29" s="601"/>
      <c r="M29" s="536"/>
      <c r="N29" s="536"/>
      <c r="O29" s="323"/>
      <c r="P29" s="323"/>
      <c r="Q29" s="326"/>
    </row>
    <row r="30" spans="1:17" ht="13.5" customHeight="1">
      <c r="A30" s="602">
        <f>'5- Identificación de Riesgos'!A30</f>
        <v>3</v>
      </c>
      <c r="B30" s="449" t="str">
        <f>'5- Identificación de Riesgos'!B30</f>
        <v>No efectuar el reparto judicial o hacerlo incumpliendo los requisitos</v>
      </c>
      <c r="C30" s="522" t="str">
        <f>'5- Identificación de Riesgos'!C30</f>
        <v xml:space="preserve">No realizar el reparto o hacerlo incumpliendo los principios  y condiciones reglamentarias establecidas.
</v>
      </c>
      <c r="D30" s="536" t="s">
        <v>363</v>
      </c>
      <c r="E30" s="159" t="str">
        <f>'5- Identificación de Riesgos'!D20</f>
        <v xml:space="preserve">1.  Direcciones físicas o electrónicas  de las partes interesadas erradas. </v>
      </c>
      <c r="F30" s="506" t="str">
        <f>'5- Identificación de Riesgos'!H30</f>
        <v>Muy Baja - 1</v>
      </c>
      <c r="G30" s="522" t="str">
        <f>'5- Identificación de Riesgos'!M30</f>
        <v>Leve - 1</v>
      </c>
      <c r="H30" s="522" t="str">
        <f>'5- Identificación de Riesgos'!N30</f>
        <v>Bajo - 1</v>
      </c>
      <c r="I30" s="74"/>
      <c r="J30" s="605" t="str">
        <f>'6- Valoración Controles'!T30</f>
        <v>Muy Baja - 1</v>
      </c>
      <c r="K30" s="605" t="str">
        <f>'6- Valoración Controles'!U30</f>
        <v>Leve - 1</v>
      </c>
      <c r="L30" s="599" t="e">
        <f>AVERAGE(#REF!)</f>
        <v>#REF!</v>
      </c>
      <c r="M30" s="448" t="str">
        <f>'6- Valoración Controles'!V30</f>
        <v>Bajo - 1</v>
      </c>
      <c r="N30" s="448" t="s">
        <v>512</v>
      </c>
      <c r="O30" s="323"/>
      <c r="P30" s="323"/>
      <c r="Q30" s="326"/>
    </row>
    <row r="31" spans="1:17" ht="13.5" customHeight="1">
      <c r="A31" s="603"/>
      <c r="B31" s="449"/>
      <c r="C31" s="523"/>
      <c r="D31" s="523"/>
      <c r="E31" s="159" t="str">
        <f>'5- Identificación de Riesgos'!D21</f>
        <v>2.  Falta de seguimiento y control al cumplimiento efectivo de la actividad de notificación.</v>
      </c>
      <c r="F31" s="507"/>
      <c r="G31" s="604"/>
      <c r="H31" s="523"/>
      <c r="I31" s="74"/>
      <c r="J31" s="606"/>
      <c r="K31" s="606"/>
      <c r="L31" s="600"/>
      <c r="M31" s="449"/>
      <c r="N31" s="449"/>
      <c r="O31" s="323"/>
      <c r="P31" s="323"/>
      <c r="Q31" s="326"/>
    </row>
    <row r="32" spans="1:17" ht="13.5" customHeight="1">
      <c r="A32" s="603"/>
      <c r="B32" s="449"/>
      <c r="C32" s="523"/>
      <c r="D32" s="523"/>
      <c r="E32" s="159" t="e">
        <f>'5- Identificación de Riesgos'!#REF!</f>
        <v>#REF!</v>
      </c>
      <c r="F32" s="507"/>
      <c r="G32" s="604"/>
      <c r="H32" s="523"/>
      <c r="I32" s="74"/>
      <c r="J32" s="606"/>
      <c r="K32" s="606"/>
      <c r="L32" s="600"/>
      <c r="M32" s="449"/>
      <c r="N32" s="449"/>
      <c r="O32" s="323"/>
      <c r="P32" s="323"/>
      <c r="Q32" s="326"/>
    </row>
    <row r="33" spans="1:17" ht="13.5" customHeight="1">
      <c r="A33" s="603"/>
      <c r="B33" s="449"/>
      <c r="C33" s="523"/>
      <c r="D33" s="523"/>
      <c r="E33" s="159" t="str">
        <f>'5- Identificación de Riesgos'!D33</f>
        <v>4. Falta de comunicación oportuna a los grupos de reparto de las novedades de los juzgados.</v>
      </c>
      <c r="F33" s="507"/>
      <c r="G33" s="604"/>
      <c r="H33" s="523"/>
      <c r="I33" s="74"/>
      <c r="J33" s="606"/>
      <c r="K33" s="606"/>
      <c r="L33" s="600"/>
      <c r="M33" s="449"/>
      <c r="N33" s="449"/>
      <c r="O33" s="323"/>
      <c r="P33" s="323"/>
      <c r="Q33" s="326"/>
    </row>
    <row r="34" spans="1:17" ht="13.5" customHeight="1">
      <c r="A34" s="603"/>
      <c r="B34" s="449"/>
      <c r="C34" s="523"/>
      <c r="D34" s="523"/>
      <c r="E34" s="159" t="str">
        <f>'5- Identificación de Riesgos'!D31</f>
        <v>2. Falta de seguimiento en el correo electrónico de las solicitudes o escritos de acusación recibidos.</v>
      </c>
      <c r="F34" s="507"/>
      <c r="G34" s="604"/>
      <c r="H34" s="523"/>
      <c r="I34" s="74"/>
      <c r="J34" s="606"/>
      <c r="K34" s="606"/>
      <c r="L34" s="600"/>
      <c r="M34" s="449"/>
      <c r="N34" s="449"/>
      <c r="O34" s="323"/>
      <c r="P34" s="323"/>
      <c r="Q34" s="326"/>
    </row>
    <row r="35" spans="1:17" ht="13.5" customHeight="1">
      <c r="A35" s="603"/>
      <c r="B35" s="449"/>
      <c r="C35" s="523"/>
      <c r="D35" s="523"/>
      <c r="E35" s="159">
        <f>'5- Identificación de Riesgos'!D35</f>
        <v>0</v>
      </c>
      <c r="F35" s="507"/>
      <c r="G35" s="604"/>
      <c r="H35" s="523"/>
      <c r="I35" s="74"/>
      <c r="J35" s="606"/>
      <c r="K35" s="606"/>
      <c r="L35" s="600"/>
      <c r="M35" s="449"/>
      <c r="N35" s="449"/>
      <c r="O35" s="323"/>
      <c r="P35" s="323"/>
      <c r="Q35" s="326"/>
    </row>
    <row r="36" spans="1:17" ht="13.5" customHeight="1">
      <c r="A36" s="603"/>
      <c r="B36" s="449"/>
      <c r="C36" s="523"/>
      <c r="D36" s="523"/>
      <c r="E36" s="159">
        <f>'5- Identificación de Riesgos'!D36</f>
        <v>0</v>
      </c>
      <c r="F36" s="507"/>
      <c r="G36" s="604"/>
      <c r="H36" s="523"/>
      <c r="I36" s="74"/>
      <c r="J36" s="606"/>
      <c r="K36" s="606"/>
      <c r="L36" s="600"/>
      <c r="M36" s="449"/>
      <c r="N36" s="449"/>
      <c r="O36" s="323"/>
      <c r="P36" s="323"/>
      <c r="Q36" s="326"/>
    </row>
    <row r="37" spans="1:17" ht="13.5" customHeight="1">
      <c r="A37" s="603"/>
      <c r="B37" s="449"/>
      <c r="C37" s="523"/>
      <c r="D37" s="523"/>
      <c r="E37" s="159">
        <f>'5- Identificación de Riesgos'!D37</f>
        <v>0</v>
      </c>
      <c r="F37" s="507"/>
      <c r="G37" s="604"/>
      <c r="H37" s="523"/>
      <c r="I37" s="74"/>
      <c r="J37" s="606"/>
      <c r="K37" s="606"/>
      <c r="L37" s="600"/>
      <c r="M37" s="449"/>
      <c r="N37" s="449"/>
      <c r="O37" s="323"/>
      <c r="P37" s="323"/>
      <c r="Q37" s="326"/>
    </row>
    <row r="38" spans="1:17" ht="13.5" customHeight="1">
      <c r="A38" s="603"/>
      <c r="B38" s="449"/>
      <c r="C38" s="523"/>
      <c r="D38" s="523"/>
      <c r="E38" s="159">
        <f>'5- Identificación de Riesgos'!D38</f>
        <v>0</v>
      </c>
      <c r="F38" s="507"/>
      <c r="G38" s="604"/>
      <c r="H38" s="523"/>
      <c r="I38" s="74"/>
      <c r="J38" s="606"/>
      <c r="K38" s="606"/>
      <c r="L38" s="600"/>
      <c r="M38" s="449"/>
      <c r="N38" s="449"/>
      <c r="O38" s="323"/>
      <c r="P38" s="323"/>
      <c r="Q38" s="326"/>
    </row>
    <row r="39" spans="1:17" ht="13.5" customHeight="1" thickBot="1">
      <c r="A39" s="603"/>
      <c r="B39" s="536"/>
      <c r="C39" s="523"/>
      <c r="D39" s="523"/>
      <c r="E39" s="159">
        <f>'5- Identificación de Riesgos'!D39</f>
        <v>0</v>
      </c>
      <c r="F39" s="507"/>
      <c r="G39" s="604"/>
      <c r="H39" s="523"/>
      <c r="I39" s="75"/>
      <c r="J39" s="607"/>
      <c r="K39" s="607"/>
      <c r="L39" s="601"/>
      <c r="M39" s="536"/>
      <c r="N39" s="536"/>
      <c r="O39" s="323"/>
      <c r="P39" s="323"/>
      <c r="Q39" s="326"/>
    </row>
    <row r="40" spans="1:17" ht="13.5" customHeight="1">
      <c r="A40" s="602">
        <f>'5- Identificación de Riesgos'!A40</f>
        <v>4</v>
      </c>
      <c r="B40" s="449" t="str">
        <f>'5- Identificación de Riesgos'!B40</f>
        <v>Pérdida de documentos</v>
      </c>
      <c r="C40" s="522" t="str">
        <f>'5- Identificación de Riesgos'!C40</f>
        <v>Extravío temporal o definitivo de los  documentos de los procesos judiciales</v>
      </c>
      <c r="D40" s="536" t="s">
        <v>363</v>
      </c>
      <c r="E40" s="159" t="str">
        <f>'5- Identificación de Riesgos'!D40</f>
        <v xml:space="preserve">1. Falta de implementación del expediente electrónico en todas las dependencias y juzgados.
</v>
      </c>
      <c r="F40" s="506" t="str">
        <f>'5- Identificación de Riesgos'!H40</f>
        <v>Muy Baja - 1</v>
      </c>
      <c r="G40" s="522" t="str">
        <f>'5- Identificación de Riesgos'!M40</f>
        <v>Moderado - 3</v>
      </c>
      <c r="H40" s="522" t="str">
        <f>'5- Identificación de Riesgos'!N40</f>
        <v>Moderado - 3</v>
      </c>
      <c r="I40" s="74"/>
      <c r="J40" s="605" t="str">
        <f>'6- Valoración Controles'!T40</f>
        <v>Muy Baja - 1</v>
      </c>
      <c r="K40" s="605" t="str">
        <f>'6- Valoración Controles'!U40</f>
        <v>Moderado - 3</v>
      </c>
      <c r="L40" s="599" t="e">
        <f>AVERAGE(#REF!)</f>
        <v>#REF!</v>
      </c>
      <c r="M40" s="448" t="str">
        <f>'6- Valoración Controles'!V40</f>
        <v>Moderado - 3</v>
      </c>
      <c r="N40" s="448" t="s">
        <v>508</v>
      </c>
      <c r="O40" s="323"/>
      <c r="P40" s="323"/>
      <c r="Q40" s="326"/>
    </row>
    <row r="41" spans="1:17" ht="13.5" customHeight="1">
      <c r="A41" s="603"/>
      <c r="B41" s="449"/>
      <c r="C41" s="523"/>
      <c r="D41" s="523"/>
      <c r="E41" s="159" t="str">
        <f>'5- Identificación de Riesgos'!D41</f>
        <v>2.Falta de software institucional estandarizado para  el control del archivo de expedientes físicos en las bodegas del SPA Bogotá.</v>
      </c>
      <c r="F41" s="507"/>
      <c r="G41" s="604"/>
      <c r="H41" s="523"/>
      <c r="I41" s="74"/>
      <c r="J41" s="606"/>
      <c r="K41" s="606"/>
      <c r="L41" s="600"/>
      <c r="M41" s="449"/>
      <c r="N41" s="449"/>
      <c r="O41" s="323"/>
      <c r="P41" s="323"/>
      <c r="Q41" s="326"/>
    </row>
    <row r="42" spans="1:17" ht="13.5" customHeight="1">
      <c r="A42" s="603"/>
      <c r="B42" s="449"/>
      <c r="C42" s="523"/>
      <c r="D42" s="523"/>
      <c r="E42" s="159" t="str">
        <f>'5- Identificación de Riesgos'!D42</f>
        <v>3.Inaplicabilidad de las Tablas de Retención Documental (TRD) para el archivo de expedientes físicos en el SPA Bogotá.</v>
      </c>
      <c r="F42" s="507"/>
      <c r="G42" s="604"/>
      <c r="H42" s="523"/>
      <c r="I42" s="74"/>
      <c r="J42" s="606"/>
      <c r="K42" s="606"/>
      <c r="L42" s="600"/>
      <c r="M42" s="449"/>
      <c r="N42" s="449"/>
      <c r="O42" s="323"/>
      <c r="P42" s="323"/>
      <c r="Q42" s="326"/>
    </row>
    <row r="43" spans="1:17" ht="13.5" customHeight="1">
      <c r="A43" s="603"/>
      <c r="B43" s="449"/>
      <c r="C43" s="523"/>
      <c r="D43" s="523"/>
      <c r="E43" s="159" t="str">
        <f>'5- Identificación de Riesgos'!D43</f>
        <v>4.Volumen excesivo de ingreso de expedientes para el personal asignado,  generando demoras en la organización de los expedientes físicos.</v>
      </c>
      <c r="F43" s="507"/>
      <c r="G43" s="604"/>
      <c r="H43" s="523"/>
      <c r="I43" s="74"/>
      <c r="J43" s="606"/>
      <c r="K43" s="606"/>
      <c r="L43" s="600"/>
      <c r="M43" s="449"/>
      <c r="N43" s="449"/>
      <c r="O43" s="323"/>
      <c r="P43" s="323"/>
      <c r="Q43" s="326"/>
    </row>
    <row r="44" spans="1:17" ht="13.5" customHeight="1">
      <c r="A44" s="603"/>
      <c r="B44" s="449"/>
      <c r="C44" s="523"/>
      <c r="D44" s="523"/>
      <c r="E44" s="159" t="str">
        <f>'5- Identificación de Riesgos'!D44</f>
        <v>5. Ciberataques</v>
      </c>
      <c r="F44" s="507"/>
      <c r="G44" s="604"/>
      <c r="H44" s="523"/>
      <c r="I44" s="74"/>
      <c r="J44" s="606"/>
      <c r="K44" s="606"/>
      <c r="L44" s="600"/>
      <c r="M44" s="449"/>
      <c r="N44" s="449"/>
      <c r="O44" s="323"/>
      <c r="P44" s="323"/>
      <c r="Q44" s="326"/>
    </row>
    <row r="45" spans="1:17" ht="13.5" customHeight="1">
      <c r="A45" s="603"/>
      <c r="B45" s="449"/>
      <c r="C45" s="523"/>
      <c r="D45" s="523"/>
      <c r="E45" s="159" t="str">
        <f>'5- Identificación de Riesgos'!D60</f>
        <v>1. Fallas de seguridad de la información en el diseño de aplicativos internos.</v>
      </c>
      <c r="F45" s="507"/>
      <c r="G45" s="604"/>
      <c r="H45" s="523"/>
      <c r="I45" s="74"/>
      <c r="J45" s="606"/>
      <c r="K45" s="606"/>
      <c r="L45" s="600"/>
      <c r="M45" s="449"/>
      <c r="N45" s="449"/>
      <c r="O45" s="323"/>
      <c r="P45" s="323"/>
      <c r="Q45" s="326"/>
    </row>
    <row r="46" spans="1:17" ht="13.5" customHeight="1">
      <c r="A46" s="603"/>
      <c r="B46" s="449"/>
      <c r="C46" s="523"/>
      <c r="D46" s="523"/>
      <c r="E46" s="159" t="str">
        <f>'5- Identificación de Riesgos'!D46</f>
        <v>7. Problemas técnicos</v>
      </c>
      <c r="F46" s="507"/>
      <c r="G46" s="604"/>
      <c r="H46" s="523"/>
      <c r="I46" s="74"/>
      <c r="J46" s="606"/>
      <c r="K46" s="606"/>
      <c r="L46" s="600"/>
      <c r="M46" s="449"/>
      <c r="N46" s="449"/>
      <c r="O46" s="323"/>
      <c r="P46" s="323"/>
      <c r="Q46" s="326"/>
    </row>
    <row r="47" spans="1:17" ht="13.5" customHeight="1">
      <c r="A47" s="603"/>
      <c r="B47" s="449"/>
      <c r="C47" s="523"/>
      <c r="D47" s="523"/>
      <c r="E47" s="159" t="str">
        <f>'5- Identificación de Riesgos'!D47</f>
        <v>8. Transición de sistemas</v>
      </c>
      <c r="F47" s="507"/>
      <c r="G47" s="604"/>
      <c r="H47" s="523"/>
      <c r="I47" s="74"/>
      <c r="J47" s="606"/>
      <c r="K47" s="606"/>
      <c r="L47" s="600"/>
      <c r="M47" s="449"/>
      <c r="N47" s="449"/>
      <c r="O47" s="323"/>
      <c r="P47" s="323"/>
      <c r="Q47" s="326"/>
    </row>
    <row r="48" spans="1:17" ht="13.5" customHeight="1">
      <c r="A48" s="603"/>
      <c r="B48" s="449"/>
      <c r="C48" s="523"/>
      <c r="D48" s="523"/>
      <c r="E48" s="159" t="str">
        <f>'5- Identificación de Riesgos'!D48</f>
        <v>9. Fallas en la infraestructura de almacenamiento.</v>
      </c>
      <c r="F48" s="507"/>
      <c r="G48" s="604"/>
      <c r="H48" s="523"/>
      <c r="I48" s="74"/>
      <c r="J48" s="606"/>
      <c r="K48" s="606"/>
      <c r="L48" s="600"/>
      <c r="M48" s="449"/>
      <c r="N48" s="449"/>
      <c r="O48" s="323"/>
      <c r="P48" s="323"/>
      <c r="Q48" s="326"/>
    </row>
    <row r="49" spans="1:17" ht="13.5" customHeight="1" thickBot="1">
      <c r="A49" s="603"/>
      <c r="B49" s="450"/>
      <c r="C49" s="523"/>
      <c r="D49" s="524"/>
      <c r="E49" s="160" t="str">
        <f>'5- Identificación de Riesgos'!D49</f>
        <v>10. Fallas en las políticas de backup o en las medidas específicas de ciberseguridad .</v>
      </c>
      <c r="F49" s="507"/>
      <c r="G49" s="604"/>
      <c r="H49" s="523"/>
      <c r="I49" s="133"/>
      <c r="J49" s="607"/>
      <c r="K49" s="607"/>
      <c r="L49" s="601"/>
      <c r="M49" s="536"/>
      <c r="N49" s="536"/>
      <c r="O49" s="324"/>
      <c r="P49" s="324"/>
      <c r="Q49" s="327"/>
    </row>
    <row r="50" spans="1:17" ht="15" customHeight="1">
      <c r="A50" s="602">
        <f>'5- Identificación de Riesgos'!A50</f>
        <v>5</v>
      </c>
      <c r="B50" s="449" t="str">
        <f>'5- Identificación de Riesgos'!B50</f>
        <v>Interrupción o fallas Tecnológicas en hardware o software</v>
      </c>
      <c r="C50" s="522" t="str">
        <f>'5- Identificación de Riesgos'!C50</f>
        <v>Se presenta interrupción en la conexión a internet en las instalaciones del SPA Paloquemao, o falla en los aplicativos para los trámites en los grupos. 
Se presenta lentitud  al realizar trabajo cotidiano en los equipos.</v>
      </c>
      <c r="D50" s="536" t="s">
        <v>363</v>
      </c>
      <c r="E50" s="159" t="e">
        <f>'5- Identificación de Riesgos'!#REF!</f>
        <v>#REF!</v>
      </c>
      <c r="F50" s="506" t="str">
        <f>'5- Identificación de Riesgos'!H50</f>
        <v>Muy Baja - 1</v>
      </c>
      <c r="G50" s="522" t="str">
        <f>'5- Identificación de Riesgos'!M50</f>
        <v>Mayor - 4</v>
      </c>
      <c r="H50" s="522" t="str">
        <f>'5- Identificación de Riesgos'!N50</f>
        <v>Alto  - 4</v>
      </c>
      <c r="I50" s="74"/>
      <c r="J50" s="605" t="str">
        <f>'6- Valoración Controles'!T50</f>
        <v>Muy Baja - 1</v>
      </c>
      <c r="K50" s="605" t="str">
        <f>'6- Valoración Controles'!U50</f>
        <v>Mayor - 4</v>
      </c>
      <c r="L50" s="599" t="e">
        <f>AVERAGE(#REF!)</f>
        <v>#REF!</v>
      </c>
      <c r="M50" s="448" t="str">
        <f>'6- Valoración Controles'!V50</f>
        <v>Alto  - 4</v>
      </c>
      <c r="N50" s="448" t="s">
        <v>512</v>
      </c>
      <c r="O50" s="323"/>
      <c r="P50" s="323"/>
      <c r="Q50" s="326"/>
    </row>
    <row r="51" spans="1:17">
      <c r="A51" s="603"/>
      <c r="B51" s="449"/>
      <c r="C51" s="523"/>
      <c r="D51" s="523"/>
      <c r="E51" s="159" t="e">
        <f>'5- Identificación de Riesgos'!#REF!</f>
        <v>#REF!</v>
      </c>
      <c r="F51" s="507"/>
      <c r="G51" s="604"/>
      <c r="H51" s="523"/>
      <c r="I51" s="74"/>
      <c r="J51" s="606"/>
      <c r="K51" s="606"/>
      <c r="L51" s="600"/>
      <c r="M51" s="449"/>
      <c r="N51" s="449"/>
      <c r="O51" s="323"/>
      <c r="P51" s="323"/>
      <c r="Q51" s="326"/>
    </row>
    <row r="52" spans="1:17">
      <c r="A52" s="603"/>
      <c r="B52" s="449"/>
      <c r="C52" s="523"/>
      <c r="D52" s="523"/>
      <c r="E52" s="159" t="e">
        <f>'5- Identificación de Riesgos'!#REF!</f>
        <v>#REF!</v>
      </c>
      <c r="F52" s="507"/>
      <c r="G52" s="604"/>
      <c r="H52" s="523"/>
      <c r="I52" s="74"/>
      <c r="J52" s="606"/>
      <c r="K52" s="606"/>
      <c r="L52" s="600"/>
      <c r="M52" s="449"/>
      <c r="N52" s="449"/>
      <c r="O52" s="323"/>
      <c r="P52" s="323"/>
      <c r="Q52" s="326"/>
    </row>
    <row r="53" spans="1:17">
      <c r="A53" s="603"/>
      <c r="B53" s="449"/>
      <c r="C53" s="523"/>
      <c r="D53" s="523"/>
      <c r="E53" s="159" t="e">
        <f>'5- Identificación de Riesgos'!#REF!</f>
        <v>#REF!</v>
      </c>
      <c r="F53" s="507"/>
      <c r="G53" s="604"/>
      <c r="H53" s="523"/>
      <c r="I53" s="74"/>
      <c r="J53" s="606"/>
      <c r="K53" s="606"/>
      <c r="L53" s="600"/>
      <c r="M53" s="449"/>
      <c r="N53" s="449"/>
      <c r="O53" s="323"/>
      <c r="P53" s="323"/>
      <c r="Q53" s="326"/>
    </row>
    <row r="54" spans="1:17">
      <c r="A54" s="603"/>
      <c r="B54" s="449"/>
      <c r="C54" s="523"/>
      <c r="D54" s="523"/>
      <c r="E54" s="159" t="e">
        <f>'5- Identificación de Riesgos'!#REF!</f>
        <v>#REF!</v>
      </c>
      <c r="F54" s="507"/>
      <c r="G54" s="604"/>
      <c r="H54" s="523"/>
      <c r="I54" s="74"/>
      <c r="J54" s="606"/>
      <c r="K54" s="606"/>
      <c r="L54" s="600"/>
      <c r="M54" s="449"/>
      <c r="N54" s="449"/>
      <c r="O54" s="323"/>
      <c r="P54" s="323"/>
      <c r="Q54" s="326"/>
    </row>
    <row r="55" spans="1:17">
      <c r="A55" s="603"/>
      <c r="B55" s="449"/>
      <c r="C55" s="523"/>
      <c r="D55" s="523"/>
      <c r="E55" s="159" t="e">
        <f>'5- Identificación de Riesgos'!#REF!</f>
        <v>#REF!</v>
      </c>
      <c r="F55" s="507"/>
      <c r="G55" s="604"/>
      <c r="H55" s="523"/>
      <c r="I55" s="74"/>
      <c r="J55" s="606"/>
      <c r="K55" s="606"/>
      <c r="L55" s="600"/>
      <c r="M55" s="449"/>
      <c r="N55" s="449"/>
      <c r="O55" s="323"/>
      <c r="P55" s="323"/>
      <c r="Q55" s="326"/>
    </row>
    <row r="56" spans="1:17">
      <c r="A56" s="603"/>
      <c r="B56" s="449"/>
      <c r="C56" s="523"/>
      <c r="D56" s="523"/>
      <c r="E56" s="159" t="e">
        <f>'5- Identificación de Riesgos'!#REF!</f>
        <v>#REF!</v>
      </c>
      <c r="F56" s="507"/>
      <c r="G56" s="604"/>
      <c r="H56" s="523"/>
      <c r="I56" s="74"/>
      <c r="J56" s="606"/>
      <c r="K56" s="606"/>
      <c r="L56" s="600"/>
      <c r="M56" s="449"/>
      <c r="N56" s="449"/>
      <c r="O56" s="323"/>
      <c r="P56" s="323"/>
      <c r="Q56" s="326"/>
    </row>
    <row r="57" spans="1:17">
      <c r="A57" s="603"/>
      <c r="B57" s="449"/>
      <c r="C57" s="523"/>
      <c r="D57" s="523"/>
      <c r="E57" s="159" t="e">
        <f>'5- Identificación de Riesgos'!#REF!</f>
        <v>#REF!</v>
      </c>
      <c r="F57" s="507"/>
      <c r="G57" s="604"/>
      <c r="H57" s="523"/>
      <c r="I57" s="74"/>
      <c r="J57" s="606"/>
      <c r="K57" s="606"/>
      <c r="L57" s="600"/>
      <c r="M57" s="449"/>
      <c r="N57" s="449"/>
      <c r="O57" s="323"/>
      <c r="P57" s="323"/>
      <c r="Q57" s="326"/>
    </row>
    <row r="58" spans="1:17">
      <c r="A58" s="603"/>
      <c r="B58" s="449"/>
      <c r="C58" s="523"/>
      <c r="D58" s="523"/>
      <c r="E58" s="159" t="e">
        <f>'5- Identificación de Riesgos'!#REF!</f>
        <v>#REF!</v>
      </c>
      <c r="F58" s="507"/>
      <c r="G58" s="604"/>
      <c r="H58" s="523"/>
      <c r="I58" s="74"/>
      <c r="J58" s="606"/>
      <c r="K58" s="606"/>
      <c r="L58" s="600"/>
      <c r="M58" s="449"/>
      <c r="N58" s="449"/>
      <c r="O58" s="323"/>
      <c r="P58" s="323"/>
      <c r="Q58" s="326"/>
    </row>
    <row r="59" spans="1:17" ht="15.75" thickBot="1">
      <c r="A59" s="603"/>
      <c r="B59" s="450"/>
      <c r="C59" s="523"/>
      <c r="D59" s="524"/>
      <c r="E59" s="160" t="e">
        <f>'5- Identificación de Riesgos'!#REF!</f>
        <v>#REF!</v>
      </c>
      <c r="F59" s="507"/>
      <c r="G59" s="604"/>
      <c r="H59" s="523"/>
      <c r="I59" s="133"/>
      <c r="J59" s="607"/>
      <c r="K59" s="607"/>
      <c r="L59" s="601"/>
      <c r="M59" s="536"/>
      <c r="N59" s="536"/>
      <c r="O59" s="324"/>
      <c r="P59" s="324"/>
      <c r="Q59" s="327"/>
    </row>
    <row r="60" spans="1:17" ht="15" customHeight="1">
      <c r="A60" s="602">
        <f>'5- Identificación de Riesgos'!A60</f>
        <v>6</v>
      </c>
      <c r="B60" s="449" t="str">
        <f>'5- Identificación de Riesgos'!B60</f>
        <v>Tener Acceso a información reservada SIN autorización</v>
      </c>
      <c r="C60" s="522" t="str">
        <f>'5- Identificación de Riesgos'!C60</f>
        <v xml:space="preserve">La  información de procesos judiciales en etapa de reserva puede ser accesada por personas  no autorizadas. </v>
      </c>
      <c r="D60" s="536" t="s">
        <v>363</v>
      </c>
      <c r="E60" s="159" t="e">
        <f>'5- Identificación de Riesgos'!#REF!</f>
        <v>#REF!</v>
      </c>
      <c r="F60" s="506" t="str">
        <f>'5- Identificación de Riesgos'!H60</f>
        <v>Muy Baja - 1</v>
      </c>
      <c r="G60" s="522" t="str">
        <f>'5- Identificación de Riesgos'!M60</f>
        <v>Moderado - 3</v>
      </c>
      <c r="H60" s="522" t="str">
        <f>'5- Identificación de Riesgos'!N60</f>
        <v>Moderado - 3</v>
      </c>
      <c r="I60" s="74"/>
      <c r="J60" s="605" t="str">
        <f>'6- Valoración Controles'!T60</f>
        <v>Muy Baja - 1</v>
      </c>
      <c r="K60" s="605" t="str">
        <f>'6- Valoración Controles'!U60</f>
        <v>Moderado - 3</v>
      </c>
      <c r="L60" s="599" t="e">
        <f>AVERAGE(#REF!)</f>
        <v>#REF!</v>
      </c>
      <c r="M60" s="448" t="str">
        <f>'6- Valoración Controles'!V60</f>
        <v>Moderado - 3</v>
      </c>
      <c r="N60" s="448" t="s">
        <v>508</v>
      </c>
      <c r="O60" s="323"/>
      <c r="P60" s="323"/>
      <c r="Q60" s="326"/>
    </row>
    <row r="61" spans="1:17">
      <c r="A61" s="603"/>
      <c r="B61" s="449"/>
      <c r="C61" s="523"/>
      <c r="D61" s="523"/>
      <c r="E61" s="159" t="e">
        <f>'5- Identificación de Riesgos'!#REF!</f>
        <v>#REF!</v>
      </c>
      <c r="F61" s="507"/>
      <c r="G61" s="604"/>
      <c r="H61" s="523"/>
      <c r="I61" s="74"/>
      <c r="J61" s="606"/>
      <c r="K61" s="606"/>
      <c r="L61" s="600"/>
      <c r="M61" s="449"/>
      <c r="N61" s="449"/>
      <c r="O61" s="323"/>
      <c r="P61" s="323"/>
      <c r="Q61" s="326"/>
    </row>
    <row r="62" spans="1:17">
      <c r="A62" s="603"/>
      <c r="B62" s="449"/>
      <c r="C62" s="523"/>
      <c r="D62" s="523"/>
      <c r="E62" s="159" t="e">
        <f>'5- Identificación de Riesgos'!#REF!</f>
        <v>#REF!</v>
      </c>
      <c r="F62" s="507"/>
      <c r="G62" s="604"/>
      <c r="H62" s="523"/>
      <c r="I62" s="74"/>
      <c r="J62" s="606"/>
      <c r="K62" s="606"/>
      <c r="L62" s="600"/>
      <c r="M62" s="449"/>
      <c r="N62" s="449"/>
      <c r="O62" s="323"/>
      <c r="P62" s="323"/>
      <c r="Q62" s="326"/>
    </row>
    <row r="63" spans="1:17">
      <c r="A63" s="603"/>
      <c r="B63" s="449"/>
      <c r="C63" s="523"/>
      <c r="D63" s="523"/>
      <c r="E63" s="159" t="e">
        <f>'5- Identificación de Riesgos'!#REF!</f>
        <v>#REF!</v>
      </c>
      <c r="F63" s="507"/>
      <c r="G63" s="604"/>
      <c r="H63" s="523"/>
      <c r="I63" s="74"/>
      <c r="J63" s="606"/>
      <c r="K63" s="606"/>
      <c r="L63" s="600"/>
      <c r="M63" s="449"/>
      <c r="N63" s="449"/>
      <c r="O63" s="323"/>
      <c r="P63" s="323"/>
      <c r="Q63" s="326"/>
    </row>
    <row r="64" spans="1:17">
      <c r="A64" s="603"/>
      <c r="B64" s="449"/>
      <c r="C64" s="523"/>
      <c r="D64" s="523"/>
      <c r="E64" s="159" t="e">
        <f>'5- Identificación de Riesgos'!#REF!</f>
        <v>#REF!</v>
      </c>
      <c r="F64" s="507"/>
      <c r="G64" s="604"/>
      <c r="H64" s="523"/>
      <c r="I64" s="74"/>
      <c r="J64" s="606"/>
      <c r="K64" s="606"/>
      <c r="L64" s="600"/>
      <c r="M64" s="449"/>
      <c r="N64" s="449"/>
      <c r="O64" s="323"/>
      <c r="P64" s="323"/>
      <c r="Q64" s="326"/>
    </row>
    <row r="65" spans="1:17">
      <c r="A65" s="603"/>
      <c r="B65" s="449"/>
      <c r="C65" s="523"/>
      <c r="D65" s="523"/>
      <c r="E65" s="159" t="e">
        <f>'5- Identificación de Riesgos'!#REF!</f>
        <v>#REF!</v>
      </c>
      <c r="F65" s="507"/>
      <c r="G65" s="604"/>
      <c r="H65" s="523"/>
      <c r="I65" s="74"/>
      <c r="J65" s="606"/>
      <c r="K65" s="606"/>
      <c r="L65" s="600"/>
      <c r="M65" s="449"/>
      <c r="N65" s="449"/>
      <c r="O65" s="323"/>
      <c r="P65" s="323"/>
      <c r="Q65" s="326"/>
    </row>
    <row r="66" spans="1:17">
      <c r="A66" s="603"/>
      <c r="B66" s="449"/>
      <c r="C66" s="523"/>
      <c r="D66" s="523"/>
      <c r="E66" s="159" t="e">
        <f>'5- Identificación de Riesgos'!#REF!</f>
        <v>#REF!</v>
      </c>
      <c r="F66" s="507"/>
      <c r="G66" s="604"/>
      <c r="H66" s="523"/>
      <c r="I66" s="74"/>
      <c r="J66" s="606"/>
      <c r="K66" s="606"/>
      <c r="L66" s="600"/>
      <c r="M66" s="449"/>
      <c r="N66" s="449"/>
      <c r="O66" s="323"/>
      <c r="P66" s="323"/>
      <c r="Q66" s="326"/>
    </row>
    <row r="67" spans="1:17">
      <c r="A67" s="603"/>
      <c r="B67" s="449"/>
      <c r="C67" s="523"/>
      <c r="D67" s="523"/>
      <c r="E67" s="159" t="e">
        <f>'5- Identificación de Riesgos'!#REF!</f>
        <v>#REF!</v>
      </c>
      <c r="F67" s="507"/>
      <c r="G67" s="604"/>
      <c r="H67" s="523"/>
      <c r="I67" s="74"/>
      <c r="J67" s="606"/>
      <c r="K67" s="606"/>
      <c r="L67" s="600"/>
      <c r="M67" s="449"/>
      <c r="N67" s="449"/>
      <c r="O67" s="323"/>
      <c r="P67" s="323"/>
      <c r="Q67" s="326"/>
    </row>
    <row r="68" spans="1:17">
      <c r="A68" s="603"/>
      <c r="B68" s="449"/>
      <c r="C68" s="523"/>
      <c r="D68" s="523"/>
      <c r="E68" s="159" t="e">
        <f>'5- Identificación de Riesgos'!#REF!</f>
        <v>#REF!</v>
      </c>
      <c r="F68" s="507"/>
      <c r="G68" s="604"/>
      <c r="H68" s="523"/>
      <c r="I68" s="74"/>
      <c r="J68" s="606"/>
      <c r="K68" s="606"/>
      <c r="L68" s="600"/>
      <c r="M68" s="449"/>
      <c r="N68" s="449"/>
      <c r="O68" s="323"/>
      <c r="P68" s="323"/>
      <c r="Q68" s="326"/>
    </row>
    <row r="69" spans="1:17" ht="15.75" thickBot="1">
      <c r="A69" s="603"/>
      <c r="B69" s="450"/>
      <c r="C69" s="523"/>
      <c r="D69" s="524"/>
      <c r="E69" s="160" t="e">
        <f>'5- Identificación de Riesgos'!#REF!</f>
        <v>#REF!</v>
      </c>
      <c r="F69" s="507"/>
      <c r="G69" s="604"/>
      <c r="H69" s="523"/>
      <c r="I69" s="133"/>
      <c r="J69" s="607"/>
      <c r="K69" s="607"/>
      <c r="L69" s="601"/>
      <c r="M69" s="536"/>
      <c r="N69" s="536"/>
      <c r="O69" s="324"/>
      <c r="P69" s="324"/>
      <c r="Q69" s="327"/>
    </row>
    <row r="70" spans="1:17" ht="15" customHeight="1">
      <c r="A70" s="602">
        <f>'5- Identificación de Riesgos'!A70</f>
        <v>7</v>
      </c>
      <c r="B70" s="449" t="str">
        <f>'5- Identificación de Riesgos'!B70</f>
        <v xml:space="preserve">Incurrir en Actos de Corrupción </v>
      </c>
      <c r="C70" s="522" t="str">
        <f>'5- Identificación de Riesgos'!C70</f>
        <v>Posibilidad que por acción u omisión, se use el poder para desviar la gestión de lo público hacia un beneficio privado.</v>
      </c>
      <c r="D70" s="536" t="s">
        <v>363</v>
      </c>
      <c r="E70" s="159" t="e">
        <f>'5- Identificación de Riesgos'!#REF!</f>
        <v>#REF!</v>
      </c>
      <c r="F70" s="506" t="str">
        <f>'5- Identificación de Riesgos'!H70</f>
        <v>Muy Baja - 1</v>
      </c>
      <c r="G70" s="522" t="str">
        <f>'5- Identificación de Riesgos'!M70</f>
        <v>Catastrófico - 5</v>
      </c>
      <c r="H70" s="522" t="str">
        <f>'5- Identificación de Riesgos'!N70</f>
        <v>Extremo - 5</v>
      </c>
      <c r="I70" s="74"/>
      <c r="J70" s="605" t="str">
        <f>'6- Valoración Controles'!T70</f>
        <v>Muy Baja - 1</v>
      </c>
      <c r="K70" s="605" t="str">
        <f>'6- Valoración Controles'!U70</f>
        <v>Catastrófico - 5</v>
      </c>
      <c r="L70" s="599" t="e">
        <f>AVERAGE(#REF!)</f>
        <v>#REF!</v>
      </c>
      <c r="M70" s="448" t="str">
        <f>'6- Valoración Controles'!V70</f>
        <v>Extremo - 5</v>
      </c>
      <c r="N70" s="448" t="s">
        <v>513</v>
      </c>
      <c r="O70" s="323"/>
      <c r="P70" s="323"/>
      <c r="Q70" s="326"/>
    </row>
    <row r="71" spans="1:17">
      <c r="A71" s="603"/>
      <c r="B71" s="449"/>
      <c r="C71" s="523"/>
      <c r="D71" s="523"/>
      <c r="E71" s="159" t="e">
        <f>'5- Identificación de Riesgos'!#REF!</f>
        <v>#REF!</v>
      </c>
      <c r="F71" s="507"/>
      <c r="G71" s="604"/>
      <c r="H71" s="523"/>
      <c r="I71" s="74"/>
      <c r="J71" s="606"/>
      <c r="K71" s="606"/>
      <c r="L71" s="600"/>
      <c r="M71" s="449"/>
      <c r="N71" s="449"/>
      <c r="O71" s="323"/>
      <c r="P71" s="323"/>
      <c r="Q71" s="326"/>
    </row>
    <row r="72" spans="1:17">
      <c r="A72" s="603"/>
      <c r="B72" s="449"/>
      <c r="C72" s="523"/>
      <c r="D72" s="523"/>
      <c r="E72" s="159" t="e">
        <f>'5- Identificación de Riesgos'!#REF!</f>
        <v>#REF!</v>
      </c>
      <c r="F72" s="507"/>
      <c r="G72" s="604"/>
      <c r="H72" s="523"/>
      <c r="I72" s="74"/>
      <c r="J72" s="606"/>
      <c r="K72" s="606"/>
      <c r="L72" s="600"/>
      <c r="M72" s="449"/>
      <c r="N72" s="449"/>
      <c r="O72" s="323"/>
      <c r="P72" s="323"/>
      <c r="Q72" s="326"/>
    </row>
    <row r="73" spans="1:17">
      <c r="A73" s="603"/>
      <c r="B73" s="449"/>
      <c r="C73" s="523"/>
      <c r="D73" s="523"/>
      <c r="E73" s="159" t="e">
        <f>'5- Identificación de Riesgos'!#REF!</f>
        <v>#REF!</v>
      </c>
      <c r="F73" s="507"/>
      <c r="G73" s="604"/>
      <c r="H73" s="523"/>
      <c r="I73" s="74"/>
      <c r="J73" s="606"/>
      <c r="K73" s="606"/>
      <c r="L73" s="600"/>
      <c r="M73" s="449"/>
      <c r="N73" s="449"/>
      <c r="O73" s="323"/>
      <c r="P73" s="323"/>
      <c r="Q73" s="326"/>
    </row>
    <row r="74" spans="1:17">
      <c r="A74" s="603"/>
      <c r="B74" s="449"/>
      <c r="C74" s="523"/>
      <c r="D74" s="523"/>
      <c r="E74" s="159" t="e">
        <f>'5- Identificación de Riesgos'!#REF!</f>
        <v>#REF!</v>
      </c>
      <c r="F74" s="507"/>
      <c r="G74" s="604"/>
      <c r="H74" s="523"/>
      <c r="I74" s="74"/>
      <c r="J74" s="606"/>
      <c r="K74" s="606"/>
      <c r="L74" s="600"/>
      <c r="M74" s="449"/>
      <c r="N74" s="449"/>
      <c r="O74" s="323"/>
      <c r="P74" s="323"/>
      <c r="Q74" s="326"/>
    </row>
    <row r="75" spans="1:17">
      <c r="A75" s="603"/>
      <c r="B75" s="449"/>
      <c r="C75" s="523"/>
      <c r="D75" s="523"/>
      <c r="E75" s="159" t="e">
        <f>'5- Identificación de Riesgos'!#REF!</f>
        <v>#REF!</v>
      </c>
      <c r="F75" s="507"/>
      <c r="G75" s="604"/>
      <c r="H75" s="523"/>
      <c r="I75" s="74"/>
      <c r="J75" s="606"/>
      <c r="K75" s="606"/>
      <c r="L75" s="600"/>
      <c r="M75" s="449"/>
      <c r="N75" s="449"/>
      <c r="O75" s="323"/>
      <c r="P75" s="323"/>
      <c r="Q75" s="326"/>
    </row>
    <row r="76" spans="1:17">
      <c r="A76" s="603"/>
      <c r="B76" s="449"/>
      <c r="C76" s="523"/>
      <c r="D76" s="523"/>
      <c r="E76" s="159" t="e">
        <f>'5- Identificación de Riesgos'!#REF!</f>
        <v>#REF!</v>
      </c>
      <c r="F76" s="507"/>
      <c r="G76" s="604"/>
      <c r="H76" s="523"/>
      <c r="I76" s="74"/>
      <c r="J76" s="606"/>
      <c r="K76" s="606"/>
      <c r="L76" s="600"/>
      <c r="M76" s="449"/>
      <c r="N76" s="449"/>
      <c r="O76" s="323"/>
      <c r="P76" s="323"/>
      <c r="Q76" s="326"/>
    </row>
    <row r="77" spans="1:17">
      <c r="A77" s="603"/>
      <c r="B77" s="449"/>
      <c r="C77" s="523"/>
      <c r="D77" s="523"/>
      <c r="E77" s="159" t="e">
        <f>'5- Identificación de Riesgos'!#REF!</f>
        <v>#REF!</v>
      </c>
      <c r="F77" s="507"/>
      <c r="G77" s="604"/>
      <c r="H77" s="523"/>
      <c r="I77" s="74"/>
      <c r="J77" s="606"/>
      <c r="K77" s="606"/>
      <c r="L77" s="600"/>
      <c r="M77" s="449"/>
      <c r="N77" s="449"/>
      <c r="O77" s="323"/>
      <c r="P77" s="323"/>
      <c r="Q77" s="326"/>
    </row>
    <row r="78" spans="1:17">
      <c r="A78" s="603"/>
      <c r="B78" s="449"/>
      <c r="C78" s="523"/>
      <c r="D78" s="523"/>
      <c r="E78" s="159" t="e">
        <f>'5- Identificación de Riesgos'!#REF!</f>
        <v>#REF!</v>
      </c>
      <c r="F78" s="507"/>
      <c r="G78" s="604"/>
      <c r="H78" s="523"/>
      <c r="I78" s="74"/>
      <c r="J78" s="606"/>
      <c r="K78" s="606"/>
      <c r="L78" s="600"/>
      <c r="M78" s="449"/>
      <c r="N78" s="449"/>
      <c r="O78" s="323"/>
      <c r="P78" s="323"/>
      <c r="Q78" s="326"/>
    </row>
    <row r="79" spans="1:17" ht="15.75" thickBot="1">
      <c r="A79" s="603"/>
      <c r="B79" s="450"/>
      <c r="C79" s="523"/>
      <c r="D79" s="524"/>
      <c r="E79" s="160" t="e">
        <f>'5- Identificación de Riesgos'!#REF!</f>
        <v>#REF!</v>
      </c>
      <c r="F79" s="507"/>
      <c r="G79" s="604"/>
      <c r="H79" s="523"/>
      <c r="I79" s="133"/>
      <c r="J79" s="607"/>
      <c r="K79" s="607"/>
      <c r="L79" s="601"/>
      <c r="M79" s="536"/>
      <c r="N79" s="536"/>
      <c r="O79" s="324"/>
      <c r="P79" s="324"/>
      <c r="Q79" s="327"/>
    </row>
    <row r="80" spans="1:17">
      <c r="A80" s="602">
        <f>'5- Identificación de Riesgos'!A80</f>
        <v>8</v>
      </c>
      <c r="B80" s="449" t="str">
        <f>'5- Identificación de Riesgos'!B80</f>
        <v>Mora en la realización de trámites</v>
      </c>
      <c r="C80" s="522" t="str">
        <f>'5- Identificación de Riesgos'!C80</f>
        <v>Dilaciones, empleo de tiempo mayor al estándar sin justificación en la culminación o entrega de un trámite o  procedimiento judicial o administrativo.</v>
      </c>
      <c r="D80" s="536" t="s">
        <v>363</v>
      </c>
      <c r="E80" s="159" t="e">
        <f>'5- Identificación de Riesgos'!#REF!</f>
        <v>#REF!</v>
      </c>
      <c r="F80" s="506" t="str">
        <f>'5- Identificación de Riesgos'!H80</f>
        <v>Baja - 2</v>
      </c>
      <c r="G80" s="522" t="str">
        <f>'5- Identificación de Riesgos'!M80</f>
        <v>Menor - 2</v>
      </c>
      <c r="H80" s="522" t="str">
        <f>'5- Identificación de Riesgos'!N80</f>
        <v>Moderado - 4</v>
      </c>
      <c r="I80" s="74"/>
      <c r="J80" s="605" t="str">
        <f>'6- Valoración Controles'!T80</f>
        <v>Muy Baja - 1</v>
      </c>
      <c r="K80" s="605" t="str">
        <f>'6- Valoración Controles'!U80</f>
        <v>Menor - 2</v>
      </c>
      <c r="L80" s="599" t="e">
        <f>AVERAGE(#REF!)</f>
        <v>#REF!</v>
      </c>
      <c r="M80" s="448" t="str">
        <f>'6- Valoración Controles'!V80</f>
        <v>Bajo - 2</v>
      </c>
      <c r="N80" s="448" t="s">
        <v>512</v>
      </c>
      <c r="O80" s="323"/>
      <c r="P80" s="323"/>
      <c r="Q80" s="326"/>
    </row>
    <row r="81" spans="1:17">
      <c r="A81" s="603"/>
      <c r="B81" s="449"/>
      <c r="C81" s="523"/>
      <c r="D81" s="523"/>
      <c r="E81" s="159" t="e">
        <f>'5- Identificación de Riesgos'!#REF!</f>
        <v>#REF!</v>
      </c>
      <c r="F81" s="507"/>
      <c r="G81" s="604"/>
      <c r="H81" s="523"/>
      <c r="I81" s="74"/>
      <c r="J81" s="606"/>
      <c r="K81" s="606"/>
      <c r="L81" s="600"/>
      <c r="M81" s="449"/>
      <c r="N81" s="449"/>
      <c r="O81" s="323"/>
      <c r="P81" s="323"/>
      <c r="Q81" s="326"/>
    </row>
    <row r="82" spans="1:17">
      <c r="A82" s="603"/>
      <c r="B82" s="449"/>
      <c r="C82" s="523"/>
      <c r="D82" s="523"/>
      <c r="E82" s="159" t="e">
        <f>'5- Identificación de Riesgos'!#REF!</f>
        <v>#REF!</v>
      </c>
      <c r="F82" s="507"/>
      <c r="G82" s="604"/>
      <c r="H82" s="523"/>
      <c r="I82" s="74"/>
      <c r="J82" s="606"/>
      <c r="K82" s="606"/>
      <c r="L82" s="600"/>
      <c r="M82" s="449"/>
      <c r="N82" s="449"/>
      <c r="O82" s="323"/>
      <c r="P82" s="323"/>
      <c r="Q82" s="326"/>
    </row>
    <row r="83" spans="1:17">
      <c r="A83" s="603"/>
      <c r="B83" s="449"/>
      <c r="C83" s="523"/>
      <c r="D83" s="523"/>
      <c r="E83" s="159" t="e">
        <f>'5- Identificación de Riesgos'!#REF!</f>
        <v>#REF!</v>
      </c>
      <c r="F83" s="507"/>
      <c r="G83" s="604"/>
      <c r="H83" s="523"/>
      <c r="I83" s="74"/>
      <c r="J83" s="606"/>
      <c r="K83" s="606"/>
      <c r="L83" s="600"/>
      <c r="M83" s="449"/>
      <c r="N83" s="449"/>
      <c r="O83" s="323"/>
      <c r="P83" s="323"/>
      <c r="Q83" s="326"/>
    </row>
    <row r="84" spans="1:17">
      <c r="A84" s="603"/>
      <c r="B84" s="449"/>
      <c r="C84" s="523"/>
      <c r="D84" s="523"/>
      <c r="E84" s="159" t="e">
        <f>'5- Identificación de Riesgos'!#REF!</f>
        <v>#REF!</v>
      </c>
      <c r="F84" s="507"/>
      <c r="G84" s="604"/>
      <c r="H84" s="523"/>
      <c r="I84" s="74"/>
      <c r="J84" s="606"/>
      <c r="K84" s="606"/>
      <c r="L84" s="600"/>
      <c r="M84" s="449"/>
      <c r="N84" s="449"/>
      <c r="O84" s="323"/>
      <c r="P84" s="323"/>
      <c r="Q84" s="326"/>
    </row>
    <row r="85" spans="1:17">
      <c r="A85" s="603"/>
      <c r="B85" s="449"/>
      <c r="C85" s="523"/>
      <c r="D85" s="523"/>
      <c r="E85" s="159" t="e">
        <f>'5- Identificación de Riesgos'!#REF!</f>
        <v>#REF!</v>
      </c>
      <c r="F85" s="507"/>
      <c r="G85" s="604"/>
      <c r="H85" s="523"/>
      <c r="I85" s="74"/>
      <c r="J85" s="606"/>
      <c r="K85" s="606"/>
      <c r="L85" s="600"/>
      <c r="M85" s="449"/>
      <c r="N85" s="449"/>
      <c r="O85" s="323"/>
      <c r="P85" s="323"/>
      <c r="Q85" s="326"/>
    </row>
    <row r="86" spans="1:17">
      <c r="A86" s="603"/>
      <c r="B86" s="449"/>
      <c r="C86" s="523"/>
      <c r="D86" s="523"/>
      <c r="E86" s="159" t="e">
        <f>'5- Identificación de Riesgos'!#REF!</f>
        <v>#REF!</v>
      </c>
      <c r="F86" s="507"/>
      <c r="G86" s="604"/>
      <c r="H86" s="523"/>
      <c r="I86" s="74"/>
      <c r="J86" s="606"/>
      <c r="K86" s="606"/>
      <c r="L86" s="600"/>
      <c r="M86" s="449"/>
      <c r="N86" s="449"/>
      <c r="O86" s="323"/>
      <c r="P86" s="323"/>
      <c r="Q86" s="326"/>
    </row>
    <row r="87" spans="1:17">
      <c r="A87" s="603"/>
      <c r="B87" s="449"/>
      <c r="C87" s="523"/>
      <c r="D87" s="523"/>
      <c r="E87" s="159" t="e">
        <f>'5- Identificación de Riesgos'!#REF!</f>
        <v>#REF!</v>
      </c>
      <c r="F87" s="507"/>
      <c r="G87" s="604"/>
      <c r="H87" s="523"/>
      <c r="I87" s="74"/>
      <c r="J87" s="606"/>
      <c r="K87" s="606"/>
      <c r="L87" s="600"/>
      <c r="M87" s="449"/>
      <c r="N87" s="449"/>
      <c r="O87" s="323"/>
      <c r="P87" s="323"/>
      <c r="Q87" s="326"/>
    </row>
    <row r="88" spans="1:17">
      <c r="A88" s="603"/>
      <c r="B88" s="449"/>
      <c r="C88" s="523"/>
      <c r="D88" s="523"/>
      <c r="E88" s="159" t="e">
        <f>'5- Identificación de Riesgos'!#REF!</f>
        <v>#REF!</v>
      </c>
      <c r="F88" s="507"/>
      <c r="G88" s="604"/>
      <c r="H88" s="523"/>
      <c r="I88" s="74"/>
      <c r="J88" s="606"/>
      <c r="K88" s="606"/>
      <c r="L88" s="600"/>
      <c r="M88" s="449"/>
      <c r="N88" s="449"/>
      <c r="O88" s="323"/>
      <c r="P88" s="323"/>
      <c r="Q88" s="326"/>
    </row>
    <row r="89" spans="1:17" ht="15.75" thickBot="1">
      <c r="A89" s="603"/>
      <c r="B89" s="450"/>
      <c r="C89" s="523"/>
      <c r="D89" s="524"/>
      <c r="E89" s="160" t="e">
        <f>'5- Identificación de Riesgos'!#REF!</f>
        <v>#REF!</v>
      </c>
      <c r="F89" s="507"/>
      <c r="G89" s="604"/>
      <c r="H89" s="523"/>
      <c r="I89" s="133"/>
      <c r="J89" s="607"/>
      <c r="K89" s="607"/>
      <c r="L89" s="601"/>
      <c r="M89" s="536"/>
      <c r="N89" s="536"/>
      <c r="O89" s="324"/>
      <c r="P89" s="324"/>
      <c r="Q89" s="327"/>
    </row>
    <row r="90" spans="1:17" ht="15" customHeight="1">
      <c r="A90" s="602">
        <f>'5- Identificación de Riesgos'!A90</f>
        <v>9</v>
      </c>
      <c r="B90" s="449" t="str">
        <f>'5- Identificación de Riesgos'!B90</f>
        <v xml:space="preserve">Incumplimientos en la realizacion de audiencias </v>
      </c>
      <c r="C90" s="522" t="str">
        <f>'5- Identificación de Riesgos'!C90</f>
        <v xml:space="preserve">No se atiende la  solicitud  de un fiscal o parte interesada para la realización de una audiencia preliminar o no se cumple  la programción de audiencias de Conocimiento. </v>
      </c>
      <c r="D90" s="536" t="s">
        <v>363</v>
      </c>
      <c r="E90" s="159" t="e">
        <f>'5- Identificación de Riesgos'!#REF!</f>
        <v>#REF!</v>
      </c>
      <c r="F90" s="506" t="str">
        <f>'5- Identificación de Riesgos'!H90</f>
        <v>Baja - 2</v>
      </c>
      <c r="G90" s="522" t="str">
        <f>'5- Identificación de Riesgos'!M90</f>
        <v>Menor - 2</v>
      </c>
      <c r="H90" s="522" t="str">
        <f>'5- Identificación de Riesgos'!N90</f>
        <v>Moderado - 4</v>
      </c>
      <c r="I90" s="74"/>
      <c r="J90" s="605" t="str">
        <f>'6- Valoración Controles'!T90</f>
        <v>Baja - 2</v>
      </c>
      <c r="K90" s="605" t="str">
        <f>'6- Valoración Controles'!U90</f>
        <v>Menor - 2</v>
      </c>
      <c r="L90" s="599" t="e">
        <f>AVERAGE(#REF!)</f>
        <v>#REF!</v>
      </c>
      <c r="M90" s="448" t="str">
        <f>'6- Valoración Controles'!V90</f>
        <v>Moderado - 4</v>
      </c>
      <c r="N90" s="448" t="s">
        <v>508</v>
      </c>
      <c r="O90" s="323"/>
      <c r="P90" s="323"/>
      <c r="Q90" s="326"/>
    </row>
    <row r="91" spans="1:17">
      <c r="A91" s="603"/>
      <c r="B91" s="449"/>
      <c r="C91" s="523"/>
      <c r="D91" s="523"/>
      <c r="E91" s="159" t="e">
        <f>'5- Identificación de Riesgos'!#REF!</f>
        <v>#REF!</v>
      </c>
      <c r="F91" s="507"/>
      <c r="G91" s="604"/>
      <c r="H91" s="523"/>
      <c r="I91" s="74"/>
      <c r="J91" s="606"/>
      <c r="K91" s="606"/>
      <c r="L91" s="600"/>
      <c r="M91" s="449"/>
      <c r="N91" s="449"/>
      <c r="O91" s="323"/>
      <c r="P91" s="323"/>
      <c r="Q91" s="326"/>
    </row>
    <row r="92" spans="1:17">
      <c r="A92" s="603"/>
      <c r="B92" s="449"/>
      <c r="C92" s="523"/>
      <c r="D92" s="523"/>
      <c r="E92" s="159" t="e">
        <f>'5- Identificación de Riesgos'!#REF!</f>
        <v>#REF!</v>
      </c>
      <c r="F92" s="507"/>
      <c r="G92" s="604"/>
      <c r="H92" s="523"/>
      <c r="I92" s="74"/>
      <c r="J92" s="606"/>
      <c r="K92" s="606"/>
      <c r="L92" s="600"/>
      <c r="M92" s="449"/>
      <c r="N92" s="449"/>
      <c r="O92" s="323"/>
      <c r="P92" s="323"/>
      <c r="Q92" s="326"/>
    </row>
    <row r="93" spans="1:17">
      <c r="A93" s="603"/>
      <c r="B93" s="449"/>
      <c r="C93" s="523"/>
      <c r="D93" s="523"/>
      <c r="E93" s="159" t="e">
        <f>'5- Identificación de Riesgos'!#REF!</f>
        <v>#REF!</v>
      </c>
      <c r="F93" s="507"/>
      <c r="G93" s="604"/>
      <c r="H93" s="523"/>
      <c r="I93" s="74"/>
      <c r="J93" s="606"/>
      <c r="K93" s="606"/>
      <c r="L93" s="600"/>
      <c r="M93" s="449"/>
      <c r="N93" s="449"/>
      <c r="O93" s="323"/>
      <c r="P93" s="323"/>
      <c r="Q93" s="326"/>
    </row>
    <row r="94" spans="1:17">
      <c r="A94" s="603"/>
      <c r="B94" s="449"/>
      <c r="C94" s="523"/>
      <c r="D94" s="523"/>
      <c r="E94" s="159" t="e">
        <f>'5- Identificación de Riesgos'!#REF!</f>
        <v>#REF!</v>
      </c>
      <c r="F94" s="507"/>
      <c r="G94" s="604"/>
      <c r="H94" s="523"/>
      <c r="I94" s="74"/>
      <c r="J94" s="606"/>
      <c r="K94" s="606"/>
      <c r="L94" s="600"/>
      <c r="M94" s="449"/>
      <c r="N94" s="449"/>
      <c r="O94" s="323"/>
      <c r="P94" s="323"/>
      <c r="Q94" s="326"/>
    </row>
    <row r="95" spans="1:17">
      <c r="A95" s="603"/>
      <c r="B95" s="449"/>
      <c r="C95" s="523"/>
      <c r="D95" s="523"/>
      <c r="E95" s="159" t="e">
        <f>'5- Identificación de Riesgos'!#REF!</f>
        <v>#REF!</v>
      </c>
      <c r="F95" s="507"/>
      <c r="G95" s="604"/>
      <c r="H95" s="523"/>
      <c r="I95" s="74"/>
      <c r="J95" s="606"/>
      <c r="K95" s="606"/>
      <c r="L95" s="600"/>
      <c r="M95" s="449"/>
      <c r="N95" s="449"/>
      <c r="O95" s="323"/>
      <c r="P95" s="323"/>
      <c r="Q95" s="326"/>
    </row>
    <row r="96" spans="1:17">
      <c r="A96" s="603"/>
      <c r="B96" s="449"/>
      <c r="C96" s="523"/>
      <c r="D96" s="523"/>
      <c r="E96" s="159" t="e">
        <f>'5- Identificación de Riesgos'!#REF!</f>
        <v>#REF!</v>
      </c>
      <c r="F96" s="507"/>
      <c r="G96" s="604"/>
      <c r="H96" s="523"/>
      <c r="I96" s="74"/>
      <c r="J96" s="606"/>
      <c r="K96" s="606"/>
      <c r="L96" s="600"/>
      <c r="M96" s="449"/>
      <c r="N96" s="449"/>
      <c r="O96" s="323"/>
      <c r="P96" s="323"/>
      <c r="Q96" s="326"/>
    </row>
    <row r="97" spans="1:17">
      <c r="A97" s="603"/>
      <c r="B97" s="449"/>
      <c r="C97" s="523"/>
      <c r="D97" s="523"/>
      <c r="E97" s="159" t="e">
        <f>'5- Identificación de Riesgos'!#REF!</f>
        <v>#REF!</v>
      </c>
      <c r="F97" s="507"/>
      <c r="G97" s="604"/>
      <c r="H97" s="523"/>
      <c r="I97" s="74"/>
      <c r="J97" s="606"/>
      <c r="K97" s="606"/>
      <c r="L97" s="600"/>
      <c r="M97" s="449"/>
      <c r="N97" s="449"/>
      <c r="O97" s="323"/>
      <c r="P97" s="323"/>
      <c r="Q97" s="326"/>
    </row>
    <row r="98" spans="1:17">
      <c r="A98" s="603"/>
      <c r="B98" s="449"/>
      <c r="C98" s="523"/>
      <c r="D98" s="523"/>
      <c r="E98" s="159" t="e">
        <f>'5- Identificación de Riesgos'!#REF!</f>
        <v>#REF!</v>
      </c>
      <c r="F98" s="507"/>
      <c r="G98" s="604"/>
      <c r="H98" s="523"/>
      <c r="I98" s="74"/>
      <c r="J98" s="606"/>
      <c r="K98" s="606"/>
      <c r="L98" s="600"/>
      <c r="M98" s="449"/>
      <c r="N98" s="449"/>
      <c r="O98" s="323"/>
      <c r="P98" s="323"/>
      <c r="Q98" s="326"/>
    </row>
    <row r="99" spans="1:17" ht="15.75" thickBot="1">
      <c r="A99" s="603"/>
      <c r="B99" s="450"/>
      <c r="C99" s="523"/>
      <c r="D99" s="524"/>
      <c r="E99" s="160" t="e">
        <f>'5- Identificación de Riesgos'!#REF!</f>
        <v>#REF!</v>
      </c>
      <c r="F99" s="507"/>
      <c r="G99" s="604"/>
      <c r="H99" s="523"/>
      <c r="I99" s="133"/>
      <c r="J99" s="607"/>
      <c r="K99" s="607"/>
      <c r="L99" s="601"/>
      <c r="M99" s="536"/>
      <c r="N99" s="536"/>
      <c r="O99" s="324"/>
      <c r="P99" s="324"/>
      <c r="Q99" s="327"/>
    </row>
  </sheetData>
  <mergeCells count="144">
    <mergeCell ref="B70:B79"/>
    <mergeCell ref="D70:D79"/>
    <mergeCell ref="B60:B69"/>
    <mergeCell ref="C60:C69"/>
    <mergeCell ref="D60:D69"/>
    <mergeCell ref="F60:F69"/>
    <mergeCell ref="G60:G69"/>
    <mergeCell ref="H60:H69"/>
    <mergeCell ref="J60:J69"/>
    <mergeCell ref="A50:A59"/>
    <mergeCell ref="B50:B59"/>
    <mergeCell ref="C50:C59"/>
    <mergeCell ref="D50:D59"/>
    <mergeCell ref="F50:F59"/>
    <mergeCell ref="G50:G59"/>
    <mergeCell ref="H50:H59"/>
    <mergeCell ref="J50:J59"/>
    <mergeCell ref="K50:K59"/>
    <mergeCell ref="A40:A49"/>
    <mergeCell ref="B40:B49"/>
    <mergeCell ref="C40:C49"/>
    <mergeCell ref="D40:D49"/>
    <mergeCell ref="F40:F49"/>
    <mergeCell ref="D30:D39"/>
    <mergeCell ref="F30:F39"/>
    <mergeCell ref="A30:A39"/>
    <mergeCell ref="B30:B39"/>
    <mergeCell ref="C30:C39"/>
    <mergeCell ref="F10:F19"/>
    <mergeCell ref="H30:H39"/>
    <mergeCell ref="K8:K9"/>
    <mergeCell ref="I8:I9"/>
    <mergeCell ref="E8:E9"/>
    <mergeCell ref="L10:L19"/>
    <mergeCell ref="A6:B6"/>
    <mergeCell ref="F20:F29"/>
    <mergeCell ref="G20:G29"/>
    <mergeCell ref="G30:G39"/>
    <mergeCell ref="K20:K29"/>
    <mergeCell ref="G10:G19"/>
    <mergeCell ref="H10:H19"/>
    <mergeCell ref="J10:J19"/>
    <mergeCell ref="K10:K19"/>
    <mergeCell ref="C20:C29"/>
    <mergeCell ref="A10:A19"/>
    <mergeCell ref="B10:B19"/>
    <mergeCell ref="L30:L39"/>
    <mergeCell ref="J30:J39"/>
    <mergeCell ref="K30:K39"/>
    <mergeCell ref="A20:A29"/>
    <mergeCell ref="B20:B29"/>
    <mergeCell ref="D20:D29"/>
    <mergeCell ref="B8:B9"/>
    <mergeCell ref="C5:Q5"/>
    <mergeCell ref="C6:Q6"/>
    <mergeCell ref="L8:L9"/>
    <mergeCell ref="L60:L69"/>
    <mergeCell ref="M60:M69"/>
    <mergeCell ref="N60:N69"/>
    <mergeCell ref="M10:M19"/>
    <mergeCell ref="N10:N19"/>
    <mergeCell ref="C10:C19"/>
    <mergeCell ref="D10:D19"/>
    <mergeCell ref="H20:H29"/>
    <mergeCell ref="J20:J29"/>
    <mergeCell ref="L20:L29"/>
    <mergeCell ref="M40:M49"/>
    <mergeCell ref="N40:N49"/>
    <mergeCell ref="G40:G49"/>
    <mergeCell ref="H40:H49"/>
    <mergeCell ref="J40:J49"/>
    <mergeCell ref="K40:K49"/>
    <mergeCell ref="L40:L49"/>
    <mergeCell ref="M20:M29"/>
    <mergeCell ref="N20:N29"/>
    <mergeCell ref="M30:M39"/>
    <mergeCell ref="A70:A79"/>
    <mergeCell ref="C70:C79"/>
    <mergeCell ref="F70:F79"/>
    <mergeCell ref="A60:A69"/>
    <mergeCell ref="F1:Q3"/>
    <mergeCell ref="O8:O9"/>
    <mergeCell ref="P8:P9"/>
    <mergeCell ref="Q8:Q9"/>
    <mergeCell ref="A7:E7"/>
    <mergeCell ref="F7:H7"/>
    <mergeCell ref="M8:M9"/>
    <mergeCell ref="N8:N9"/>
    <mergeCell ref="F8:F9"/>
    <mergeCell ref="G8:G9"/>
    <mergeCell ref="J7:N7"/>
    <mergeCell ref="A1:E3"/>
    <mergeCell ref="A4:B4"/>
    <mergeCell ref="A5:B5"/>
    <mergeCell ref="A8:A9"/>
    <mergeCell ref="C4:Q4"/>
    <mergeCell ref="J8:J9"/>
    <mergeCell ref="H8:H9"/>
    <mergeCell ref="C8:C9"/>
    <mergeCell ref="D8:D9"/>
    <mergeCell ref="U8:Z8"/>
    <mergeCell ref="AA8:AB8"/>
    <mergeCell ref="U9:Z9"/>
    <mergeCell ref="AA9:AB9"/>
    <mergeCell ref="U10:Z10"/>
    <mergeCell ref="AA10:AB10"/>
    <mergeCell ref="U11:Z11"/>
    <mergeCell ref="AA11:AB11"/>
    <mergeCell ref="G70:G79"/>
    <mergeCell ref="H70:H79"/>
    <mergeCell ref="J70:J79"/>
    <mergeCell ref="K70:K79"/>
    <mergeCell ref="L70:L79"/>
    <mergeCell ref="N30:N39"/>
    <mergeCell ref="L50:L59"/>
    <mergeCell ref="M50:M59"/>
    <mergeCell ref="N50:N59"/>
    <mergeCell ref="M70:M79"/>
    <mergeCell ref="N70:N79"/>
    <mergeCell ref="K60:K69"/>
    <mergeCell ref="L80:L89"/>
    <mergeCell ref="M80:M89"/>
    <mergeCell ref="N80:N89"/>
    <mergeCell ref="A90:A99"/>
    <mergeCell ref="B90:B99"/>
    <mergeCell ref="C90:C99"/>
    <mergeCell ref="D90:D99"/>
    <mergeCell ref="F90:F99"/>
    <mergeCell ref="G90:G99"/>
    <mergeCell ref="H90:H99"/>
    <mergeCell ref="J90:J99"/>
    <mergeCell ref="K90:K99"/>
    <mergeCell ref="L90:L99"/>
    <mergeCell ref="M90:M99"/>
    <mergeCell ref="N90:N99"/>
    <mergeCell ref="A80:A89"/>
    <mergeCell ref="B80:B89"/>
    <mergeCell ref="C80:C89"/>
    <mergeCell ref="D80:D89"/>
    <mergeCell ref="F80:F89"/>
    <mergeCell ref="G80:G89"/>
    <mergeCell ref="H80:H89"/>
    <mergeCell ref="J80:J89"/>
    <mergeCell ref="K80:K89"/>
  </mergeCells>
  <conditionalFormatting sqref="F10 F20 F30 F40 F50 F60 F70 F80 F90">
    <cfRule type="containsText" dxfId="57" priority="587" operator="containsText" text="Muy Baja">
      <formula>NOT(ISERROR(SEARCH("Muy Baja",F10)))</formula>
    </cfRule>
    <cfRule type="containsText" dxfId="56" priority="588" operator="containsText" text="Baja">
      <formula>NOT(ISERROR(SEARCH("Baja",F10)))</formula>
    </cfRule>
    <cfRule type="containsText" dxfId="55" priority="589" operator="containsText" text="Muy Alta">
      <formula>NOT(ISERROR(SEARCH("Muy Alta",F10)))</formula>
    </cfRule>
    <cfRule type="containsText" dxfId="54" priority="591" operator="containsText" text="Alta">
      <formula>NOT(ISERROR(SEARCH("Alta",F10)))</formula>
    </cfRule>
    <cfRule type="containsText" dxfId="53" priority="592" operator="containsText" text="Media">
      <formula>NOT(ISERROR(SEARCH("Media",F10)))</formula>
    </cfRule>
    <cfRule type="containsText" dxfId="52" priority="593" operator="containsText" text="Media">
      <formula>NOT(ISERROR(SEARCH("Media",F10)))</formula>
    </cfRule>
    <cfRule type="containsText" dxfId="51" priority="594" operator="containsText" text="Media">
      <formula>NOT(ISERROR(SEARCH("Media",F10)))</formula>
    </cfRule>
    <cfRule type="containsText" dxfId="50" priority="595" operator="containsText" text="Muy Baja">
      <formula>NOT(ISERROR(SEARCH("Muy Baja",F10)))</formula>
    </cfRule>
    <cfRule type="containsText" dxfId="49" priority="596" operator="containsText" text="Baja">
      <formula>NOT(ISERROR(SEARCH("Baja",F10)))</formula>
    </cfRule>
    <cfRule type="containsText" dxfId="48" priority="597" operator="containsText" text="Muy Baja">
      <formula>NOT(ISERROR(SEARCH("Muy Baja",F10)))</formula>
    </cfRule>
    <cfRule type="containsText" dxfId="47" priority="598" operator="containsText" text="Muy Baja">
      <formula>NOT(ISERROR(SEARCH("Muy Baja",F10)))</formula>
    </cfRule>
    <cfRule type="containsText" dxfId="46" priority="599" operator="containsText" text="Muy Baja">
      <formula>NOT(ISERROR(SEARCH("Muy Baja",F10)))</formula>
    </cfRule>
    <cfRule type="containsText" dxfId="45" priority="600" operator="containsText" text="Muy Baja'Tabla probabilidad'!">
      <formula>NOT(ISERROR(SEARCH("Muy Baja'Tabla probabilidad'!",F10)))</formula>
    </cfRule>
    <cfRule type="containsText" dxfId="44" priority="601" operator="containsText" text="Muy bajo">
      <formula>NOT(ISERROR(SEARCH("Muy bajo",F10)))</formula>
    </cfRule>
    <cfRule type="containsText" dxfId="43" priority="602" operator="containsText" text="Alta">
      <formula>NOT(ISERROR(SEARCH("Alta",F10)))</formula>
    </cfRule>
    <cfRule type="containsText" dxfId="42" priority="603" operator="containsText" text="Media">
      <formula>NOT(ISERROR(SEARCH("Media",F10)))</formula>
    </cfRule>
    <cfRule type="containsText" dxfId="41" priority="604" operator="containsText" text="Baja">
      <formula>NOT(ISERROR(SEARCH("Baja",F10)))</formula>
    </cfRule>
    <cfRule type="containsText" dxfId="40" priority="605" operator="containsText" text="Muy baja">
      <formula>NOT(ISERROR(SEARCH("Muy baja",F10)))</formula>
    </cfRule>
    <cfRule type="cellIs" dxfId="39" priority="608" operator="between">
      <formula>1</formula>
      <formula>2</formula>
    </cfRule>
    <cfRule type="cellIs" dxfId="38" priority="609" operator="between">
      <formula>0</formula>
      <formula>2</formula>
    </cfRule>
  </conditionalFormatting>
  <conditionalFormatting sqref="G10 G20 G30 G40 G50 G60 G70 G80 G90">
    <cfRule type="containsText" dxfId="37" priority="581" operator="containsText" text="Catastrófico">
      <formula>NOT(ISERROR(SEARCH("Catastrófico",G10)))</formula>
    </cfRule>
    <cfRule type="containsText" dxfId="36" priority="582" operator="containsText" text="Mayor">
      <formula>NOT(ISERROR(SEARCH("Mayor",G10)))</formula>
    </cfRule>
    <cfRule type="containsText" dxfId="35" priority="583" operator="containsText" text="Alta">
      <formula>NOT(ISERROR(SEARCH("Alta",G10)))</formula>
    </cfRule>
    <cfRule type="containsText" dxfId="34" priority="584" operator="containsText" text="Moderado">
      <formula>NOT(ISERROR(SEARCH("Moderado",G10)))</formula>
    </cfRule>
    <cfRule type="containsText" dxfId="33" priority="585" operator="containsText" text="Menor">
      <formula>NOT(ISERROR(SEARCH("Menor",G10)))</formula>
    </cfRule>
    <cfRule type="containsText" dxfId="32" priority="586" operator="containsText" text="Leve">
      <formula>NOT(ISERROR(SEARCH("Leve",G10)))</formula>
    </cfRule>
  </conditionalFormatting>
  <conditionalFormatting sqref="H10:I10 H20:I20 H30:I30 H40:I40 H50 H60 H70 H80 H90">
    <cfRule type="containsText" dxfId="31" priority="576" operator="containsText" text="Extremo">
      <formula>NOT(ISERROR(SEARCH("Extremo",H10)))</formula>
    </cfRule>
    <cfRule type="containsText" dxfId="30" priority="577" operator="containsText" text="Alto">
      <formula>NOT(ISERROR(SEARCH("Alto",H10)))</formula>
    </cfRule>
    <cfRule type="containsText" dxfId="29" priority="578" operator="containsText" text="Bajo">
      <formula>NOT(ISERROR(SEARCH("Bajo",H10)))</formula>
    </cfRule>
    <cfRule type="containsText" dxfId="28" priority="579" operator="containsText" text="Moderado">
      <formula>NOT(ISERROR(SEARCH("Moderado",H10)))</formula>
    </cfRule>
    <cfRule type="containsText" dxfId="27" priority="580" operator="containsText" text="Extremo">
      <formula>NOT(ISERROR(SEARCH("Extremo",H10)))</formula>
    </cfRule>
  </conditionalFormatting>
  <conditionalFormatting sqref="I50 I60 I70 I80 I90">
    <cfRule type="containsText" dxfId="26" priority="52" operator="containsText" text="Extremo">
      <formula>NOT(ISERROR(SEARCH("Extremo",I50)))</formula>
    </cfRule>
    <cfRule type="containsText" dxfId="25" priority="53" operator="containsText" text="Alto">
      <formula>NOT(ISERROR(SEARCH("Alto",I50)))</formula>
    </cfRule>
    <cfRule type="containsText" dxfId="24" priority="54" operator="containsText" text="Bajo">
      <formula>NOT(ISERROR(SEARCH("Bajo",I50)))</formula>
    </cfRule>
    <cfRule type="containsText" dxfId="23" priority="55" operator="containsText" text="Moderado">
      <formula>NOT(ISERROR(SEARCH("Moderado",I50)))</formula>
    </cfRule>
    <cfRule type="containsText" dxfId="22" priority="56" operator="containsText" text="Extremo">
      <formula>NOT(ISERROR(SEARCH("Extremo",I50)))</formula>
    </cfRule>
  </conditionalFormatting>
  <conditionalFormatting sqref="J10:J99">
    <cfRule type="containsText" dxfId="21" priority="545" operator="containsText" text="Muy Alta">
      <formula>NOT(ISERROR(SEARCH("Muy Alta",J10)))</formula>
    </cfRule>
    <cfRule type="containsText" dxfId="20" priority="546" operator="containsText" text="Alta">
      <formula>NOT(ISERROR(SEARCH("Alta",J10)))</formula>
    </cfRule>
    <cfRule type="containsText" dxfId="19" priority="547" operator="containsText" text="Media">
      <formula>NOT(ISERROR(SEARCH("Media",J10)))</formula>
    </cfRule>
    <cfRule type="containsText" dxfId="18" priority="548" operator="containsText" text="Baja">
      <formula>NOT(ISERROR(SEARCH("Baja",J10)))</formula>
    </cfRule>
    <cfRule type="containsText" dxfId="17" priority="549" operator="containsText" text="Muy Baja">
      <formula>NOT(ISERROR(SEARCH("Muy Baja",J10)))</formula>
    </cfRule>
  </conditionalFormatting>
  <conditionalFormatting sqref="J10:J99">
    <cfRule type="containsText" dxfId="16" priority="263" operator="containsText" text="Muy Baja">
      <formula>NOT(ISERROR(SEARCH("Muy Baja",J10)))</formula>
    </cfRule>
  </conditionalFormatting>
  <conditionalFormatting sqref="K10:K99">
    <cfRule type="containsText" dxfId="15" priority="254" operator="containsText" text="Catastrófico">
      <formula>NOT(ISERROR(SEARCH("Catastrófico",K10)))</formula>
    </cfRule>
    <cfRule type="containsText" dxfId="14" priority="255" operator="containsText" text="Moderado">
      <formula>NOT(ISERROR(SEARCH("Moderado",K10)))</formula>
    </cfRule>
    <cfRule type="containsText" dxfId="13" priority="256" operator="containsText" text="Menor">
      <formula>NOT(ISERROR(SEARCH("Menor",K10)))</formula>
    </cfRule>
    <cfRule type="containsText" dxfId="12" priority="257" operator="containsText" text="Leve">
      <formula>NOT(ISERROR(SEARCH("Leve",K10)))</formula>
    </cfRule>
    <cfRule type="containsText" dxfId="11" priority="258" operator="containsText" text="Mayor">
      <formula>NOT(ISERROR(SEARCH("Mayor",K10)))</formula>
    </cfRule>
  </conditionalFormatting>
  <conditionalFormatting sqref="M10 M20 M30 M40 M50 M60 M70 M80 M90">
    <cfRule type="containsText" dxfId="10" priority="550" operator="containsText" text="Extremo">
      <formula>NOT(ISERROR(SEARCH("Extremo",M10)))</formula>
    </cfRule>
    <cfRule type="containsText" dxfId="9" priority="551" operator="containsText" text="Alto">
      <formula>NOT(ISERROR(SEARCH("Alto",M10)))</formula>
    </cfRule>
    <cfRule type="containsText" dxfId="8" priority="552" operator="containsText" text="Moderado">
      <formula>NOT(ISERROR(SEARCH("Moderado",M10)))</formula>
    </cfRule>
    <cfRule type="containsText" dxfId="7" priority="553" operator="containsText" text="Menor">
      <formula>NOT(ISERROR(SEARCH("Menor",M10)))</formula>
    </cfRule>
    <cfRule type="containsText" dxfId="6" priority="554" operator="containsText" text="Bajo">
      <formula>NOT(ISERROR(SEARCH("Bajo",M10)))</formula>
    </cfRule>
    <cfRule type="containsText" dxfId="5" priority="555" operator="containsText" text="Moderado">
      <formula>NOT(ISERROR(SEARCH("Moderado",M10)))</formula>
    </cfRule>
    <cfRule type="containsText" dxfId="4" priority="556" operator="containsText" text="Extremo">
      <formula>NOT(ISERROR(SEARCH("Extremo",M10)))</formula>
    </cfRule>
    <cfRule type="containsText" dxfId="3" priority="557" operator="containsText" text="Baja">
      <formula>NOT(ISERROR(SEARCH("Baja",M10)))</formula>
    </cfRule>
    <cfRule type="containsText" dxfId="2" priority="558" operator="containsText" text="Alto">
      <formula>NOT(ISERROR(SEARCH("Alto",M10)))</formula>
    </cfRule>
  </conditionalFormatting>
  <dataValidations count="1">
    <dataValidation type="list" allowBlank="1" showInputMessage="1" showErrorMessage="1" sqref="D10:D99" xr:uid="{00000000-0002-0000-0700-000000000000}">
      <formula1>#REF!</formula1>
    </dataValidation>
  </dataValidations>
  <printOptions horizontalCentered="1"/>
  <pageMargins left="0.70866141732283472" right="0.70866141732283472" top="0.74803149606299213" bottom="0.74803149606299213" header="0.31496062992125984" footer="0.31496062992125984"/>
  <pageSetup scale="58" fitToHeight="0" orientation="landscape" r:id="rId1"/>
  <drawing r:id="rId2"/>
  <extLst>
    <ext xmlns:x14="http://schemas.microsoft.com/office/spreadsheetml/2009/9/main" uri="{78C0D931-6437-407d-A8EE-F0AAD7539E65}">
      <x14:conditionalFormattings>
        <x14:conditionalFormatting xmlns:xm="http://schemas.microsoft.com/office/excel/2006/main">
          <x14:cfRule type="containsText" priority="606" operator="containsText" id="{E50DE147-7B2A-40A6-95D7-AEA96FC942F8}">
            <xm:f>NOT(ISERROR(SEARCH('8- Políticas de Administración '!$B$5,F10)))</xm:f>
            <xm:f>'8- Políticas de Administración '!$B$5</xm:f>
            <x14:dxf>
              <font>
                <color rgb="FF006100"/>
              </font>
              <fill>
                <patternFill>
                  <bgColor rgb="FFC6EFCE"/>
                </patternFill>
              </fill>
            </x14:dxf>
          </x14:cfRule>
          <x14:cfRule type="containsText" priority="607" operator="containsText" id="{1034B27F-53CC-4A29-BA39-C5FDB949099A}">
            <xm:f>NOT(ISERROR(SEARCH('8- Políticas de Administración '!$B$5,F10)))</xm:f>
            <xm:f>'8- Políticas de Administración '!$B$5</xm:f>
            <x14:dxf>
              <font>
                <color rgb="FF9C0006"/>
              </font>
              <fill>
                <patternFill>
                  <bgColor rgb="FFFFC7CE"/>
                </patternFill>
              </fill>
            </x14:dxf>
          </x14:cfRule>
          <xm:sqref>F10 F20 F30 F40 F50 F60 F70 F80 F90</xm:sqref>
        </x14:conditionalFormatting>
      </x14:conditionalFormattings>
    </ext>
    <ext xmlns:x14="http://schemas.microsoft.com/office/spreadsheetml/2009/9/main" uri="{CCE6A557-97BC-4b89-ADB6-D9C93CAAB3DF}">
      <x14:dataValidations xmlns:xm="http://schemas.microsoft.com/office/excel/2006/main" count="1">
        <x14:dataValidation type="list" allowBlank="1" showInputMessage="1" showErrorMessage="1" xr:uid="{00000000-0002-0000-0700-000001000000}">
          <x14:formula1>
            <xm:f>'9- Matriz de Calor '!$S$8:$S$11</xm:f>
          </x14:formula1>
          <xm:sqref>N10:N99</xm:sqref>
        </x14:dataValidation>
      </x14:dataValidation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00B0F0"/>
    <pageSetUpPr fitToPage="1"/>
  </sheetPr>
  <dimension ref="A1:EH718"/>
  <sheetViews>
    <sheetView showGridLines="0" zoomScale="70" zoomScaleNormal="70" workbookViewId="0">
      <selection activeCell="E65" sqref="E65"/>
    </sheetView>
  </sheetViews>
  <sheetFormatPr baseColWidth="10" defaultColWidth="11.42578125" defaultRowHeight="15"/>
  <cols>
    <col min="2" max="2" width="24.28515625" customWidth="1"/>
    <col min="3" max="3" width="62.85546875" customWidth="1"/>
    <col min="4" max="4" width="10.28515625" bestFit="1" customWidth="1"/>
    <col min="5" max="5" width="84.28515625" style="36" customWidth="1"/>
    <col min="6" max="6" width="24.7109375" customWidth="1"/>
    <col min="7" max="7" width="11.5703125" customWidth="1"/>
    <col min="8" max="8" width="13.7109375" customWidth="1"/>
    <col min="9" max="9" width="38.140625" hidden="1" customWidth="1"/>
    <col min="10" max="13" width="11.5703125" customWidth="1"/>
    <col min="14" max="14" width="11.5703125" style="110"/>
    <col min="15" max="15" width="102.7109375" style="204" customWidth="1"/>
    <col min="16" max="32" width="11.5703125" style="79"/>
    <col min="33" max="36" width="11.42578125" style="3"/>
    <col min="37" max="138" width="11.42578125" style="2"/>
  </cols>
  <sheetData>
    <row r="1" spans="1:138" s="2" customFormat="1">
      <c r="E1" s="33"/>
      <c r="N1" s="107"/>
      <c r="O1" s="199"/>
      <c r="P1" s="3"/>
      <c r="Q1" s="3"/>
      <c r="R1" s="3"/>
      <c r="S1" s="3"/>
      <c r="T1" s="3"/>
      <c r="U1" s="3"/>
      <c r="V1" s="3"/>
      <c r="W1" s="3"/>
      <c r="X1" s="3"/>
      <c r="Y1" s="3"/>
      <c r="Z1" s="3"/>
      <c r="AA1" s="3"/>
      <c r="AB1" s="3"/>
      <c r="AC1" s="3"/>
      <c r="AD1" s="3"/>
      <c r="AE1" s="3"/>
      <c r="AF1" s="3"/>
      <c r="AG1" s="3"/>
      <c r="AH1" s="3"/>
      <c r="AI1" s="3"/>
      <c r="AJ1" s="3"/>
    </row>
    <row r="2" spans="1:138" ht="24" thickBot="1">
      <c r="A2" s="2"/>
      <c r="B2" s="637" t="s">
        <v>514</v>
      </c>
      <c r="C2" s="637"/>
      <c r="D2" s="637"/>
      <c r="E2" s="637"/>
      <c r="F2" s="72"/>
      <c r="G2" s="2"/>
      <c r="H2" s="2"/>
      <c r="I2" s="2"/>
      <c r="J2" s="2"/>
      <c r="K2" s="2"/>
      <c r="L2" s="2"/>
      <c r="M2" s="2"/>
      <c r="N2" s="107"/>
      <c r="O2" s="199"/>
      <c r="P2" s="3"/>
      <c r="Q2" s="3"/>
      <c r="R2" s="3"/>
      <c r="S2" s="3"/>
      <c r="T2" s="3"/>
      <c r="U2" s="3"/>
      <c r="V2" s="3"/>
      <c r="W2" s="3"/>
      <c r="X2" s="3"/>
      <c r="Y2" s="3"/>
      <c r="Z2" s="3"/>
      <c r="AA2" s="3"/>
      <c r="AB2" s="3"/>
      <c r="AC2" s="3"/>
      <c r="AD2" s="3"/>
      <c r="AE2" s="3"/>
      <c r="AF2" s="3"/>
    </row>
    <row r="3" spans="1:138" ht="15.75" thickTop="1">
      <c r="A3" s="2"/>
      <c r="B3" s="14"/>
      <c r="C3" s="14"/>
      <c r="D3" s="14"/>
      <c r="E3" s="34"/>
      <c r="F3" s="2"/>
      <c r="G3" s="2"/>
      <c r="H3" s="2"/>
      <c r="I3" s="2"/>
      <c r="J3" s="2"/>
      <c r="K3" s="2"/>
      <c r="L3" s="2"/>
      <c r="M3" s="2"/>
      <c r="N3" s="107"/>
      <c r="O3" s="199"/>
      <c r="P3" s="3"/>
      <c r="Q3" s="3"/>
      <c r="R3" s="3"/>
      <c r="S3" s="3"/>
      <c r="T3" s="3"/>
      <c r="U3" s="3"/>
      <c r="V3" s="3"/>
      <c r="W3" s="3"/>
      <c r="X3" s="3"/>
      <c r="Y3" s="3"/>
      <c r="Z3" s="3"/>
      <c r="AA3" s="3"/>
      <c r="AB3" s="3"/>
      <c r="AC3" s="3"/>
      <c r="AD3" s="3"/>
      <c r="AE3" s="3"/>
      <c r="AF3" s="3"/>
    </row>
    <row r="4" spans="1:138" ht="21">
      <c r="A4" s="2"/>
      <c r="B4" s="47"/>
      <c r="C4" s="48" t="s">
        <v>515</v>
      </c>
      <c r="D4" s="48"/>
      <c r="E4" s="48" t="s">
        <v>516</v>
      </c>
      <c r="F4" s="49"/>
      <c r="G4" s="2"/>
      <c r="H4" s="2"/>
      <c r="I4" s="2"/>
      <c r="J4" s="2"/>
      <c r="K4" s="2"/>
      <c r="L4" s="2"/>
      <c r="M4" s="2"/>
      <c r="N4" s="107"/>
      <c r="O4" s="199"/>
      <c r="P4" s="3"/>
      <c r="Q4" s="3"/>
      <c r="R4" s="3"/>
      <c r="S4" s="3"/>
      <c r="T4" s="3"/>
      <c r="U4" s="3"/>
      <c r="V4" s="3"/>
      <c r="W4" s="3"/>
      <c r="X4" s="3"/>
      <c r="Y4" s="3"/>
      <c r="Z4" s="3"/>
      <c r="AA4" s="3"/>
      <c r="AB4" s="3"/>
      <c r="AC4" s="3"/>
      <c r="AD4" s="3"/>
      <c r="AE4" s="3"/>
      <c r="AF4" s="3"/>
    </row>
    <row r="5" spans="1:138" ht="40.5">
      <c r="A5" s="2"/>
      <c r="B5" s="47"/>
      <c r="C5" s="48" t="s">
        <v>517</v>
      </c>
      <c r="D5" s="48"/>
      <c r="E5" s="50" t="s">
        <v>518</v>
      </c>
      <c r="F5" s="48" t="s">
        <v>516</v>
      </c>
      <c r="G5" s="2"/>
      <c r="H5" s="2"/>
      <c r="I5" s="2"/>
      <c r="J5" s="2"/>
      <c r="K5" s="2"/>
      <c r="L5" s="2"/>
      <c r="M5" s="2"/>
      <c r="N5" s="107"/>
      <c r="O5" s="199"/>
      <c r="P5" s="3"/>
      <c r="Q5" s="3"/>
      <c r="R5" s="3"/>
      <c r="S5" s="3"/>
      <c r="T5" s="3"/>
      <c r="U5" s="3"/>
      <c r="V5" s="3"/>
      <c r="W5" s="3"/>
      <c r="X5" s="3"/>
      <c r="Y5" s="3"/>
      <c r="Z5" s="3"/>
      <c r="AA5" s="3"/>
      <c r="AB5" s="3"/>
      <c r="AC5" s="3"/>
      <c r="AD5" s="3"/>
      <c r="AE5" s="3"/>
      <c r="AF5" s="3"/>
    </row>
    <row r="6" spans="1:138" ht="20.25">
      <c r="A6" s="2"/>
      <c r="B6" s="51" t="s">
        <v>519</v>
      </c>
      <c r="C6" s="93" t="s">
        <v>520</v>
      </c>
      <c r="D6" s="52">
        <v>0.04</v>
      </c>
      <c r="E6" s="53" t="s">
        <v>521</v>
      </c>
      <c r="F6" s="54">
        <v>1</v>
      </c>
      <c r="G6" s="2"/>
      <c r="H6" s="37"/>
      <c r="I6" s="2"/>
      <c r="J6" s="2"/>
      <c r="K6" s="2"/>
      <c r="L6" s="2"/>
      <c r="M6" s="2"/>
      <c r="N6" s="107"/>
      <c r="O6" s="200"/>
      <c r="P6" s="3"/>
      <c r="Q6" s="3"/>
      <c r="R6" s="3"/>
      <c r="S6" s="3"/>
      <c r="T6" s="3"/>
      <c r="U6" s="3"/>
      <c r="V6" s="3"/>
      <c r="W6" s="3"/>
      <c r="X6" s="3"/>
      <c r="Y6" s="3"/>
      <c r="Z6" s="3"/>
      <c r="AA6" s="3"/>
      <c r="AB6" s="3"/>
      <c r="AC6" s="3"/>
      <c r="AD6" s="3"/>
      <c r="AE6" s="3"/>
      <c r="AF6" s="3"/>
    </row>
    <row r="7" spans="1:138" ht="20.25">
      <c r="A7" s="2"/>
      <c r="B7" s="55" t="s">
        <v>522</v>
      </c>
      <c r="C7" s="93" t="s">
        <v>523</v>
      </c>
      <c r="D7" s="52">
        <v>0.09</v>
      </c>
      <c r="E7" s="53" t="s">
        <v>524</v>
      </c>
      <c r="F7" s="54">
        <v>2</v>
      </c>
      <c r="G7" s="2"/>
      <c r="H7" s="2"/>
      <c r="I7" s="2"/>
      <c r="J7" s="2"/>
      <c r="K7" s="2"/>
      <c r="L7" s="2"/>
      <c r="M7" s="2"/>
      <c r="N7" s="107"/>
      <c r="O7" s="200"/>
      <c r="P7" s="3"/>
      <c r="Q7" s="3"/>
      <c r="R7" s="3"/>
      <c r="S7" s="3"/>
      <c r="T7" s="3"/>
      <c r="U7" s="3"/>
      <c r="V7" s="3"/>
      <c r="W7" s="3"/>
      <c r="X7" s="3"/>
      <c r="Y7" s="3"/>
      <c r="Z7" s="3"/>
      <c r="AA7" s="3"/>
      <c r="AB7" s="3"/>
      <c r="AC7" s="3"/>
      <c r="AD7" s="3"/>
      <c r="AE7" s="3"/>
      <c r="AF7" s="3"/>
    </row>
    <row r="8" spans="1:138" ht="20.25">
      <c r="A8" s="2"/>
      <c r="B8" s="56" t="s">
        <v>525</v>
      </c>
      <c r="C8" s="93" t="s">
        <v>526</v>
      </c>
      <c r="D8" s="52">
        <v>0.28999999999999998</v>
      </c>
      <c r="E8" s="53" t="s">
        <v>527</v>
      </c>
      <c r="F8" s="54">
        <v>3</v>
      </c>
      <c r="G8" s="2"/>
      <c r="H8" s="2"/>
      <c r="I8" s="2"/>
      <c r="J8" s="2"/>
      <c r="K8" s="2"/>
      <c r="L8" s="2"/>
      <c r="M8" s="2"/>
      <c r="N8" s="107"/>
      <c r="O8" s="200"/>
      <c r="P8" s="3"/>
      <c r="Q8" s="3"/>
      <c r="R8" s="3"/>
      <c r="S8" s="3"/>
      <c r="T8" s="3"/>
      <c r="U8" s="3"/>
      <c r="V8" s="3"/>
      <c r="W8" s="3"/>
      <c r="X8" s="3"/>
      <c r="Y8" s="3"/>
      <c r="Z8" s="3"/>
      <c r="AA8" s="3"/>
      <c r="AB8" s="3"/>
      <c r="AC8" s="3"/>
      <c r="AD8" s="3"/>
      <c r="AE8" s="3"/>
      <c r="AF8" s="3"/>
    </row>
    <row r="9" spans="1:138" ht="20.25">
      <c r="A9" s="2"/>
      <c r="B9" s="57" t="s">
        <v>528</v>
      </c>
      <c r="C9" s="93" t="s">
        <v>529</v>
      </c>
      <c r="D9" s="52">
        <v>0.49</v>
      </c>
      <c r="E9" s="53" t="s">
        <v>530</v>
      </c>
      <c r="F9" s="54">
        <v>4</v>
      </c>
      <c r="G9" s="2"/>
      <c r="H9" s="2"/>
      <c r="I9" s="2"/>
      <c r="J9" s="2"/>
      <c r="K9" s="2"/>
      <c r="L9" s="2"/>
      <c r="M9" s="2"/>
      <c r="N9" s="107"/>
      <c r="O9" s="200"/>
      <c r="P9" s="3"/>
      <c r="Q9" s="3"/>
      <c r="R9" s="3"/>
      <c r="S9" s="3"/>
      <c r="T9" s="3"/>
      <c r="U9" s="3"/>
      <c r="V9" s="3"/>
      <c r="W9" s="3"/>
      <c r="X9" s="3"/>
      <c r="Y9" s="3"/>
      <c r="Z9" s="3"/>
      <c r="AA9" s="3"/>
      <c r="AB9" s="3"/>
      <c r="AC9" s="3"/>
      <c r="AD9" s="3"/>
      <c r="AE9" s="3"/>
      <c r="AF9" s="3"/>
    </row>
    <row r="10" spans="1:138" ht="20.25">
      <c r="A10" s="2"/>
      <c r="B10" s="58" t="s">
        <v>531</v>
      </c>
      <c r="C10" s="93" t="s">
        <v>532</v>
      </c>
      <c r="D10" s="52">
        <v>1</v>
      </c>
      <c r="E10" s="53" t="s">
        <v>533</v>
      </c>
      <c r="F10" s="54">
        <v>5</v>
      </c>
      <c r="G10" s="2"/>
      <c r="H10" s="2"/>
      <c r="I10" s="76" t="s">
        <v>534</v>
      </c>
      <c r="J10" s="2"/>
      <c r="K10" s="2"/>
      <c r="L10" s="2"/>
      <c r="M10" s="2"/>
      <c r="N10" s="107"/>
      <c r="O10" s="200"/>
      <c r="P10" s="3"/>
      <c r="Q10" s="3"/>
      <c r="R10" s="3"/>
      <c r="S10" s="3"/>
      <c r="T10" s="3"/>
      <c r="U10" s="3"/>
      <c r="V10" s="3"/>
      <c r="W10" s="3"/>
      <c r="X10" s="3"/>
      <c r="Y10" s="3"/>
      <c r="Z10" s="3"/>
      <c r="AA10" s="3"/>
      <c r="AB10" s="3"/>
      <c r="AC10" s="3"/>
      <c r="AD10" s="3"/>
      <c r="AE10" s="3"/>
      <c r="AF10" s="3"/>
    </row>
    <row r="11" spans="1:138" ht="16.5">
      <c r="A11" s="2"/>
      <c r="B11" s="4"/>
      <c r="C11" s="3"/>
      <c r="D11" s="3"/>
      <c r="E11" s="35"/>
      <c r="F11" s="2"/>
      <c r="G11" s="2"/>
      <c r="H11" s="2"/>
      <c r="I11" s="2"/>
      <c r="J11" s="2"/>
      <c r="K11" s="2"/>
      <c r="L11" s="2"/>
      <c r="M11" s="2"/>
      <c r="N11" s="107"/>
      <c r="O11" s="199"/>
      <c r="P11" s="3"/>
      <c r="Q11" s="3"/>
      <c r="R11" s="3"/>
      <c r="S11" s="3"/>
      <c r="T11" s="3"/>
      <c r="U11" s="3"/>
      <c r="V11" s="3"/>
      <c r="W11" s="3"/>
      <c r="X11" s="3"/>
      <c r="Y11" s="3"/>
      <c r="Z11" s="3"/>
      <c r="AA11" s="3"/>
      <c r="AB11" s="3"/>
      <c r="AC11" s="3"/>
      <c r="AD11" s="3"/>
      <c r="AE11" s="3"/>
      <c r="AF11" s="3"/>
    </row>
    <row r="12" spans="1:138">
      <c r="A12" s="2"/>
      <c r="B12" s="2"/>
      <c r="C12" s="2"/>
      <c r="D12" s="2"/>
      <c r="E12" s="33"/>
      <c r="F12" s="2"/>
      <c r="G12" s="2"/>
      <c r="H12" s="2"/>
      <c r="I12" s="2"/>
      <c r="J12" s="2"/>
      <c r="K12" s="2"/>
      <c r="L12" s="2"/>
      <c r="M12" s="2"/>
      <c r="N12" s="107"/>
      <c r="O12" s="199"/>
      <c r="P12" s="3"/>
      <c r="Q12" s="3"/>
      <c r="R12" s="3"/>
      <c r="S12" s="3"/>
      <c r="T12" s="3"/>
      <c r="U12" s="3"/>
      <c r="V12" s="3"/>
      <c r="W12" s="3"/>
      <c r="X12" s="3"/>
      <c r="Y12" s="3"/>
      <c r="Z12" s="3"/>
      <c r="AA12" s="3"/>
      <c r="AB12" s="3"/>
      <c r="AC12" s="3"/>
      <c r="AD12" s="3"/>
      <c r="AE12" s="3"/>
      <c r="AF12" s="3"/>
    </row>
    <row r="13" spans="1:138">
      <c r="A13" s="2"/>
      <c r="B13" s="2"/>
      <c r="C13" s="2"/>
      <c r="D13" s="2"/>
      <c r="E13" s="33"/>
      <c r="F13" s="2"/>
      <c r="G13" s="2"/>
      <c r="H13" s="2"/>
      <c r="I13" s="2"/>
      <c r="J13" s="2"/>
      <c r="K13" s="2"/>
      <c r="L13" s="2"/>
      <c r="M13" s="2"/>
      <c r="N13" s="107"/>
      <c r="O13" s="199"/>
      <c r="P13" s="3"/>
      <c r="Q13" s="3"/>
      <c r="R13" s="3"/>
      <c r="S13" s="3"/>
      <c r="T13" s="3"/>
      <c r="U13" s="3"/>
      <c r="V13" s="3"/>
      <c r="W13" s="3"/>
      <c r="X13" s="3"/>
      <c r="Y13" s="3"/>
      <c r="Z13" s="3"/>
      <c r="AA13" s="3"/>
      <c r="AB13" s="3"/>
      <c r="AC13" s="3"/>
      <c r="AD13" s="3"/>
      <c r="AE13" s="3"/>
      <c r="AF13" s="3"/>
    </row>
    <row r="14" spans="1:138" ht="23.25">
      <c r="A14" s="2"/>
      <c r="B14" s="638" t="s">
        <v>535</v>
      </c>
      <c r="C14" s="638"/>
      <c r="D14" s="638"/>
      <c r="E14" s="638"/>
      <c r="F14" s="81"/>
      <c r="G14" s="46"/>
      <c r="H14" s="2"/>
      <c r="I14" s="2"/>
      <c r="J14" s="2"/>
      <c r="K14" s="2"/>
      <c r="L14" s="2"/>
      <c r="M14" s="2"/>
      <c r="N14" s="107"/>
      <c r="O14" s="199"/>
      <c r="P14" s="3"/>
      <c r="Q14" s="3"/>
      <c r="R14" s="3"/>
      <c r="S14" s="3"/>
      <c r="T14" s="3"/>
      <c r="U14" s="3"/>
      <c r="V14" s="3"/>
      <c r="W14" s="3"/>
      <c r="X14" s="3"/>
      <c r="Y14" s="3"/>
      <c r="Z14" s="3"/>
      <c r="AA14" s="3"/>
      <c r="AB14" s="3"/>
      <c r="AC14" s="3"/>
      <c r="AD14" s="3"/>
      <c r="AE14" s="3"/>
      <c r="AF14" s="3"/>
    </row>
    <row r="15" spans="1:138">
      <c r="A15" s="2"/>
      <c r="B15" s="80"/>
      <c r="C15" s="80"/>
      <c r="D15" s="80"/>
      <c r="E15" s="80"/>
      <c r="F15" s="82"/>
      <c r="G15" s="2"/>
      <c r="H15" s="2"/>
      <c r="I15" s="2"/>
      <c r="J15" s="2"/>
      <c r="K15" s="2"/>
      <c r="L15" s="2"/>
      <c r="M15" s="2"/>
      <c r="N15" s="107"/>
      <c r="O15" s="199"/>
      <c r="P15" s="3"/>
      <c r="Q15" s="3"/>
      <c r="R15" s="3"/>
      <c r="S15" s="3"/>
      <c r="T15" s="3"/>
      <c r="U15" s="3"/>
      <c r="V15" s="3"/>
      <c r="W15" s="3"/>
      <c r="X15" s="3"/>
      <c r="Y15" s="3"/>
      <c r="Z15" s="3"/>
      <c r="AA15" s="3"/>
      <c r="AB15" s="3"/>
      <c r="AC15" s="3"/>
      <c r="AD15" s="3"/>
      <c r="AE15" s="3"/>
      <c r="AF15" s="3"/>
    </row>
    <row r="16" spans="1:138" s="62" customFormat="1" ht="20.25">
      <c r="A16" s="60"/>
      <c r="B16" s="83"/>
      <c r="C16" s="640" t="s">
        <v>350</v>
      </c>
      <c r="D16" s="640"/>
      <c r="E16" s="640"/>
      <c r="F16" s="84"/>
      <c r="G16" s="60"/>
      <c r="H16" s="60"/>
      <c r="I16" s="77" t="s">
        <v>344</v>
      </c>
      <c r="J16" s="60"/>
      <c r="K16" s="60"/>
      <c r="L16" s="60"/>
      <c r="M16" s="60"/>
      <c r="N16" s="108"/>
      <c r="O16" s="201"/>
      <c r="P16" s="86"/>
      <c r="Q16" s="86"/>
      <c r="R16" s="86"/>
      <c r="S16" s="86"/>
      <c r="T16" s="86"/>
      <c r="U16" s="86"/>
      <c r="V16" s="86"/>
      <c r="W16" s="86"/>
      <c r="X16" s="86"/>
      <c r="Y16" s="86"/>
      <c r="Z16" s="86"/>
      <c r="AA16" s="86"/>
      <c r="AB16" s="86"/>
      <c r="AC16" s="86"/>
      <c r="AD16" s="86"/>
      <c r="AE16" s="86"/>
      <c r="AF16" s="86"/>
      <c r="AG16" s="86"/>
      <c r="AH16" s="86"/>
      <c r="AI16" s="86"/>
      <c r="AJ16" s="86"/>
      <c r="AK16" s="60"/>
      <c r="AL16" s="60"/>
      <c r="AM16" s="60"/>
      <c r="AN16" s="60"/>
      <c r="AO16" s="60"/>
      <c r="AP16" s="60"/>
      <c r="AQ16" s="60"/>
      <c r="AR16" s="60"/>
      <c r="AS16" s="60"/>
      <c r="AT16" s="60"/>
      <c r="AU16" s="60"/>
      <c r="AV16" s="60"/>
      <c r="AW16" s="60"/>
      <c r="AX16" s="60"/>
      <c r="AY16" s="60"/>
      <c r="AZ16" s="60"/>
      <c r="BA16" s="60"/>
      <c r="BB16" s="60"/>
      <c r="BC16" s="60"/>
      <c r="BD16" s="60"/>
      <c r="BE16" s="60"/>
      <c r="BF16" s="60"/>
      <c r="BG16" s="60"/>
      <c r="BH16" s="60"/>
      <c r="BI16" s="60"/>
      <c r="BJ16" s="60"/>
      <c r="BK16" s="60"/>
      <c r="BL16" s="60"/>
      <c r="BM16" s="60"/>
      <c r="BN16" s="60"/>
      <c r="BO16" s="60"/>
      <c r="BP16" s="60"/>
      <c r="BQ16" s="60"/>
      <c r="BR16" s="60"/>
      <c r="BS16" s="60"/>
      <c r="BT16" s="60"/>
      <c r="BU16" s="60"/>
      <c r="BV16" s="60"/>
      <c r="BW16" s="60"/>
      <c r="BX16" s="60"/>
      <c r="BY16" s="60"/>
      <c r="BZ16" s="60"/>
      <c r="CA16" s="60"/>
      <c r="CB16" s="60"/>
      <c r="CC16" s="60"/>
      <c r="CD16" s="60"/>
      <c r="CE16" s="60"/>
      <c r="CF16" s="60"/>
      <c r="CG16" s="60"/>
      <c r="CH16" s="60"/>
      <c r="CI16" s="60"/>
      <c r="CJ16" s="60"/>
      <c r="CK16" s="60"/>
      <c r="CL16" s="60"/>
      <c r="CM16" s="60"/>
      <c r="CN16" s="60"/>
      <c r="CO16" s="60"/>
      <c r="CP16" s="60"/>
      <c r="CQ16" s="60"/>
      <c r="CR16" s="60"/>
      <c r="CS16" s="60"/>
      <c r="CT16" s="60"/>
      <c r="CU16" s="60"/>
      <c r="CV16" s="60"/>
      <c r="CW16" s="60"/>
      <c r="CX16" s="60"/>
      <c r="CY16" s="60"/>
      <c r="CZ16" s="60"/>
      <c r="DA16" s="60"/>
      <c r="DB16" s="60"/>
      <c r="DC16" s="60"/>
      <c r="DD16" s="60"/>
      <c r="DE16" s="60"/>
      <c r="DF16" s="60"/>
      <c r="DG16" s="60"/>
      <c r="DH16" s="60"/>
      <c r="DI16" s="60"/>
      <c r="DJ16" s="60"/>
      <c r="DK16" s="60"/>
      <c r="DL16" s="60"/>
      <c r="DM16" s="60"/>
      <c r="DN16" s="60"/>
      <c r="DO16" s="60"/>
      <c r="DP16" s="60"/>
      <c r="DQ16" s="60"/>
      <c r="DR16" s="60"/>
      <c r="DS16" s="60"/>
      <c r="DT16" s="60"/>
      <c r="DU16" s="60"/>
      <c r="DV16" s="60"/>
      <c r="DW16" s="60"/>
      <c r="DX16" s="60"/>
      <c r="DY16" s="60"/>
      <c r="DZ16" s="60"/>
      <c r="EA16" s="60"/>
      <c r="EB16" s="60"/>
      <c r="EC16" s="60"/>
      <c r="ED16" s="60"/>
      <c r="EE16" s="60"/>
      <c r="EF16" s="60"/>
      <c r="EG16" s="60"/>
      <c r="EH16" s="60"/>
    </row>
    <row r="17" spans="1:138" s="62" customFormat="1" ht="40.5" customHeight="1">
      <c r="A17" s="60"/>
      <c r="B17" s="51" t="s">
        <v>536</v>
      </c>
      <c r="C17" s="639" t="s">
        <v>351</v>
      </c>
      <c r="D17" s="639"/>
      <c r="E17" s="639"/>
      <c r="F17" s="85">
        <v>1</v>
      </c>
      <c r="G17" s="60"/>
      <c r="H17" s="60"/>
      <c r="I17" s="76" t="s">
        <v>350</v>
      </c>
      <c r="J17" s="60"/>
      <c r="K17" s="60"/>
      <c r="L17" s="60"/>
      <c r="M17" s="60"/>
      <c r="N17" s="108"/>
      <c r="O17" s="202"/>
      <c r="P17" s="86"/>
      <c r="Q17" s="86"/>
      <c r="R17" s="86"/>
      <c r="S17" s="86"/>
      <c r="T17" s="86"/>
      <c r="U17" s="86"/>
      <c r="V17" s="86"/>
      <c r="W17" s="86"/>
      <c r="X17" s="86"/>
      <c r="Y17" s="86"/>
      <c r="Z17" s="86"/>
      <c r="AA17" s="86"/>
      <c r="AB17" s="86"/>
      <c r="AC17" s="86"/>
      <c r="AD17" s="86"/>
      <c r="AE17" s="86"/>
      <c r="AF17" s="86"/>
      <c r="AG17" s="86"/>
      <c r="AH17" s="86"/>
      <c r="AI17" s="86"/>
      <c r="AJ17" s="86"/>
      <c r="AK17" s="60"/>
      <c r="AL17" s="60"/>
      <c r="AM17" s="60"/>
      <c r="AN17" s="60"/>
      <c r="AO17" s="60"/>
      <c r="AP17" s="60"/>
      <c r="AQ17" s="60"/>
      <c r="AR17" s="60"/>
      <c r="AS17" s="60"/>
      <c r="AT17" s="60"/>
      <c r="AU17" s="60"/>
      <c r="AV17" s="60"/>
      <c r="AW17" s="60"/>
      <c r="AX17" s="60"/>
      <c r="AY17" s="60"/>
      <c r="AZ17" s="60"/>
      <c r="BA17" s="60"/>
      <c r="BB17" s="60"/>
      <c r="BC17" s="60"/>
      <c r="BD17" s="60"/>
      <c r="BE17" s="60"/>
      <c r="BF17" s="60"/>
      <c r="BG17" s="60"/>
      <c r="BH17" s="60"/>
      <c r="BI17" s="60"/>
      <c r="BJ17" s="60"/>
      <c r="BK17" s="60"/>
      <c r="BL17" s="60"/>
      <c r="BM17" s="60"/>
      <c r="BN17" s="60"/>
      <c r="BO17" s="60"/>
      <c r="BP17" s="60"/>
      <c r="BQ17" s="60"/>
      <c r="BR17" s="60"/>
      <c r="BS17" s="60"/>
      <c r="BT17" s="60"/>
      <c r="BU17" s="60"/>
      <c r="BV17" s="60"/>
      <c r="BW17" s="60"/>
      <c r="BX17" s="60"/>
      <c r="BY17" s="60"/>
      <c r="BZ17" s="60"/>
      <c r="CA17" s="60"/>
      <c r="CB17" s="60"/>
      <c r="CC17" s="60"/>
      <c r="CD17" s="60"/>
      <c r="CE17" s="60"/>
      <c r="CF17" s="60"/>
      <c r="CG17" s="60"/>
      <c r="CH17" s="60"/>
      <c r="CI17" s="60"/>
      <c r="CJ17" s="60"/>
      <c r="CK17" s="60"/>
      <c r="CL17" s="60"/>
      <c r="CM17" s="60"/>
      <c r="CN17" s="60"/>
      <c r="CO17" s="60"/>
      <c r="CP17" s="60"/>
      <c r="CQ17" s="60"/>
      <c r="CR17" s="60"/>
      <c r="CS17" s="60"/>
      <c r="CT17" s="60"/>
      <c r="CU17" s="60"/>
      <c r="CV17" s="60"/>
      <c r="CW17" s="60"/>
      <c r="CX17" s="60"/>
      <c r="CY17" s="60"/>
      <c r="CZ17" s="60"/>
      <c r="DA17" s="60"/>
      <c r="DB17" s="60"/>
      <c r="DC17" s="60"/>
      <c r="DD17" s="60"/>
      <c r="DE17" s="60"/>
      <c r="DF17" s="60"/>
      <c r="DG17" s="60"/>
      <c r="DH17" s="60"/>
      <c r="DI17" s="60"/>
      <c r="DJ17" s="60"/>
      <c r="DK17" s="60"/>
      <c r="DL17" s="60"/>
      <c r="DM17" s="60"/>
      <c r="DN17" s="60"/>
      <c r="DO17" s="60"/>
      <c r="DP17" s="60"/>
      <c r="DQ17" s="60"/>
      <c r="DR17" s="60"/>
      <c r="DS17" s="60"/>
      <c r="DT17" s="60"/>
      <c r="DU17" s="60"/>
      <c r="DV17" s="60"/>
      <c r="DW17" s="60"/>
      <c r="DX17" s="60"/>
      <c r="DY17" s="60"/>
      <c r="DZ17" s="60"/>
      <c r="EA17" s="60"/>
      <c r="EB17" s="60"/>
      <c r="EC17" s="60"/>
      <c r="ED17" s="60"/>
      <c r="EE17" s="60"/>
      <c r="EF17" s="60"/>
      <c r="EG17" s="60"/>
      <c r="EH17" s="60"/>
    </row>
    <row r="18" spans="1:138" s="62" customFormat="1" ht="33.75">
      <c r="A18" s="60"/>
      <c r="B18" s="55" t="s">
        <v>537</v>
      </c>
      <c r="C18" s="639" t="s">
        <v>399</v>
      </c>
      <c r="D18" s="639"/>
      <c r="E18" s="639"/>
      <c r="F18" s="85">
        <v>2</v>
      </c>
      <c r="G18" s="60"/>
      <c r="H18" s="60"/>
      <c r="I18" s="76" t="s">
        <v>538</v>
      </c>
      <c r="J18" s="60"/>
      <c r="K18" s="60"/>
      <c r="L18" s="60"/>
      <c r="M18" s="60"/>
      <c r="N18" s="108"/>
      <c r="O18" s="202"/>
      <c r="P18" s="86"/>
      <c r="Q18" s="86"/>
      <c r="R18" s="86"/>
      <c r="S18" s="86"/>
      <c r="T18" s="86"/>
      <c r="U18" s="86"/>
      <c r="V18" s="86"/>
      <c r="W18" s="86"/>
      <c r="X18" s="86"/>
      <c r="Y18" s="86"/>
      <c r="Z18" s="86"/>
      <c r="AA18" s="86"/>
      <c r="AB18" s="86"/>
      <c r="AC18" s="86"/>
      <c r="AD18" s="86"/>
      <c r="AE18" s="86"/>
      <c r="AF18" s="86"/>
      <c r="AG18" s="86"/>
      <c r="AH18" s="86"/>
      <c r="AI18" s="86"/>
      <c r="AJ18" s="86"/>
      <c r="AK18" s="60"/>
      <c r="AL18" s="60"/>
      <c r="AM18" s="60"/>
      <c r="AN18" s="60"/>
      <c r="AO18" s="60"/>
      <c r="AP18" s="60"/>
      <c r="AQ18" s="60"/>
      <c r="AR18" s="60"/>
      <c r="AS18" s="60"/>
      <c r="AT18" s="60"/>
      <c r="AU18" s="60"/>
      <c r="AV18" s="60"/>
      <c r="AW18" s="60"/>
      <c r="AX18" s="60"/>
      <c r="AY18" s="60"/>
      <c r="AZ18" s="60"/>
      <c r="BA18" s="60"/>
      <c r="BB18" s="60"/>
      <c r="BC18" s="60"/>
      <c r="BD18" s="60"/>
      <c r="BE18" s="60"/>
      <c r="BF18" s="60"/>
      <c r="BG18" s="60"/>
      <c r="BH18" s="60"/>
      <c r="BI18" s="60"/>
      <c r="BJ18" s="60"/>
      <c r="BK18" s="60"/>
      <c r="BL18" s="60"/>
      <c r="BM18" s="60"/>
      <c r="BN18" s="60"/>
      <c r="BO18" s="60"/>
      <c r="BP18" s="60"/>
      <c r="BQ18" s="60"/>
      <c r="BR18" s="60"/>
      <c r="BS18" s="60"/>
      <c r="BT18" s="60"/>
      <c r="BU18" s="60"/>
      <c r="BV18" s="60"/>
      <c r="BW18" s="60"/>
      <c r="BX18" s="60"/>
      <c r="BY18" s="60"/>
      <c r="BZ18" s="60"/>
      <c r="CA18" s="60"/>
      <c r="CB18" s="60"/>
      <c r="CC18" s="60"/>
      <c r="CD18" s="60"/>
      <c r="CE18" s="60"/>
      <c r="CF18" s="60"/>
      <c r="CG18" s="60"/>
      <c r="CH18" s="60"/>
      <c r="CI18" s="60"/>
      <c r="CJ18" s="60"/>
      <c r="CK18" s="60"/>
      <c r="CL18" s="60"/>
      <c r="CM18" s="60"/>
      <c r="CN18" s="60"/>
      <c r="CO18" s="60"/>
      <c r="CP18" s="60"/>
      <c r="CQ18" s="60"/>
      <c r="CR18" s="60"/>
      <c r="CS18" s="60"/>
      <c r="CT18" s="60"/>
      <c r="CU18" s="60"/>
      <c r="CV18" s="60"/>
      <c r="CW18" s="60"/>
      <c r="CX18" s="60"/>
      <c r="CY18" s="60"/>
      <c r="CZ18" s="60"/>
      <c r="DA18" s="60"/>
      <c r="DB18" s="60"/>
      <c r="DC18" s="60"/>
      <c r="DD18" s="60"/>
      <c r="DE18" s="60"/>
      <c r="DF18" s="60"/>
      <c r="DG18" s="60"/>
      <c r="DH18" s="60"/>
      <c r="DI18" s="60"/>
      <c r="DJ18" s="60"/>
      <c r="DK18" s="60"/>
      <c r="DL18" s="60"/>
      <c r="DM18" s="60"/>
      <c r="DN18" s="60"/>
      <c r="DO18" s="60"/>
      <c r="DP18" s="60"/>
      <c r="DQ18" s="60"/>
      <c r="DR18" s="60"/>
      <c r="DS18" s="60"/>
      <c r="DT18" s="60"/>
      <c r="DU18" s="60"/>
      <c r="DV18" s="60"/>
      <c r="DW18" s="60"/>
      <c r="DX18" s="60"/>
      <c r="DY18" s="60"/>
      <c r="DZ18" s="60"/>
      <c r="EA18" s="60"/>
      <c r="EB18" s="60"/>
      <c r="EC18" s="60"/>
      <c r="ED18" s="60"/>
      <c r="EE18" s="60"/>
      <c r="EF18" s="60"/>
      <c r="EG18" s="60"/>
      <c r="EH18" s="60"/>
    </row>
    <row r="19" spans="1:138" s="62" customFormat="1" ht="33.75">
      <c r="A19" s="60"/>
      <c r="B19" s="56" t="s">
        <v>509</v>
      </c>
      <c r="C19" s="639" t="s">
        <v>539</v>
      </c>
      <c r="D19" s="639"/>
      <c r="E19" s="639"/>
      <c r="F19" s="85">
        <v>3</v>
      </c>
      <c r="G19" s="60"/>
      <c r="H19" s="60"/>
      <c r="I19" s="76" t="s">
        <v>363</v>
      </c>
      <c r="J19" s="60"/>
      <c r="K19" s="60"/>
      <c r="L19" s="60"/>
      <c r="M19" s="60"/>
      <c r="N19" s="108"/>
      <c r="O19" s="202"/>
      <c r="P19" s="86"/>
      <c r="Q19" s="86"/>
      <c r="R19" s="86"/>
      <c r="S19" s="86"/>
      <c r="T19" s="86"/>
      <c r="U19" s="86"/>
      <c r="V19" s="86"/>
      <c r="W19" s="86"/>
      <c r="X19" s="86"/>
      <c r="Y19" s="86"/>
      <c r="Z19" s="86"/>
      <c r="AA19" s="86"/>
      <c r="AB19" s="86"/>
      <c r="AC19" s="86"/>
      <c r="AD19" s="86"/>
      <c r="AE19" s="86"/>
      <c r="AF19" s="86"/>
      <c r="AG19" s="86"/>
      <c r="AH19" s="86"/>
      <c r="AI19" s="86"/>
      <c r="AJ19" s="86"/>
      <c r="AK19" s="60"/>
      <c r="AL19" s="60"/>
      <c r="AM19" s="60"/>
      <c r="AN19" s="60"/>
      <c r="AO19" s="60"/>
      <c r="AP19" s="60"/>
      <c r="AQ19" s="60"/>
      <c r="AR19" s="60"/>
      <c r="AS19" s="60"/>
      <c r="AT19" s="60"/>
      <c r="AU19" s="60"/>
      <c r="AV19" s="60"/>
      <c r="AW19" s="60"/>
      <c r="AX19" s="60"/>
      <c r="AY19" s="60"/>
      <c r="AZ19" s="60"/>
      <c r="BA19" s="60"/>
      <c r="BB19" s="60"/>
      <c r="BC19" s="60"/>
      <c r="BD19" s="60"/>
      <c r="BE19" s="60"/>
      <c r="BF19" s="60"/>
      <c r="BG19" s="60"/>
      <c r="BH19" s="60"/>
      <c r="BI19" s="60"/>
      <c r="BJ19" s="60"/>
      <c r="BK19" s="60"/>
      <c r="BL19" s="60"/>
      <c r="BM19" s="60"/>
      <c r="BN19" s="60"/>
      <c r="BO19" s="60"/>
      <c r="BP19" s="60"/>
      <c r="BQ19" s="60"/>
      <c r="BR19" s="60"/>
      <c r="BS19" s="60"/>
      <c r="BT19" s="60"/>
      <c r="BU19" s="60"/>
      <c r="BV19" s="60"/>
      <c r="BW19" s="60"/>
      <c r="BX19" s="60"/>
      <c r="BY19" s="60"/>
      <c r="BZ19" s="60"/>
      <c r="CA19" s="60"/>
      <c r="CB19" s="60"/>
      <c r="CC19" s="60"/>
      <c r="CD19" s="60"/>
      <c r="CE19" s="60"/>
      <c r="CF19" s="60"/>
      <c r="CG19" s="60"/>
      <c r="CH19" s="60"/>
      <c r="CI19" s="60"/>
      <c r="CJ19" s="60"/>
      <c r="CK19" s="60"/>
      <c r="CL19" s="60"/>
      <c r="CM19" s="60"/>
      <c r="CN19" s="60"/>
      <c r="CO19" s="60"/>
      <c r="CP19" s="60"/>
      <c r="CQ19" s="60"/>
      <c r="CR19" s="60"/>
      <c r="CS19" s="60"/>
      <c r="CT19" s="60"/>
      <c r="CU19" s="60"/>
      <c r="CV19" s="60"/>
      <c r="CW19" s="60"/>
      <c r="CX19" s="60"/>
      <c r="CY19" s="60"/>
      <c r="CZ19" s="60"/>
      <c r="DA19" s="60"/>
      <c r="DB19" s="60"/>
      <c r="DC19" s="60"/>
      <c r="DD19" s="60"/>
      <c r="DE19" s="60"/>
      <c r="DF19" s="60"/>
      <c r="DG19" s="60"/>
      <c r="DH19" s="60"/>
      <c r="DI19" s="60"/>
      <c r="DJ19" s="60"/>
      <c r="DK19" s="60"/>
      <c r="DL19" s="60"/>
      <c r="DM19" s="60"/>
      <c r="DN19" s="60"/>
      <c r="DO19" s="60"/>
      <c r="DP19" s="60"/>
      <c r="DQ19" s="60"/>
      <c r="DR19" s="60"/>
      <c r="DS19" s="60"/>
      <c r="DT19" s="60"/>
      <c r="DU19" s="60"/>
      <c r="DV19" s="60"/>
      <c r="DW19" s="60"/>
      <c r="DX19" s="60"/>
      <c r="DY19" s="60"/>
      <c r="DZ19" s="60"/>
      <c r="EA19" s="60"/>
      <c r="EB19" s="60"/>
      <c r="EC19" s="60"/>
      <c r="ED19" s="60"/>
      <c r="EE19" s="60"/>
      <c r="EF19" s="60"/>
      <c r="EG19" s="60"/>
      <c r="EH19" s="60"/>
    </row>
    <row r="20" spans="1:138" s="62" customFormat="1" ht="33.75">
      <c r="A20" s="60"/>
      <c r="B20" s="57" t="s">
        <v>540</v>
      </c>
      <c r="C20" s="639" t="s">
        <v>383</v>
      </c>
      <c r="D20" s="639"/>
      <c r="E20" s="639"/>
      <c r="F20" s="85">
        <v>4</v>
      </c>
      <c r="G20" s="60"/>
      <c r="H20" s="60"/>
      <c r="I20" s="76" t="s">
        <v>353</v>
      </c>
      <c r="J20" s="60"/>
      <c r="K20" s="60"/>
      <c r="L20" s="60"/>
      <c r="M20" s="60"/>
      <c r="N20" s="108"/>
      <c r="O20" s="202"/>
      <c r="P20" s="86"/>
      <c r="Q20" s="86"/>
      <c r="R20" s="86"/>
      <c r="S20" s="86"/>
      <c r="T20" s="86"/>
      <c r="U20" s="86"/>
      <c r="V20" s="86"/>
      <c r="W20" s="86"/>
      <c r="X20" s="86"/>
      <c r="Y20" s="86"/>
      <c r="Z20" s="86"/>
      <c r="AA20" s="86"/>
      <c r="AB20" s="86"/>
      <c r="AC20" s="86"/>
      <c r="AD20" s="86"/>
      <c r="AE20" s="86"/>
      <c r="AF20" s="86"/>
      <c r="AG20" s="86"/>
      <c r="AH20" s="86"/>
      <c r="AI20" s="86"/>
      <c r="AJ20" s="86"/>
      <c r="AK20" s="60"/>
      <c r="AL20" s="60"/>
      <c r="AM20" s="60"/>
      <c r="AN20" s="60"/>
      <c r="AO20" s="60"/>
      <c r="AP20" s="60"/>
      <c r="AQ20" s="60"/>
      <c r="AR20" s="60"/>
      <c r="AS20" s="60"/>
      <c r="AT20" s="60"/>
      <c r="AU20" s="60"/>
      <c r="AV20" s="60"/>
      <c r="AW20" s="60"/>
      <c r="AX20" s="60"/>
      <c r="AY20" s="60"/>
      <c r="AZ20" s="60"/>
      <c r="BA20" s="60"/>
      <c r="BB20" s="60"/>
      <c r="BC20" s="60"/>
      <c r="BD20" s="60"/>
      <c r="BE20" s="60"/>
      <c r="BF20" s="60"/>
      <c r="BG20" s="60"/>
      <c r="BH20" s="60"/>
      <c r="BI20" s="60"/>
      <c r="BJ20" s="60"/>
      <c r="BK20" s="60"/>
      <c r="BL20" s="60"/>
      <c r="BM20" s="60"/>
      <c r="BN20" s="60"/>
      <c r="BO20" s="60"/>
      <c r="BP20" s="60"/>
      <c r="BQ20" s="60"/>
      <c r="BR20" s="60"/>
      <c r="BS20" s="60"/>
      <c r="BT20" s="60"/>
      <c r="BU20" s="60"/>
      <c r="BV20" s="60"/>
      <c r="BW20" s="60"/>
      <c r="BX20" s="60"/>
      <c r="BY20" s="60"/>
      <c r="BZ20" s="60"/>
      <c r="CA20" s="60"/>
      <c r="CB20" s="60"/>
      <c r="CC20" s="60"/>
      <c r="CD20" s="60"/>
      <c r="CE20" s="60"/>
      <c r="CF20" s="60"/>
      <c r="CG20" s="60"/>
      <c r="CH20" s="60"/>
      <c r="CI20" s="60"/>
      <c r="CJ20" s="60"/>
      <c r="CK20" s="60"/>
      <c r="CL20" s="60"/>
      <c r="CM20" s="60"/>
      <c r="CN20" s="60"/>
      <c r="CO20" s="60"/>
      <c r="CP20" s="60"/>
      <c r="CQ20" s="60"/>
      <c r="CR20" s="60"/>
      <c r="CS20" s="60"/>
      <c r="CT20" s="60"/>
      <c r="CU20" s="60"/>
      <c r="CV20" s="60"/>
      <c r="CW20" s="60"/>
      <c r="CX20" s="60"/>
      <c r="CY20" s="60"/>
      <c r="CZ20" s="60"/>
      <c r="DA20" s="60"/>
      <c r="DB20" s="60"/>
      <c r="DC20" s="60"/>
      <c r="DD20" s="60"/>
      <c r="DE20" s="60"/>
      <c r="DF20" s="60"/>
      <c r="DG20" s="60"/>
      <c r="DH20" s="60"/>
      <c r="DI20" s="60"/>
      <c r="DJ20" s="60"/>
      <c r="DK20" s="60"/>
      <c r="DL20" s="60"/>
      <c r="DM20" s="60"/>
      <c r="DN20" s="60"/>
      <c r="DO20" s="60"/>
      <c r="DP20" s="60"/>
      <c r="DQ20" s="60"/>
      <c r="DR20" s="60"/>
      <c r="DS20" s="60"/>
      <c r="DT20" s="60"/>
      <c r="DU20" s="60"/>
      <c r="DV20" s="60"/>
      <c r="DW20" s="60"/>
      <c r="DX20" s="60"/>
      <c r="DY20" s="60"/>
      <c r="DZ20" s="60"/>
      <c r="EA20" s="60"/>
      <c r="EB20" s="60"/>
      <c r="EC20" s="60"/>
      <c r="ED20" s="60"/>
      <c r="EE20" s="60"/>
      <c r="EF20" s="60"/>
      <c r="EG20" s="60"/>
      <c r="EH20" s="60"/>
    </row>
    <row r="21" spans="1:138" s="62" customFormat="1" ht="60.6" customHeight="1">
      <c r="A21" s="60"/>
      <c r="B21" s="58" t="s">
        <v>541</v>
      </c>
      <c r="C21" s="639" t="s">
        <v>405</v>
      </c>
      <c r="D21" s="639"/>
      <c r="E21" s="639"/>
      <c r="F21" s="85">
        <v>5</v>
      </c>
      <c r="G21" s="60"/>
      <c r="H21" s="60"/>
      <c r="I21" s="76" t="str">
        <f>C48</f>
        <v>Interrupción o afectación en la prestación del servicio administrativo</v>
      </c>
      <c r="J21" s="60"/>
      <c r="K21" s="60"/>
      <c r="L21" s="60"/>
      <c r="M21" s="60"/>
      <c r="N21" s="108"/>
      <c r="O21" s="202"/>
      <c r="P21" s="86"/>
      <c r="Q21" s="86"/>
      <c r="R21" s="86"/>
      <c r="S21" s="86"/>
      <c r="T21" s="86"/>
      <c r="U21" s="86"/>
      <c r="V21" s="86"/>
      <c r="W21" s="86"/>
      <c r="X21" s="86"/>
      <c r="Y21" s="86"/>
      <c r="Z21" s="86"/>
      <c r="AA21" s="86"/>
      <c r="AB21" s="86"/>
      <c r="AC21" s="86"/>
      <c r="AD21" s="86"/>
      <c r="AE21" s="86"/>
      <c r="AF21" s="86"/>
      <c r="AG21" s="86"/>
      <c r="AH21" s="86"/>
      <c r="AI21" s="86"/>
      <c r="AJ21" s="86"/>
      <c r="AK21" s="60"/>
      <c r="AL21" s="60"/>
      <c r="AM21" s="60"/>
      <c r="AN21" s="60"/>
      <c r="AO21" s="60"/>
      <c r="AP21" s="60"/>
      <c r="AQ21" s="60"/>
      <c r="AR21" s="60"/>
      <c r="AS21" s="60"/>
      <c r="AT21" s="60"/>
      <c r="AU21" s="60"/>
      <c r="AV21" s="60"/>
      <c r="AW21" s="60"/>
      <c r="AX21" s="60"/>
      <c r="AY21" s="60"/>
      <c r="AZ21" s="60"/>
      <c r="BA21" s="60"/>
      <c r="BB21" s="60"/>
      <c r="BC21" s="60"/>
      <c r="BD21" s="60"/>
      <c r="BE21" s="60"/>
      <c r="BF21" s="60"/>
      <c r="BG21" s="60"/>
      <c r="BH21" s="60"/>
      <c r="BI21" s="60"/>
      <c r="BJ21" s="60"/>
      <c r="BK21" s="60"/>
      <c r="BL21" s="60"/>
      <c r="BM21" s="60"/>
      <c r="BN21" s="60"/>
      <c r="BO21" s="60"/>
      <c r="BP21" s="60"/>
      <c r="BQ21" s="60"/>
      <c r="BR21" s="60"/>
      <c r="BS21" s="60"/>
      <c r="BT21" s="60"/>
      <c r="BU21" s="60"/>
      <c r="BV21" s="60"/>
      <c r="BW21" s="60"/>
      <c r="BX21" s="60"/>
      <c r="BY21" s="60"/>
      <c r="BZ21" s="60"/>
      <c r="CA21" s="60"/>
      <c r="CB21" s="60"/>
      <c r="CC21" s="60"/>
      <c r="CD21" s="60"/>
      <c r="CE21" s="60"/>
      <c r="CF21" s="60"/>
      <c r="CG21" s="60"/>
      <c r="CH21" s="60"/>
      <c r="CI21" s="60"/>
      <c r="CJ21" s="60"/>
      <c r="CK21" s="60"/>
      <c r="CL21" s="60"/>
      <c r="CM21" s="60"/>
      <c r="CN21" s="60"/>
      <c r="CO21" s="60"/>
      <c r="CP21" s="60"/>
      <c r="CQ21" s="60"/>
      <c r="CR21" s="60"/>
      <c r="CS21" s="60"/>
      <c r="CT21" s="60"/>
      <c r="CU21" s="60"/>
      <c r="CV21" s="60"/>
      <c r="CW21" s="60"/>
      <c r="CX21" s="60"/>
      <c r="CY21" s="60"/>
      <c r="CZ21" s="60"/>
      <c r="DA21" s="60"/>
      <c r="DB21" s="60"/>
      <c r="DC21" s="60"/>
      <c r="DD21" s="60"/>
      <c r="DE21" s="60"/>
      <c r="DF21" s="60"/>
      <c r="DG21" s="60"/>
      <c r="DH21" s="60"/>
      <c r="DI21" s="60"/>
      <c r="DJ21" s="60"/>
      <c r="DK21" s="60"/>
      <c r="DL21" s="60"/>
      <c r="DM21" s="60"/>
      <c r="DN21" s="60"/>
      <c r="DO21" s="60"/>
      <c r="DP21" s="60"/>
      <c r="DQ21" s="60"/>
      <c r="DR21" s="60"/>
      <c r="DS21" s="60"/>
      <c r="DT21" s="60"/>
      <c r="DU21" s="60"/>
      <c r="DV21" s="60"/>
      <c r="DW21" s="60"/>
      <c r="DX21" s="60"/>
      <c r="DY21" s="60"/>
      <c r="DZ21" s="60"/>
      <c r="EA21" s="60"/>
      <c r="EB21" s="60"/>
      <c r="EC21" s="60"/>
      <c r="ED21" s="60"/>
      <c r="EE21" s="60"/>
      <c r="EF21" s="60"/>
      <c r="EG21" s="60"/>
      <c r="EH21" s="60"/>
    </row>
    <row r="22" spans="1:138" s="62" customFormat="1" ht="20.25">
      <c r="A22" s="60"/>
      <c r="B22" s="68"/>
      <c r="C22" s="59"/>
      <c r="D22" s="59"/>
      <c r="E22" s="59"/>
      <c r="F22" s="69"/>
      <c r="G22" s="60"/>
      <c r="H22" s="60"/>
      <c r="I22" s="76" t="str">
        <f>C56</f>
        <v>Afectación Ambiental</v>
      </c>
      <c r="J22" s="60"/>
      <c r="K22" s="60"/>
      <c r="L22" s="60"/>
      <c r="M22" s="60"/>
      <c r="N22" s="108"/>
      <c r="O22" s="201"/>
      <c r="P22" s="86"/>
      <c r="Q22" s="86"/>
      <c r="R22" s="86"/>
      <c r="S22" s="86"/>
      <c r="T22" s="86"/>
      <c r="U22" s="86"/>
      <c r="V22" s="86"/>
      <c r="W22" s="86"/>
      <c r="X22" s="86"/>
      <c r="Y22" s="86"/>
      <c r="Z22" s="86"/>
      <c r="AA22" s="86"/>
      <c r="AB22" s="86"/>
      <c r="AC22" s="86"/>
      <c r="AD22" s="86"/>
      <c r="AE22" s="86"/>
      <c r="AF22" s="86"/>
      <c r="AG22" s="86"/>
      <c r="AH22" s="86"/>
      <c r="AI22" s="86"/>
      <c r="AJ22" s="86"/>
      <c r="AK22" s="60"/>
      <c r="AL22" s="60"/>
      <c r="AM22" s="60"/>
      <c r="AN22" s="60"/>
      <c r="AO22" s="60"/>
      <c r="AP22" s="60"/>
      <c r="AQ22" s="60"/>
      <c r="AR22" s="60"/>
      <c r="AS22" s="60"/>
      <c r="AT22" s="60"/>
      <c r="AU22" s="60"/>
      <c r="AV22" s="60"/>
      <c r="AW22" s="60"/>
      <c r="AX22" s="60"/>
      <c r="AY22" s="60"/>
      <c r="AZ22" s="60"/>
      <c r="BA22" s="60"/>
      <c r="BB22" s="60"/>
      <c r="BC22" s="60"/>
      <c r="BD22" s="60"/>
      <c r="BE22" s="60"/>
      <c r="BF22" s="60"/>
      <c r="BG22" s="60"/>
      <c r="BH22" s="60"/>
      <c r="BI22" s="60"/>
      <c r="BJ22" s="60"/>
      <c r="BK22" s="60"/>
      <c r="BL22" s="60"/>
      <c r="BM22" s="60"/>
      <c r="BN22" s="60"/>
      <c r="BO22" s="60"/>
      <c r="BP22" s="60"/>
      <c r="BQ22" s="60"/>
      <c r="BR22" s="60"/>
      <c r="BS22" s="60"/>
      <c r="BT22" s="60"/>
      <c r="BU22" s="60"/>
      <c r="BV22" s="60"/>
      <c r="BW22" s="60"/>
      <c r="BX22" s="60"/>
      <c r="BY22" s="60"/>
      <c r="BZ22" s="60"/>
      <c r="CA22" s="60"/>
      <c r="CB22" s="60"/>
      <c r="CC22" s="60"/>
      <c r="CD22" s="60"/>
      <c r="CE22" s="60"/>
      <c r="CF22" s="60"/>
      <c r="CG22" s="60"/>
      <c r="CH22" s="60"/>
      <c r="CI22" s="60"/>
      <c r="CJ22" s="60"/>
      <c r="CK22" s="60"/>
      <c r="CL22" s="60"/>
      <c r="CM22" s="60"/>
      <c r="CN22" s="60"/>
      <c r="CO22" s="60"/>
      <c r="CP22" s="60"/>
      <c r="CQ22" s="60"/>
      <c r="CR22" s="60"/>
      <c r="CS22" s="60"/>
      <c r="CT22" s="60"/>
      <c r="CU22" s="60"/>
      <c r="CV22" s="60"/>
      <c r="CW22" s="60"/>
      <c r="CX22" s="60"/>
      <c r="CY22" s="60"/>
      <c r="CZ22" s="60"/>
      <c r="DA22" s="60"/>
      <c r="DB22" s="60"/>
      <c r="DC22" s="60"/>
      <c r="DD22" s="60"/>
      <c r="DE22" s="60"/>
      <c r="DF22" s="60"/>
      <c r="DG22" s="60"/>
      <c r="DH22" s="60"/>
      <c r="DI22" s="60"/>
      <c r="DJ22" s="60"/>
      <c r="DK22" s="60"/>
      <c r="DL22" s="60"/>
      <c r="DM22" s="60"/>
      <c r="DN22" s="60"/>
      <c r="DO22" s="60"/>
      <c r="DP22" s="60"/>
      <c r="DQ22" s="60"/>
      <c r="DR22" s="60"/>
      <c r="DS22" s="60"/>
      <c r="DT22" s="60"/>
      <c r="DU22" s="60"/>
      <c r="DV22" s="60"/>
      <c r="DW22" s="60"/>
      <c r="DX22" s="60"/>
      <c r="DY22" s="60"/>
      <c r="DZ22" s="60"/>
      <c r="EA22" s="60"/>
      <c r="EB22" s="60"/>
      <c r="EC22" s="60"/>
      <c r="ED22" s="60"/>
      <c r="EE22" s="60"/>
      <c r="EF22" s="60"/>
      <c r="EG22" s="60"/>
      <c r="EH22" s="60"/>
    </row>
    <row r="23" spans="1:138" s="62" customFormat="1" ht="20.25">
      <c r="A23" s="60"/>
      <c r="B23" s="68"/>
      <c r="C23" s="59"/>
      <c r="D23" s="59"/>
      <c r="E23" s="59"/>
      <c r="F23" s="69"/>
      <c r="G23" s="60"/>
      <c r="H23" s="60"/>
      <c r="I23" s="60"/>
      <c r="J23" s="60"/>
      <c r="K23" s="60"/>
      <c r="L23" s="60"/>
      <c r="M23" s="60"/>
      <c r="N23" s="108"/>
      <c r="O23" s="201"/>
      <c r="P23" s="86"/>
      <c r="Q23" s="86"/>
      <c r="R23" s="86"/>
      <c r="S23" s="86"/>
      <c r="T23" s="86"/>
      <c r="U23" s="86"/>
      <c r="V23" s="86"/>
      <c r="W23" s="86"/>
      <c r="X23" s="86"/>
      <c r="Y23" s="86"/>
      <c r="Z23" s="86"/>
      <c r="AA23" s="86"/>
      <c r="AB23" s="86"/>
      <c r="AC23" s="86"/>
      <c r="AD23" s="86"/>
      <c r="AE23" s="86"/>
      <c r="AF23" s="86"/>
      <c r="AG23" s="86"/>
      <c r="AH23" s="86"/>
      <c r="AI23" s="86"/>
      <c r="AJ23" s="86"/>
      <c r="AK23" s="60"/>
      <c r="AL23" s="60"/>
      <c r="AM23" s="60"/>
      <c r="AN23" s="60"/>
      <c r="AO23" s="60"/>
      <c r="AP23" s="60"/>
      <c r="AQ23" s="60"/>
      <c r="AR23" s="60"/>
      <c r="AS23" s="60"/>
      <c r="AT23" s="60"/>
      <c r="AU23" s="60"/>
      <c r="AV23" s="60"/>
      <c r="AW23" s="60"/>
      <c r="AX23" s="60"/>
      <c r="AY23" s="60"/>
      <c r="AZ23" s="60"/>
      <c r="BA23" s="60"/>
      <c r="BB23" s="60"/>
      <c r="BC23" s="60"/>
      <c r="BD23" s="60"/>
      <c r="BE23" s="60"/>
      <c r="BF23" s="60"/>
      <c r="BG23" s="60"/>
      <c r="BH23" s="60"/>
      <c r="BI23" s="60"/>
      <c r="BJ23" s="60"/>
      <c r="BK23" s="60"/>
      <c r="BL23" s="60"/>
      <c r="BM23" s="60"/>
      <c r="BN23" s="60"/>
      <c r="BO23" s="60"/>
      <c r="BP23" s="60"/>
      <c r="BQ23" s="60"/>
      <c r="BR23" s="60"/>
      <c r="BS23" s="60"/>
      <c r="BT23" s="60"/>
      <c r="BU23" s="60"/>
      <c r="BV23" s="60"/>
      <c r="BW23" s="60"/>
      <c r="BX23" s="60"/>
      <c r="BY23" s="60"/>
      <c r="BZ23" s="60"/>
      <c r="CA23" s="60"/>
      <c r="CB23" s="60"/>
      <c r="CC23" s="60"/>
      <c r="CD23" s="60"/>
      <c r="CE23" s="60"/>
      <c r="CF23" s="60"/>
      <c r="CG23" s="60"/>
      <c r="CH23" s="60"/>
      <c r="CI23" s="60"/>
      <c r="CJ23" s="60"/>
      <c r="CK23" s="60"/>
      <c r="CL23" s="60"/>
      <c r="CM23" s="60"/>
      <c r="CN23" s="60"/>
      <c r="CO23" s="60"/>
      <c r="CP23" s="60"/>
      <c r="CQ23" s="60"/>
      <c r="CR23" s="60"/>
      <c r="CS23" s="60"/>
      <c r="CT23" s="60"/>
      <c r="CU23" s="60"/>
      <c r="CV23" s="60"/>
      <c r="CW23" s="60"/>
      <c r="CX23" s="60"/>
      <c r="CY23" s="60"/>
      <c r="CZ23" s="60"/>
      <c r="DA23" s="60"/>
      <c r="DB23" s="60"/>
      <c r="DC23" s="60"/>
      <c r="DD23" s="60"/>
      <c r="DE23" s="60"/>
      <c r="DF23" s="60"/>
      <c r="DG23" s="60"/>
      <c r="DH23" s="60"/>
      <c r="DI23" s="60"/>
      <c r="DJ23" s="60"/>
      <c r="DK23" s="60"/>
      <c r="DL23" s="60"/>
      <c r="DM23" s="60"/>
      <c r="DN23" s="60"/>
      <c r="DO23" s="60"/>
      <c r="DP23" s="60"/>
      <c r="DQ23" s="60"/>
      <c r="DR23" s="60"/>
      <c r="DS23" s="60"/>
      <c r="DT23" s="60"/>
      <c r="DU23" s="60"/>
      <c r="DV23" s="60"/>
      <c r="DW23" s="60"/>
      <c r="DX23" s="60"/>
      <c r="DY23" s="60"/>
      <c r="DZ23" s="60"/>
      <c r="EA23" s="60"/>
      <c r="EB23" s="60"/>
      <c r="EC23" s="60"/>
      <c r="ED23" s="60"/>
      <c r="EE23" s="60"/>
      <c r="EF23" s="60"/>
      <c r="EG23" s="60"/>
      <c r="EH23" s="60"/>
    </row>
    <row r="24" spans="1:138" s="62" customFormat="1" ht="20.25">
      <c r="A24" s="60"/>
      <c r="B24" s="61"/>
      <c r="C24" s="641" t="s">
        <v>538</v>
      </c>
      <c r="D24" s="641"/>
      <c r="E24" s="641"/>
      <c r="F24" s="69"/>
      <c r="G24" s="60"/>
      <c r="H24" s="60"/>
      <c r="I24" s="60"/>
      <c r="J24" s="60"/>
      <c r="K24" s="60"/>
      <c r="L24" s="60"/>
      <c r="M24" s="60"/>
      <c r="N24" s="108"/>
      <c r="O24" s="201"/>
      <c r="P24" s="86"/>
      <c r="Q24" s="86"/>
      <c r="R24" s="86"/>
      <c r="S24" s="86"/>
      <c r="T24" s="86"/>
      <c r="U24" s="86"/>
      <c r="V24" s="86"/>
      <c r="W24" s="86"/>
      <c r="X24" s="86"/>
      <c r="Y24" s="86"/>
      <c r="Z24" s="86"/>
      <c r="AA24" s="86"/>
      <c r="AB24" s="86"/>
      <c r="AC24" s="86"/>
      <c r="AD24" s="86"/>
      <c r="AE24" s="86"/>
      <c r="AF24" s="86"/>
      <c r="AG24" s="86"/>
      <c r="AH24" s="86"/>
      <c r="AI24" s="86"/>
      <c r="AJ24" s="86"/>
      <c r="AK24" s="60"/>
      <c r="AL24" s="60"/>
      <c r="AM24" s="60"/>
      <c r="AN24" s="60"/>
      <c r="AO24" s="60"/>
      <c r="AP24" s="60"/>
      <c r="AQ24" s="60"/>
      <c r="AR24" s="60"/>
      <c r="AS24" s="60"/>
      <c r="AT24" s="60"/>
      <c r="AU24" s="60"/>
      <c r="AV24" s="60"/>
      <c r="AW24" s="60"/>
      <c r="AX24" s="60"/>
      <c r="AY24" s="60"/>
      <c r="AZ24" s="60"/>
      <c r="BA24" s="60"/>
      <c r="BB24" s="60"/>
      <c r="BC24" s="60"/>
      <c r="BD24" s="60"/>
      <c r="BE24" s="60"/>
      <c r="BF24" s="60"/>
      <c r="BG24" s="60"/>
      <c r="BH24" s="60"/>
      <c r="BI24" s="60"/>
      <c r="BJ24" s="60"/>
      <c r="BK24" s="60"/>
      <c r="BL24" s="60"/>
      <c r="BM24" s="60"/>
      <c r="BN24" s="60"/>
      <c r="BO24" s="60"/>
      <c r="BP24" s="60"/>
      <c r="BQ24" s="60"/>
      <c r="BR24" s="60"/>
      <c r="BS24" s="60"/>
      <c r="BT24" s="60"/>
      <c r="BU24" s="60"/>
      <c r="BV24" s="60"/>
      <c r="BW24" s="60"/>
      <c r="BX24" s="60"/>
      <c r="BY24" s="60"/>
      <c r="BZ24" s="60"/>
      <c r="CA24" s="60"/>
      <c r="CB24" s="60"/>
      <c r="CC24" s="60"/>
      <c r="CD24" s="60"/>
      <c r="CE24" s="60"/>
      <c r="CF24" s="60"/>
      <c r="CG24" s="60"/>
      <c r="CH24" s="60"/>
      <c r="CI24" s="60"/>
      <c r="CJ24" s="60"/>
      <c r="CK24" s="60"/>
      <c r="CL24" s="60"/>
      <c r="CM24" s="60"/>
      <c r="CN24" s="60"/>
      <c r="CO24" s="60"/>
      <c r="CP24" s="60"/>
      <c r="CQ24" s="60"/>
      <c r="CR24" s="60"/>
      <c r="CS24" s="60"/>
      <c r="CT24" s="60"/>
      <c r="CU24" s="60"/>
      <c r="CV24" s="60"/>
      <c r="CW24" s="60"/>
      <c r="CX24" s="60"/>
      <c r="CY24" s="60"/>
      <c r="CZ24" s="60"/>
      <c r="DA24" s="60"/>
      <c r="DB24" s="60"/>
      <c r="DC24" s="60"/>
      <c r="DD24" s="60"/>
      <c r="DE24" s="60"/>
      <c r="DF24" s="60"/>
      <c r="DG24" s="60"/>
      <c r="DH24" s="60"/>
      <c r="DI24" s="60"/>
      <c r="DJ24" s="60"/>
      <c r="DK24" s="60"/>
      <c r="DL24" s="60"/>
      <c r="DM24" s="60"/>
      <c r="DN24" s="60"/>
      <c r="DO24" s="60"/>
      <c r="DP24" s="60"/>
      <c r="DQ24" s="60"/>
      <c r="DR24" s="60"/>
      <c r="DS24" s="60"/>
      <c r="DT24" s="60"/>
      <c r="DU24" s="60"/>
      <c r="DV24" s="60"/>
      <c r="DW24" s="60"/>
      <c r="DX24" s="60"/>
      <c r="DY24" s="60"/>
      <c r="DZ24" s="60"/>
      <c r="EA24" s="60"/>
      <c r="EB24" s="60"/>
      <c r="EC24" s="60"/>
      <c r="ED24" s="60"/>
      <c r="EE24" s="60"/>
      <c r="EF24" s="60"/>
      <c r="EG24" s="60"/>
      <c r="EH24" s="60"/>
    </row>
    <row r="25" spans="1:138" s="62" customFormat="1" ht="33.75">
      <c r="A25" s="60"/>
      <c r="B25" s="63" t="s">
        <v>536</v>
      </c>
      <c r="C25" s="639" t="s">
        <v>542</v>
      </c>
      <c r="D25" s="639"/>
      <c r="E25" s="639"/>
      <c r="F25" s="85">
        <v>1</v>
      </c>
      <c r="G25" s="60"/>
      <c r="H25" s="60"/>
      <c r="I25" s="60"/>
      <c r="J25" s="60"/>
      <c r="K25" s="60"/>
      <c r="L25" s="60"/>
      <c r="M25" s="60"/>
      <c r="N25" s="108"/>
      <c r="O25" s="203"/>
      <c r="P25" s="86"/>
      <c r="Q25" s="86"/>
      <c r="R25" s="86"/>
      <c r="S25" s="86"/>
      <c r="T25" s="86"/>
      <c r="U25" s="86"/>
      <c r="V25" s="86"/>
      <c r="W25" s="86"/>
      <c r="X25" s="86"/>
      <c r="Y25" s="86"/>
      <c r="Z25" s="86"/>
      <c r="AA25" s="86"/>
      <c r="AB25" s="86"/>
      <c r="AC25" s="86"/>
      <c r="AD25" s="86"/>
      <c r="AE25" s="86"/>
      <c r="AF25" s="86"/>
      <c r="AG25" s="86"/>
      <c r="AH25" s="86"/>
      <c r="AI25" s="86"/>
      <c r="AJ25" s="86"/>
      <c r="AK25" s="60"/>
      <c r="AL25" s="60"/>
      <c r="AM25" s="60"/>
      <c r="AN25" s="60"/>
      <c r="AO25" s="60"/>
      <c r="AP25" s="60"/>
      <c r="AQ25" s="60"/>
      <c r="AR25" s="60"/>
      <c r="AS25" s="60"/>
      <c r="AT25" s="60"/>
      <c r="AU25" s="60"/>
      <c r="AV25" s="60"/>
      <c r="AW25" s="60"/>
      <c r="AX25" s="60"/>
      <c r="AY25" s="60"/>
      <c r="AZ25" s="60"/>
      <c r="BA25" s="60"/>
      <c r="BB25" s="60"/>
      <c r="BC25" s="60"/>
      <c r="BD25" s="60"/>
      <c r="BE25" s="60"/>
      <c r="BF25" s="60"/>
      <c r="BG25" s="60"/>
      <c r="BH25" s="60"/>
      <c r="BI25" s="60"/>
      <c r="BJ25" s="60"/>
      <c r="BK25" s="60"/>
      <c r="BL25" s="60"/>
      <c r="BM25" s="60"/>
      <c r="BN25" s="60"/>
      <c r="BO25" s="60"/>
      <c r="BP25" s="60"/>
      <c r="BQ25" s="60"/>
      <c r="BR25" s="60"/>
      <c r="BS25" s="60"/>
      <c r="BT25" s="60"/>
      <c r="BU25" s="60"/>
      <c r="BV25" s="60"/>
      <c r="BW25" s="60"/>
      <c r="BX25" s="60"/>
      <c r="BY25" s="60"/>
      <c r="BZ25" s="60"/>
      <c r="CA25" s="60"/>
      <c r="CB25" s="60"/>
      <c r="CC25" s="60"/>
      <c r="CD25" s="60"/>
      <c r="CE25" s="60"/>
      <c r="CF25" s="60"/>
      <c r="CG25" s="60"/>
      <c r="CH25" s="60"/>
      <c r="CI25" s="60"/>
      <c r="CJ25" s="60"/>
      <c r="CK25" s="60"/>
      <c r="CL25" s="60"/>
      <c r="CM25" s="60"/>
      <c r="CN25" s="60"/>
      <c r="CO25" s="60"/>
      <c r="CP25" s="60"/>
      <c r="CQ25" s="60"/>
      <c r="CR25" s="60"/>
      <c r="CS25" s="60"/>
      <c r="CT25" s="60"/>
      <c r="CU25" s="60"/>
      <c r="CV25" s="60"/>
      <c r="CW25" s="60"/>
      <c r="CX25" s="60"/>
      <c r="CY25" s="60"/>
      <c r="CZ25" s="60"/>
      <c r="DA25" s="60"/>
      <c r="DB25" s="60"/>
      <c r="DC25" s="60"/>
      <c r="DD25" s="60"/>
      <c r="DE25" s="60"/>
      <c r="DF25" s="60"/>
      <c r="DG25" s="60"/>
      <c r="DH25" s="60"/>
      <c r="DI25" s="60"/>
      <c r="DJ25" s="60"/>
      <c r="DK25" s="60"/>
      <c r="DL25" s="60"/>
      <c r="DM25" s="60"/>
      <c r="DN25" s="60"/>
      <c r="DO25" s="60"/>
      <c r="DP25" s="60"/>
      <c r="DQ25" s="60"/>
      <c r="DR25" s="60"/>
      <c r="DS25" s="60"/>
      <c r="DT25" s="60"/>
      <c r="DU25" s="60"/>
      <c r="DV25" s="60"/>
      <c r="DW25" s="60"/>
      <c r="DX25" s="60"/>
      <c r="DY25" s="60"/>
      <c r="DZ25" s="60"/>
      <c r="EA25" s="60"/>
      <c r="EB25" s="60"/>
      <c r="EC25" s="60"/>
      <c r="ED25" s="60"/>
      <c r="EE25" s="60"/>
      <c r="EF25" s="60"/>
      <c r="EG25" s="60"/>
      <c r="EH25" s="60"/>
    </row>
    <row r="26" spans="1:138" s="62" customFormat="1" ht="33.75">
      <c r="A26" s="60"/>
      <c r="B26" s="64" t="s">
        <v>537</v>
      </c>
      <c r="C26" s="639" t="s">
        <v>543</v>
      </c>
      <c r="D26" s="639"/>
      <c r="E26" s="639"/>
      <c r="F26" s="85">
        <v>2</v>
      </c>
      <c r="G26" s="60"/>
      <c r="H26" s="60"/>
      <c r="I26" s="68"/>
      <c r="J26" s="68"/>
      <c r="K26" s="68"/>
      <c r="L26" s="68"/>
      <c r="M26" s="68"/>
      <c r="N26" s="109"/>
      <c r="O26" s="203"/>
      <c r="P26" s="86"/>
      <c r="Q26" s="86"/>
      <c r="R26" s="86"/>
      <c r="S26" s="86"/>
      <c r="T26" s="86"/>
      <c r="U26" s="86"/>
      <c r="V26" s="86"/>
      <c r="W26" s="86"/>
      <c r="X26" s="86"/>
      <c r="Y26" s="86"/>
      <c r="Z26" s="86"/>
      <c r="AA26" s="86"/>
      <c r="AB26" s="86"/>
      <c r="AC26" s="86"/>
      <c r="AD26" s="86"/>
      <c r="AE26" s="86"/>
      <c r="AF26" s="86"/>
      <c r="AG26" s="86"/>
      <c r="AH26" s="86"/>
      <c r="AI26" s="86"/>
      <c r="AJ26" s="86"/>
      <c r="AK26" s="60"/>
      <c r="AL26" s="60"/>
      <c r="AM26" s="60"/>
      <c r="AN26" s="60"/>
      <c r="AO26" s="60"/>
      <c r="AP26" s="60"/>
      <c r="AQ26" s="60"/>
      <c r="AR26" s="60"/>
      <c r="AS26" s="60"/>
      <c r="AT26" s="60"/>
      <c r="AU26" s="60"/>
      <c r="AV26" s="60"/>
      <c r="AW26" s="60"/>
      <c r="AX26" s="60"/>
      <c r="AY26" s="60"/>
      <c r="AZ26" s="60"/>
      <c r="BA26" s="60"/>
      <c r="BB26" s="60"/>
      <c r="BC26" s="60"/>
      <c r="BD26" s="60"/>
      <c r="BE26" s="60"/>
      <c r="BF26" s="60"/>
      <c r="BG26" s="60"/>
      <c r="BH26" s="60"/>
      <c r="BI26" s="60"/>
      <c r="BJ26" s="60"/>
      <c r="BK26" s="60"/>
      <c r="BL26" s="60"/>
      <c r="BM26" s="60"/>
      <c r="BN26" s="60"/>
      <c r="BO26" s="60"/>
      <c r="BP26" s="60"/>
      <c r="BQ26" s="60"/>
      <c r="BR26" s="60"/>
      <c r="BS26" s="60"/>
      <c r="BT26" s="60"/>
      <c r="BU26" s="60"/>
      <c r="BV26" s="60"/>
      <c r="BW26" s="60"/>
      <c r="BX26" s="60"/>
      <c r="BY26" s="60"/>
      <c r="BZ26" s="60"/>
      <c r="CA26" s="60"/>
      <c r="CB26" s="60"/>
      <c r="CC26" s="60"/>
      <c r="CD26" s="60"/>
      <c r="CE26" s="60"/>
      <c r="CF26" s="60"/>
      <c r="CG26" s="60"/>
      <c r="CH26" s="60"/>
      <c r="CI26" s="60"/>
      <c r="CJ26" s="60"/>
      <c r="CK26" s="60"/>
      <c r="CL26" s="60"/>
      <c r="CM26" s="60"/>
      <c r="CN26" s="60"/>
      <c r="CO26" s="60"/>
      <c r="CP26" s="60"/>
      <c r="CQ26" s="60"/>
      <c r="CR26" s="60"/>
      <c r="CS26" s="60"/>
      <c r="CT26" s="60"/>
      <c r="CU26" s="60"/>
      <c r="CV26" s="60"/>
      <c r="CW26" s="60"/>
      <c r="CX26" s="60"/>
      <c r="CY26" s="60"/>
      <c r="CZ26" s="60"/>
      <c r="DA26" s="60"/>
      <c r="DB26" s="60"/>
      <c r="DC26" s="60"/>
      <c r="DD26" s="60"/>
      <c r="DE26" s="60"/>
      <c r="DF26" s="60"/>
      <c r="DG26" s="60"/>
      <c r="DH26" s="60"/>
      <c r="DI26" s="60"/>
      <c r="DJ26" s="60"/>
      <c r="DK26" s="60"/>
      <c r="DL26" s="60"/>
      <c r="DM26" s="60"/>
      <c r="DN26" s="60"/>
      <c r="DO26" s="60"/>
      <c r="DP26" s="60"/>
      <c r="DQ26" s="60"/>
      <c r="DR26" s="60"/>
      <c r="DS26" s="60"/>
      <c r="DT26" s="60"/>
      <c r="DU26" s="60"/>
      <c r="DV26" s="60"/>
      <c r="DW26" s="60"/>
      <c r="DX26" s="60"/>
      <c r="DY26" s="60"/>
      <c r="DZ26" s="60"/>
      <c r="EA26" s="60"/>
      <c r="EB26" s="60"/>
      <c r="EC26" s="60"/>
      <c r="ED26" s="60"/>
      <c r="EE26" s="60"/>
      <c r="EF26" s="60"/>
      <c r="EG26" s="60"/>
      <c r="EH26" s="60"/>
    </row>
    <row r="27" spans="1:138" s="62" customFormat="1" ht="33.75">
      <c r="A27" s="60"/>
      <c r="B27" s="65" t="s">
        <v>509</v>
      </c>
      <c r="C27" s="639" t="s">
        <v>544</v>
      </c>
      <c r="D27" s="639"/>
      <c r="E27" s="639"/>
      <c r="F27" s="85">
        <v>3</v>
      </c>
      <c r="G27" s="60"/>
      <c r="H27" s="60"/>
      <c r="I27" s="68" t="str">
        <f t="array" ref="I27:I31">_xlfn.IFS(I10='8- Políticas de Administración '!$C$16,'8- Políticas de Administración '!$C$17:$C$21,I10='8- Políticas de Administración '!$C$24,'8- Políticas de Administración '!$C$25:$C$29,I10='8- Políticas de Administración '!$C$32,'8- Políticas de Administración '!$C$33:$C$37,I10='8- Políticas de Administración '!$C$40,'8- Políticas de Administración '!$C$41:$C$45,I10='8- Políticas de Administración '!$C$48,'8- Políticas de Administración '!$C$49:$C$53,I10='8- Políticas de Administración '!$C$56,'8- Políticas de Administración '!$C$57:$C$61)</f>
        <v xml:space="preserve">Si el hecho llegara a presentarse, tendría consecuencias o efectos mínimos sobre la entidad.
</v>
      </c>
      <c r="J27" s="68"/>
      <c r="K27" s="68"/>
      <c r="L27" s="68"/>
      <c r="M27" s="68"/>
      <c r="N27" s="109"/>
      <c r="O27" s="203"/>
      <c r="P27" s="86"/>
      <c r="Q27" s="86"/>
      <c r="R27" s="86"/>
      <c r="S27" s="86"/>
      <c r="T27" s="86"/>
      <c r="U27" s="86"/>
      <c r="V27" s="86"/>
      <c r="W27" s="86"/>
      <c r="X27" s="86"/>
      <c r="Y27" s="86"/>
      <c r="Z27" s="86"/>
      <c r="AA27" s="86"/>
      <c r="AB27" s="86"/>
      <c r="AC27" s="86"/>
      <c r="AD27" s="86"/>
      <c r="AE27" s="86"/>
      <c r="AF27" s="86"/>
      <c r="AG27" s="86"/>
      <c r="AH27" s="86"/>
      <c r="AI27" s="86"/>
      <c r="AJ27" s="86"/>
      <c r="AK27" s="60"/>
      <c r="AL27" s="60"/>
      <c r="AM27" s="60"/>
      <c r="AN27" s="60"/>
      <c r="AO27" s="60"/>
      <c r="AP27" s="60"/>
      <c r="AQ27" s="60"/>
      <c r="AR27" s="60"/>
      <c r="AS27" s="60"/>
      <c r="AT27" s="60"/>
      <c r="AU27" s="60"/>
      <c r="AV27" s="60"/>
      <c r="AW27" s="60"/>
      <c r="AX27" s="60"/>
      <c r="AY27" s="60"/>
      <c r="AZ27" s="60"/>
      <c r="BA27" s="60"/>
      <c r="BB27" s="60"/>
      <c r="BC27" s="60"/>
      <c r="BD27" s="60"/>
      <c r="BE27" s="60"/>
      <c r="BF27" s="60"/>
      <c r="BG27" s="60"/>
      <c r="BH27" s="60"/>
      <c r="BI27" s="60"/>
      <c r="BJ27" s="60"/>
      <c r="BK27" s="60"/>
      <c r="BL27" s="60"/>
      <c r="BM27" s="60"/>
      <c r="BN27" s="60"/>
      <c r="BO27" s="60"/>
      <c r="BP27" s="60"/>
      <c r="BQ27" s="60"/>
      <c r="BR27" s="60"/>
      <c r="BS27" s="60"/>
      <c r="BT27" s="60"/>
      <c r="BU27" s="60"/>
      <c r="BV27" s="60"/>
      <c r="BW27" s="60"/>
      <c r="BX27" s="60"/>
      <c r="BY27" s="60"/>
      <c r="BZ27" s="60"/>
      <c r="CA27" s="60"/>
      <c r="CB27" s="60"/>
      <c r="CC27" s="60"/>
      <c r="CD27" s="60"/>
      <c r="CE27" s="60"/>
      <c r="CF27" s="60"/>
      <c r="CG27" s="60"/>
      <c r="CH27" s="60"/>
      <c r="CI27" s="60"/>
      <c r="CJ27" s="60"/>
      <c r="CK27" s="60"/>
      <c r="CL27" s="60"/>
      <c r="CM27" s="60"/>
      <c r="CN27" s="60"/>
      <c r="CO27" s="60"/>
      <c r="CP27" s="60"/>
      <c r="CQ27" s="60"/>
      <c r="CR27" s="60"/>
      <c r="CS27" s="60"/>
      <c r="CT27" s="60"/>
      <c r="CU27" s="60"/>
      <c r="CV27" s="60"/>
      <c r="CW27" s="60"/>
      <c r="CX27" s="60"/>
      <c r="CY27" s="60"/>
      <c r="CZ27" s="60"/>
      <c r="DA27" s="60"/>
      <c r="DB27" s="60"/>
      <c r="DC27" s="60"/>
      <c r="DD27" s="60"/>
      <c r="DE27" s="60"/>
      <c r="DF27" s="60"/>
      <c r="DG27" s="60"/>
      <c r="DH27" s="60"/>
      <c r="DI27" s="60"/>
      <c r="DJ27" s="60"/>
      <c r="DK27" s="60"/>
      <c r="DL27" s="60"/>
      <c r="DM27" s="60"/>
      <c r="DN27" s="60"/>
      <c r="DO27" s="60"/>
      <c r="DP27" s="60"/>
      <c r="DQ27" s="60"/>
      <c r="DR27" s="60"/>
      <c r="DS27" s="60"/>
      <c r="DT27" s="60"/>
      <c r="DU27" s="60"/>
      <c r="DV27" s="60"/>
      <c r="DW27" s="60"/>
      <c r="DX27" s="60"/>
      <c r="DY27" s="60"/>
      <c r="DZ27" s="60"/>
      <c r="EA27" s="60"/>
      <c r="EB27" s="60"/>
      <c r="EC27" s="60"/>
      <c r="ED27" s="60"/>
      <c r="EE27" s="60"/>
      <c r="EF27" s="60"/>
      <c r="EG27" s="60"/>
      <c r="EH27" s="60"/>
    </row>
    <row r="28" spans="1:138" s="62" customFormat="1" ht="33.75">
      <c r="A28" s="60"/>
      <c r="B28" s="66" t="s">
        <v>540</v>
      </c>
      <c r="C28" s="639" t="s">
        <v>545</v>
      </c>
      <c r="D28" s="639"/>
      <c r="E28" s="639"/>
      <c r="F28" s="85">
        <v>4</v>
      </c>
      <c r="G28" s="60"/>
      <c r="H28" s="60"/>
      <c r="I28" s="68" t="str">
        <v xml:space="preserve">Si el hecho llegara a presentarse, tendría bajo impacto o efecto sobre la entidad.
</v>
      </c>
      <c r="J28" s="68"/>
      <c r="K28" s="68"/>
      <c r="L28" s="68"/>
      <c r="M28" s="68"/>
      <c r="N28" s="109"/>
      <c r="O28" s="203"/>
      <c r="P28" s="86"/>
      <c r="Q28" s="86"/>
      <c r="R28" s="86"/>
      <c r="S28" s="86"/>
      <c r="T28" s="86"/>
      <c r="U28" s="86"/>
      <c r="V28" s="86"/>
      <c r="W28" s="86"/>
      <c r="X28" s="86"/>
      <c r="Y28" s="86"/>
      <c r="Z28" s="86"/>
      <c r="AA28" s="86"/>
      <c r="AB28" s="86"/>
      <c r="AC28" s="86"/>
      <c r="AD28" s="86"/>
      <c r="AE28" s="86"/>
      <c r="AF28" s="86"/>
      <c r="AG28" s="86"/>
      <c r="AH28" s="86"/>
      <c r="AI28" s="86"/>
      <c r="AJ28" s="86"/>
      <c r="AK28" s="60"/>
      <c r="AL28" s="60"/>
      <c r="AM28" s="60"/>
      <c r="AN28" s="60"/>
      <c r="AO28" s="60"/>
      <c r="AP28" s="60"/>
      <c r="AQ28" s="60"/>
      <c r="AR28" s="60"/>
      <c r="AS28" s="60"/>
      <c r="AT28" s="60"/>
      <c r="AU28" s="60"/>
      <c r="AV28" s="60"/>
      <c r="AW28" s="60"/>
      <c r="AX28" s="60"/>
      <c r="AY28" s="60"/>
      <c r="AZ28" s="60"/>
      <c r="BA28" s="60"/>
      <c r="BB28" s="60"/>
      <c r="BC28" s="60"/>
      <c r="BD28" s="60"/>
      <c r="BE28" s="60"/>
      <c r="BF28" s="60"/>
      <c r="BG28" s="60"/>
      <c r="BH28" s="60"/>
      <c r="BI28" s="60"/>
      <c r="BJ28" s="60"/>
      <c r="BK28" s="60"/>
      <c r="BL28" s="60"/>
      <c r="BM28" s="60"/>
      <c r="BN28" s="60"/>
      <c r="BO28" s="60"/>
      <c r="BP28" s="60"/>
      <c r="BQ28" s="60"/>
      <c r="BR28" s="60"/>
      <c r="BS28" s="60"/>
      <c r="BT28" s="60"/>
      <c r="BU28" s="60"/>
      <c r="BV28" s="60"/>
      <c r="BW28" s="60"/>
      <c r="BX28" s="60"/>
      <c r="BY28" s="60"/>
      <c r="BZ28" s="60"/>
      <c r="CA28" s="60"/>
      <c r="CB28" s="60"/>
      <c r="CC28" s="60"/>
      <c r="CD28" s="60"/>
      <c r="CE28" s="60"/>
      <c r="CF28" s="60"/>
      <c r="CG28" s="60"/>
      <c r="CH28" s="60"/>
      <c r="CI28" s="60"/>
      <c r="CJ28" s="60"/>
      <c r="CK28" s="60"/>
      <c r="CL28" s="60"/>
      <c r="CM28" s="60"/>
      <c r="CN28" s="60"/>
      <c r="CO28" s="60"/>
      <c r="CP28" s="60"/>
      <c r="CQ28" s="60"/>
      <c r="CR28" s="60"/>
      <c r="CS28" s="60"/>
      <c r="CT28" s="60"/>
      <c r="CU28" s="60"/>
      <c r="CV28" s="60"/>
      <c r="CW28" s="60"/>
      <c r="CX28" s="60"/>
      <c r="CY28" s="60"/>
      <c r="CZ28" s="60"/>
      <c r="DA28" s="60"/>
      <c r="DB28" s="60"/>
      <c r="DC28" s="60"/>
      <c r="DD28" s="60"/>
      <c r="DE28" s="60"/>
      <c r="DF28" s="60"/>
      <c r="DG28" s="60"/>
      <c r="DH28" s="60"/>
      <c r="DI28" s="60"/>
      <c r="DJ28" s="60"/>
      <c r="DK28" s="60"/>
      <c r="DL28" s="60"/>
      <c r="DM28" s="60"/>
      <c r="DN28" s="60"/>
      <c r="DO28" s="60"/>
      <c r="DP28" s="60"/>
      <c r="DQ28" s="60"/>
      <c r="DR28" s="60"/>
      <c r="DS28" s="60"/>
      <c r="DT28" s="60"/>
      <c r="DU28" s="60"/>
      <c r="DV28" s="60"/>
      <c r="DW28" s="60"/>
      <c r="DX28" s="60"/>
      <c r="DY28" s="60"/>
      <c r="DZ28" s="60"/>
      <c r="EA28" s="60"/>
      <c r="EB28" s="60"/>
      <c r="EC28" s="60"/>
      <c r="ED28" s="60"/>
      <c r="EE28" s="60"/>
      <c r="EF28" s="60"/>
      <c r="EG28" s="60"/>
      <c r="EH28" s="60"/>
    </row>
    <row r="29" spans="1:138" s="62" customFormat="1" ht="33.75">
      <c r="A29" s="60"/>
      <c r="B29" s="67" t="s">
        <v>541</v>
      </c>
      <c r="C29" s="639" t="s">
        <v>546</v>
      </c>
      <c r="D29" s="639"/>
      <c r="E29" s="639"/>
      <c r="F29" s="85">
        <v>5</v>
      </c>
      <c r="G29" s="60"/>
      <c r="H29" s="60"/>
      <c r="I29" s="68" t="str">
        <v xml:space="preserve">Si el hecho llegara a presentarse, tendría medianas consecuencias o efectos sobre la entidad.
</v>
      </c>
      <c r="J29" s="68"/>
      <c r="K29" s="68"/>
      <c r="L29" s="68"/>
      <c r="M29" s="68"/>
      <c r="N29" s="109"/>
      <c r="O29" s="203"/>
      <c r="P29" s="86"/>
      <c r="Q29" s="86"/>
      <c r="R29" s="86"/>
      <c r="S29" s="86"/>
      <c r="T29" s="86"/>
      <c r="U29" s="86"/>
      <c r="V29" s="86"/>
      <c r="W29" s="86"/>
      <c r="X29" s="86"/>
      <c r="Y29" s="86"/>
      <c r="Z29" s="86"/>
      <c r="AA29" s="86"/>
      <c r="AB29" s="86"/>
      <c r="AC29" s="86"/>
      <c r="AD29" s="86"/>
      <c r="AE29" s="86"/>
      <c r="AF29" s="86"/>
      <c r="AG29" s="86"/>
      <c r="AH29" s="86"/>
      <c r="AI29" s="86"/>
      <c r="AJ29" s="86"/>
      <c r="AK29" s="60"/>
      <c r="AL29" s="60"/>
      <c r="AM29" s="60"/>
      <c r="AN29" s="60"/>
      <c r="AO29" s="60"/>
      <c r="AP29" s="60"/>
      <c r="AQ29" s="60"/>
      <c r="AR29" s="60"/>
      <c r="AS29" s="60"/>
      <c r="AT29" s="60"/>
      <c r="AU29" s="60"/>
      <c r="AV29" s="60"/>
      <c r="AW29" s="60"/>
      <c r="AX29" s="60"/>
      <c r="AY29" s="60"/>
      <c r="AZ29" s="60"/>
      <c r="BA29" s="60"/>
      <c r="BB29" s="60"/>
      <c r="BC29" s="60"/>
      <c r="BD29" s="60"/>
      <c r="BE29" s="60"/>
      <c r="BF29" s="60"/>
      <c r="BG29" s="60"/>
      <c r="BH29" s="60"/>
      <c r="BI29" s="60"/>
      <c r="BJ29" s="60"/>
      <c r="BK29" s="60"/>
      <c r="BL29" s="60"/>
      <c r="BM29" s="60"/>
      <c r="BN29" s="60"/>
      <c r="BO29" s="60"/>
      <c r="BP29" s="60"/>
      <c r="BQ29" s="60"/>
      <c r="BR29" s="60"/>
      <c r="BS29" s="60"/>
      <c r="BT29" s="60"/>
      <c r="BU29" s="60"/>
      <c r="BV29" s="60"/>
      <c r="BW29" s="60"/>
      <c r="BX29" s="60"/>
      <c r="BY29" s="60"/>
      <c r="BZ29" s="60"/>
      <c r="CA29" s="60"/>
      <c r="CB29" s="60"/>
      <c r="CC29" s="60"/>
      <c r="CD29" s="60"/>
      <c r="CE29" s="60"/>
      <c r="CF29" s="60"/>
      <c r="CG29" s="60"/>
      <c r="CH29" s="60"/>
      <c r="CI29" s="60"/>
      <c r="CJ29" s="60"/>
      <c r="CK29" s="60"/>
      <c r="CL29" s="60"/>
      <c r="CM29" s="60"/>
      <c r="CN29" s="60"/>
      <c r="CO29" s="60"/>
      <c r="CP29" s="60"/>
      <c r="CQ29" s="60"/>
      <c r="CR29" s="60"/>
      <c r="CS29" s="60"/>
      <c r="CT29" s="60"/>
      <c r="CU29" s="60"/>
      <c r="CV29" s="60"/>
      <c r="CW29" s="60"/>
      <c r="CX29" s="60"/>
      <c r="CY29" s="60"/>
      <c r="CZ29" s="60"/>
      <c r="DA29" s="60"/>
      <c r="DB29" s="60"/>
      <c r="DC29" s="60"/>
      <c r="DD29" s="60"/>
      <c r="DE29" s="60"/>
      <c r="DF29" s="60"/>
      <c r="DG29" s="60"/>
      <c r="DH29" s="60"/>
      <c r="DI29" s="60"/>
      <c r="DJ29" s="60"/>
      <c r="DK29" s="60"/>
      <c r="DL29" s="60"/>
      <c r="DM29" s="60"/>
      <c r="DN29" s="60"/>
      <c r="DO29" s="60"/>
      <c r="DP29" s="60"/>
      <c r="DQ29" s="60"/>
      <c r="DR29" s="60"/>
      <c r="DS29" s="60"/>
      <c r="DT29" s="60"/>
      <c r="DU29" s="60"/>
      <c r="DV29" s="60"/>
      <c r="DW29" s="60"/>
      <c r="DX29" s="60"/>
      <c r="DY29" s="60"/>
      <c r="DZ29" s="60"/>
      <c r="EA29" s="60"/>
      <c r="EB29" s="60"/>
      <c r="EC29" s="60"/>
      <c r="ED29" s="60"/>
      <c r="EE29" s="60"/>
      <c r="EF29" s="60"/>
      <c r="EG29" s="60"/>
      <c r="EH29" s="60"/>
    </row>
    <row r="30" spans="1:138" s="62" customFormat="1" ht="20.25">
      <c r="A30" s="60"/>
      <c r="B30" s="68"/>
      <c r="C30" s="59"/>
      <c r="D30" s="59"/>
      <c r="E30" s="59"/>
      <c r="F30" s="69"/>
      <c r="G30" s="60"/>
      <c r="H30" s="60"/>
      <c r="I30" s="68" t="str">
        <v xml:space="preserve">Si el hecho llegara a presentarse, tendría altas consecuencias o efectos sobre la entidad
</v>
      </c>
      <c r="J30" s="68"/>
      <c r="K30" s="68"/>
      <c r="L30" s="68"/>
      <c r="M30" s="68"/>
      <c r="N30" s="109"/>
      <c r="O30" s="201"/>
      <c r="P30" s="86"/>
      <c r="Q30" s="86"/>
      <c r="R30" s="86"/>
      <c r="S30" s="86"/>
      <c r="T30" s="86"/>
      <c r="U30" s="86"/>
      <c r="V30" s="86"/>
      <c r="W30" s="86"/>
      <c r="X30" s="86"/>
      <c r="Y30" s="86"/>
      <c r="Z30" s="86"/>
      <c r="AA30" s="86"/>
      <c r="AB30" s="86"/>
      <c r="AC30" s="86"/>
      <c r="AD30" s="86"/>
      <c r="AE30" s="86"/>
      <c r="AF30" s="86"/>
      <c r="AG30" s="86"/>
      <c r="AH30" s="86"/>
      <c r="AI30" s="86"/>
      <c r="AJ30" s="86"/>
      <c r="AK30" s="60"/>
      <c r="AL30" s="60"/>
      <c r="AM30" s="60"/>
      <c r="AN30" s="60"/>
      <c r="AO30" s="60"/>
      <c r="AP30" s="60"/>
      <c r="AQ30" s="60"/>
      <c r="AR30" s="60"/>
      <c r="AS30" s="60"/>
      <c r="AT30" s="60"/>
      <c r="AU30" s="60"/>
      <c r="AV30" s="60"/>
      <c r="AW30" s="60"/>
      <c r="AX30" s="60"/>
      <c r="AY30" s="60"/>
      <c r="AZ30" s="60"/>
      <c r="BA30" s="60"/>
      <c r="BB30" s="60"/>
      <c r="BC30" s="60"/>
      <c r="BD30" s="60"/>
      <c r="BE30" s="60"/>
      <c r="BF30" s="60"/>
      <c r="BG30" s="60"/>
      <c r="BH30" s="60"/>
      <c r="BI30" s="60"/>
      <c r="BJ30" s="60"/>
      <c r="BK30" s="60"/>
      <c r="BL30" s="60"/>
      <c r="BM30" s="60"/>
      <c r="BN30" s="60"/>
      <c r="BO30" s="60"/>
      <c r="BP30" s="60"/>
      <c r="BQ30" s="60"/>
      <c r="BR30" s="60"/>
      <c r="BS30" s="60"/>
      <c r="BT30" s="60"/>
      <c r="BU30" s="60"/>
      <c r="BV30" s="60"/>
      <c r="BW30" s="60"/>
      <c r="BX30" s="60"/>
      <c r="BY30" s="60"/>
      <c r="BZ30" s="60"/>
      <c r="CA30" s="60"/>
      <c r="CB30" s="60"/>
      <c r="CC30" s="60"/>
      <c r="CD30" s="60"/>
      <c r="CE30" s="60"/>
      <c r="CF30" s="60"/>
      <c r="CG30" s="60"/>
      <c r="CH30" s="60"/>
      <c r="CI30" s="60"/>
      <c r="CJ30" s="60"/>
      <c r="CK30" s="60"/>
      <c r="CL30" s="60"/>
      <c r="CM30" s="60"/>
      <c r="CN30" s="60"/>
      <c r="CO30" s="60"/>
      <c r="CP30" s="60"/>
      <c r="CQ30" s="60"/>
      <c r="CR30" s="60"/>
      <c r="CS30" s="60"/>
      <c r="CT30" s="60"/>
      <c r="CU30" s="60"/>
      <c r="CV30" s="60"/>
      <c r="CW30" s="60"/>
      <c r="CX30" s="60"/>
      <c r="CY30" s="60"/>
      <c r="CZ30" s="60"/>
      <c r="DA30" s="60"/>
      <c r="DB30" s="60"/>
      <c r="DC30" s="60"/>
      <c r="DD30" s="60"/>
      <c r="DE30" s="60"/>
      <c r="DF30" s="60"/>
      <c r="DG30" s="60"/>
      <c r="DH30" s="60"/>
      <c r="DI30" s="60"/>
      <c r="DJ30" s="60"/>
      <c r="DK30" s="60"/>
      <c r="DL30" s="60"/>
      <c r="DM30" s="60"/>
      <c r="DN30" s="60"/>
      <c r="DO30" s="60"/>
      <c r="DP30" s="60"/>
      <c r="DQ30" s="60"/>
      <c r="DR30" s="60"/>
      <c r="DS30" s="60"/>
      <c r="DT30" s="60"/>
      <c r="DU30" s="60"/>
      <c r="DV30" s="60"/>
      <c r="DW30" s="60"/>
      <c r="DX30" s="60"/>
      <c r="DY30" s="60"/>
      <c r="DZ30" s="60"/>
      <c r="EA30" s="60"/>
      <c r="EB30" s="60"/>
      <c r="EC30" s="60"/>
      <c r="ED30" s="60"/>
      <c r="EE30" s="60"/>
      <c r="EF30" s="60"/>
      <c r="EG30" s="60"/>
      <c r="EH30" s="60"/>
    </row>
    <row r="31" spans="1:138" s="60" customFormat="1" ht="20.25">
      <c r="B31" s="70"/>
      <c r="C31" s="70"/>
      <c r="D31" s="70"/>
      <c r="E31" s="70"/>
      <c r="F31" s="69"/>
      <c r="I31" s="68" t="str">
        <v xml:space="preserve">Si el hecho llegara a presentarse, tendría desastrosas consecuencias o efectos sobre la entidad.
</v>
      </c>
      <c r="J31" s="68"/>
      <c r="K31" s="68"/>
      <c r="L31" s="68"/>
      <c r="M31" s="68"/>
      <c r="N31" s="109"/>
      <c r="O31" s="201"/>
      <c r="P31" s="86"/>
      <c r="Q31" s="86"/>
      <c r="R31" s="86"/>
      <c r="S31" s="86"/>
      <c r="T31" s="86"/>
      <c r="U31" s="86"/>
      <c r="V31" s="86"/>
      <c r="W31" s="86"/>
      <c r="X31" s="86"/>
      <c r="Y31" s="86"/>
      <c r="Z31" s="86"/>
      <c r="AA31" s="86"/>
      <c r="AB31" s="86"/>
      <c r="AC31" s="86"/>
      <c r="AD31" s="86"/>
      <c r="AE31" s="86"/>
      <c r="AF31" s="86"/>
      <c r="AG31" s="86"/>
      <c r="AH31" s="86"/>
      <c r="AI31" s="86"/>
      <c r="AJ31" s="86"/>
    </row>
    <row r="32" spans="1:138" s="60" customFormat="1" ht="20.25">
      <c r="B32" s="83"/>
      <c r="C32" s="640" t="s">
        <v>363</v>
      </c>
      <c r="D32" s="640"/>
      <c r="E32" s="640"/>
      <c r="F32" s="69"/>
      <c r="I32" s="68"/>
      <c r="J32" s="68"/>
      <c r="K32" s="68"/>
      <c r="L32" s="68"/>
      <c r="M32" s="68"/>
      <c r="N32" s="109"/>
      <c r="O32" s="201"/>
      <c r="P32" s="86"/>
      <c r="Q32" s="86"/>
      <c r="R32" s="86"/>
      <c r="S32" s="86"/>
      <c r="T32" s="86"/>
      <c r="U32" s="86"/>
      <c r="V32" s="86"/>
      <c r="W32" s="86"/>
      <c r="X32" s="86"/>
      <c r="Y32" s="86"/>
      <c r="Z32" s="86"/>
      <c r="AA32" s="86"/>
      <c r="AB32" s="86"/>
      <c r="AC32" s="86"/>
      <c r="AD32" s="86"/>
      <c r="AE32" s="86"/>
      <c r="AF32" s="86"/>
      <c r="AG32" s="86"/>
      <c r="AH32" s="86"/>
      <c r="AI32" s="86"/>
      <c r="AJ32" s="86"/>
    </row>
    <row r="33" spans="2:36" s="60" customFormat="1" ht="20.25">
      <c r="B33" s="51" t="s">
        <v>536</v>
      </c>
      <c r="C33" s="639" t="s">
        <v>364</v>
      </c>
      <c r="D33" s="639"/>
      <c r="E33" s="639"/>
      <c r="F33" s="87">
        <v>1</v>
      </c>
      <c r="I33" s="68" t="str">
        <f t="array" ref="I33:I37">IF(I10='8- Políticas de Administración '!$C$16,'8- Políticas de Administración '!$C$17:$C$21,IF(I10='8- Políticas de Administración '!$C$24,'8- Políticas de Administración '!$C$25:$C$29,IF(I10='8- Políticas de Administración '!$C$32,'8- Políticas de Administración '!$C$33:$C$37,IF(I10='8- Políticas de Administración '!$C$40,'8- Políticas de Administración '!$C$41:$C$45,IF(I10='8- Políticas de Administración '!$C$48,'8- Políticas de Administración '!$C$49:$C$53,IF(I10='8- Políticas de Administración '!$C$56,'8- Políticas de Administración '!$C$57:$C$61))))))</f>
        <v xml:space="preserve">Si el hecho llegara a presentarse, tendría consecuencias o efectos mínimos sobre la entidad.
</v>
      </c>
      <c r="J33" s="68"/>
      <c r="K33" s="68"/>
      <c r="L33" s="68"/>
      <c r="M33" s="68"/>
      <c r="N33" s="109"/>
      <c r="O33" s="201"/>
      <c r="P33" s="86"/>
      <c r="Q33" s="86"/>
      <c r="R33" s="86"/>
      <c r="S33" s="86"/>
      <c r="T33" s="86"/>
      <c r="U33" s="86"/>
      <c r="V33" s="86"/>
      <c r="W33" s="86"/>
      <c r="X33" s="86"/>
      <c r="Y33" s="86"/>
      <c r="Z33" s="86"/>
      <c r="AA33" s="86"/>
      <c r="AB33" s="86"/>
      <c r="AC33" s="86"/>
      <c r="AD33" s="86"/>
      <c r="AE33" s="86"/>
      <c r="AF33" s="86"/>
      <c r="AG33" s="86"/>
      <c r="AH33" s="86"/>
      <c r="AI33" s="86"/>
      <c r="AJ33" s="86"/>
    </row>
    <row r="34" spans="2:36" s="60" customFormat="1" ht="20.25">
      <c r="B34" s="55" t="s">
        <v>537</v>
      </c>
      <c r="C34" s="639" t="s">
        <v>547</v>
      </c>
      <c r="D34" s="639"/>
      <c r="E34" s="639"/>
      <c r="F34" s="87">
        <v>2</v>
      </c>
      <c r="I34" s="68" t="str">
        <v xml:space="preserve">Si el hecho llegara a presentarse, tendría bajo impacto o efecto sobre la entidad.
</v>
      </c>
      <c r="J34" s="68"/>
      <c r="K34" s="68"/>
      <c r="L34" s="68"/>
      <c r="M34" s="68"/>
      <c r="N34" s="109"/>
      <c r="O34" s="201"/>
      <c r="P34" s="86"/>
      <c r="Q34" s="86"/>
      <c r="R34" s="86"/>
      <c r="S34" s="86"/>
      <c r="T34" s="86"/>
      <c r="U34" s="86"/>
      <c r="V34" s="86"/>
      <c r="W34" s="86"/>
      <c r="X34" s="86"/>
      <c r="Y34" s="86"/>
      <c r="Z34" s="86"/>
      <c r="AA34" s="86"/>
      <c r="AB34" s="86"/>
      <c r="AC34" s="86"/>
      <c r="AD34" s="86"/>
      <c r="AE34" s="86"/>
      <c r="AF34" s="86"/>
      <c r="AG34" s="86"/>
      <c r="AH34" s="86"/>
      <c r="AI34" s="86"/>
      <c r="AJ34" s="86"/>
    </row>
    <row r="35" spans="2:36" s="60" customFormat="1" ht="20.25">
      <c r="B35" s="56" t="s">
        <v>509</v>
      </c>
      <c r="C35" s="639" t="s">
        <v>548</v>
      </c>
      <c r="D35" s="639"/>
      <c r="E35" s="639"/>
      <c r="F35" s="87">
        <v>3</v>
      </c>
      <c r="I35" s="68" t="str">
        <v xml:space="preserve">Si el hecho llegara a presentarse, tendría medianas consecuencias o efectos sobre la entidad.
</v>
      </c>
      <c r="J35" s="68"/>
      <c r="K35" s="68"/>
      <c r="L35" s="68"/>
      <c r="M35" s="68"/>
      <c r="N35" s="109"/>
      <c r="O35" s="201"/>
      <c r="P35" s="86"/>
      <c r="Q35" s="86"/>
      <c r="R35" s="86"/>
      <c r="S35" s="86"/>
      <c r="T35" s="86"/>
      <c r="U35" s="86"/>
      <c r="V35" s="86"/>
      <c r="W35" s="86"/>
      <c r="X35" s="86"/>
      <c r="Y35" s="86"/>
      <c r="Z35" s="86"/>
      <c r="AA35" s="86"/>
      <c r="AB35" s="86"/>
      <c r="AC35" s="86"/>
      <c r="AD35" s="86"/>
      <c r="AE35" s="86"/>
      <c r="AF35" s="86"/>
      <c r="AG35" s="86"/>
      <c r="AH35" s="86"/>
      <c r="AI35" s="86"/>
      <c r="AJ35" s="86"/>
    </row>
    <row r="36" spans="2:36" s="60" customFormat="1" ht="20.25">
      <c r="B36" s="57" t="s">
        <v>540</v>
      </c>
      <c r="C36" s="639" t="s">
        <v>549</v>
      </c>
      <c r="D36" s="639"/>
      <c r="E36" s="639"/>
      <c r="F36" s="87">
        <v>4</v>
      </c>
      <c r="I36" s="68" t="str">
        <v xml:space="preserve">Si el hecho llegara a presentarse, tendría altas consecuencias o efectos sobre la entidad
</v>
      </c>
      <c r="J36" s="68"/>
      <c r="K36" s="68"/>
      <c r="L36" s="68"/>
      <c r="M36" s="68"/>
      <c r="N36" s="109"/>
      <c r="O36" s="201"/>
      <c r="P36" s="86"/>
      <c r="Q36" s="86"/>
      <c r="R36" s="86"/>
      <c r="S36" s="86"/>
      <c r="T36" s="86"/>
      <c r="U36" s="86"/>
      <c r="V36" s="86"/>
      <c r="W36" s="86"/>
      <c r="X36" s="86"/>
      <c r="Y36" s="86"/>
      <c r="Z36" s="86"/>
      <c r="AA36" s="86"/>
      <c r="AB36" s="86"/>
      <c r="AC36" s="86"/>
      <c r="AD36" s="86"/>
      <c r="AE36" s="86"/>
      <c r="AF36" s="86"/>
      <c r="AG36" s="86"/>
      <c r="AH36" s="86"/>
      <c r="AI36" s="86"/>
      <c r="AJ36" s="86"/>
    </row>
    <row r="37" spans="2:36" s="60" customFormat="1" ht="20.25">
      <c r="B37" s="58" t="s">
        <v>541</v>
      </c>
      <c r="C37" s="639" t="s">
        <v>550</v>
      </c>
      <c r="D37" s="639"/>
      <c r="E37" s="639"/>
      <c r="F37" s="87">
        <v>5</v>
      </c>
      <c r="I37" s="68" t="str">
        <v xml:space="preserve">Si el hecho llegara a presentarse, tendría desastrosas consecuencias o efectos sobre la entidad.
</v>
      </c>
      <c r="J37" s="68"/>
      <c r="K37" s="68"/>
      <c r="L37" s="68"/>
      <c r="M37" s="68"/>
      <c r="N37" s="109"/>
      <c r="O37" s="201"/>
      <c r="P37" s="86"/>
      <c r="Q37" s="86"/>
      <c r="R37" s="86"/>
      <c r="S37" s="86"/>
      <c r="T37" s="86"/>
      <c r="U37" s="86"/>
      <c r="V37" s="86"/>
      <c r="W37" s="86"/>
      <c r="X37" s="86"/>
      <c r="Y37" s="86"/>
      <c r="Z37" s="86"/>
      <c r="AA37" s="86"/>
      <c r="AB37" s="86"/>
      <c r="AC37" s="86"/>
      <c r="AD37" s="86"/>
      <c r="AE37" s="86"/>
      <c r="AF37" s="86"/>
      <c r="AG37" s="86"/>
      <c r="AH37" s="86"/>
      <c r="AI37" s="86"/>
      <c r="AJ37" s="86"/>
    </row>
    <row r="38" spans="2:36" s="60" customFormat="1" ht="20.25">
      <c r="B38" s="70"/>
      <c r="C38" s="70"/>
      <c r="D38" s="70"/>
      <c r="E38" s="70"/>
      <c r="F38" s="69"/>
      <c r="I38" s="68"/>
      <c r="J38" s="68"/>
      <c r="K38" s="68"/>
      <c r="L38" s="68"/>
      <c r="M38" s="68"/>
      <c r="N38" s="109"/>
      <c r="O38" s="201"/>
      <c r="P38" s="86"/>
      <c r="Q38" s="86"/>
      <c r="R38" s="86"/>
      <c r="S38" s="86"/>
      <c r="T38" s="86"/>
      <c r="U38" s="86"/>
      <c r="V38" s="86"/>
      <c r="W38" s="86"/>
      <c r="X38" s="86"/>
      <c r="Y38" s="86"/>
      <c r="Z38" s="86"/>
      <c r="AA38" s="86"/>
      <c r="AB38" s="86"/>
      <c r="AC38" s="86"/>
      <c r="AD38" s="86"/>
      <c r="AE38" s="86"/>
      <c r="AF38" s="86"/>
      <c r="AG38" s="86"/>
      <c r="AH38" s="86"/>
      <c r="AI38" s="86"/>
      <c r="AJ38" s="86"/>
    </row>
    <row r="39" spans="2:36" s="60" customFormat="1" ht="20.25">
      <c r="B39" s="70"/>
      <c r="C39" s="70"/>
      <c r="D39" s="70"/>
      <c r="E39" s="70"/>
      <c r="F39" s="69"/>
      <c r="N39" s="108"/>
      <c r="O39" s="201"/>
      <c r="P39" s="86"/>
      <c r="Q39" s="86"/>
      <c r="R39" s="86"/>
      <c r="S39" s="86"/>
      <c r="T39" s="86"/>
      <c r="U39" s="86"/>
      <c r="V39" s="86"/>
      <c r="W39" s="86"/>
      <c r="X39" s="86"/>
      <c r="Y39" s="86"/>
      <c r="Z39" s="86"/>
      <c r="AA39" s="86"/>
      <c r="AB39" s="86"/>
      <c r="AC39" s="86"/>
      <c r="AD39" s="86"/>
      <c r="AE39" s="86"/>
      <c r="AF39" s="86"/>
      <c r="AG39" s="86"/>
      <c r="AH39" s="86"/>
      <c r="AI39" s="86"/>
      <c r="AJ39" s="86"/>
    </row>
    <row r="40" spans="2:36" s="60" customFormat="1" ht="20.25">
      <c r="B40" s="61"/>
      <c r="C40" s="640" t="s">
        <v>353</v>
      </c>
      <c r="D40" s="640"/>
      <c r="E40" s="640"/>
      <c r="F40" s="69"/>
      <c r="N40" s="108"/>
      <c r="O40" s="201"/>
      <c r="P40" s="86"/>
      <c r="Q40" s="86"/>
      <c r="R40" s="86"/>
      <c r="S40" s="86"/>
      <c r="T40" s="86"/>
      <c r="U40" s="86"/>
      <c r="V40" s="86"/>
      <c r="W40" s="86"/>
      <c r="X40" s="86"/>
      <c r="Y40" s="86"/>
      <c r="Z40" s="86"/>
      <c r="AA40" s="86"/>
      <c r="AB40" s="86"/>
      <c r="AC40" s="86"/>
      <c r="AD40" s="86"/>
      <c r="AE40" s="86"/>
      <c r="AF40" s="86"/>
      <c r="AG40" s="86"/>
      <c r="AH40" s="86"/>
      <c r="AI40" s="86"/>
      <c r="AJ40" s="86"/>
    </row>
    <row r="41" spans="2:36" s="60" customFormat="1" ht="20.25">
      <c r="B41" s="88" t="s">
        <v>536</v>
      </c>
      <c r="C41" s="639" t="s">
        <v>371</v>
      </c>
      <c r="D41" s="639"/>
      <c r="E41" s="639"/>
      <c r="F41" s="87">
        <v>1</v>
      </c>
      <c r="N41" s="108"/>
      <c r="O41" s="201"/>
      <c r="P41" s="86"/>
      <c r="Q41" s="86"/>
      <c r="R41" s="86"/>
      <c r="S41" s="86"/>
      <c r="T41" s="86"/>
      <c r="U41" s="86"/>
      <c r="V41" s="86"/>
      <c r="W41" s="86"/>
      <c r="X41" s="86"/>
      <c r="Y41" s="86"/>
      <c r="Z41" s="86"/>
      <c r="AA41" s="86"/>
      <c r="AB41" s="86"/>
      <c r="AC41" s="86"/>
      <c r="AD41" s="86"/>
      <c r="AE41" s="86"/>
      <c r="AF41" s="86"/>
      <c r="AG41" s="86"/>
      <c r="AH41" s="86"/>
      <c r="AI41" s="86"/>
      <c r="AJ41" s="86"/>
    </row>
    <row r="42" spans="2:36" s="60" customFormat="1" ht="20.25">
      <c r="B42" s="89" t="s">
        <v>537</v>
      </c>
      <c r="C42" s="639" t="s">
        <v>354</v>
      </c>
      <c r="D42" s="639"/>
      <c r="E42" s="639"/>
      <c r="F42" s="87">
        <v>2</v>
      </c>
      <c r="N42" s="108"/>
      <c r="O42" s="201"/>
      <c r="P42" s="86"/>
      <c r="Q42" s="86"/>
      <c r="R42" s="86"/>
      <c r="S42" s="86"/>
      <c r="T42" s="86"/>
      <c r="U42" s="86"/>
      <c r="V42" s="86"/>
      <c r="W42" s="86"/>
      <c r="X42" s="86"/>
      <c r="Y42" s="86"/>
      <c r="Z42" s="86"/>
      <c r="AA42" s="86"/>
      <c r="AB42" s="86"/>
      <c r="AC42" s="86"/>
      <c r="AD42" s="86"/>
      <c r="AE42" s="86"/>
      <c r="AF42" s="86"/>
      <c r="AG42" s="86"/>
      <c r="AH42" s="86"/>
      <c r="AI42" s="86"/>
      <c r="AJ42" s="86"/>
    </row>
    <row r="43" spans="2:36" s="60" customFormat="1" ht="20.25">
      <c r="B43" s="90" t="s">
        <v>509</v>
      </c>
      <c r="C43" s="639" t="s">
        <v>401</v>
      </c>
      <c r="D43" s="639"/>
      <c r="E43" s="639"/>
      <c r="F43" s="87">
        <v>3</v>
      </c>
      <c r="N43" s="108"/>
      <c r="O43" s="201"/>
      <c r="P43" s="86"/>
      <c r="Q43" s="86"/>
      <c r="R43" s="86"/>
      <c r="S43" s="86"/>
      <c r="T43" s="86"/>
      <c r="U43" s="86"/>
      <c r="V43" s="86"/>
      <c r="W43" s="86"/>
      <c r="X43" s="86"/>
      <c r="Y43" s="86"/>
      <c r="Z43" s="86"/>
      <c r="AA43" s="86"/>
      <c r="AB43" s="86"/>
      <c r="AC43" s="86"/>
      <c r="AD43" s="86"/>
      <c r="AE43" s="86"/>
      <c r="AF43" s="86"/>
      <c r="AG43" s="86"/>
      <c r="AH43" s="86"/>
      <c r="AI43" s="86"/>
      <c r="AJ43" s="86"/>
    </row>
    <row r="44" spans="2:36" s="60" customFormat="1" ht="20.25">
      <c r="B44" s="91" t="s">
        <v>540</v>
      </c>
      <c r="C44" s="639" t="s">
        <v>378</v>
      </c>
      <c r="D44" s="639"/>
      <c r="E44" s="639"/>
      <c r="F44" s="87">
        <v>4</v>
      </c>
      <c r="N44" s="108"/>
      <c r="O44" s="201"/>
      <c r="P44" s="86"/>
      <c r="Q44" s="86"/>
      <c r="R44" s="86"/>
      <c r="S44" s="86"/>
      <c r="T44" s="86"/>
      <c r="U44" s="86"/>
      <c r="V44" s="86"/>
      <c r="W44" s="86"/>
      <c r="X44" s="86"/>
      <c r="Y44" s="86"/>
      <c r="Z44" s="86"/>
      <c r="AA44" s="86"/>
      <c r="AB44" s="86"/>
      <c r="AC44" s="86"/>
      <c r="AD44" s="86"/>
      <c r="AE44" s="86"/>
      <c r="AF44" s="86"/>
      <c r="AG44" s="86"/>
      <c r="AH44" s="86"/>
      <c r="AI44" s="86"/>
      <c r="AJ44" s="86"/>
    </row>
    <row r="45" spans="2:36" s="60" customFormat="1" ht="20.25">
      <c r="B45" s="92" t="s">
        <v>541</v>
      </c>
      <c r="C45" s="639" t="s">
        <v>551</v>
      </c>
      <c r="D45" s="639"/>
      <c r="E45" s="639"/>
      <c r="F45" s="87">
        <v>5</v>
      </c>
      <c r="N45" s="108"/>
      <c r="O45" s="201"/>
      <c r="P45" s="86"/>
      <c r="Q45" s="86"/>
      <c r="R45" s="86"/>
      <c r="S45" s="86"/>
      <c r="T45" s="86"/>
      <c r="U45" s="86"/>
      <c r="V45" s="86"/>
      <c r="W45" s="86"/>
      <c r="X45" s="86"/>
      <c r="Y45" s="86"/>
      <c r="Z45" s="86"/>
      <c r="AA45" s="86"/>
      <c r="AB45" s="86"/>
      <c r="AC45" s="86"/>
      <c r="AD45" s="86"/>
      <c r="AE45" s="86"/>
      <c r="AF45" s="86"/>
      <c r="AG45" s="86"/>
      <c r="AH45" s="86"/>
      <c r="AI45" s="86"/>
      <c r="AJ45" s="86"/>
    </row>
    <row r="46" spans="2:36" s="60" customFormat="1" ht="20.25">
      <c r="B46" s="68"/>
      <c r="C46" s="68" t="s">
        <v>552</v>
      </c>
      <c r="D46" s="68"/>
      <c r="F46" s="69"/>
      <c r="N46" s="108"/>
      <c r="O46" s="201"/>
      <c r="P46" s="86"/>
      <c r="Q46" s="86"/>
      <c r="R46" s="86"/>
      <c r="S46" s="86"/>
      <c r="T46" s="86"/>
      <c r="U46" s="86"/>
      <c r="V46" s="86"/>
      <c r="W46" s="86"/>
      <c r="X46" s="86"/>
      <c r="Y46" s="86"/>
      <c r="Z46" s="86"/>
      <c r="AA46" s="86"/>
      <c r="AB46" s="86"/>
      <c r="AC46" s="86"/>
      <c r="AD46" s="86"/>
      <c r="AE46" s="86"/>
      <c r="AF46" s="86"/>
      <c r="AG46" s="86"/>
      <c r="AH46" s="86"/>
      <c r="AI46" s="86"/>
      <c r="AJ46" s="86"/>
    </row>
    <row r="47" spans="2:36" s="60" customFormat="1" ht="20.25">
      <c r="B47" s="68"/>
      <c r="C47" s="68"/>
      <c r="D47" s="68"/>
      <c r="F47" s="69"/>
      <c r="N47" s="108"/>
      <c r="O47" s="201"/>
      <c r="P47" s="86"/>
      <c r="Q47" s="86"/>
      <c r="R47" s="86"/>
      <c r="S47" s="86"/>
      <c r="T47" s="86"/>
      <c r="U47" s="86"/>
      <c r="V47" s="86"/>
      <c r="W47" s="86"/>
      <c r="X47" s="86"/>
      <c r="Y47" s="86"/>
      <c r="Z47" s="86"/>
      <c r="AA47" s="86"/>
      <c r="AB47" s="86"/>
      <c r="AC47" s="86"/>
      <c r="AD47" s="86"/>
      <c r="AE47" s="86"/>
      <c r="AF47" s="86"/>
      <c r="AG47" s="86"/>
      <c r="AH47" s="86"/>
      <c r="AI47" s="86"/>
      <c r="AJ47" s="86"/>
    </row>
    <row r="48" spans="2:36" s="60" customFormat="1" ht="20.25">
      <c r="B48" s="61"/>
      <c r="C48" s="641" t="s">
        <v>387</v>
      </c>
      <c r="D48" s="641"/>
      <c r="E48" s="641"/>
      <c r="F48" s="69"/>
      <c r="N48" s="108"/>
      <c r="O48" s="201"/>
      <c r="P48" s="86"/>
      <c r="Q48" s="86"/>
      <c r="R48" s="86"/>
      <c r="S48" s="86"/>
      <c r="T48" s="86"/>
      <c r="U48" s="86"/>
      <c r="V48" s="86"/>
      <c r="W48" s="86"/>
      <c r="X48" s="86"/>
      <c r="Y48" s="86"/>
      <c r="Z48" s="86"/>
      <c r="AA48" s="86"/>
      <c r="AB48" s="86"/>
      <c r="AC48" s="86"/>
      <c r="AD48" s="86"/>
      <c r="AE48" s="86"/>
      <c r="AF48" s="86"/>
      <c r="AG48" s="86"/>
      <c r="AH48" s="86"/>
      <c r="AI48" s="86"/>
      <c r="AJ48" s="86"/>
    </row>
    <row r="49" spans="2:36" s="60" customFormat="1" ht="20.25" customHeight="1">
      <c r="B49" s="63" t="s">
        <v>536</v>
      </c>
      <c r="C49" s="645" t="s">
        <v>388</v>
      </c>
      <c r="D49" s="646"/>
      <c r="E49" s="647"/>
      <c r="F49" s="54">
        <v>1</v>
      </c>
      <c r="N49" s="108"/>
      <c r="O49" s="201"/>
      <c r="P49" s="86"/>
      <c r="Q49" s="86"/>
      <c r="R49" s="86"/>
      <c r="S49" s="86"/>
      <c r="T49" s="86"/>
      <c r="U49" s="86"/>
      <c r="V49" s="86"/>
      <c r="W49" s="86"/>
      <c r="X49" s="86"/>
      <c r="Y49" s="86"/>
      <c r="Z49" s="86"/>
      <c r="AA49" s="86"/>
      <c r="AB49" s="86"/>
      <c r="AC49" s="86"/>
      <c r="AD49" s="86"/>
      <c r="AE49" s="86"/>
      <c r="AF49" s="86"/>
      <c r="AG49" s="86"/>
      <c r="AH49" s="86"/>
      <c r="AI49" s="86"/>
      <c r="AJ49" s="86"/>
    </row>
    <row r="50" spans="2:36" s="60" customFormat="1" ht="20.25" customHeight="1">
      <c r="B50" s="64" t="s">
        <v>537</v>
      </c>
      <c r="C50" s="645" t="s">
        <v>553</v>
      </c>
      <c r="D50" s="646"/>
      <c r="E50" s="647"/>
      <c r="F50" s="54">
        <v>2</v>
      </c>
      <c r="N50" s="108"/>
      <c r="O50" s="201"/>
      <c r="P50" s="86"/>
      <c r="Q50" s="86"/>
      <c r="R50" s="86"/>
      <c r="S50" s="86"/>
      <c r="T50" s="86"/>
      <c r="U50" s="86"/>
      <c r="V50" s="86"/>
      <c r="W50" s="86"/>
      <c r="X50" s="86"/>
      <c r="Y50" s="86"/>
      <c r="Z50" s="86"/>
      <c r="AA50" s="86"/>
      <c r="AB50" s="86"/>
      <c r="AC50" s="86"/>
      <c r="AD50" s="86"/>
      <c r="AE50" s="86"/>
      <c r="AF50" s="86"/>
      <c r="AG50" s="86"/>
      <c r="AH50" s="86"/>
      <c r="AI50" s="86"/>
      <c r="AJ50" s="86"/>
    </row>
    <row r="51" spans="2:36" s="60" customFormat="1" ht="20.25" customHeight="1">
      <c r="B51" s="65" t="s">
        <v>509</v>
      </c>
      <c r="C51" s="645" t="s">
        <v>413</v>
      </c>
      <c r="D51" s="646"/>
      <c r="E51" s="647"/>
      <c r="F51" s="54">
        <v>3</v>
      </c>
      <c r="N51" s="108"/>
      <c r="O51" s="201"/>
      <c r="P51" s="86"/>
      <c r="Q51" s="86"/>
      <c r="R51" s="86"/>
      <c r="S51" s="86"/>
      <c r="T51" s="86"/>
      <c r="U51" s="86"/>
      <c r="V51" s="86"/>
      <c r="W51" s="86"/>
      <c r="X51" s="86"/>
      <c r="Y51" s="86"/>
      <c r="Z51" s="86"/>
      <c r="AA51" s="86"/>
      <c r="AB51" s="86"/>
      <c r="AC51" s="86"/>
      <c r="AD51" s="86"/>
      <c r="AE51" s="86"/>
      <c r="AF51" s="86"/>
      <c r="AG51" s="86"/>
      <c r="AH51" s="86"/>
      <c r="AI51" s="86"/>
      <c r="AJ51" s="86"/>
    </row>
    <row r="52" spans="2:36" s="60" customFormat="1" ht="20.25" customHeight="1">
      <c r="B52" s="66" t="s">
        <v>540</v>
      </c>
      <c r="C52" s="645" t="s">
        <v>394</v>
      </c>
      <c r="D52" s="646"/>
      <c r="E52" s="647"/>
      <c r="F52" s="54">
        <v>4</v>
      </c>
      <c r="N52" s="108"/>
      <c r="O52" s="201"/>
      <c r="P52" s="86"/>
      <c r="Q52" s="86"/>
      <c r="R52" s="86"/>
      <c r="S52" s="86"/>
      <c r="T52" s="86"/>
      <c r="U52" s="86"/>
      <c r="V52" s="86"/>
      <c r="W52" s="86"/>
      <c r="X52" s="86"/>
      <c r="Y52" s="86"/>
      <c r="Z52" s="86"/>
      <c r="AA52" s="86"/>
      <c r="AB52" s="86"/>
      <c r="AC52" s="86"/>
      <c r="AD52" s="86"/>
      <c r="AE52" s="86"/>
      <c r="AF52" s="86"/>
      <c r="AG52" s="86"/>
      <c r="AH52" s="86"/>
      <c r="AI52" s="86"/>
      <c r="AJ52" s="86"/>
    </row>
    <row r="53" spans="2:36" s="60" customFormat="1" ht="20.25" customHeight="1">
      <c r="B53" s="67" t="s">
        <v>541</v>
      </c>
      <c r="C53" s="645" t="s">
        <v>554</v>
      </c>
      <c r="D53" s="646"/>
      <c r="E53" s="647"/>
      <c r="F53" s="54">
        <v>5</v>
      </c>
      <c r="N53" s="108"/>
      <c r="O53" s="201"/>
      <c r="P53" s="86"/>
      <c r="Q53" s="86"/>
      <c r="R53" s="86"/>
      <c r="S53" s="86"/>
      <c r="T53" s="86"/>
      <c r="U53" s="86"/>
      <c r="V53" s="86"/>
      <c r="W53" s="86"/>
      <c r="X53" s="86"/>
      <c r="Y53" s="86"/>
      <c r="Z53" s="86"/>
      <c r="AA53" s="86"/>
      <c r="AB53" s="86"/>
      <c r="AC53" s="86"/>
      <c r="AD53" s="86"/>
      <c r="AE53" s="86"/>
      <c r="AF53" s="86"/>
      <c r="AG53" s="86"/>
      <c r="AH53" s="86"/>
      <c r="AI53" s="86"/>
      <c r="AJ53" s="86"/>
    </row>
    <row r="54" spans="2:36" s="60" customFormat="1" ht="20.25">
      <c r="B54" s="68"/>
      <c r="C54" s="68"/>
      <c r="D54" s="68"/>
      <c r="E54" s="68"/>
      <c r="F54" s="69"/>
      <c r="N54" s="108"/>
      <c r="O54" s="201"/>
      <c r="P54" s="86"/>
      <c r="Q54" s="86"/>
      <c r="R54" s="86"/>
      <c r="S54" s="86"/>
      <c r="T54" s="86"/>
      <c r="U54" s="86"/>
      <c r="V54" s="86"/>
      <c r="W54" s="86"/>
      <c r="X54" s="86"/>
      <c r="Y54" s="86"/>
      <c r="Z54" s="86"/>
      <c r="AA54" s="86"/>
      <c r="AB54" s="86"/>
      <c r="AC54" s="86"/>
      <c r="AD54" s="86"/>
      <c r="AE54" s="86"/>
      <c r="AF54" s="86"/>
      <c r="AG54" s="86"/>
      <c r="AH54" s="86"/>
      <c r="AI54" s="86"/>
      <c r="AJ54" s="86"/>
    </row>
    <row r="55" spans="2:36" s="60" customFormat="1" ht="20.25">
      <c r="N55" s="108"/>
      <c r="O55" s="201"/>
      <c r="P55" s="86"/>
      <c r="Q55" s="86"/>
      <c r="R55" s="86"/>
      <c r="S55" s="86"/>
      <c r="T55" s="86"/>
      <c r="U55" s="86"/>
      <c r="V55" s="86"/>
      <c r="W55" s="86"/>
      <c r="X55" s="86"/>
      <c r="Y55" s="86"/>
      <c r="Z55" s="86"/>
      <c r="AA55" s="86"/>
      <c r="AB55" s="86"/>
      <c r="AC55" s="86"/>
      <c r="AD55" s="86"/>
      <c r="AE55" s="86"/>
      <c r="AF55" s="86"/>
      <c r="AG55" s="86"/>
      <c r="AH55" s="86"/>
      <c r="AI55" s="86"/>
      <c r="AJ55" s="86"/>
    </row>
    <row r="56" spans="2:36" s="60" customFormat="1" ht="20.25" customHeight="1">
      <c r="B56" s="61"/>
      <c r="C56" s="641" t="s">
        <v>534</v>
      </c>
      <c r="D56" s="641"/>
      <c r="E56" s="641"/>
      <c r="F56" s="69"/>
      <c r="N56" s="108"/>
      <c r="O56" s="201"/>
      <c r="P56" s="86"/>
      <c r="Q56" s="86"/>
      <c r="R56" s="86"/>
      <c r="S56" s="86"/>
      <c r="T56" s="86"/>
      <c r="U56" s="86"/>
      <c r="V56" s="86"/>
      <c r="W56" s="86"/>
      <c r="X56" s="86"/>
      <c r="Y56" s="86"/>
      <c r="Z56" s="86"/>
      <c r="AA56" s="86"/>
      <c r="AB56" s="86"/>
      <c r="AC56" s="86"/>
      <c r="AD56" s="86"/>
      <c r="AE56" s="86"/>
      <c r="AF56" s="86"/>
      <c r="AG56" s="86"/>
      <c r="AH56" s="86"/>
      <c r="AI56" s="86"/>
      <c r="AJ56" s="86"/>
    </row>
    <row r="57" spans="2:36" s="60" customFormat="1" ht="20.25" customHeight="1">
      <c r="B57" s="63" t="s">
        <v>536</v>
      </c>
      <c r="C57" s="642" t="s">
        <v>555</v>
      </c>
      <c r="D57" s="643"/>
      <c r="E57" s="644"/>
      <c r="F57" s="54">
        <v>1</v>
      </c>
      <c r="N57" s="108"/>
      <c r="O57" s="201"/>
      <c r="P57" s="86"/>
      <c r="Q57" s="86"/>
      <c r="R57" s="86"/>
      <c r="S57" s="86"/>
      <c r="T57" s="86"/>
      <c r="U57" s="86"/>
      <c r="V57" s="86"/>
      <c r="W57" s="86"/>
      <c r="X57" s="86"/>
      <c r="Y57" s="86"/>
      <c r="Z57" s="86"/>
      <c r="AA57" s="86"/>
      <c r="AB57" s="86"/>
      <c r="AC57" s="86"/>
      <c r="AD57" s="86"/>
      <c r="AE57" s="86"/>
      <c r="AF57" s="86"/>
      <c r="AG57" s="86"/>
      <c r="AH57" s="86"/>
      <c r="AI57" s="86"/>
      <c r="AJ57" s="86"/>
    </row>
    <row r="58" spans="2:36" s="60" customFormat="1" ht="20.25" customHeight="1">
      <c r="B58" s="64" t="s">
        <v>537</v>
      </c>
      <c r="C58" s="642" t="s">
        <v>556</v>
      </c>
      <c r="D58" s="643"/>
      <c r="E58" s="644"/>
      <c r="F58" s="54">
        <v>2</v>
      </c>
      <c r="N58" s="108"/>
      <c r="O58" s="201"/>
      <c r="P58" s="86"/>
      <c r="Q58" s="86"/>
      <c r="R58" s="86"/>
      <c r="S58" s="86"/>
      <c r="T58" s="86"/>
      <c r="U58" s="86"/>
      <c r="V58" s="86"/>
      <c r="W58" s="86"/>
      <c r="X58" s="86"/>
      <c r="Y58" s="86"/>
      <c r="Z58" s="86"/>
      <c r="AA58" s="86"/>
      <c r="AB58" s="86"/>
      <c r="AC58" s="86"/>
      <c r="AD58" s="86"/>
      <c r="AE58" s="86"/>
      <c r="AF58" s="86"/>
      <c r="AG58" s="86"/>
      <c r="AH58" s="86"/>
      <c r="AI58" s="86"/>
      <c r="AJ58" s="86"/>
    </row>
    <row r="59" spans="2:36" s="60" customFormat="1" ht="20.25" customHeight="1">
      <c r="B59" s="65" t="s">
        <v>509</v>
      </c>
      <c r="C59" s="642" t="s">
        <v>557</v>
      </c>
      <c r="D59" s="643"/>
      <c r="E59" s="644"/>
      <c r="F59" s="54">
        <v>3</v>
      </c>
      <c r="N59" s="108"/>
      <c r="O59" s="201"/>
      <c r="P59" s="86"/>
      <c r="Q59" s="86"/>
      <c r="R59" s="86"/>
      <c r="S59" s="86"/>
      <c r="T59" s="86"/>
      <c r="U59" s="86"/>
      <c r="V59" s="86"/>
      <c r="W59" s="86"/>
      <c r="X59" s="86"/>
      <c r="Y59" s="86"/>
      <c r="Z59" s="86"/>
      <c r="AA59" s="86"/>
      <c r="AB59" s="86"/>
      <c r="AC59" s="86"/>
      <c r="AD59" s="86"/>
      <c r="AE59" s="86"/>
      <c r="AF59" s="86"/>
      <c r="AG59" s="86"/>
      <c r="AH59" s="86"/>
      <c r="AI59" s="86"/>
      <c r="AJ59" s="86"/>
    </row>
    <row r="60" spans="2:36" s="60" customFormat="1" ht="20.25" customHeight="1">
      <c r="B60" s="66" t="s">
        <v>540</v>
      </c>
      <c r="C60" s="642" t="s">
        <v>558</v>
      </c>
      <c r="D60" s="643"/>
      <c r="E60" s="644"/>
      <c r="F60" s="54">
        <v>4</v>
      </c>
      <c r="N60" s="108"/>
      <c r="O60" s="201"/>
      <c r="P60" s="86"/>
      <c r="Q60" s="86"/>
      <c r="R60" s="86"/>
      <c r="S60" s="86"/>
      <c r="T60" s="86"/>
      <c r="U60" s="86"/>
      <c r="V60" s="86"/>
      <c r="W60" s="86"/>
      <c r="X60" s="86"/>
      <c r="Y60" s="86"/>
      <c r="Z60" s="86"/>
      <c r="AA60" s="86"/>
      <c r="AB60" s="86"/>
      <c r="AC60" s="86"/>
      <c r="AD60" s="86"/>
      <c r="AE60" s="86"/>
      <c r="AF60" s="86"/>
      <c r="AG60" s="86"/>
      <c r="AH60" s="86"/>
      <c r="AI60" s="86"/>
      <c r="AJ60" s="86"/>
    </row>
    <row r="61" spans="2:36" s="60" customFormat="1" ht="20.25" customHeight="1">
      <c r="B61" s="67" t="s">
        <v>541</v>
      </c>
      <c r="C61" s="642" t="s">
        <v>559</v>
      </c>
      <c r="D61" s="643"/>
      <c r="E61" s="644"/>
      <c r="F61" s="54">
        <v>5</v>
      </c>
      <c r="N61" s="108"/>
      <c r="O61" s="201"/>
      <c r="P61" s="86"/>
      <c r="Q61" s="86"/>
      <c r="R61" s="86"/>
      <c r="S61" s="86"/>
      <c r="T61" s="86"/>
      <c r="U61" s="86"/>
      <c r="V61" s="86"/>
      <c r="W61" s="86"/>
      <c r="X61" s="86"/>
      <c r="Y61" s="86"/>
      <c r="Z61" s="86"/>
      <c r="AA61" s="86"/>
      <c r="AB61" s="86"/>
      <c r="AC61" s="86"/>
      <c r="AD61" s="86"/>
      <c r="AE61" s="86"/>
      <c r="AF61" s="86"/>
      <c r="AG61" s="86"/>
      <c r="AH61" s="86"/>
      <c r="AI61" s="86"/>
      <c r="AJ61" s="86"/>
    </row>
    <row r="62" spans="2:36" s="60" customFormat="1" ht="20.25">
      <c r="E62" s="71"/>
      <c r="N62" s="108"/>
      <c r="O62" s="201"/>
      <c r="P62" s="86"/>
      <c r="Q62" s="86"/>
      <c r="R62" s="86"/>
      <c r="S62" s="86"/>
      <c r="T62" s="86"/>
      <c r="U62" s="86"/>
      <c r="V62" s="86"/>
      <c r="W62" s="86"/>
      <c r="X62" s="86"/>
      <c r="Y62" s="86"/>
      <c r="Z62" s="86"/>
      <c r="AA62" s="86"/>
      <c r="AB62" s="86"/>
      <c r="AC62" s="86"/>
      <c r="AD62" s="86"/>
      <c r="AE62" s="86"/>
      <c r="AF62" s="86"/>
      <c r="AG62" s="86"/>
      <c r="AH62" s="86"/>
      <c r="AI62" s="86"/>
      <c r="AJ62" s="86"/>
    </row>
    <row r="63" spans="2:36" s="60" customFormat="1" ht="20.25">
      <c r="E63" s="71"/>
      <c r="N63" s="108"/>
      <c r="O63" s="201"/>
      <c r="P63" s="86"/>
      <c r="Q63" s="86"/>
      <c r="R63" s="86"/>
      <c r="S63" s="86"/>
      <c r="T63" s="86"/>
      <c r="U63" s="86"/>
      <c r="V63" s="86"/>
      <c r="W63" s="86"/>
      <c r="X63" s="86"/>
      <c r="Y63" s="86"/>
      <c r="Z63" s="86"/>
      <c r="AA63" s="86"/>
      <c r="AB63" s="86"/>
      <c r="AC63" s="86"/>
      <c r="AD63" s="86"/>
      <c r="AE63" s="86"/>
      <c r="AF63" s="86"/>
      <c r="AG63" s="86"/>
      <c r="AH63" s="86"/>
      <c r="AI63" s="86"/>
      <c r="AJ63" s="86"/>
    </row>
    <row r="64" spans="2:36" s="60" customFormat="1" ht="20.25">
      <c r="E64" s="71"/>
      <c r="N64" s="108"/>
      <c r="O64" s="201"/>
      <c r="P64" s="86"/>
      <c r="Q64" s="86"/>
      <c r="R64" s="86"/>
      <c r="S64" s="86"/>
      <c r="T64" s="86"/>
      <c r="U64" s="86"/>
      <c r="V64" s="86"/>
      <c r="W64" s="86"/>
      <c r="X64" s="86"/>
      <c r="Y64" s="86"/>
      <c r="Z64" s="86"/>
      <c r="AA64" s="86"/>
      <c r="AB64" s="86"/>
      <c r="AC64" s="86"/>
      <c r="AD64" s="86"/>
      <c r="AE64" s="86"/>
      <c r="AF64" s="86"/>
      <c r="AG64" s="86"/>
      <c r="AH64" s="86"/>
      <c r="AI64" s="86"/>
      <c r="AJ64" s="86"/>
    </row>
    <row r="65" spans="5:36" s="60" customFormat="1" ht="20.25">
      <c r="E65" s="71"/>
      <c r="N65" s="108"/>
      <c r="O65" s="201"/>
      <c r="P65" s="86"/>
      <c r="Q65" s="86"/>
      <c r="R65" s="86"/>
      <c r="S65" s="86"/>
      <c r="T65" s="86"/>
      <c r="U65" s="86"/>
      <c r="V65" s="86"/>
      <c r="W65" s="86"/>
      <c r="X65" s="86"/>
      <c r="Y65" s="86"/>
      <c r="Z65" s="86"/>
      <c r="AA65" s="86"/>
      <c r="AB65" s="86"/>
      <c r="AC65" s="86"/>
      <c r="AD65" s="86"/>
      <c r="AE65" s="86"/>
      <c r="AF65" s="86"/>
      <c r="AG65" s="86"/>
      <c r="AH65" s="86"/>
      <c r="AI65" s="86"/>
      <c r="AJ65" s="86"/>
    </row>
    <row r="66" spans="5:36" s="60" customFormat="1" ht="20.25">
      <c r="E66" s="71"/>
      <c r="N66" s="108"/>
      <c r="O66" s="201"/>
      <c r="P66" s="86"/>
      <c r="Q66" s="86"/>
      <c r="R66" s="86"/>
      <c r="S66" s="86"/>
      <c r="T66" s="86"/>
      <c r="U66" s="86"/>
      <c r="V66" s="86"/>
      <c r="W66" s="86"/>
      <c r="X66" s="86"/>
      <c r="Y66" s="86"/>
      <c r="Z66" s="86"/>
      <c r="AA66" s="86"/>
      <c r="AB66" s="86"/>
      <c r="AC66" s="86"/>
      <c r="AD66" s="86"/>
      <c r="AE66" s="86"/>
      <c r="AF66" s="86"/>
      <c r="AG66" s="86"/>
      <c r="AH66" s="86"/>
      <c r="AI66" s="86"/>
      <c r="AJ66" s="86"/>
    </row>
    <row r="67" spans="5:36" s="60" customFormat="1" ht="20.25">
      <c r="E67" s="71"/>
      <c r="N67" s="108"/>
      <c r="O67" s="201"/>
      <c r="P67" s="86"/>
      <c r="Q67" s="86"/>
      <c r="R67" s="86"/>
      <c r="S67" s="86"/>
      <c r="T67" s="86"/>
      <c r="U67" s="86"/>
      <c r="V67" s="86"/>
      <c r="W67" s="86"/>
      <c r="X67" s="86"/>
      <c r="Y67" s="86"/>
      <c r="Z67" s="86"/>
      <c r="AA67" s="86"/>
      <c r="AB67" s="86"/>
      <c r="AC67" s="86"/>
      <c r="AD67" s="86"/>
      <c r="AE67" s="86"/>
      <c r="AF67" s="86"/>
      <c r="AG67" s="86"/>
      <c r="AH67" s="86"/>
      <c r="AI67" s="86"/>
      <c r="AJ67" s="86"/>
    </row>
    <row r="68" spans="5:36" s="60" customFormat="1" ht="20.25">
      <c r="E68" s="71"/>
      <c r="N68" s="108"/>
      <c r="O68" s="201"/>
      <c r="P68" s="86"/>
      <c r="Q68" s="86"/>
      <c r="R68" s="86"/>
      <c r="S68" s="86"/>
      <c r="T68" s="86"/>
      <c r="U68" s="86"/>
      <c r="V68" s="86"/>
      <c r="W68" s="86"/>
      <c r="X68" s="86"/>
      <c r="Y68" s="86"/>
      <c r="Z68" s="86"/>
      <c r="AA68" s="86"/>
      <c r="AB68" s="86"/>
      <c r="AC68" s="86"/>
      <c r="AD68" s="86"/>
      <c r="AE68" s="86"/>
      <c r="AF68" s="86"/>
      <c r="AG68" s="86"/>
      <c r="AH68" s="86"/>
      <c r="AI68" s="86"/>
      <c r="AJ68" s="86"/>
    </row>
    <row r="69" spans="5:36" s="60" customFormat="1" ht="20.25">
      <c r="E69" s="71"/>
      <c r="N69" s="108"/>
      <c r="O69" s="201"/>
      <c r="P69" s="86"/>
      <c r="Q69" s="86"/>
      <c r="R69" s="86"/>
      <c r="S69" s="86"/>
      <c r="T69" s="86"/>
      <c r="U69" s="86"/>
      <c r="V69" s="86"/>
      <c r="W69" s="86"/>
      <c r="X69" s="86"/>
      <c r="Y69" s="86"/>
      <c r="Z69" s="86"/>
      <c r="AA69" s="86"/>
      <c r="AB69" s="86"/>
      <c r="AC69" s="86"/>
      <c r="AD69" s="86"/>
      <c r="AE69" s="86"/>
      <c r="AF69" s="86"/>
      <c r="AG69" s="86"/>
      <c r="AH69" s="86"/>
      <c r="AI69" s="86"/>
      <c r="AJ69" s="86"/>
    </row>
    <row r="70" spans="5:36" s="60" customFormat="1" ht="20.25">
      <c r="E70" s="71"/>
      <c r="N70" s="108"/>
      <c r="O70" s="201"/>
      <c r="P70" s="86"/>
      <c r="Q70" s="86"/>
      <c r="R70" s="86"/>
      <c r="S70" s="86"/>
      <c r="T70" s="86"/>
      <c r="U70" s="86"/>
      <c r="V70" s="86"/>
      <c r="W70" s="86"/>
      <c r="X70" s="86"/>
      <c r="Y70" s="86"/>
      <c r="Z70" s="86"/>
      <c r="AA70" s="86"/>
      <c r="AB70" s="86"/>
      <c r="AC70" s="86"/>
      <c r="AD70" s="86"/>
      <c r="AE70" s="86"/>
      <c r="AF70" s="86"/>
      <c r="AG70" s="86"/>
      <c r="AH70" s="86"/>
      <c r="AI70" s="86"/>
      <c r="AJ70" s="86"/>
    </row>
    <row r="71" spans="5:36" s="60" customFormat="1" ht="20.25">
      <c r="E71" s="71"/>
      <c r="N71" s="108"/>
      <c r="O71" s="201"/>
      <c r="P71" s="86"/>
      <c r="Q71" s="86"/>
      <c r="R71" s="86"/>
      <c r="S71" s="86"/>
      <c r="T71" s="86"/>
      <c r="U71" s="86"/>
      <c r="V71" s="86"/>
      <c r="W71" s="86"/>
      <c r="X71" s="86"/>
      <c r="Y71" s="86"/>
      <c r="Z71" s="86"/>
      <c r="AA71" s="86"/>
      <c r="AB71" s="86"/>
      <c r="AC71" s="86"/>
      <c r="AD71" s="86"/>
      <c r="AE71" s="86"/>
      <c r="AF71" s="86"/>
      <c r="AG71" s="86"/>
      <c r="AH71" s="86"/>
      <c r="AI71" s="86"/>
      <c r="AJ71" s="86"/>
    </row>
    <row r="72" spans="5:36" s="60" customFormat="1" ht="20.25">
      <c r="E72" s="71"/>
      <c r="N72" s="108"/>
      <c r="O72" s="201"/>
      <c r="P72" s="86"/>
      <c r="Q72" s="86"/>
      <c r="R72" s="86"/>
      <c r="S72" s="86"/>
      <c r="T72" s="86"/>
      <c r="U72" s="86"/>
      <c r="V72" s="86"/>
      <c r="W72" s="86"/>
      <c r="X72" s="86"/>
      <c r="Y72" s="86"/>
      <c r="Z72" s="86"/>
      <c r="AA72" s="86"/>
      <c r="AB72" s="86"/>
      <c r="AC72" s="86"/>
      <c r="AD72" s="86"/>
      <c r="AE72" s="86"/>
      <c r="AF72" s="86"/>
      <c r="AG72" s="86"/>
      <c r="AH72" s="86"/>
      <c r="AI72" s="86"/>
      <c r="AJ72" s="86"/>
    </row>
    <row r="73" spans="5:36" s="60" customFormat="1" ht="20.25">
      <c r="E73" s="71"/>
      <c r="N73" s="108"/>
      <c r="O73" s="201"/>
      <c r="P73" s="86"/>
      <c r="Q73" s="86"/>
      <c r="R73" s="86"/>
      <c r="S73" s="86"/>
      <c r="T73" s="86"/>
      <c r="U73" s="86"/>
      <c r="V73" s="86"/>
      <c r="W73" s="86"/>
      <c r="X73" s="86"/>
      <c r="Y73" s="86"/>
      <c r="Z73" s="86"/>
      <c r="AA73" s="86"/>
      <c r="AB73" s="86"/>
      <c r="AC73" s="86"/>
      <c r="AD73" s="86"/>
      <c r="AE73" s="86"/>
      <c r="AF73" s="86"/>
      <c r="AG73" s="86"/>
      <c r="AH73" s="86"/>
      <c r="AI73" s="86"/>
      <c r="AJ73" s="86"/>
    </row>
    <row r="74" spans="5:36" s="60" customFormat="1" ht="20.25">
      <c r="E74" s="71"/>
      <c r="N74" s="108"/>
      <c r="O74" s="201"/>
      <c r="P74" s="86"/>
      <c r="Q74" s="86"/>
      <c r="R74" s="86"/>
      <c r="S74" s="86"/>
      <c r="T74" s="86"/>
      <c r="U74" s="86"/>
      <c r="V74" s="86"/>
      <c r="W74" s="86"/>
      <c r="X74" s="86"/>
      <c r="Y74" s="86"/>
      <c r="Z74" s="86"/>
      <c r="AA74" s="86"/>
      <c r="AB74" s="86"/>
      <c r="AC74" s="86"/>
      <c r="AD74" s="86"/>
      <c r="AE74" s="86"/>
      <c r="AF74" s="86"/>
      <c r="AG74" s="86"/>
      <c r="AH74" s="86"/>
      <c r="AI74" s="86"/>
      <c r="AJ74" s="86"/>
    </row>
    <row r="75" spans="5:36" s="60" customFormat="1" ht="20.25">
      <c r="E75" s="71"/>
      <c r="N75" s="108"/>
      <c r="O75" s="201"/>
      <c r="P75" s="86"/>
      <c r="Q75" s="86"/>
      <c r="R75" s="86"/>
      <c r="S75" s="86"/>
      <c r="T75" s="86"/>
      <c r="U75" s="86"/>
      <c r="V75" s="86"/>
      <c r="W75" s="86"/>
      <c r="X75" s="86"/>
      <c r="Y75" s="86"/>
      <c r="Z75" s="86"/>
      <c r="AA75" s="86"/>
      <c r="AB75" s="86"/>
      <c r="AC75" s="86"/>
      <c r="AD75" s="86"/>
      <c r="AE75" s="86"/>
      <c r="AF75" s="86"/>
      <c r="AG75" s="86"/>
      <c r="AH75" s="86"/>
      <c r="AI75" s="86"/>
      <c r="AJ75" s="86"/>
    </row>
    <row r="76" spans="5:36" s="60" customFormat="1" ht="20.25">
      <c r="E76" s="71"/>
      <c r="N76" s="108"/>
      <c r="O76" s="201"/>
      <c r="P76" s="86"/>
      <c r="Q76" s="86"/>
      <c r="R76" s="86"/>
      <c r="S76" s="86"/>
      <c r="T76" s="86"/>
      <c r="U76" s="86"/>
      <c r="V76" s="86"/>
      <c r="W76" s="86"/>
      <c r="X76" s="86"/>
      <c r="Y76" s="86"/>
      <c r="Z76" s="86"/>
      <c r="AA76" s="86"/>
      <c r="AB76" s="86"/>
      <c r="AC76" s="86"/>
      <c r="AD76" s="86"/>
      <c r="AE76" s="86"/>
      <c r="AF76" s="86"/>
      <c r="AG76" s="86"/>
      <c r="AH76" s="86"/>
      <c r="AI76" s="86"/>
      <c r="AJ76" s="86"/>
    </row>
    <row r="77" spans="5:36" s="60" customFormat="1" ht="20.25">
      <c r="E77" s="71"/>
      <c r="N77" s="108"/>
      <c r="O77" s="201"/>
      <c r="P77" s="86"/>
      <c r="Q77" s="86"/>
      <c r="R77" s="86"/>
      <c r="S77" s="86"/>
      <c r="T77" s="86"/>
      <c r="U77" s="86"/>
      <c r="V77" s="86"/>
      <c r="W77" s="86"/>
      <c r="X77" s="86"/>
      <c r="Y77" s="86"/>
      <c r="Z77" s="86"/>
      <c r="AA77" s="86"/>
      <c r="AB77" s="86"/>
      <c r="AC77" s="86"/>
      <c r="AD77" s="86"/>
      <c r="AE77" s="86"/>
      <c r="AF77" s="86"/>
      <c r="AG77" s="86"/>
      <c r="AH77" s="86"/>
      <c r="AI77" s="86"/>
      <c r="AJ77" s="86"/>
    </row>
    <row r="78" spans="5:36" s="60" customFormat="1" ht="20.25">
      <c r="E78" s="71"/>
      <c r="N78" s="108"/>
      <c r="O78" s="201"/>
      <c r="P78" s="86"/>
      <c r="Q78" s="86"/>
      <c r="R78" s="86"/>
      <c r="S78" s="86"/>
      <c r="T78" s="86"/>
      <c r="U78" s="86"/>
      <c r="V78" s="86"/>
      <c r="W78" s="86"/>
      <c r="X78" s="86"/>
      <c r="Y78" s="86"/>
      <c r="Z78" s="86"/>
      <c r="AA78" s="86"/>
      <c r="AB78" s="86"/>
      <c r="AC78" s="86"/>
      <c r="AD78" s="86"/>
      <c r="AE78" s="86"/>
      <c r="AF78" s="86"/>
      <c r="AG78" s="86"/>
      <c r="AH78" s="86"/>
      <c r="AI78" s="86"/>
      <c r="AJ78" s="86"/>
    </row>
    <row r="79" spans="5:36" s="60" customFormat="1" ht="20.25">
      <c r="E79" s="71"/>
      <c r="N79" s="108"/>
      <c r="O79" s="201"/>
      <c r="P79" s="86"/>
      <c r="Q79" s="86"/>
      <c r="R79" s="86"/>
      <c r="S79" s="86"/>
      <c r="T79" s="86"/>
      <c r="U79" s="86"/>
      <c r="V79" s="86"/>
      <c r="W79" s="86"/>
      <c r="X79" s="86"/>
      <c r="Y79" s="86"/>
      <c r="Z79" s="86"/>
      <c r="AA79" s="86"/>
      <c r="AB79" s="86"/>
      <c r="AC79" s="86"/>
      <c r="AD79" s="86"/>
      <c r="AE79" s="86"/>
      <c r="AF79" s="86"/>
      <c r="AG79" s="86"/>
      <c r="AH79" s="86"/>
      <c r="AI79" s="86"/>
      <c r="AJ79" s="86"/>
    </row>
    <row r="80" spans="5:36" s="60" customFormat="1" ht="20.25">
      <c r="E80" s="71"/>
      <c r="N80" s="108"/>
      <c r="O80" s="201"/>
      <c r="P80" s="86"/>
      <c r="Q80" s="86"/>
      <c r="R80" s="86"/>
      <c r="S80" s="86"/>
      <c r="T80" s="86"/>
      <c r="U80" s="86"/>
      <c r="V80" s="86"/>
      <c r="W80" s="86"/>
      <c r="X80" s="86"/>
      <c r="Y80" s="86"/>
      <c r="Z80" s="86"/>
      <c r="AA80" s="86"/>
      <c r="AB80" s="86"/>
      <c r="AC80" s="86"/>
      <c r="AD80" s="86"/>
      <c r="AE80" s="86"/>
      <c r="AF80" s="86"/>
      <c r="AG80" s="86"/>
      <c r="AH80" s="86"/>
      <c r="AI80" s="86"/>
      <c r="AJ80" s="86"/>
    </row>
    <row r="81" spans="5:36" s="60" customFormat="1" ht="20.25">
      <c r="E81" s="71"/>
      <c r="N81" s="108"/>
      <c r="O81" s="201"/>
      <c r="P81" s="86"/>
      <c r="Q81" s="86"/>
      <c r="R81" s="86"/>
      <c r="S81" s="86"/>
      <c r="T81" s="86"/>
      <c r="U81" s="86"/>
      <c r="V81" s="86"/>
      <c r="W81" s="86"/>
      <c r="X81" s="86"/>
      <c r="Y81" s="86"/>
      <c r="Z81" s="86"/>
      <c r="AA81" s="86"/>
      <c r="AB81" s="86"/>
      <c r="AC81" s="86"/>
      <c r="AD81" s="86"/>
      <c r="AE81" s="86"/>
      <c r="AF81" s="86"/>
      <c r="AG81" s="86"/>
      <c r="AH81" s="86"/>
      <c r="AI81" s="86"/>
      <c r="AJ81" s="86"/>
    </row>
    <row r="82" spans="5:36" s="60" customFormat="1" ht="20.25">
      <c r="E82" s="71"/>
      <c r="N82" s="108"/>
      <c r="O82" s="201"/>
      <c r="P82" s="86"/>
      <c r="Q82" s="86"/>
      <c r="R82" s="86"/>
      <c r="S82" s="86"/>
      <c r="T82" s="86"/>
      <c r="U82" s="86"/>
      <c r="V82" s="86"/>
      <c r="W82" s="86"/>
      <c r="X82" s="86"/>
      <c r="Y82" s="86"/>
      <c r="Z82" s="86"/>
      <c r="AA82" s="86"/>
      <c r="AB82" s="86"/>
      <c r="AC82" s="86"/>
      <c r="AD82" s="86"/>
      <c r="AE82" s="86"/>
      <c r="AF82" s="86"/>
      <c r="AG82" s="86"/>
      <c r="AH82" s="86"/>
      <c r="AI82" s="86"/>
      <c r="AJ82" s="86"/>
    </row>
    <row r="83" spans="5:36" s="60" customFormat="1" ht="20.25">
      <c r="E83" s="71"/>
      <c r="N83" s="108"/>
      <c r="O83" s="201"/>
      <c r="P83" s="86"/>
      <c r="Q83" s="86"/>
      <c r="R83" s="86"/>
      <c r="S83" s="86"/>
      <c r="T83" s="86"/>
      <c r="U83" s="86"/>
      <c r="V83" s="86"/>
      <c r="W83" s="86"/>
      <c r="X83" s="86"/>
      <c r="Y83" s="86"/>
      <c r="Z83" s="86"/>
      <c r="AA83" s="86"/>
      <c r="AB83" s="86"/>
      <c r="AC83" s="86"/>
      <c r="AD83" s="86"/>
      <c r="AE83" s="86"/>
      <c r="AF83" s="86"/>
      <c r="AG83" s="86"/>
      <c r="AH83" s="86"/>
      <c r="AI83" s="86"/>
      <c r="AJ83" s="86"/>
    </row>
    <row r="84" spans="5:36" s="60" customFormat="1" ht="20.25">
      <c r="E84" s="71"/>
      <c r="N84" s="108"/>
      <c r="O84" s="201"/>
      <c r="P84" s="86"/>
      <c r="Q84" s="86"/>
      <c r="R84" s="86"/>
      <c r="S84" s="86"/>
      <c r="T84" s="86"/>
      <c r="U84" s="86"/>
      <c r="V84" s="86"/>
      <c r="W84" s="86"/>
      <c r="X84" s="86"/>
      <c r="Y84" s="86"/>
      <c r="Z84" s="86"/>
      <c r="AA84" s="86"/>
      <c r="AB84" s="86"/>
      <c r="AC84" s="86"/>
      <c r="AD84" s="86"/>
      <c r="AE84" s="86"/>
      <c r="AF84" s="86"/>
      <c r="AG84" s="86"/>
      <c r="AH84" s="86"/>
      <c r="AI84" s="86"/>
      <c r="AJ84" s="86"/>
    </row>
    <row r="85" spans="5:36" s="60" customFormat="1" ht="20.25">
      <c r="E85" s="71"/>
      <c r="N85" s="108"/>
      <c r="O85" s="201"/>
      <c r="P85" s="86"/>
      <c r="Q85" s="86"/>
      <c r="R85" s="86"/>
      <c r="S85" s="86"/>
      <c r="T85" s="86"/>
      <c r="U85" s="86"/>
      <c r="V85" s="86"/>
      <c r="W85" s="86"/>
      <c r="X85" s="86"/>
      <c r="Y85" s="86"/>
      <c r="Z85" s="86"/>
      <c r="AA85" s="86"/>
      <c r="AB85" s="86"/>
      <c r="AC85" s="86"/>
      <c r="AD85" s="86"/>
      <c r="AE85" s="86"/>
      <c r="AF85" s="86"/>
      <c r="AG85" s="86"/>
      <c r="AH85" s="86"/>
      <c r="AI85" s="86"/>
      <c r="AJ85" s="86"/>
    </row>
    <row r="86" spans="5:36" s="60" customFormat="1" ht="20.25">
      <c r="E86" s="71"/>
      <c r="N86" s="108"/>
      <c r="O86" s="201"/>
      <c r="P86" s="86"/>
      <c r="Q86" s="86"/>
      <c r="R86" s="86"/>
      <c r="S86" s="86"/>
      <c r="T86" s="86"/>
      <c r="U86" s="86"/>
      <c r="V86" s="86"/>
      <c r="W86" s="86"/>
      <c r="X86" s="86"/>
      <c r="Y86" s="86"/>
      <c r="Z86" s="86"/>
      <c r="AA86" s="86"/>
      <c r="AB86" s="86"/>
      <c r="AC86" s="86"/>
      <c r="AD86" s="86"/>
      <c r="AE86" s="86"/>
      <c r="AF86" s="86"/>
      <c r="AG86" s="86"/>
      <c r="AH86" s="86"/>
      <c r="AI86" s="86"/>
      <c r="AJ86" s="86"/>
    </row>
    <row r="87" spans="5:36" s="60" customFormat="1" ht="20.25">
      <c r="E87" s="71"/>
      <c r="N87" s="108"/>
      <c r="O87" s="201"/>
      <c r="P87" s="86"/>
      <c r="Q87" s="86"/>
      <c r="R87" s="86"/>
      <c r="S87" s="86"/>
      <c r="T87" s="86"/>
      <c r="U87" s="86"/>
      <c r="V87" s="86"/>
      <c r="W87" s="86"/>
      <c r="X87" s="86"/>
      <c r="Y87" s="86"/>
      <c r="Z87" s="86"/>
      <c r="AA87" s="86"/>
      <c r="AB87" s="86"/>
      <c r="AC87" s="86"/>
      <c r="AD87" s="86"/>
      <c r="AE87" s="86"/>
      <c r="AF87" s="86"/>
      <c r="AG87" s="86"/>
      <c r="AH87" s="86"/>
      <c r="AI87" s="86"/>
      <c r="AJ87" s="86"/>
    </row>
    <row r="88" spans="5:36" s="60" customFormat="1" ht="20.25">
      <c r="E88" s="71"/>
      <c r="N88" s="108"/>
      <c r="O88" s="201"/>
      <c r="P88" s="86"/>
      <c r="Q88" s="86"/>
      <c r="R88" s="86"/>
      <c r="S88" s="86"/>
      <c r="T88" s="86"/>
      <c r="U88" s="86"/>
      <c r="V88" s="86"/>
      <c r="W88" s="86"/>
      <c r="X88" s="86"/>
      <c r="Y88" s="86"/>
      <c r="Z88" s="86"/>
      <c r="AA88" s="86"/>
      <c r="AB88" s="86"/>
      <c r="AC88" s="86"/>
      <c r="AD88" s="86"/>
      <c r="AE88" s="86"/>
      <c r="AF88" s="86"/>
      <c r="AG88" s="86"/>
      <c r="AH88" s="86"/>
      <c r="AI88" s="86"/>
      <c r="AJ88" s="86"/>
    </row>
    <row r="89" spans="5:36" s="60" customFormat="1" ht="20.25">
      <c r="E89" s="71"/>
      <c r="N89" s="108"/>
      <c r="O89" s="201"/>
      <c r="P89" s="86"/>
      <c r="Q89" s="86"/>
      <c r="R89" s="86"/>
      <c r="S89" s="86"/>
      <c r="T89" s="86"/>
      <c r="U89" s="86"/>
      <c r="V89" s="86"/>
      <c r="W89" s="86"/>
      <c r="X89" s="86"/>
      <c r="Y89" s="86"/>
      <c r="Z89" s="86"/>
      <c r="AA89" s="86"/>
      <c r="AB89" s="86"/>
      <c r="AC89" s="86"/>
      <c r="AD89" s="86"/>
      <c r="AE89" s="86"/>
      <c r="AF89" s="86"/>
      <c r="AG89" s="86"/>
      <c r="AH89" s="86"/>
      <c r="AI89" s="86"/>
      <c r="AJ89" s="86"/>
    </row>
    <row r="90" spans="5:36" s="60" customFormat="1" ht="20.25">
      <c r="E90" s="71"/>
      <c r="N90" s="108"/>
      <c r="O90" s="201"/>
      <c r="P90" s="86"/>
      <c r="Q90" s="86"/>
      <c r="R90" s="86"/>
      <c r="S90" s="86"/>
      <c r="T90" s="86"/>
      <c r="U90" s="86"/>
      <c r="V90" s="86"/>
      <c r="W90" s="86"/>
      <c r="X90" s="86"/>
      <c r="Y90" s="86"/>
      <c r="Z90" s="86"/>
      <c r="AA90" s="86"/>
      <c r="AB90" s="86"/>
      <c r="AC90" s="86"/>
      <c r="AD90" s="86"/>
      <c r="AE90" s="86"/>
      <c r="AF90" s="86"/>
      <c r="AG90" s="86"/>
      <c r="AH90" s="86"/>
      <c r="AI90" s="86"/>
      <c r="AJ90" s="86"/>
    </row>
    <row r="91" spans="5:36" s="60" customFormat="1" ht="20.25">
      <c r="E91" s="71"/>
      <c r="N91" s="108"/>
      <c r="O91" s="201"/>
      <c r="P91" s="86"/>
      <c r="Q91" s="86"/>
      <c r="R91" s="86"/>
      <c r="S91" s="86"/>
      <c r="T91" s="86"/>
      <c r="U91" s="86"/>
      <c r="V91" s="86"/>
      <c r="W91" s="86"/>
      <c r="X91" s="86"/>
      <c r="Y91" s="86"/>
      <c r="Z91" s="86"/>
      <c r="AA91" s="86"/>
      <c r="AB91" s="86"/>
      <c r="AC91" s="86"/>
      <c r="AD91" s="86"/>
      <c r="AE91" s="86"/>
      <c r="AF91" s="86"/>
      <c r="AG91" s="86"/>
      <c r="AH91" s="86"/>
      <c r="AI91" s="86"/>
      <c r="AJ91" s="86"/>
    </row>
    <row r="92" spans="5:36" s="60" customFormat="1" ht="20.25">
      <c r="E92" s="71"/>
      <c r="N92" s="108"/>
      <c r="O92" s="201"/>
      <c r="P92" s="86"/>
      <c r="Q92" s="86"/>
      <c r="R92" s="86"/>
      <c r="S92" s="86"/>
      <c r="T92" s="86"/>
      <c r="U92" s="86"/>
      <c r="V92" s="86"/>
      <c r="W92" s="86"/>
      <c r="X92" s="86"/>
      <c r="Y92" s="86"/>
      <c r="Z92" s="86"/>
      <c r="AA92" s="86"/>
      <c r="AB92" s="86"/>
      <c r="AC92" s="86"/>
      <c r="AD92" s="86"/>
      <c r="AE92" s="86"/>
      <c r="AF92" s="86"/>
      <c r="AG92" s="86"/>
      <c r="AH92" s="86"/>
      <c r="AI92" s="86"/>
      <c r="AJ92" s="86"/>
    </row>
    <row r="93" spans="5:36" s="60" customFormat="1" ht="20.25">
      <c r="E93" s="71"/>
      <c r="N93" s="108"/>
      <c r="O93" s="201"/>
      <c r="P93" s="86"/>
      <c r="Q93" s="86"/>
      <c r="R93" s="86"/>
      <c r="S93" s="86"/>
      <c r="T93" s="86"/>
      <c r="U93" s="86"/>
      <c r="V93" s="86"/>
      <c r="W93" s="86"/>
      <c r="X93" s="86"/>
      <c r="Y93" s="86"/>
      <c r="Z93" s="86"/>
      <c r="AA93" s="86"/>
      <c r="AB93" s="86"/>
      <c r="AC93" s="86"/>
      <c r="AD93" s="86"/>
      <c r="AE93" s="86"/>
      <c r="AF93" s="86"/>
      <c r="AG93" s="86"/>
      <c r="AH93" s="86"/>
      <c r="AI93" s="86"/>
      <c r="AJ93" s="86"/>
    </row>
    <row r="94" spans="5:36" s="60" customFormat="1" ht="20.25">
      <c r="E94" s="71"/>
      <c r="N94" s="108"/>
      <c r="O94" s="201"/>
      <c r="P94" s="86"/>
      <c r="Q94" s="86"/>
      <c r="R94" s="86"/>
      <c r="S94" s="86"/>
      <c r="T94" s="86"/>
      <c r="U94" s="86"/>
      <c r="V94" s="86"/>
      <c r="W94" s="86"/>
      <c r="X94" s="86"/>
      <c r="Y94" s="86"/>
      <c r="Z94" s="86"/>
      <c r="AA94" s="86"/>
      <c r="AB94" s="86"/>
      <c r="AC94" s="86"/>
      <c r="AD94" s="86"/>
      <c r="AE94" s="86"/>
      <c r="AF94" s="86"/>
      <c r="AG94" s="86"/>
      <c r="AH94" s="86"/>
      <c r="AI94" s="86"/>
      <c r="AJ94" s="86"/>
    </row>
    <row r="95" spans="5:36" s="60" customFormat="1" ht="20.25">
      <c r="E95" s="71"/>
      <c r="N95" s="108"/>
      <c r="O95" s="201"/>
      <c r="P95" s="86"/>
      <c r="Q95" s="86"/>
      <c r="R95" s="86"/>
      <c r="S95" s="86"/>
      <c r="T95" s="86"/>
      <c r="U95" s="86"/>
      <c r="V95" s="86"/>
      <c r="W95" s="86"/>
      <c r="X95" s="86"/>
      <c r="Y95" s="86"/>
      <c r="Z95" s="86"/>
      <c r="AA95" s="86"/>
      <c r="AB95" s="86"/>
      <c r="AC95" s="86"/>
      <c r="AD95" s="86"/>
      <c r="AE95" s="86"/>
      <c r="AF95" s="86"/>
      <c r="AG95" s="86"/>
      <c r="AH95" s="86"/>
      <c r="AI95" s="86"/>
      <c r="AJ95" s="86"/>
    </row>
    <row r="96" spans="5:36" s="60" customFormat="1" ht="20.25">
      <c r="E96" s="71"/>
      <c r="N96" s="108"/>
      <c r="O96" s="201"/>
      <c r="P96" s="86"/>
      <c r="Q96" s="86"/>
      <c r="R96" s="86"/>
      <c r="S96" s="86"/>
      <c r="T96" s="86"/>
      <c r="U96" s="86"/>
      <c r="V96" s="86"/>
      <c r="W96" s="86"/>
      <c r="X96" s="86"/>
      <c r="Y96" s="86"/>
      <c r="Z96" s="86"/>
      <c r="AA96" s="86"/>
      <c r="AB96" s="86"/>
      <c r="AC96" s="86"/>
      <c r="AD96" s="86"/>
      <c r="AE96" s="86"/>
      <c r="AF96" s="86"/>
      <c r="AG96" s="86"/>
      <c r="AH96" s="86"/>
      <c r="AI96" s="86"/>
      <c r="AJ96" s="86"/>
    </row>
    <row r="97" spans="5:36" s="60" customFormat="1" ht="20.25">
      <c r="E97" s="71"/>
      <c r="N97" s="108"/>
      <c r="O97" s="201"/>
      <c r="P97" s="86"/>
      <c r="Q97" s="86"/>
      <c r="R97" s="86"/>
      <c r="S97" s="86"/>
      <c r="T97" s="86"/>
      <c r="U97" s="86"/>
      <c r="V97" s="86"/>
      <c r="W97" s="86"/>
      <c r="X97" s="86"/>
      <c r="Y97" s="86"/>
      <c r="Z97" s="86"/>
      <c r="AA97" s="86"/>
      <c r="AB97" s="86"/>
      <c r="AC97" s="86"/>
      <c r="AD97" s="86"/>
      <c r="AE97" s="86"/>
      <c r="AF97" s="86"/>
      <c r="AG97" s="86"/>
      <c r="AH97" s="86"/>
      <c r="AI97" s="86"/>
      <c r="AJ97" s="86"/>
    </row>
    <row r="98" spans="5:36" s="60" customFormat="1" ht="20.25">
      <c r="E98" s="71"/>
      <c r="N98" s="108"/>
      <c r="O98" s="201"/>
      <c r="P98" s="86"/>
      <c r="Q98" s="86"/>
      <c r="R98" s="86"/>
      <c r="S98" s="86"/>
      <c r="T98" s="86"/>
      <c r="U98" s="86"/>
      <c r="V98" s="86"/>
      <c r="W98" s="86"/>
      <c r="X98" s="86"/>
      <c r="Y98" s="86"/>
      <c r="Z98" s="86"/>
      <c r="AA98" s="86"/>
      <c r="AB98" s="86"/>
      <c r="AC98" s="86"/>
      <c r="AD98" s="86"/>
      <c r="AE98" s="86"/>
      <c r="AF98" s="86"/>
      <c r="AG98" s="86"/>
      <c r="AH98" s="86"/>
      <c r="AI98" s="86"/>
      <c r="AJ98" s="86"/>
    </row>
    <row r="99" spans="5:36" s="60" customFormat="1" ht="20.25">
      <c r="E99" s="71"/>
      <c r="N99" s="108"/>
      <c r="O99" s="201"/>
      <c r="P99" s="86"/>
      <c r="Q99" s="86"/>
      <c r="R99" s="86"/>
      <c r="S99" s="86"/>
      <c r="T99" s="86"/>
      <c r="U99" s="86"/>
      <c r="V99" s="86"/>
      <c r="W99" s="86"/>
      <c r="X99" s="86"/>
      <c r="Y99" s="86"/>
      <c r="Z99" s="86"/>
      <c r="AA99" s="86"/>
      <c r="AB99" s="86"/>
      <c r="AC99" s="86"/>
      <c r="AD99" s="86"/>
      <c r="AE99" s="86"/>
      <c r="AF99" s="86"/>
      <c r="AG99" s="86"/>
      <c r="AH99" s="86"/>
      <c r="AI99" s="86"/>
      <c r="AJ99" s="86"/>
    </row>
    <row r="100" spans="5:36" s="60" customFormat="1" ht="20.25">
      <c r="E100" s="71"/>
      <c r="N100" s="108"/>
      <c r="O100" s="201"/>
      <c r="P100" s="86"/>
      <c r="Q100" s="86"/>
      <c r="R100" s="86"/>
      <c r="S100" s="86"/>
      <c r="T100" s="86"/>
      <c r="U100" s="86"/>
      <c r="V100" s="86"/>
      <c r="W100" s="86"/>
      <c r="X100" s="86"/>
      <c r="Y100" s="86"/>
      <c r="Z100" s="86"/>
      <c r="AA100" s="86"/>
      <c r="AB100" s="86"/>
      <c r="AC100" s="86"/>
      <c r="AD100" s="86"/>
      <c r="AE100" s="86"/>
      <c r="AF100" s="86"/>
      <c r="AG100" s="86"/>
      <c r="AH100" s="86"/>
      <c r="AI100" s="86"/>
      <c r="AJ100" s="86"/>
    </row>
    <row r="101" spans="5:36" s="60" customFormat="1" ht="20.25">
      <c r="E101" s="71"/>
      <c r="N101" s="108"/>
      <c r="O101" s="201"/>
      <c r="P101" s="86"/>
      <c r="Q101" s="86"/>
      <c r="R101" s="86"/>
      <c r="S101" s="86"/>
      <c r="T101" s="86"/>
      <c r="U101" s="86"/>
      <c r="V101" s="86"/>
      <c r="W101" s="86"/>
      <c r="X101" s="86"/>
      <c r="Y101" s="86"/>
      <c r="Z101" s="86"/>
      <c r="AA101" s="86"/>
      <c r="AB101" s="86"/>
      <c r="AC101" s="86"/>
      <c r="AD101" s="86"/>
      <c r="AE101" s="86"/>
      <c r="AF101" s="86"/>
      <c r="AG101" s="86"/>
      <c r="AH101" s="86"/>
      <c r="AI101" s="86"/>
      <c r="AJ101" s="86"/>
    </row>
    <row r="102" spans="5:36" s="60" customFormat="1" ht="20.25">
      <c r="E102" s="71"/>
      <c r="N102" s="108"/>
      <c r="O102" s="201"/>
      <c r="P102" s="86"/>
      <c r="Q102" s="86"/>
      <c r="R102" s="86"/>
      <c r="S102" s="86"/>
      <c r="T102" s="86"/>
      <c r="U102" s="86"/>
      <c r="V102" s="86"/>
      <c r="W102" s="86"/>
      <c r="X102" s="86"/>
      <c r="Y102" s="86"/>
      <c r="Z102" s="86"/>
      <c r="AA102" s="86"/>
      <c r="AB102" s="86"/>
      <c r="AC102" s="86"/>
      <c r="AD102" s="86"/>
      <c r="AE102" s="86"/>
      <c r="AF102" s="86"/>
      <c r="AG102" s="86"/>
      <c r="AH102" s="86"/>
      <c r="AI102" s="86"/>
      <c r="AJ102" s="86"/>
    </row>
    <row r="103" spans="5:36" s="60" customFormat="1" ht="20.25">
      <c r="E103" s="71"/>
      <c r="N103" s="108"/>
      <c r="O103" s="201"/>
      <c r="P103" s="86"/>
      <c r="Q103" s="86"/>
      <c r="R103" s="86"/>
      <c r="S103" s="86"/>
      <c r="T103" s="86"/>
      <c r="U103" s="86"/>
      <c r="V103" s="86"/>
      <c r="W103" s="86"/>
      <c r="X103" s="86"/>
      <c r="Y103" s="86"/>
      <c r="Z103" s="86"/>
      <c r="AA103" s="86"/>
      <c r="AB103" s="86"/>
      <c r="AC103" s="86"/>
      <c r="AD103" s="86"/>
      <c r="AE103" s="86"/>
      <c r="AF103" s="86"/>
      <c r="AG103" s="86"/>
      <c r="AH103" s="86"/>
      <c r="AI103" s="86"/>
      <c r="AJ103" s="86"/>
    </row>
    <row r="104" spans="5:36" s="60" customFormat="1" ht="20.25">
      <c r="E104" s="71"/>
      <c r="N104" s="108"/>
      <c r="O104" s="201"/>
      <c r="P104" s="86"/>
      <c r="Q104" s="86"/>
      <c r="R104" s="86"/>
      <c r="S104" s="86"/>
      <c r="T104" s="86"/>
      <c r="U104" s="86"/>
      <c r="V104" s="86"/>
      <c r="W104" s="86"/>
      <c r="X104" s="86"/>
      <c r="Y104" s="86"/>
      <c r="Z104" s="86"/>
      <c r="AA104" s="86"/>
      <c r="AB104" s="86"/>
      <c r="AC104" s="86"/>
      <c r="AD104" s="86"/>
      <c r="AE104" s="86"/>
      <c r="AF104" s="86"/>
      <c r="AG104" s="86"/>
      <c r="AH104" s="86"/>
      <c r="AI104" s="86"/>
      <c r="AJ104" s="86"/>
    </row>
    <row r="105" spans="5:36" s="60" customFormat="1" ht="20.25">
      <c r="E105" s="71"/>
      <c r="N105" s="108"/>
      <c r="O105" s="201"/>
      <c r="P105" s="86"/>
      <c r="Q105" s="86"/>
      <c r="R105" s="86"/>
      <c r="S105" s="86"/>
      <c r="T105" s="86"/>
      <c r="U105" s="86"/>
      <c r="V105" s="86"/>
      <c r="W105" s="86"/>
      <c r="X105" s="86"/>
      <c r="Y105" s="86"/>
      <c r="Z105" s="86"/>
      <c r="AA105" s="86"/>
      <c r="AB105" s="86"/>
      <c r="AC105" s="86"/>
      <c r="AD105" s="86"/>
      <c r="AE105" s="86"/>
      <c r="AF105" s="86"/>
      <c r="AG105" s="86"/>
      <c r="AH105" s="86"/>
      <c r="AI105" s="86"/>
      <c r="AJ105" s="86"/>
    </row>
    <row r="106" spans="5:36" s="60" customFormat="1" ht="20.25">
      <c r="E106" s="71"/>
      <c r="N106" s="108"/>
      <c r="O106" s="201"/>
      <c r="P106" s="86"/>
      <c r="Q106" s="86"/>
      <c r="R106" s="86"/>
      <c r="S106" s="86"/>
      <c r="T106" s="86"/>
      <c r="U106" s="86"/>
      <c r="V106" s="86"/>
      <c r="W106" s="86"/>
      <c r="X106" s="86"/>
      <c r="Y106" s="86"/>
      <c r="Z106" s="86"/>
      <c r="AA106" s="86"/>
      <c r="AB106" s="86"/>
      <c r="AC106" s="86"/>
      <c r="AD106" s="86"/>
      <c r="AE106" s="86"/>
      <c r="AF106" s="86"/>
      <c r="AG106" s="86"/>
      <c r="AH106" s="86"/>
      <c r="AI106" s="86"/>
      <c r="AJ106" s="86"/>
    </row>
    <row r="107" spans="5:36" s="60" customFormat="1" ht="20.25">
      <c r="E107" s="71"/>
      <c r="N107" s="108"/>
      <c r="O107" s="201"/>
      <c r="P107" s="86"/>
      <c r="Q107" s="86"/>
      <c r="R107" s="86"/>
      <c r="S107" s="86"/>
      <c r="T107" s="86"/>
      <c r="U107" s="86"/>
      <c r="V107" s="86"/>
      <c r="W107" s="86"/>
      <c r="X107" s="86"/>
      <c r="Y107" s="86"/>
      <c r="Z107" s="86"/>
      <c r="AA107" s="86"/>
      <c r="AB107" s="86"/>
      <c r="AC107" s="86"/>
      <c r="AD107" s="86"/>
      <c r="AE107" s="86"/>
      <c r="AF107" s="86"/>
      <c r="AG107" s="86"/>
      <c r="AH107" s="86"/>
      <c r="AI107" s="86"/>
      <c r="AJ107" s="86"/>
    </row>
    <row r="108" spans="5:36" s="60" customFormat="1" ht="20.25">
      <c r="E108" s="71"/>
      <c r="N108" s="108"/>
      <c r="O108" s="201"/>
      <c r="P108" s="86"/>
      <c r="Q108" s="86"/>
      <c r="R108" s="86"/>
      <c r="S108" s="86"/>
      <c r="T108" s="86"/>
      <c r="U108" s="86"/>
      <c r="V108" s="86"/>
      <c r="W108" s="86"/>
      <c r="X108" s="86"/>
      <c r="Y108" s="86"/>
      <c r="Z108" s="86"/>
      <c r="AA108" s="86"/>
      <c r="AB108" s="86"/>
      <c r="AC108" s="86"/>
      <c r="AD108" s="86"/>
      <c r="AE108" s="86"/>
      <c r="AF108" s="86"/>
      <c r="AG108" s="86"/>
      <c r="AH108" s="86"/>
      <c r="AI108" s="86"/>
      <c r="AJ108" s="86"/>
    </row>
    <row r="109" spans="5:36" s="60" customFormat="1" ht="20.25">
      <c r="E109" s="71"/>
      <c r="N109" s="108"/>
      <c r="O109" s="201"/>
      <c r="P109" s="86"/>
      <c r="Q109" s="86"/>
      <c r="R109" s="86"/>
      <c r="S109" s="86"/>
      <c r="T109" s="86"/>
      <c r="U109" s="86"/>
      <c r="V109" s="86"/>
      <c r="W109" s="86"/>
      <c r="X109" s="86"/>
      <c r="Y109" s="86"/>
      <c r="Z109" s="86"/>
      <c r="AA109" s="86"/>
      <c r="AB109" s="86"/>
      <c r="AC109" s="86"/>
      <c r="AD109" s="86"/>
      <c r="AE109" s="86"/>
      <c r="AF109" s="86"/>
      <c r="AG109" s="86"/>
      <c r="AH109" s="86"/>
      <c r="AI109" s="86"/>
      <c r="AJ109" s="86"/>
    </row>
    <row r="110" spans="5:36" s="60" customFormat="1" ht="20.25">
      <c r="E110" s="71"/>
      <c r="N110" s="108"/>
      <c r="O110" s="201"/>
      <c r="P110" s="86"/>
      <c r="Q110" s="86"/>
      <c r="R110" s="86"/>
      <c r="S110" s="86"/>
      <c r="T110" s="86"/>
      <c r="U110" s="86"/>
      <c r="V110" s="86"/>
      <c r="W110" s="86"/>
      <c r="X110" s="86"/>
      <c r="Y110" s="86"/>
      <c r="Z110" s="86"/>
      <c r="AA110" s="86"/>
      <c r="AB110" s="86"/>
      <c r="AC110" s="86"/>
      <c r="AD110" s="86"/>
      <c r="AE110" s="86"/>
      <c r="AF110" s="86"/>
      <c r="AG110" s="86"/>
      <c r="AH110" s="86"/>
      <c r="AI110" s="86"/>
      <c r="AJ110" s="86"/>
    </row>
    <row r="111" spans="5:36" s="60" customFormat="1" ht="20.25">
      <c r="E111" s="71"/>
      <c r="N111" s="108"/>
      <c r="O111" s="201"/>
      <c r="P111" s="86"/>
      <c r="Q111" s="86"/>
      <c r="R111" s="86"/>
      <c r="S111" s="86"/>
      <c r="T111" s="86"/>
      <c r="U111" s="86"/>
      <c r="V111" s="86"/>
      <c r="W111" s="86"/>
      <c r="X111" s="86"/>
      <c r="Y111" s="86"/>
      <c r="Z111" s="86"/>
      <c r="AA111" s="86"/>
      <c r="AB111" s="86"/>
      <c r="AC111" s="86"/>
      <c r="AD111" s="86"/>
      <c r="AE111" s="86"/>
      <c r="AF111" s="86"/>
      <c r="AG111" s="86"/>
      <c r="AH111" s="86"/>
      <c r="AI111" s="86"/>
      <c r="AJ111" s="86"/>
    </row>
    <row r="112" spans="5:36" s="60" customFormat="1" ht="20.25">
      <c r="E112" s="71"/>
      <c r="N112" s="108"/>
      <c r="O112" s="201"/>
      <c r="P112" s="86"/>
      <c r="Q112" s="86"/>
      <c r="R112" s="86"/>
      <c r="S112" s="86"/>
      <c r="T112" s="86"/>
      <c r="U112" s="86"/>
      <c r="V112" s="86"/>
      <c r="W112" s="86"/>
      <c r="X112" s="86"/>
      <c r="Y112" s="86"/>
      <c r="Z112" s="86"/>
      <c r="AA112" s="86"/>
      <c r="AB112" s="86"/>
      <c r="AC112" s="86"/>
      <c r="AD112" s="86"/>
      <c r="AE112" s="86"/>
      <c r="AF112" s="86"/>
      <c r="AG112" s="86"/>
      <c r="AH112" s="86"/>
      <c r="AI112" s="86"/>
      <c r="AJ112" s="86"/>
    </row>
    <row r="113" spans="5:36" s="60" customFormat="1" ht="20.25">
      <c r="E113" s="71"/>
      <c r="N113" s="108"/>
      <c r="O113" s="201"/>
      <c r="P113" s="86"/>
      <c r="Q113" s="86"/>
      <c r="R113" s="86"/>
      <c r="S113" s="86"/>
      <c r="T113" s="86"/>
      <c r="U113" s="86"/>
      <c r="V113" s="86"/>
      <c r="W113" s="86"/>
      <c r="X113" s="86"/>
      <c r="Y113" s="86"/>
      <c r="Z113" s="86"/>
      <c r="AA113" s="86"/>
      <c r="AB113" s="86"/>
      <c r="AC113" s="86"/>
      <c r="AD113" s="86"/>
      <c r="AE113" s="86"/>
      <c r="AF113" s="86"/>
      <c r="AG113" s="86"/>
      <c r="AH113" s="86"/>
      <c r="AI113" s="86"/>
      <c r="AJ113" s="86"/>
    </row>
    <row r="114" spans="5:36" s="60" customFormat="1" ht="20.25">
      <c r="E114" s="71"/>
      <c r="N114" s="108"/>
      <c r="O114" s="201"/>
      <c r="P114" s="86"/>
      <c r="Q114" s="86"/>
      <c r="R114" s="86"/>
      <c r="S114" s="86"/>
      <c r="T114" s="86"/>
      <c r="U114" s="86"/>
      <c r="V114" s="86"/>
      <c r="W114" s="86"/>
      <c r="X114" s="86"/>
      <c r="Y114" s="86"/>
      <c r="Z114" s="86"/>
      <c r="AA114" s="86"/>
      <c r="AB114" s="86"/>
      <c r="AC114" s="86"/>
      <c r="AD114" s="86"/>
      <c r="AE114" s="86"/>
      <c r="AF114" s="86"/>
      <c r="AG114" s="86"/>
      <c r="AH114" s="86"/>
      <c r="AI114" s="86"/>
      <c r="AJ114" s="86"/>
    </row>
    <row r="115" spans="5:36" s="60" customFormat="1" ht="20.25">
      <c r="E115" s="71"/>
      <c r="N115" s="108"/>
      <c r="O115" s="201"/>
      <c r="P115" s="86"/>
      <c r="Q115" s="86"/>
      <c r="R115" s="86"/>
      <c r="S115" s="86"/>
      <c r="T115" s="86"/>
      <c r="U115" s="86"/>
      <c r="V115" s="86"/>
      <c r="W115" s="86"/>
      <c r="X115" s="86"/>
      <c r="Y115" s="86"/>
      <c r="Z115" s="86"/>
      <c r="AA115" s="86"/>
      <c r="AB115" s="86"/>
      <c r="AC115" s="86"/>
      <c r="AD115" s="86"/>
      <c r="AE115" s="86"/>
      <c r="AF115" s="86"/>
      <c r="AG115" s="86"/>
      <c r="AH115" s="86"/>
      <c r="AI115" s="86"/>
      <c r="AJ115" s="86"/>
    </row>
    <row r="116" spans="5:36" s="60" customFormat="1" ht="20.25">
      <c r="E116" s="71"/>
      <c r="N116" s="108"/>
      <c r="O116" s="201"/>
      <c r="P116" s="86"/>
      <c r="Q116" s="86"/>
      <c r="R116" s="86"/>
      <c r="S116" s="86"/>
      <c r="T116" s="86"/>
      <c r="U116" s="86"/>
      <c r="V116" s="86"/>
      <c r="W116" s="86"/>
      <c r="X116" s="86"/>
      <c r="Y116" s="86"/>
      <c r="Z116" s="86"/>
      <c r="AA116" s="86"/>
      <c r="AB116" s="86"/>
      <c r="AC116" s="86"/>
      <c r="AD116" s="86"/>
      <c r="AE116" s="86"/>
      <c r="AF116" s="86"/>
      <c r="AG116" s="86"/>
      <c r="AH116" s="86"/>
      <c r="AI116" s="86"/>
      <c r="AJ116" s="86"/>
    </row>
    <row r="117" spans="5:36" s="60" customFormat="1" ht="20.25">
      <c r="E117" s="71"/>
      <c r="N117" s="108"/>
      <c r="O117" s="201"/>
      <c r="P117" s="86"/>
      <c r="Q117" s="86"/>
      <c r="R117" s="86"/>
      <c r="S117" s="86"/>
      <c r="T117" s="86"/>
      <c r="U117" s="86"/>
      <c r="V117" s="86"/>
      <c r="W117" s="86"/>
      <c r="X117" s="86"/>
      <c r="Y117" s="86"/>
      <c r="Z117" s="86"/>
      <c r="AA117" s="86"/>
      <c r="AB117" s="86"/>
      <c r="AC117" s="86"/>
      <c r="AD117" s="86"/>
      <c r="AE117" s="86"/>
      <c r="AF117" s="86"/>
      <c r="AG117" s="86"/>
      <c r="AH117" s="86"/>
      <c r="AI117" s="86"/>
      <c r="AJ117" s="86"/>
    </row>
    <row r="118" spans="5:36" s="60" customFormat="1" ht="20.25">
      <c r="E118" s="71"/>
      <c r="N118" s="108"/>
      <c r="O118" s="201"/>
      <c r="P118" s="86"/>
      <c r="Q118" s="86"/>
      <c r="R118" s="86"/>
      <c r="S118" s="86"/>
      <c r="T118" s="86"/>
      <c r="U118" s="86"/>
      <c r="V118" s="86"/>
      <c r="W118" s="86"/>
      <c r="X118" s="86"/>
      <c r="Y118" s="86"/>
      <c r="Z118" s="86"/>
      <c r="AA118" s="86"/>
      <c r="AB118" s="86"/>
      <c r="AC118" s="86"/>
      <c r="AD118" s="86"/>
      <c r="AE118" s="86"/>
      <c r="AF118" s="86"/>
      <c r="AG118" s="86"/>
      <c r="AH118" s="86"/>
      <c r="AI118" s="86"/>
      <c r="AJ118" s="86"/>
    </row>
    <row r="119" spans="5:36" s="60" customFormat="1" ht="20.25">
      <c r="E119" s="71"/>
      <c r="N119" s="108"/>
      <c r="O119" s="201"/>
      <c r="P119" s="86"/>
      <c r="Q119" s="86"/>
      <c r="R119" s="86"/>
      <c r="S119" s="86"/>
      <c r="T119" s="86"/>
      <c r="U119" s="86"/>
      <c r="V119" s="86"/>
      <c r="W119" s="86"/>
      <c r="X119" s="86"/>
      <c r="Y119" s="86"/>
      <c r="Z119" s="86"/>
      <c r="AA119" s="86"/>
      <c r="AB119" s="86"/>
      <c r="AC119" s="86"/>
      <c r="AD119" s="86"/>
      <c r="AE119" s="86"/>
      <c r="AF119" s="86"/>
      <c r="AG119" s="86"/>
      <c r="AH119" s="86"/>
      <c r="AI119" s="86"/>
      <c r="AJ119" s="86"/>
    </row>
    <row r="120" spans="5:36" s="60" customFormat="1" ht="20.25">
      <c r="E120" s="71"/>
      <c r="N120" s="108"/>
      <c r="O120" s="201"/>
      <c r="P120" s="86"/>
      <c r="Q120" s="86"/>
      <c r="R120" s="86"/>
      <c r="S120" s="86"/>
      <c r="T120" s="86"/>
      <c r="U120" s="86"/>
      <c r="V120" s="86"/>
      <c r="W120" s="86"/>
      <c r="X120" s="86"/>
      <c r="Y120" s="86"/>
      <c r="Z120" s="86"/>
      <c r="AA120" s="86"/>
      <c r="AB120" s="86"/>
      <c r="AC120" s="86"/>
      <c r="AD120" s="86"/>
      <c r="AE120" s="86"/>
      <c r="AF120" s="86"/>
      <c r="AG120" s="86"/>
      <c r="AH120" s="86"/>
      <c r="AI120" s="86"/>
      <c r="AJ120" s="86"/>
    </row>
    <row r="121" spans="5:36" s="60" customFormat="1" ht="20.25">
      <c r="E121" s="71"/>
      <c r="N121" s="108"/>
      <c r="O121" s="201"/>
      <c r="P121" s="86"/>
      <c r="Q121" s="86"/>
      <c r="R121" s="86"/>
      <c r="S121" s="86"/>
      <c r="T121" s="86"/>
      <c r="U121" s="86"/>
      <c r="V121" s="86"/>
      <c r="W121" s="86"/>
      <c r="X121" s="86"/>
      <c r="Y121" s="86"/>
      <c r="Z121" s="86"/>
      <c r="AA121" s="86"/>
      <c r="AB121" s="86"/>
      <c r="AC121" s="86"/>
      <c r="AD121" s="86"/>
      <c r="AE121" s="86"/>
      <c r="AF121" s="86"/>
      <c r="AG121" s="86"/>
      <c r="AH121" s="86"/>
      <c r="AI121" s="86"/>
      <c r="AJ121" s="86"/>
    </row>
    <row r="122" spans="5:36" s="60" customFormat="1" ht="20.25">
      <c r="E122" s="71"/>
      <c r="N122" s="108"/>
      <c r="O122" s="201"/>
      <c r="P122" s="86"/>
      <c r="Q122" s="86"/>
      <c r="R122" s="86"/>
      <c r="S122" s="86"/>
      <c r="T122" s="86"/>
      <c r="U122" s="86"/>
      <c r="V122" s="86"/>
      <c r="W122" s="86"/>
      <c r="X122" s="86"/>
      <c r="Y122" s="86"/>
      <c r="Z122" s="86"/>
      <c r="AA122" s="86"/>
      <c r="AB122" s="86"/>
      <c r="AC122" s="86"/>
      <c r="AD122" s="86"/>
      <c r="AE122" s="86"/>
      <c r="AF122" s="86"/>
      <c r="AG122" s="86"/>
      <c r="AH122" s="86"/>
      <c r="AI122" s="86"/>
      <c r="AJ122" s="86"/>
    </row>
    <row r="123" spans="5:36" s="60" customFormat="1" ht="20.25">
      <c r="E123" s="71"/>
      <c r="N123" s="108"/>
      <c r="O123" s="201"/>
      <c r="P123" s="86"/>
      <c r="Q123" s="86"/>
      <c r="R123" s="86"/>
      <c r="S123" s="86"/>
      <c r="T123" s="86"/>
      <c r="U123" s="86"/>
      <c r="V123" s="86"/>
      <c r="W123" s="86"/>
      <c r="X123" s="86"/>
      <c r="Y123" s="86"/>
      <c r="Z123" s="86"/>
      <c r="AA123" s="86"/>
      <c r="AB123" s="86"/>
      <c r="AC123" s="86"/>
      <c r="AD123" s="86"/>
      <c r="AE123" s="86"/>
      <c r="AF123" s="86"/>
      <c r="AG123" s="86"/>
      <c r="AH123" s="86"/>
      <c r="AI123" s="86"/>
      <c r="AJ123" s="86"/>
    </row>
    <row r="124" spans="5:36" s="60" customFormat="1" ht="20.25">
      <c r="E124" s="71"/>
      <c r="N124" s="108"/>
      <c r="O124" s="201"/>
      <c r="P124" s="86"/>
      <c r="Q124" s="86"/>
      <c r="R124" s="86"/>
      <c r="S124" s="86"/>
      <c r="T124" s="86"/>
      <c r="U124" s="86"/>
      <c r="V124" s="86"/>
      <c r="W124" s="86"/>
      <c r="X124" s="86"/>
      <c r="Y124" s="86"/>
      <c r="Z124" s="86"/>
      <c r="AA124" s="86"/>
      <c r="AB124" s="86"/>
      <c r="AC124" s="86"/>
      <c r="AD124" s="86"/>
      <c r="AE124" s="86"/>
      <c r="AF124" s="86"/>
      <c r="AG124" s="86"/>
      <c r="AH124" s="86"/>
      <c r="AI124" s="86"/>
      <c r="AJ124" s="86"/>
    </row>
    <row r="125" spans="5:36" s="60" customFormat="1" ht="20.25">
      <c r="E125" s="71"/>
      <c r="N125" s="108"/>
      <c r="O125" s="201"/>
      <c r="P125" s="86"/>
      <c r="Q125" s="86"/>
      <c r="R125" s="86"/>
      <c r="S125" s="86"/>
      <c r="T125" s="86"/>
      <c r="U125" s="86"/>
      <c r="V125" s="86"/>
      <c r="W125" s="86"/>
      <c r="X125" s="86"/>
      <c r="Y125" s="86"/>
      <c r="Z125" s="86"/>
      <c r="AA125" s="86"/>
      <c r="AB125" s="86"/>
      <c r="AC125" s="86"/>
      <c r="AD125" s="86"/>
      <c r="AE125" s="86"/>
      <c r="AF125" s="86"/>
      <c r="AG125" s="86"/>
      <c r="AH125" s="86"/>
      <c r="AI125" s="86"/>
      <c r="AJ125" s="86"/>
    </row>
    <row r="126" spans="5:36" s="60" customFormat="1" ht="20.25">
      <c r="E126" s="71"/>
      <c r="N126" s="108"/>
      <c r="O126" s="201"/>
      <c r="P126" s="86"/>
      <c r="Q126" s="86"/>
      <c r="R126" s="86"/>
      <c r="S126" s="86"/>
      <c r="T126" s="86"/>
      <c r="U126" s="86"/>
      <c r="V126" s="86"/>
      <c r="W126" s="86"/>
      <c r="X126" s="86"/>
      <c r="Y126" s="86"/>
      <c r="Z126" s="86"/>
      <c r="AA126" s="86"/>
      <c r="AB126" s="86"/>
      <c r="AC126" s="86"/>
      <c r="AD126" s="86"/>
      <c r="AE126" s="86"/>
      <c r="AF126" s="86"/>
      <c r="AG126" s="86"/>
      <c r="AH126" s="86"/>
      <c r="AI126" s="86"/>
      <c r="AJ126" s="86"/>
    </row>
    <row r="127" spans="5:36" s="60" customFormat="1" ht="20.25">
      <c r="E127" s="71"/>
      <c r="N127" s="108"/>
      <c r="O127" s="201"/>
      <c r="P127" s="86"/>
      <c r="Q127" s="86"/>
      <c r="R127" s="86"/>
      <c r="S127" s="86"/>
      <c r="T127" s="86"/>
      <c r="U127" s="86"/>
      <c r="V127" s="86"/>
      <c r="W127" s="86"/>
      <c r="X127" s="86"/>
      <c r="Y127" s="86"/>
      <c r="Z127" s="86"/>
      <c r="AA127" s="86"/>
      <c r="AB127" s="86"/>
      <c r="AC127" s="86"/>
      <c r="AD127" s="86"/>
      <c r="AE127" s="86"/>
      <c r="AF127" s="86"/>
      <c r="AG127" s="86"/>
      <c r="AH127" s="86"/>
      <c r="AI127" s="86"/>
      <c r="AJ127" s="86"/>
    </row>
    <row r="128" spans="5:36" s="60" customFormat="1" ht="20.25">
      <c r="E128" s="71"/>
      <c r="N128" s="108"/>
      <c r="O128" s="201"/>
      <c r="P128" s="86"/>
      <c r="Q128" s="86"/>
      <c r="R128" s="86"/>
      <c r="S128" s="86"/>
      <c r="T128" s="86"/>
      <c r="U128" s="86"/>
      <c r="V128" s="86"/>
      <c r="W128" s="86"/>
      <c r="X128" s="86"/>
      <c r="Y128" s="86"/>
      <c r="Z128" s="86"/>
      <c r="AA128" s="86"/>
      <c r="AB128" s="86"/>
      <c r="AC128" s="86"/>
      <c r="AD128" s="86"/>
      <c r="AE128" s="86"/>
      <c r="AF128" s="86"/>
      <c r="AG128" s="86"/>
      <c r="AH128" s="86"/>
      <c r="AI128" s="86"/>
      <c r="AJ128" s="86"/>
    </row>
    <row r="129" spans="5:36" s="60" customFormat="1" ht="20.25">
      <c r="E129" s="71"/>
      <c r="N129" s="108"/>
      <c r="O129" s="201"/>
      <c r="P129" s="86"/>
      <c r="Q129" s="86"/>
      <c r="R129" s="86"/>
      <c r="S129" s="86"/>
      <c r="T129" s="86"/>
      <c r="U129" s="86"/>
      <c r="V129" s="86"/>
      <c r="W129" s="86"/>
      <c r="X129" s="86"/>
      <c r="Y129" s="86"/>
      <c r="Z129" s="86"/>
      <c r="AA129" s="86"/>
      <c r="AB129" s="86"/>
      <c r="AC129" s="86"/>
      <c r="AD129" s="86"/>
      <c r="AE129" s="86"/>
      <c r="AF129" s="86"/>
      <c r="AG129" s="86"/>
      <c r="AH129" s="86"/>
      <c r="AI129" s="86"/>
      <c r="AJ129" s="86"/>
    </row>
    <row r="130" spans="5:36" s="60" customFormat="1" ht="20.25">
      <c r="E130" s="71"/>
      <c r="N130" s="108"/>
      <c r="O130" s="201"/>
      <c r="P130" s="86"/>
      <c r="Q130" s="86"/>
      <c r="R130" s="86"/>
      <c r="S130" s="86"/>
      <c r="T130" s="86"/>
      <c r="U130" s="86"/>
      <c r="V130" s="86"/>
      <c r="W130" s="86"/>
      <c r="X130" s="86"/>
      <c r="Y130" s="86"/>
      <c r="Z130" s="86"/>
      <c r="AA130" s="86"/>
      <c r="AB130" s="86"/>
      <c r="AC130" s="86"/>
      <c r="AD130" s="86"/>
      <c r="AE130" s="86"/>
      <c r="AF130" s="86"/>
      <c r="AG130" s="86"/>
      <c r="AH130" s="86"/>
      <c r="AI130" s="86"/>
      <c r="AJ130" s="86"/>
    </row>
    <row r="131" spans="5:36" s="60" customFormat="1" ht="20.25">
      <c r="E131" s="71"/>
      <c r="N131" s="108"/>
      <c r="O131" s="201"/>
      <c r="P131" s="86"/>
      <c r="Q131" s="86"/>
      <c r="R131" s="86"/>
      <c r="S131" s="86"/>
      <c r="T131" s="86"/>
      <c r="U131" s="86"/>
      <c r="V131" s="86"/>
      <c r="W131" s="86"/>
      <c r="X131" s="86"/>
      <c r="Y131" s="86"/>
      <c r="Z131" s="86"/>
      <c r="AA131" s="86"/>
      <c r="AB131" s="86"/>
      <c r="AC131" s="86"/>
      <c r="AD131" s="86"/>
      <c r="AE131" s="86"/>
      <c r="AF131" s="86"/>
      <c r="AG131" s="86"/>
      <c r="AH131" s="86"/>
      <c r="AI131" s="86"/>
      <c r="AJ131" s="86"/>
    </row>
    <row r="132" spans="5:36" s="60" customFormat="1" ht="20.25">
      <c r="E132" s="71"/>
      <c r="N132" s="108"/>
      <c r="O132" s="201"/>
      <c r="P132" s="86"/>
      <c r="Q132" s="86"/>
      <c r="R132" s="86"/>
      <c r="S132" s="86"/>
      <c r="T132" s="86"/>
      <c r="U132" s="86"/>
      <c r="V132" s="86"/>
      <c r="W132" s="86"/>
      <c r="X132" s="86"/>
      <c r="Y132" s="86"/>
      <c r="Z132" s="86"/>
      <c r="AA132" s="86"/>
      <c r="AB132" s="86"/>
      <c r="AC132" s="86"/>
      <c r="AD132" s="86"/>
      <c r="AE132" s="86"/>
      <c r="AF132" s="86"/>
      <c r="AG132" s="86"/>
      <c r="AH132" s="86"/>
      <c r="AI132" s="86"/>
      <c r="AJ132" s="86"/>
    </row>
    <row r="133" spans="5:36" s="60" customFormat="1" ht="20.25">
      <c r="E133" s="71"/>
      <c r="N133" s="108"/>
      <c r="O133" s="201"/>
      <c r="P133" s="86"/>
      <c r="Q133" s="86"/>
      <c r="R133" s="86"/>
      <c r="S133" s="86"/>
      <c r="T133" s="86"/>
      <c r="U133" s="86"/>
      <c r="V133" s="86"/>
      <c r="W133" s="86"/>
      <c r="X133" s="86"/>
      <c r="Y133" s="86"/>
      <c r="Z133" s="86"/>
      <c r="AA133" s="86"/>
      <c r="AB133" s="86"/>
      <c r="AC133" s="86"/>
      <c r="AD133" s="86"/>
      <c r="AE133" s="86"/>
      <c r="AF133" s="86"/>
      <c r="AG133" s="86"/>
      <c r="AH133" s="86"/>
      <c r="AI133" s="86"/>
      <c r="AJ133" s="86"/>
    </row>
    <row r="134" spans="5:36" s="60" customFormat="1" ht="20.25">
      <c r="E134" s="71"/>
      <c r="N134" s="108"/>
      <c r="O134" s="201"/>
      <c r="P134" s="86"/>
      <c r="Q134" s="86"/>
      <c r="R134" s="86"/>
      <c r="S134" s="86"/>
      <c r="T134" s="86"/>
      <c r="U134" s="86"/>
      <c r="V134" s="86"/>
      <c r="W134" s="86"/>
      <c r="X134" s="86"/>
      <c r="Y134" s="86"/>
      <c r="Z134" s="86"/>
      <c r="AA134" s="86"/>
      <c r="AB134" s="86"/>
      <c r="AC134" s="86"/>
      <c r="AD134" s="86"/>
      <c r="AE134" s="86"/>
      <c r="AF134" s="86"/>
      <c r="AG134" s="86"/>
      <c r="AH134" s="86"/>
      <c r="AI134" s="86"/>
      <c r="AJ134" s="86"/>
    </row>
    <row r="135" spans="5:36" s="60" customFormat="1" ht="20.25">
      <c r="E135" s="71"/>
      <c r="N135" s="108"/>
      <c r="O135" s="201"/>
      <c r="P135" s="86"/>
      <c r="Q135" s="86"/>
      <c r="R135" s="86"/>
      <c r="S135" s="86"/>
      <c r="T135" s="86"/>
      <c r="U135" s="86"/>
      <c r="V135" s="86"/>
      <c r="W135" s="86"/>
      <c r="X135" s="86"/>
      <c r="Y135" s="86"/>
      <c r="Z135" s="86"/>
      <c r="AA135" s="86"/>
      <c r="AB135" s="86"/>
      <c r="AC135" s="86"/>
      <c r="AD135" s="86"/>
      <c r="AE135" s="86"/>
      <c r="AF135" s="86"/>
      <c r="AG135" s="86"/>
      <c r="AH135" s="86"/>
      <c r="AI135" s="86"/>
      <c r="AJ135" s="86"/>
    </row>
    <row r="136" spans="5:36" s="60" customFormat="1" ht="20.25">
      <c r="E136" s="71"/>
      <c r="N136" s="108"/>
      <c r="O136" s="201"/>
      <c r="P136" s="86"/>
      <c r="Q136" s="86"/>
      <c r="R136" s="86"/>
      <c r="S136" s="86"/>
      <c r="T136" s="86"/>
      <c r="U136" s="86"/>
      <c r="V136" s="86"/>
      <c r="W136" s="86"/>
      <c r="X136" s="86"/>
      <c r="Y136" s="86"/>
      <c r="Z136" s="86"/>
      <c r="AA136" s="86"/>
      <c r="AB136" s="86"/>
      <c r="AC136" s="86"/>
      <c r="AD136" s="86"/>
      <c r="AE136" s="86"/>
      <c r="AF136" s="86"/>
      <c r="AG136" s="86"/>
      <c r="AH136" s="86"/>
      <c r="AI136" s="86"/>
      <c r="AJ136" s="86"/>
    </row>
    <row r="137" spans="5:36" s="60" customFormat="1" ht="20.25">
      <c r="E137" s="71"/>
      <c r="N137" s="108"/>
      <c r="O137" s="201"/>
      <c r="P137" s="86"/>
      <c r="Q137" s="86"/>
      <c r="R137" s="86"/>
      <c r="S137" s="86"/>
      <c r="T137" s="86"/>
      <c r="U137" s="86"/>
      <c r="V137" s="86"/>
      <c r="W137" s="86"/>
      <c r="X137" s="86"/>
      <c r="Y137" s="86"/>
      <c r="Z137" s="86"/>
      <c r="AA137" s="86"/>
      <c r="AB137" s="86"/>
      <c r="AC137" s="86"/>
      <c r="AD137" s="86"/>
      <c r="AE137" s="86"/>
      <c r="AF137" s="86"/>
      <c r="AG137" s="86"/>
      <c r="AH137" s="86"/>
      <c r="AI137" s="86"/>
      <c r="AJ137" s="86"/>
    </row>
    <row r="138" spans="5:36" s="60" customFormat="1" ht="20.25">
      <c r="E138" s="71"/>
      <c r="N138" s="108"/>
      <c r="O138" s="201"/>
      <c r="P138" s="86"/>
      <c r="Q138" s="86"/>
      <c r="R138" s="86"/>
      <c r="S138" s="86"/>
      <c r="T138" s="86"/>
      <c r="U138" s="86"/>
      <c r="V138" s="86"/>
      <c r="W138" s="86"/>
      <c r="X138" s="86"/>
      <c r="Y138" s="86"/>
      <c r="Z138" s="86"/>
      <c r="AA138" s="86"/>
      <c r="AB138" s="86"/>
      <c r="AC138" s="86"/>
      <c r="AD138" s="86"/>
      <c r="AE138" s="86"/>
      <c r="AF138" s="86"/>
      <c r="AG138" s="86"/>
      <c r="AH138" s="86"/>
      <c r="AI138" s="86"/>
      <c r="AJ138" s="86"/>
    </row>
    <row r="139" spans="5:36" s="60" customFormat="1" ht="20.25">
      <c r="E139" s="71"/>
      <c r="N139" s="108"/>
      <c r="O139" s="201"/>
      <c r="P139" s="86"/>
      <c r="Q139" s="86"/>
      <c r="R139" s="86"/>
      <c r="S139" s="86"/>
      <c r="T139" s="86"/>
      <c r="U139" s="86"/>
      <c r="V139" s="86"/>
      <c r="W139" s="86"/>
      <c r="X139" s="86"/>
      <c r="Y139" s="86"/>
      <c r="Z139" s="86"/>
      <c r="AA139" s="86"/>
      <c r="AB139" s="86"/>
      <c r="AC139" s="86"/>
      <c r="AD139" s="86"/>
      <c r="AE139" s="86"/>
      <c r="AF139" s="86"/>
      <c r="AG139" s="86"/>
      <c r="AH139" s="86"/>
      <c r="AI139" s="86"/>
      <c r="AJ139" s="86"/>
    </row>
    <row r="140" spans="5:36" s="60" customFormat="1" ht="20.25">
      <c r="E140" s="71"/>
      <c r="N140" s="108"/>
      <c r="O140" s="201"/>
      <c r="P140" s="86"/>
      <c r="Q140" s="86"/>
      <c r="R140" s="86"/>
      <c r="S140" s="86"/>
      <c r="T140" s="86"/>
      <c r="U140" s="86"/>
      <c r="V140" s="86"/>
      <c r="W140" s="86"/>
      <c r="X140" s="86"/>
      <c r="Y140" s="86"/>
      <c r="Z140" s="86"/>
      <c r="AA140" s="86"/>
      <c r="AB140" s="86"/>
      <c r="AC140" s="86"/>
      <c r="AD140" s="86"/>
      <c r="AE140" s="86"/>
      <c r="AF140" s="86"/>
      <c r="AG140" s="86"/>
      <c r="AH140" s="86"/>
      <c r="AI140" s="86"/>
      <c r="AJ140" s="86"/>
    </row>
    <row r="141" spans="5:36" s="60" customFormat="1" ht="20.25">
      <c r="E141" s="71"/>
      <c r="N141" s="108"/>
      <c r="O141" s="201"/>
      <c r="P141" s="86"/>
      <c r="Q141" s="86"/>
      <c r="R141" s="86"/>
      <c r="S141" s="86"/>
      <c r="T141" s="86"/>
      <c r="U141" s="86"/>
      <c r="V141" s="86"/>
      <c r="W141" s="86"/>
      <c r="X141" s="86"/>
      <c r="Y141" s="86"/>
      <c r="Z141" s="86"/>
      <c r="AA141" s="86"/>
      <c r="AB141" s="86"/>
      <c r="AC141" s="86"/>
      <c r="AD141" s="86"/>
      <c r="AE141" s="86"/>
      <c r="AF141" s="86"/>
      <c r="AG141" s="86"/>
      <c r="AH141" s="86"/>
      <c r="AI141" s="86"/>
      <c r="AJ141" s="86"/>
    </row>
    <row r="142" spans="5:36" s="60" customFormat="1" ht="20.25">
      <c r="E142" s="71"/>
      <c r="N142" s="108"/>
      <c r="O142" s="201"/>
      <c r="P142" s="86"/>
      <c r="Q142" s="86"/>
      <c r="R142" s="86"/>
      <c r="S142" s="86"/>
      <c r="T142" s="86"/>
      <c r="U142" s="86"/>
      <c r="V142" s="86"/>
      <c r="W142" s="86"/>
      <c r="X142" s="86"/>
      <c r="Y142" s="86"/>
      <c r="Z142" s="86"/>
      <c r="AA142" s="86"/>
      <c r="AB142" s="86"/>
      <c r="AC142" s="86"/>
      <c r="AD142" s="86"/>
      <c r="AE142" s="86"/>
      <c r="AF142" s="86"/>
      <c r="AG142" s="86"/>
      <c r="AH142" s="86"/>
      <c r="AI142" s="86"/>
      <c r="AJ142" s="86"/>
    </row>
    <row r="143" spans="5:36" s="60" customFormat="1" ht="20.25">
      <c r="E143" s="71"/>
      <c r="N143" s="108"/>
      <c r="O143" s="201"/>
      <c r="P143" s="86"/>
      <c r="Q143" s="86"/>
      <c r="R143" s="86"/>
      <c r="S143" s="86"/>
      <c r="T143" s="86"/>
      <c r="U143" s="86"/>
      <c r="V143" s="86"/>
      <c r="W143" s="86"/>
      <c r="X143" s="86"/>
      <c r="Y143" s="86"/>
      <c r="Z143" s="86"/>
      <c r="AA143" s="86"/>
      <c r="AB143" s="86"/>
      <c r="AC143" s="86"/>
      <c r="AD143" s="86"/>
      <c r="AE143" s="86"/>
      <c r="AF143" s="86"/>
      <c r="AG143" s="86"/>
      <c r="AH143" s="86"/>
      <c r="AI143" s="86"/>
      <c r="AJ143" s="86"/>
    </row>
    <row r="144" spans="5:36" s="60" customFormat="1" ht="20.25">
      <c r="E144" s="71"/>
      <c r="N144" s="108"/>
      <c r="O144" s="201"/>
      <c r="P144" s="86"/>
      <c r="Q144" s="86"/>
      <c r="R144" s="86"/>
      <c r="S144" s="86"/>
      <c r="T144" s="86"/>
      <c r="U144" s="86"/>
      <c r="V144" s="86"/>
      <c r="W144" s="86"/>
      <c r="X144" s="86"/>
      <c r="Y144" s="86"/>
      <c r="Z144" s="86"/>
      <c r="AA144" s="86"/>
      <c r="AB144" s="86"/>
      <c r="AC144" s="86"/>
      <c r="AD144" s="86"/>
      <c r="AE144" s="86"/>
      <c r="AF144" s="86"/>
      <c r="AG144" s="86"/>
      <c r="AH144" s="86"/>
      <c r="AI144" s="86"/>
      <c r="AJ144" s="86"/>
    </row>
    <row r="145" spans="5:36" s="60" customFormat="1" ht="20.25">
      <c r="E145" s="71"/>
      <c r="N145" s="108"/>
      <c r="O145" s="201"/>
      <c r="P145" s="86"/>
      <c r="Q145" s="86"/>
      <c r="R145" s="86"/>
      <c r="S145" s="86"/>
      <c r="T145" s="86"/>
      <c r="U145" s="86"/>
      <c r="V145" s="86"/>
      <c r="W145" s="86"/>
      <c r="X145" s="86"/>
      <c r="Y145" s="86"/>
      <c r="Z145" s="86"/>
      <c r="AA145" s="86"/>
      <c r="AB145" s="86"/>
      <c r="AC145" s="86"/>
      <c r="AD145" s="86"/>
      <c r="AE145" s="86"/>
      <c r="AF145" s="86"/>
      <c r="AG145" s="86"/>
      <c r="AH145" s="86"/>
      <c r="AI145" s="86"/>
      <c r="AJ145" s="86"/>
    </row>
    <row r="146" spans="5:36" s="60" customFormat="1" ht="20.25">
      <c r="E146" s="71"/>
      <c r="N146" s="108"/>
      <c r="O146" s="201"/>
      <c r="P146" s="86"/>
      <c r="Q146" s="86"/>
      <c r="R146" s="86"/>
      <c r="S146" s="86"/>
      <c r="T146" s="86"/>
      <c r="U146" s="86"/>
      <c r="V146" s="86"/>
      <c r="W146" s="86"/>
      <c r="X146" s="86"/>
      <c r="Y146" s="86"/>
      <c r="Z146" s="86"/>
      <c r="AA146" s="86"/>
      <c r="AB146" s="86"/>
      <c r="AC146" s="86"/>
      <c r="AD146" s="86"/>
      <c r="AE146" s="86"/>
      <c r="AF146" s="86"/>
      <c r="AG146" s="86"/>
      <c r="AH146" s="86"/>
      <c r="AI146" s="86"/>
      <c r="AJ146" s="86"/>
    </row>
    <row r="147" spans="5:36" s="60" customFormat="1" ht="20.25">
      <c r="E147" s="71"/>
      <c r="N147" s="108"/>
      <c r="O147" s="201"/>
      <c r="P147" s="86"/>
      <c r="Q147" s="86"/>
      <c r="R147" s="86"/>
      <c r="S147" s="86"/>
      <c r="T147" s="86"/>
      <c r="U147" s="86"/>
      <c r="V147" s="86"/>
      <c r="W147" s="86"/>
      <c r="X147" s="86"/>
      <c r="Y147" s="86"/>
      <c r="Z147" s="86"/>
      <c r="AA147" s="86"/>
      <c r="AB147" s="86"/>
      <c r="AC147" s="86"/>
      <c r="AD147" s="86"/>
      <c r="AE147" s="86"/>
      <c r="AF147" s="86"/>
      <c r="AG147" s="86"/>
      <c r="AH147" s="86"/>
      <c r="AI147" s="86"/>
      <c r="AJ147" s="86"/>
    </row>
    <row r="148" spans="5:36" s="60" customFormat="1" ht="20.25">
      <c r="E148" s="71"/>
      <c r="N148" s="108"/>
      <c r="O148" s="201"/>
      <c r="P148" s="86"/>
      <c r="Q148" s="86"/>
      <c r="R148" s="86"/>
      <c r="S148" s="86"/>
      <c r="T148" s="86"/>
      <c r="U148" s="86"/>
      <c r="V148" s="86"/>
      <c r="W148" s="86"/>
      <c r="X148" s="86"/>
      <c r="Y148" s="86"/>
      <c r="Z148" s="86"/>
      <c r="AA148" s="86"/>
      <c r="AB148" s="86"/>
      <c r="AC148" s="86"/>
      <c r="AD148" s="86"/>
      <c r="AE148" s="86"/>
      <c r="AF148" s="86"/>
      <c r="AG148" s="86"/>
      <c r="AH148" s="86"/>
      <c r="AI148" s="86"/>
      <c r="AJ148" s="86"/>
    </row>
    <row r="149" spans="5:36" s="60" customFormat="1" ht="20.25">
      <c r="E149" s="71"/>
      <c r="N149" s="108"/>
      <c r="O149" s="201"/>
      <c r="P149" s="86"/>
      <c r="Q149" s="86"/>
      <c r="R149" s="86"/>
      <c r="S149" s="86"/>
      <c r="T149" s="86"/>
      <c r="U149" s="86"/>
      <c r="V149" s="86"/>
      <c r="W149" s="86"/>
      <c r="X149" s="86"/>
      <c r="Y149" s="86"/>
      <c r="Z149" s="86"/>
      <c r="AA149" s="86"/>
      <c r="AB149" s="86"/>
      <c r="AC149" s="86"/>
      <c r="AD149" s="86"/>
      <c r="AE149" s="86"/>
      <c r="AF149" s="86"/>
      <c r="AG149" s="86"/>
      <c r="AH149" s="86"/>
      <c r="AI149" s="86"/>
      <c r="AJ149" s="86"/>
    </row>
    <row r="150" spans="5:36" s="60" customFormat="1" ht="20.25">
      <c r="E150" s="71"/>
      <c r="N150" s="108"/>
      <c r="O150" s="201"/>
      <c r="P150" s="86"/>
      <c r="Q150" s="86"/>
      <c r="R150" s="86"/>
      <c r="S150" s="86"/>
      <c r="T150" s="86"/>
      <c r="U150" s="86"/>
      <c r="V150" s="86"/>
      <c r="W150" s="86"/>
      <c r="X150" s="86"/>
      <c r="Y150" s="86"/>
      <c r="Z150" s="86"/>
      <c r="AA150" s="86"/>
      <c r="AB150" s="86"/>
      <c r="AC150" s="86"/>
      <c r="AD150" s="86"/>
      <c r="AE150" s="86"/>
      <c r="AF150" s="86"/>
      <c r="AG150" s="86"/>
      <c r="AH150" s="86"/>
      <c r="AI150" s="86"/>
      <c r="AJ150" s="86"/>
    </row>
    <row r="151" spans="5:36" s="60" customFormat="1" ht="20.25">
      <c r="E151" s="71"/>
      <c r="N151" s="108"/>
      <c r="O151" s="201"/>
      <c r="P151" s="86"/>
      <c r="Q151" s="86"/>
      <c r="R151" s="86"/>
      <c r="S151" s="86"/>
      <c r="T151" s="86"/>
      <c r="U151" s="86"/>
      <c r="V151" s="86"/>
      <c r="W151" s="86"/>
      <c r="X151" s="86"/>
      <c r="Y151" s="86"/>
      <c r="Z151" s="86"/>
      <c r="AA151" s="86"/>
      <c r="AB151" s="86"/>
      <c r="AC151" s="86"/>
      <c r="AD151" s="86"/>
      <c r="AE151" s="86"/>
      <c r="AF151" s="86"/>
      <c r="AG151" s="86"/>
      <c r="AH151" s="86"/>
      <c r="AI151" s="86"/>
      <c r="AJ151" s="86"/>
    </row>
    <row r="152" spans="5:36" s="60" customFormat="1" ht="20.25">
      <c r="E152" s="71"/>
      <c r="N152" s="108"/>
      <c r="O152" s="201"/>
      <c r="P152" s="86"/>
      <c r="Q152" s="86"/>
      <c r="R152" s="86"/>
      <c r="S152" s="86"/>
      <c r="T152" s="86"/>
      <c r="U152" s="86"/>
      <c r="V152" s="86"/>
      <c r="W152" s="86"/>
      <c r="X152" s="86"/>
      <c r="Y152" s="86"/>
      <c r="Z152" s="86"/>
      <c r="AA152" s="86"/>
      <c r="AB152" s="86"/>
      <c r="AC152" s="86"/>
      <c r="AD152" s="86"/>
      <c r="AE152" s="86"/>
      <c r="AF152" s="86"/>
      <c r="AG152" s="86"/>
      <c r="AH152" s="86"/>
      <c r="AI152" s="86"/>
      <c r="AJ152" s="86"/>
    </row>
    <row r="153" spans="5:36" s="60" customFormat="1" ht="20.25">
      <c r="E153" s="71"/>
      <c r="N153" s="108"/>
      <c r="O153" s="201"/>
      <c r="P153" s="86"/>
      <c r="Q153" s="86"/>
      <c r="R153" s="86"/>
      <c r="S153" s="86"/>
      <c r="T153" s="86"/>
      <c r="U153" s="86"/>
      <c r="V153" s="86"/>
      <c r="W153" s="86"/>
      <c r="X153" s="86"/>
      <c r="Y153" s="86"/>
      <c r="Z153" s="86"/>
      <c r="AA153" s="86"/>
      <c r="AB153" s="86"/>
      <c r="AC153" s="86"/>
      <c r="AD153" s="86"/>
      <c r="AE153" s="86"/>
      <c r="AF153" s="86"/>
      <c r="AG153" s="86"/>
      <c r="AH153" s="86"/>
      <c r="AI153" s="86"/>
      <c r="AJ153" s="86"/>
    </row>
    <row r="154" spans="5:36" s="60" customFormat="1" ht="20.25">
      <c r="E154" s="71"/>
      <c r="N154" s="108"/>
      <c r="O154" s="201"/>
      <c r="P154" s="86"/>
      <c r="Q154" s="86"/>
      <c r="R154" s="86"/>
      <c r="S154" s="86"/>
      <c r="T154" s="86"/>
      <c r="U154" s="86"/>
      <c r="V154" s="86"/>
      <c r="W154" s="86"/>
      <c r="X154" s="86"/>
      <c r="Y154" s="86"/>
      <c r="Z154" s="86"/>
      <c r="AA154" s="86"/>
      <c r="AB154" s="86"/>
      <c r="AC154" s="86"/>
      <c r="AD154" s="86"/>
      <c r="AE154" s="86"/>
      <c r="AF154" s="86"/>
      <c r="AG154" s="86"/>
      <c r="AH154" s="86"/>
      <c r="AI154" s="86"/>
      <c r="AJ154" s="86"/>
    </row>
    <row r="155" spans="5:36" s="60" customFormat="1" ht="20.25">
      <c r="E155" s="71"/>
      <c r="N155" s="108"/>
      <c r="O155" s="201"/>
      <c r="P155" s="86"/>
      <c r="Q155" s="86"/>
      <c r="R155" s="86"/>
      <c r="S155" s="86"/>
      <c r="T155" s="86"/>
      <c r="U155" s="86"/>
      <c r="V155" s="86"/>
      <c r="W155" s="86"/>
      <c r="X155" s="86"/>
      <c r="Y155" s="86"/>
      <c r="Z155" s="86"/>
      <c r="AA155" s="86"/>
      <c r="AB155" s="86"/>
      <c r="AC155" s="86"/>
      <c r="AD155" s="86"/>
      <c r="AE155" s="86"/>
      <c r="AF155" s="86"/>
      <c r="AG155" s="86"/>
      <c r="AH155" s="86"/>
      <c r="AI155" s="86"/>
      <c r="AJ155" s="86"/>
    </row>
    <row r="156" spans="5:36" s="60" customFormat="1" ht="20.25">
      <c r="E156" s="71"/>
      <c r="N156" s="108"/>
      <c r="O156" s="201"/>
      <c r="P156" s="86"/>
      <c r="Q156" s="86"/>
      <c r="R156" s="86"/>
      <c r="S156" s="86"/>
      <c r="T156" s="86"/>
      <c r="U156" s="86"/>
      <c r="V156" s="86"/>
      <c r="W156" s="86"/>
      <c r="X156" s="86"/>
      <c r="Y156" s="86"/>
      <c r="Z156" s="86"/>
      <c r="AA156" s="86"/>
      <c r="AB156" s="86"/>
      <c r="AC156" s="86"/>
      <c r="AD156" s="86"/>
      <c r="AE156" s="86"/>
      <c r="AF156" s="86"/>
      <c r="AG156" s="86"/>
      <c r="AH156" s="86"/>
      <c r="AI156" s="86"/>
      <c r="AJ156" s="86"/>
    </row>
    <row r="157" spans="5:36" s="60" customFormat="1" ht="20.25">
      <c r="E157" s="71"/>
      <c r="N157" s="108"/>
      <c r="O157" s="201"/>
      <c r="P157" s="86"/>
      <c r="Q157" s="86"/>
      <c r="R157" s="86"/>
      <c r="S157" s="86"/>
      <c r="T157" s="86"/>
      <c r="U157" s="86"/>
      <c r="V157" s="86"/>
      <c r="W157" s="86"/>
      <c r="X157" s="86"/>
      <c r="Y157" s="86"/>
      <c r="Z157" s="86"/>
      <c r="AA157" s="86"/>
      <c r="AB157" s="86"/>
      <c r="AC157" s="86"/>
      <c r="AD157" s="86"/>
      <c r="AE157" s="86"/>
      <c r="AF157" s="86"/>
      <c r="AG157" s="86"/>
      <c r="AH157" s="86"/>
      <c r="AI157" s="86"/>
      <c r="AJ157" s="86"/>
    </row>
    <row r="158" spans="5:36" s="60" customFormat="1" ht="20.25">
      <c r="E158" s="71"/>
      <c r="N158" s="108"/>
      <c r="O158" s="201"/>
      <c r="P158" s="86"/>
      <c r="Q158" s="86"/>
      <c r="R158" s="86"/>
      <c r="S158" s="86"/>
      <c r="T158" s="86"/>
      <c r="U158" s="86"/>
      <c r="V158" s="86"/>
      <c r="W158" s="86"/>
      <c r="X158" s="86"/>
      <c r="Y158" s="86"/>
      <c r="Z158" s="86"/>
      <c r="AA158" s="86"/>
      <c r="AB158" s="86"/>
      <c r="AC158" s="86"/>
      <c r="AD158" s="86"/>
      <c r="AE158" s="86"/>
      <c r="AF158" s="86"/>
      <c r="AG158" s="86"/>
      <c r="AH158" s="86"/>
      <c r="AI158" s="86"/>
      <c r="AJ158" s="86"/>
    </row>
    <row r="159" spans="5:36" s="60" customFormat="1" ht="20.25">
      <c r="E159" s="71"/>
      <c r="N159" s="108"/>
      <c r="O159" s="201"/>
      <c r="P159" s="86"/>
      <c r="Q159" s="86"/>
      <c r="R159" s="86"/>
      <c r="S159" s="86"/>
      <c r="T159" s="86"/>
      <c r="U159" s="86"/>
      <c r="V159" s="86"/>
      <c r="W159" s="86"/>
      <c r="X159" s="86"/>
      <c r="Y159" s="86"/>
      <c r="Z159" s="86"/>
      <c r="AA159" s="86"/>
      <c r="AB159" s="86"/>
      <c r="AC159" s="86"/>
      <c r="AD159" s="86"/>
      <c r="AE159" s="86"/>
      <c r="AF159" s="86"/>
      <c r="AG159" s="86"/>
      <c r="AH159" s="86"/>
      <c r="AI159" s="86"/>
      <c r="AJ159" s="86"/>
    </row>
    <row r="160" spans="5:36" s="60" customFormat="1" ht="20.25">
      <c r="E160" s="71"/>
      <c r="N160" s="108"/>
      <c r="O160" s="201"/>
      <c r="P160" s="86"/>
      <c r="Q160" s="86"/>
      <c r="R160" s="86"/>
      <c r="S160" s="86"/>
      <c r="T160" s="86"/>
      <c r="U160" s="86"/>
      <c r="V160" s="86"/>
      <c r="W160" s="86"/>
      <c r="X160" s="86"/>
      <c r="Y160" s="86"/>
      <c r="Z160" s="86"/>
      <c r="AA160" s="86"/>
      <c r="AB160" s="86"/>
      <c r="AC160" s="86"/>
      <c r="AD160" s="86"/>
      <c r="AE160" s="86"/>
      <c r="AF160" s="86"/>
      <c r="AG160" s="86"/>
      <c r="AH160" s="86"/>
      <c r="AI160" s="86"/>
      <c r="AJ160" s="86"/>
    </row>
    <row r="161" spans="5:36" s="60" customFormat="1" ht="20.25">
      <c r="E161" s="71"/>
      <c r="N161" s="108"/>
      <c r="O161" s="201"/>
      <c r="P161" s="86"/>
      <c r="Q161" s="86"/>
      <c r="R161" s="86"/>
      <c r="S161" s="86"/>
      <c r="T161" s="86"/>
      <c r="U161" s="86"/>
      <c r="V161" s="86"/>
      <c r="W161" s="86"/>
      <c r="X161" s="86"/>
      <c r="Y161" s="86"/>
      <c r="Z161" s="86"/>
      <c r="AA161" s="86"/>
      <c r="AB161" s="86"/>
      <c r="AC161" s="86"/>
      <c r="AD161" s="86"/>
      <c r="AE161" s="86"/>
      <c r="AF161" s="86"/>
      <c r="AG161" s="86"/>
      <c r="AH161" s="86"/>
      <c r="AI161" s="86"/>
      <c r="AJ161" s="86"/>
    </row>
    <row r="162" spans="5:36" s="60" customFormat="1" ht="20.25">
      <c r="E162" s="71"/>
      <c r="N162" s="108"/>
      <c r="O162" s="201"/>
      <c r="P162" s="86"/>
      <c r="Q162" s="86"/>
      <c r="R162" s="86"/>
      <c r="S162" s="86"/>
      <c r="T162" s="86"/>
      <c r="U162" s="86"/>
      <c r="V162" s="86"/>
      <c r="W162" s="86"/>
      <c r="X162" s="86"/>
      <c r="Y162" s="86"/>
      <c r="Z162" s="86"/>
      <c r="AA162" s="86"/>
      <c r="AB162" s="86"/>
      <c r="AC162" s="86"/>
      <c r="AD162" s="86"/>
      <c r="AE162" s="86"/>
      <c r="AF162" s="86"/>
      <c r="AG162" s="86"/>
      <c r="AH162" s="86"/>
      <c r="AI162" s="86"/>
      <c r="AJ162" s="86"/>
    </row>
    <row r="163" spans="5:36" s="60" customFormat="1" ht="20.25">
      <c r="E163" s="71"/>
      <c r="N163" s="108"/>
      <c r="O163" s="201"/>
      <c r="P163" s="86"/>
      <c r="Q163" s="86"/>
      <c r="R163" s="86"/>
      <c r="S163" s="86"/>
      <c r="T163" s="86"/>
      <c r="U163" s="86"/>
      <c r="V163" s="86"/>
      <c r="W163" s="86"/>
      <c r="X163" s="86"/>
      <c r="Y163" s="86"/>
      <c r="Z163" s="86"/>
      <c r="AA163" s="86"/>
      <c r="AB163" s="86"/>
      <c r="AC163" s="86"/>
      <c r="AD163" s="86"/>
      <c r="AE163" s="86"/>
      <c r="AF163" s="86"/>
      <c r="AG163" s="86"/>
      <c r="AH163" s="86"/>
      <c r="AI163" s="86"/>
      <c r="AJ163" s="86"/>
    </row>
    <row r="164" spans="5:36" s="60" customFormat="1" ht="20.25">
      <c r="E164" s="71"/>
      <c r="N164" s="108"/>
      <c r="O164" s="201"/>
      <c r="P164" s="86"/>
      <c r="Q164" s="86"/>
      <c r="R164" s="86"/>
      <c r="S164" s="86"/>
      <c r="T164" s="86"/>
      <c r="U164" s="86"/>
      <c r="V164" s="86"/>
      <c r="W164" s="86"/>
      <c r="X164" s="86"/>
      <c r="Y164" s="86"/>
      <c r="Z164" s="86"/>
      <c r="AA164" s="86"/>
      <c r="AB164" s="86"/>
      <c r="AC164" s="86"/>
      <c r="AD164" s="86"/>
      <c r="AE164" s="86"/>
      <c r="AF164" s="86"/>
      <c r="AG164" s="86"/>
      <c r="AH164" s="86"/>
      <c r="AI164" s="86"/>
      <c r="AJ164" s="86"/>
    </row>
    <row r="165" spans="5:36" s="60" customFormat="1" ht="20.25">
      <c r="E165" s="71"/>
      <c r="N165" s="108"/>
      <c r="O165" s="201"/>
      <c r="P165" s="86"/>
      <c r="Q165" s="86"/>
      <c r="R165" s="86"/>
      <c r="S165" s="86"/>
      <c r="T165" s="86"/>
      <c r="U165" s="86"/>
      <c r="V165" s="86"/>
      <c r="W165" s="86"/>
      <c r="X165" s="86"/>
      <c r="Y165" s="86"/>
      <c r="Z165" s="86"/>
      <c r="AA165" s="86"/>
      <c r="AB165" s="86"/>
      <c r="AC165" s="86"/>
      <c r="AD165" s="86"/>
      <c r="AE165" s="86"/>
      <c r="AF165" s="86"/>
      <c r="AG165" s="86"/>
      <c r="AH165" s="86"/>
      <c r="AI165" s="86"/>
      <c r="AJ165" s="86"/>
    </row>
    <row r="166" spans="5:36" s="60" customFormat="1" ht="20.25">
      <c r="E166" s="71"/>
      <c r="N166" s="108"/>
      <c r="O166" s="201"/>
      <c r="P166" s="86"/>
      <c r="Q166" s="86"/>
      <c r="R166" s="86"/>
      <c r="S166" s="86"/>
      <c r="T166" s="86"/>
      <c r="U166" s="86"/>
      <c r="V166" s="86"/>
      <c r="W166" s="86"/>
      <c r="X166" s="86"/>
      <c r="Y166" s="86"/>
      <c r="Z166" s="86"/>
      <c r="AA166" s="86"/>
      <c r="AB166" s="86"/>
      <c r="AC166" s="86"/>
      <c r="AD166" s="86"/>
      <c r="AE166" s="86"/>
      <c r="AF166" s="86"/>
      <c r="AG166" s="86"/>
      <c r="AH166" s="86"/>
      <c r="AI166" s="86"/>
      <c r="AJ166" s="86"/>
    </row>
    <row r="167" spans="5:36" s="60" customFormat="1" ht="20.25">
      <c r="E167" s="71"/>
      <c r="N167" s="108"/>
      <c r="O167" s="201"/>
      <c r="P167" s="86"/>
      <c r="Q167" s="86"/>
      <c r="R167" s="86"/>
      <c r="S167" s="86"/>
      <c r="T167" s="86"/>
      <c r="U167" s="86"/>
      <c r="V167" s="86"/>
      <c r="W167" s="86"/>
      <c r="X167" s="86"/>
      <c r="Y167" s="86"/>
      <c r="Z167" s="86"/>
      <c r="AA167" s="86"/>
      <c r="AB167" s="86"/>
      <c r="AC167" s="86"/>
      <c r="AD167" s="86"/>
      <c r="AE167" s="86"/>
      <c r="AF167" s="86"/>
      <c r="AG167" s="86"/>
      <c r="AH167" s="86"/>
      <c r="AI167" s="86"/>
      <c r="AJ167" s="86"/>
    </row>
    <row r="168" spans="5:36" s="60" customFormat="1" ht="20.25">
      <c r="E168" s="71"/>
      <c r="N168" s="108"/>
      <c r="O168" s="201"/>
      <c r="P168" s="86"/>
      <c r="Q168" s="86"/>
      <c r="R168" s="86"/>
      <c r="S168" s="86"/>
      <c r="T168" s="86"/>
      <c r="U168" s="86"/>
      <c r="V168" s="86"/>
      <c r="W168" s="86"/>
      <c r="X168" s="86"/>
      <c r="Y168" s="86"/>
      <c r="Z168" s="86"/>
      <c r="AA168" s="86"/>
      <c r="AB168" s="86"/>
      <c r="AC168" s="86"/>
      <c r="AD168" s="86"/>
      <c r="AE168" s="86"/>
      <c r="AF168" s="86"/>
      <c r="AG168" s="86"/>
      <c r="AH168" s="86"/>
      <c r="AI168" s="86"/>
      <c r="AJ168" s="86"/>
    </row>
    <row r="169" spans="5:36" s="60" customFormat="1" ht="20.25">
      <c r="E169" s="71"/>
      <c r="N169" s="108"/>
      <c r="O169" s="201"/>
      <c r="P169" s="86"/>
      <c r="Q169" s="86"/>
      <c r="R169" s="86"/>
      <c r="S169" s="86"/>
      <c r="T169" s="86"/>
      <c r="U169" s="86"/>
      <c r="V169" s="86"/>
      <c r="W169" s="86"/>
      <c r="X169" s="86"/>
      <c r="Y169" s="86"/>
      <c r="Z169" s="86"/>
      <c r="AA169" s="86"/>
      <c r="AB169" s="86"/>
      <c r="AC169" s="86"/>
      <c r="AD169" s="86"/>
      <c r="AE169" s="86"/>
      <c r="AF169" s="86"/>
      <c r="AG169" s="86"/>
      <c r="AH169" s="86"/>
      <c r="AI169" s="86"/>
      <c r="AJ169" s="86"/>
    </row>
    <row r="170" spans="5:36" s="60" customFormat="1" ht="20.25">
      <c r="E170" s="71"/>
      <c r="N170" s="108"/>
      <c r="O170" s="201"/>
      <c r="P170" s="86"/>
      <c r="Q170" s="86"/>
      <c r="R170" s="86"/>
      <c r="S170" s="86"/>
      <c r="T170" s="86"/>
      <c r="U170" s="86"/>
      <c r="V170" s="86"/>
      <c r="W170" s="86"/>
      <c r="X170" s="86"/>
      <c r="Y170" s="86"/>
      <c r="Z170" s="86"/>
      <c r="AA170" s="86"/>
      <c r="AB170" s="86"/>
      <c r="AC170" s="86"/>
      <c r="AD170" s="86"/>
      <c r="AE170" s="86"/>
      <c r="AF170" s="86"/>
      <c r="AG170" s="86"/>
      <c r="AH170" s="86"/>
      <c r="AI170" s="86"/>
      <c r="AJ170" s="86"/>
    </row>
    <row r="171" spans="5:36" s="60" customFormat="1" ht="20.25">
      <c r="E171" s="71"/>
      <c r="N171" s="108"/>
      <c r="O171" s="201"/>
      <c r="P171" s="86"/>
      <c r="Q171" s="86"/>
      <c r="R171" s="86"/>
      <c r="S171" s="86"/>
      <c r="T171" s="86"/>
      <c r="U171" s="86"/>
      <c r="V171" s="86"/>
      <c r="W171" s="86"/>
      <c r="X171" s="86"/>
      <c r="Y171" s="86"/>
      <c r="Z171" s="86"/>
      <c r="AA171" s="86"/>
      <c r="AB171" s="86"/>
      <c r="AC171" s="86"/>
      <c r="AD171" s="86"/>
      <c r="AE171" s="86"/>
      <c r="AF171" s="86"/>
      <c r="AG171" s="86"/>
      <c r="AH171" s="86"/>
      <c r="AI171" s="86"/>
      <c r="AJ171" s="86"/>
    </row>
    <row r="172" spans="5:36" s="60" customFormat="1" ht="20.25">
      <c r="E172" s="71"/>
      <c r="N172" s="108"/>
      <c r="O172" s="201"/>
      <c r="P172" s="86"/>
      <c r="Q172" s="86"/>
      <c r="R172" s="86"/>
      <c r="S172" s="86"/>
      <c r="T172" s="86"/>
      <c r="U172" s="86"/>
      <c r="V172" s="86"/>
      <c r="W172" s="86"/>
      <c r="X172" s="86"/>
      <c r="Y172" s="86"/>
      <c r="Z172" s="86"/>
      <c r="AA172" s="86"/>
      <c r="AB172" s="86"/>
      <c r="AC172" s="86"/>
      <c r="AD172" s="86"/>
      <c r="AE172" s="86"/>
      <c r="AF172" s="86"/>
      <c r="AG172" s="86"/>
      <c r="AH172" s="86"/>
      <c r="AI172" s="86"/>
      <c r="AJ172" s="86"/>
    </row>
    <row r="173" spans="5:36" s="60" customFormat="1" ht="20.25">
      <c r="E173" s="71"/>
      <c r="N173" s="108"/>
      <c r="O173" s="201"/>
      <c r="P173" s="86"/>
      <c r="Q173" s="86"/>
      <c r="R173" s="86"/>
      <c r="S173" s="86"/>
      <c r="T173" s="86"/>
      <c r="U173" s="86"/>
      <c r="V173" s="86"/>
      <c r="W173" s="86"/>
      <c r="X173" s="86"/>
      <c r="Y173" s="86"/>
      <c r="Z173" s="86"/>
      <c r="AA173" s="86"/>
      <c r="AB173" s="86"/>
      <c r="AC173" s="86"/>
      <c r="AD173" s="86"/>
      <c r="AE173" s="86"/>
      <c r="AF173" s="86"/>
      <c r="AG173" s="86"/>
      <c r="AH173" s="86"/>
      <c r="AI173" s="86"/>
      <c r="AJ173" s="86"/>
    </row>
    <row r="174" spans="5:36" s="60" customFormat="1" ht="20.25">
      <c r="E174" s="71"/>
      <c r="N174" s="108"/>
      <c r="O174" s="201"/>
      <c r="P174" s="86"/>
      <c r="Q174" s="86"/>
      <c r="R174" s="86"/>
      <c r="S174" s="86"/>
      <c r="T174" s="86"/>
      <c r="U174" s="86"/>
      <c r="V174" s="86"/>
      <c r="W174" s="86"/>
      <c r="X174" s="86"/>
      <c r="Y174" s="86"/>
      <c r="Z174" s="86"/>
      <c r="AA174" s="86"/>
      <c r="AB174" s="86"/>
      <c r="AC174" s="86"/>
      <c r="AD174" s="86"/>
      <c r="AE174" s="86"/>
      <c r="AF174" s="86"/>
      <c r="AG174" s="86"/>
      <c r="AH174" s="86"/>
      <c r="AI174" s="86"/>
      <c r="AJ174" s="86"/>
    </row>
    <row r="175" spans="5:36" s="60" customFormat="1" ht="20.25">
      <c r="E175" s="71"/>
      <c r="N175" s="108"/>
      <c r="O175" s="201"/>
      <c r="P175" s="86"/>
      <c r="Q175" s="86"/>
      <c r="R175" s="86"/>
      <c r="S175" s="86"/>
      <c r="T175" s="86"/>
      <c r="U175" s="86"/>
      <c r="V175" s="86"/>
      <c r="W175" s="86"/>
      <c r="X175" s="86"/>
      <c r="Y175" s="86"/>
      <c r="Z175" s="86"/>
      <c r="AA175" s="86"/>
      <c r="AB175" s="86"/>
      <c r="AC175" s="86"/>
      <c r="AD175" s="86"/>
      <c r="AE175" s="86"/>
      <c r="AF175" s="86"/>
      <c r="AG175" s="86"/>
      <c r="AH175" s="86"/>
      <c r="AI175" s="86"/>
      <c r="AJ175" s="86"/>
    </row>
    <row r="176" spans="5:36" s="60" customFormat="1" ht="20.25">
      <c r="E176" s="71"/>
      <c r="N176" s="108"/>
      <c r="O176" s="201"/>
      <c r="P176" s="86"/>
      <c r="Q176" s="86"/>
      <c r="R176" s="86"/>
      <c r="S176" s="86"/>
      <c r="T176" s="86"/>
      <c r="U176" s="86"/>
      <c r="V176" s="86"/>
      <c r="W176" s="86"/>
      <c r="X176" s="86"/>
      <c r="Y176" s="86"/>
      <c r="Z176" s="86"/>
      <c r="AA176" s="86"/>
      <c r="AB176" s="86"/>
      <c r="AC176" s="86"/>
      <c r="AD176" s="86"/>
      <c r="AE176" s="86"/>
      <c r="AF176" s="86"/>
      <c r="AG176" s="86"/>
      <c r="AH176" s="86"/>
      <c r="AI176" s="86"/>
      <c r="AJ176" s="86"/>
    </row>
    <row r="177" spans="5:36" s="60" customFormat="1" ht="20.25">
      <c r="E177" s="71"/>
      <c r="N177" s="108"/>
      <c r="O177" s="201"/>
      <c r="P177" s="86"/>
      <c r="Q177" s="86"/>
      <c r="R177" s="86"/>
      <c r="S177" s="86"/>
      <c r="T177" s="86"/>
      <c r="U177" s="86"/>
      <c r="V177" s="86"/>
      <c r="W177" s="86"/>
      <c r="X177" s="86"/>
      <c r="Y177" s="86"/>
      <c r="Z177" s="86"/>
      <c r="AA177" s="86"/>
      <c r="AB177" s="86"/>
      <c r="AC177" s="86"/>
      <c r="AD177" s="86"/>
      <c r="AE177" s="86"/>
      <c r="AF177" s="86"/>
      <c r="AG177" s="86"/>
      <c r="AH177" s="86"/>
      <c r="AI177" s="86"/>
      <c r="AJ177" s="86"/>
    </row>
    <row r="178" spans="5:36" s="60" customFormat="1" ht="20.25">
      <c r="E178" s="71"/>
      <c r="N178" s="108"/>
      <c r="O178" s="201"/>
      <c r="P178" s="86"/>
      <c r="Q178" s="86"/>
      <c r="R178" s="86"/>
      <c r="S178" s="86"/>
      <c r="T178" s="86"/>
      <c r="U178" s="86"/>
      <c r="V178" s="86"/>
      <c r="W178" s="86"/>
      <c r="X178" s="86"/>
      <c r="Y178" s="86"/>
      <c r="Z178" s="86"/>
      <c r="AA178" s="86"/>
      <c r="AB178" s="86"/>
      <c r="AC178" s="86"/>
      <c r="AD178" s="86"/>
      <c r="AE178" s="86"/>
      <c r="AF178" s="86"/>
      <c r="AG178" s="86"/>
      <c r="AH178" s="86"/>
      <c r="AI178" s="86"/>
      <c r="AJ178" s="86"/>
    </row>
    <row r="179" spans="5:36" s="60" customFormat="1" ht="20.25">
      <c r="E179" s="71"/>
      <c r="N179" s="108"/>
      <c r="O179" s="201"/>
      <c r="P179" s="86"/>
      <c r="Q179" s="86"/>
      <c r="R179" s="86"/>
      <c r="S179" s="86"/>
      <c r="T179" s="86"/>
      <c r="U179" s="86"/>
      <c r="V179" s="86"/>
      <c r="W179" s="86"/>
      <c r="X179" s="86"/>
      <c r="Y179" s="86"/>
      <c r="Z179" s="86"/>
      <c r="AA179" s="86"/>
      <c r="AB179" s="86"/>
      <c r="AC179" s="86"/>
      <c r="AD179" s="86"/>
      <c r="AE179" s="86"/>
      <c r="AF179" s="86"/>
      <c r="AG179" s="86"/>
      <c r="AH179" s="86"/>
      <c r="AI179" s="86"/>
      <c r="AJ179" s="86"/>
    </row>
    <row r="180" spans="5:36" s="60" customFormat="1" ht="20.25">
      <c r="E180" s="71"/>
      <c r="N180" s="108"/>
      <c r="O180" s="201"/>
      <c r="P180" s="86"/>
      <c r="Q180" s="86"/>
      <c r="R180" s="86"/>
      <c r="S180" s="86"/>
      <c r="T180" s="86"/>
      <c r="U180" s="86"/>
      <c r="V180" s="86"/>
      <c r="W180" s="86"/>
      <c r="X180" s="86"/>
      <c r="Y180" s="86"/>
      <c r="Z180" s="86"/>
      <c r="AA180" s="86"/>
      <c r="AB180" s="86"/>
      <c r="AC180" s="86"/>
      <c r="AD180" s="86"/>
      <c r="AE180" s="86"/>
      <c r="AF180" s="86"/>
      <c r="AG180" s="86"/>
      <c r="AH180" s="86"/>
      <c r="AI180" s="86"/>
      <c r="AJ180" s="86"/>
    </row>
    <row r="181" spans="5:36" s="60" customFormat="1" ht="20.25">
      <c r="E181" s="71"/>
      <c r="N181" s="108"/>
      <c r="O181" s="201"/>
      <c r="P181" s="86"/>
      <c r="Q181" s="86"/>
      <c r="R181" s="86"/>
      <c r="S181" s="86"/>
      <c r="T181" s="86"/>
      <c r="U181" s="86"/>
      <c r="V181" s="86"/>
      <c r="W181" s="86"/>
      <c r="X181" s="86"/>
      <c r="Y181" s="86"/>
      <c r="Z181" s="86"/>
      <c r="AA181" s="86"/>
      <c r="AB181" s="86"/>
      <c r="AC181" s="86"/>
      <c r="AD181" s="86"/>
      <c r="AE181" s="86"/>
      <c r="AF181" s="86"/>
      <c r="AG181" s="86"/>
      <c r="AH181" s="86"/>
      <c r="AI181" s="86"/>
      <c r="AJ181" s="86"/>
    </row>
    <row r="182" spans="5:36" s="60" customFormat="1" ht="20.25">
      <c r="E182" s="71"/>
      <c r="N182" s="108"/>
      <c r="O182" s="201"/>
      <c r="P182" s="86"/>
      <c r="Q182" s="86"/>
      <c r="R182" s="86"/>
      <c r="S182" s="86"/>
      <c r="T182" s="86"/>
      <c r="U182" s="86"/>
      <c r="V182" s="86"/>
      <c r="W182" s="86"/>
      <c r="X182" s="86"/>
      <c r="Y182" s="86"/>
      <c r="Z182" s="86"/>
      <c r="AA182" s="86"/>
      <c r="AB182" s="86"/>
      <c r="AC182" s="86"/>
      <c r="AD182" s="86"/>
      <c r="AE182" s="86"/>
      <c r="AF182" s="86"/>
      <c r="AG182" s="86"/>
      <c r="AH182" s="86"/>
      <c r="AI182" s="86"/>
      <c r="AJ182" s="86"/>
    </row>
    <row r="183" spans="5:36" s="60" customFormat="1" ht="20.25">
      <c r="E183" s="71"/>
      <c r="N183" s="108"/>
      <c r="O183" s="201"/>
      <c r="P183" s="86"/>
      <c r="Q183" s="86"/>
      <c r="R183" s="86"/>
      <c r="S183" s="86"/>
      <c r="T183" s="86"/>
      <c r="U183" s="86"/>
      <c r="V183" s="86"/>
      <c r="W183" s="86"/>
      <c r="X183" s="86"/>
      <c r="Y183" s="86"/>
      <c r="Z183" s="86"/>
      <c r="AA183" s="86"/>
      <c r="AB183" s="86"/>
      <c r="AC183" s="86"/>
      <c r="AD183" s="86"/>
      <c r="AE183" s="86"/>
      <c r="AF183" s="86"/>
      <c r="AG183" s="86"/>
      <c r="AH183" s="86"/>
      <c r="AI183" s="86"/>
      <c r="AJ183" s="86"/>
    </row>
    <row r="184" spans="5:36" s="60" customFormat="1" ht="20.25">
      <c r="E184" s="71"/>
      <c r="N184" s="108"/>
      <c r="O184" s="201"/>
      <c r="P184" s="86"/>
      <c r="Q184" s="86"/>
      <c r="R184" s="86"/>
      <c r="S184" s="86"/>
      <c r="T184" s="86"/>
      <c r="U184" s="86"/>
      <c r="V184" s="86"/>
      <c r="W184" s="86"/>
      <c r="X184" s="86"/>
      <c r="Y184" s="86"/>
      <c r="Z184" s="86"/>
      <c r="AA184" s="86"/>
      <c r="AB184" s="86"/>
      <c r="AC184" s="86"/>
      <c r="AD184" s="86"/>
      <c r="AE184" s="86"/>
      <c r="AF184" s="86"/>
      <c r="AG184" s="86"/>
      <c r="AH184" s="86"/>
      <c r="AI184" s="86"/>
      <c r="AJ184" s="86"/>
    </row>
    <row r="185" spans="5:36" s="60" customFormat="1" ht="20.25">
      <c r="E185" s="71"/>
      <c r="N185" s="108"/>
      <c r="O185" s="201"/>
      <c r="P185" s="86"/>
      <c r="Q185" s="86"/>
      <c r="R185" s="86"/>
      <c r="S185" s="86"/>
      <c r="T185" s="86"/>
      <c r="U185" s="86"/>
      <c r="V185" s="86"/>
      <c r="W185" s="86"/>
      <c r="X185" s="86"/>
      <c r="Y185" s="86"/>
      <c r="Z185" s="86"/>
      <c r="AA185" s="86"/>
      <c r="AB185" s="86"/>
      <c r="AC185" s="86"/>
      <c r="AD185" s="86"/>
      <c r="AE185" s="86"/>
      <c r="AF185" s="86"/>
      <c r="AG185" s="86"/>
      <c r="AH185" s="86"/>
      <c r="AI185" s="86"/>
      <c r="AJ185" s="86"/>
    </row>
    <row r="186" spans="5:36" s="60" customFormat="1" ht="20.25">
      <c r="E186" s="71"/>
      <c r="N186" s="108"/>
      <c r="O186" s="201"/>
      <c r="P186" s="86"/>
      <c r="Q186" s="86"/>
      <c r="R186" s="86"/>
      <c r="S186" s="86"/>
      <c r="T186" s="86"/>
      <c r="U186" s="86"/>
      <c r="V186" s="86"/>
      <c r="W186" s="86"/>
      <c r="X186" s="86"/>
      <c r="Y186" s="86"/>
      <c r="Z186" s="86"/>
      <c r="AA186" s="86"/>
      <c r="AB186" s="86"/>
      <c r="AC186" s="86"/>
      <c r="AD186" s="86"/>
      <c r="AE186" s="86"/>
      <c r="AF186" s="86"/>
      <c r="AG186" s="86"/>
      <c r="AH186" s="86"/>
      <c r="AI186" s="86"/>
      <c r="AJ186" s="86"/>
    </row>
    <row r="187" spans="5:36" s="60" customFormat="1" ht="20.25">
      <c r="E187" s="71"/>
      <c r="N187" s="108"/>
      <c r="O187" s="201"/>
      <c r="P187" s="86"/>
      <c r="Q187" s="86"/>
      <c r="R187" s="86"/>
      <c r="S187" s="86"/>
      <c r="T187" s="86"/>
      <c r="U187" s="86"/>
      <c r="V187" s="86"/>
      <c r="W187" s="86"/>
      <c r="X187" s="86"/>
      <c r="Y187" s="86"/>
      <c r="Z187" s="86"/>
      <c r="AA187" s="86"/>
      <c r="AB187" s="86"/>
      <c r="AC187" s="86"/>
      <c r="AD187" s="86"/>
      <c r="AE187" s="86"/>
      <c r="AF187" s="86"/>
      <c r="AG187" s="86"/>
      <c r="AH187" s="86"/>
      <c r="AI187" s="86"/>
      <c r="AJ187" s="86"/>
    </row>
    <row r="188" spans="5:36" s="60" customFormat="1" ht="20.25">
      <c r="E188" s="71"/>
      <c r="N188" s="108"/>
      <c r="O188" s="201"/>
      <c r="P188" s="86"/>
      <c r="Q188" s="86"/>
      <c r="R188" s="86"/>
      <c r="S188" s="86"/>
      <c r="T188" s="86"/>
      <c r="U188" s="86"/>
      <c r="V188" s="86"/>
      <c r="W188" s="86"/>
      <c r="X188" s="86"/>
      <c r="Y188" s="86"/>
      <c r="Z188" s="86"/>
      <c r="AA188" s="86"/>
      <c r="AB188" s="86"/>
      <c r="AC188" s="86"/>
      <c r="AD188" s="86"/>
      <c r="AE188" s="86"/>
      <c r="AF188" s="86"/>
      <c r="AG188" s="86"/>
      <c r="AH188" s="86"/>
      <c r="AI188" s="86"/>
      <c r="AJ188" s="86"/>
    </row>
    <row r="189" spans="5:36" s="60" customFormat="1" ht="20.25">
      <c r="E189" s="71"/>
      <c r="N189" s="108"/>
      <c r="O189" s="201"/>
      <c r="P189" s="86"/>
      <c r="Q189" s="86"/>
      <c r="R189" s="86"/>
      <c r="S189" s="86"/>
      <c r="T189" s="86"/>
      <c r="U189" s="86"/>
      <c r="V189" s="86"/>
      <c r="W189" s="86"/>
      <c r="X189" s="86"/>
      <c r="Y189" s="86"/>
      <c r="Z189" s="86"/>
      <c r="AA189" s="86"/>
      <c r="AB189" s="86"/>
      <c r="AC189" s="86"/>
      <c r="AD189" s="86"/>
      <c r="AE189" s="86"/>
      <c r="AF189" s="86"/>
      <c r="AG189" s="86"/>
      <c r="AH189" s="86"/>
      <c r="AI189" s="86"/>
      <c r="AJ189" s="86"/>
    </row>
    <row r="190" spans="5:36" s="60" customFormat="1" ht="20.25">
      <c r="E190" s="71"/>
      <c r="N190" s="108"/>
      <c r="O190" s="201"/>
      <c r="P190" s="86"/>
      <c r="Q190" s="86"/>
      <c r="R190" s="86"/>
      <c r="S190" s="86"/>
      <c r="T190" s="86"/>
      <c r="U190" s="86"/>
      <c r="V190" s="86"/>
      <c r="W190" s="86"/>
      <c r="X190" s="86"/>
      <c r="Y190" s="86"/>
      <c r="Z190" s="86"/>
      <c r="AA190" s="86"/>
      <c r="AB190" s="86"/>
      <c r="AC190" s="86"/>
      <c r="AD190" s="86"/>
      <c r="AE190" s="86"/>
      <c r="AF190" s="86"/>
      <c r="AG190" s="86"/>
      <c r="AH190" s="86"/>
      <c r="AI190" s="86"/>
      <c r="AJ190" s="86"/>
    </row>
    <row r="191" spans="5:36" s="60" customFormat="1" ht="20.25">
      <c r="E191" s="71"/>
      <c r="N191" s="108"/>
      <c r="O191" s="201"/>
      <c r="P191" s="86"/>
      <c r="Q191" s="86"/>
      <c r="R191" s="86"/>
      <c r="S191" s="86"/>
      <c r="T191" s="86"/>
      <c r="U191" s="86"/>
      <c r="V191" s="86"/>
      <c r="W191" s="86"/>
      <c r="X191" s="86"/>
      <c r="Y191" s="86"/>
      <c r="Z191" s="86"/>
      <c r="AA191" s="86"/>
      <c r="AB191" s="86"/>
      <c r="AC191" s="86"/>
      <c r="AD191" s="86"/>
      <c r="AE191" s="86"/>
      <c r="AF191" s="86"/>
      <c r="AG191" s="86"/>
      <c r="AH191" s="86"/>
      <c r="AI191" s="86"/>
      <c r="AJ191" s="86"/>
    </row>
    <row r="192" spans="5:36" s="60" customFormat="1" ht="20.25">
      <c r="E192" s="71"/>
      <c r="N192" s="108"/>
      <c r="O192" s="201"/>
      <c r="P192" s="86"/>
      <c r="Q192" s="86"/>
      <c r="R192" s="86"/>
      <c r="S192" s="86"/>
      <c r="T192" s="86"/>
      <c r="U192" s="86"/>
      <c r="V192" s="86"/>
      <c r="W192" s="86"/>
      <c r="X192" s="86"/>
      <c r="Y192" s="86"/>
      <c r="Z192" s="86"/>
      <c r="AA192" s="86"/>
      <c r="AB192" s="86"/>
      <c r="AC192" s="86"/>
      <c r="AD192" s="86"/>
      <c r="AE192" s="86"/>
      <c r="AF192" s="86"/>
      <c r="AG192" s="86"/>
      <c r="AH192" s="86"/>
      <c r="AI192" s="86"/>
      <c r="AJ192" s="86"/>
    </row>
    <row r="193" spans="5:36" s="60" customFormat="1" ht="20.25">
      <c r="E193" s="71"/>
      <c r="N193" s="108"/>
      <c r="O193" s="201"/>
      <c r="P193" s="86"/>
      <c r="Q193" s="86"/>
      <c r="R193" s="86"/>
      <c r="S193" s="86"/>
      <c r="T193" s="86"/>
      <c r="U193" s="86"/>
      <c r="V193" s="86"/>
      <c r="W193" s="86"/>
      <c r="X193" s="86"/>
      <c r="Y193" s="86"/>
      <c r="Z193" s="86"/>
      <c r="AA193" s="86"/>
      <c r="AB193" s="86"/>
      <c r="AC193" s="86"/>
      <c r="AD193" s="86"/>
      <c r="AE193" s="86"/>
      <c r="AF193" s="86"/>
      <c r="AG193" s="86"/>
      <c r="AH193" s="86"/>
      <c r="AI193" s="86"/>
      <c r="AJ193" s="86"/>
    </row>
    <row r="194" spans="5:36" s="60" customFormat="1" ht="20.25">
      <c r="E194" s="71"/>
      <c r="N194" s="108"/>
      <c r="O194" s="201"/>
      <c r="P194" s="86"/>
      <c r="Q194" s="86"/>
      <c r="R194" s="86"/>
      <c r="S194" s="86"/>
      <c r="T194" s="86"/>
      <c r="U194" s="86"/>
      <c r="V194" s="86"/>
      <c r="W194" s="86"/>
      <c r="X194" s="86"/>
      <c r="Y194" s="86"/>
      <c r="Z194" s="86"/>
      <c r="AA194" s="86"/>
      <c r="AB194" s="86"/>
      <c r="AC194" s="86"/>
      <c r="AD194" s="86"/>
      <c r="AE194" s="86"/>
      <c r="AF194" s="86"/>
      <c r="AG194" s="86"/>
      <c r="AH194" s="86"/>
      <c r="AI194" s="86"/>
      <c r="AJ194" s="86"/>
    </row>
    <row r="195" spans="5:36" s="60" customFormat="1" ht="20.25">
      <c r="E195" s="71"/>
      <c r="N195" s="108"/>
      <c r="O195" s="201"/>
      <c r="P195" s="86"/>
      <c r="Q195" s="86"/>
      <c r="R195" s="86"/>
      <c r="S195" s="86"/>
      <c r="T195" s="86"/>
      <c r="U195" s="86"/>
      <c r="V195" s="86"/>
      <c r="W195" s="86"/>
      <c r="X195" s="86"/>
      <c r="Y195" s="86"/>
      <c r="Z195" s="86"/>
      <c r="AA195" s="86"/>
      <c r="AB195" s="86"/>
      <c r="AC195" s="86"/>
      <c r="AD195" s="86"/>
      <c r="AE195" s="86"/>
      <c r="AF195" s="86"/>
      <c r="AG195" s="86"/>
      <c r="AH195" s="86"/>
      <c r="AI195" s="86"/>
      <c r="AJ195" s="86"/>
    </row>
    <row r="196" spans="5:36" s="60" customFormat="1" ht="20.25">
      <c r="E196" s="71"/>
      <c r="N196" s="108"/>
      <c r="O196" s="201"/>
      <c r="P196" s="86"/>
      <c r="Q196" s="86"/>
      <c r="R196" s="86"/>
      <c r="S196" s="86"/>
      <c r="T196" s="86"/>
      <c r="U196" s="86"/>
      <c r="V196" s="86"/>
      <c r="W196" s="86"/>
      <c r="X196" s="86"/>
      <c r="Y196" s="86"/>
      <c r="Z196" s="86"/>
      <c r="AA196" s="86"/>
      <c r="AB196" s="86"/>
      <c r="AC196" s="86"/>
      <c r="AD196" s="86"/>
      <c r="AE196" s="86"/>
      <c r="AF196" s="86"/>
      <c r="AG196" s="86"/>
      <c r="AH196" s="86"/>
      <c r="AI196" s="86"/>
      <c r="AJ196" s="86"/>
    </row>
    <row r="197" spans="5:36" s="60" customFormat="1" ht="20.25">
      <c r="E197" s="71"/>
      <c r="N197" s="108"/>
      <c r="O197" s="201"/>
      <c r="P197" s="86"/>
      <c r="Q197" s="86"/>
      <c r="R197" s="86"/>
      <c r="S197" s="86"/>
      <c r="T197" s="86"/>
      <c r="U197" s="86"/>
      <c r="V197" s="86"/>
      <c r="W197" s="86"/>
      <c r="X197" s="86"/>
      <c r="Y197" s="86"/>
      <c r="Z197" s="86"/>
      <c r="AA197" s="86"/>
      <c r="AB197" s="86"/>
      <c r="AC197" s="86"/>
      <c r="AD197" s="86"/>
      <c r="AE197" s="86"/>
      <c r="AF197" s="86"/>
      <c r="AG197" s="86"/>
      <c r="AH197" s="86"/>
      <c r="AI197" s="86"/>
      <c r="AJ197" s="86"/>
    </row>
    <row r="198" spans="5:36" s="60" customFormat="1" ht="20.25">
      <c r="E198" s="71"/>
      <c r="N198" s="108"/>
      <c r="O198" s="201"/>
      <c r="P198" s="86"/>
      <c r="Q198" s="86"/>
      <c r="R198" s="86"/>
      <c r="S198" s="86"/>
      <c r="T198" s="86"/>
      <c r="U198" s="86"/>
      <c r="V198" s="86"/>
      <c r="W198" s="86"/>
      <c r="X198" s="86"/>
      <c r="Y198" s="86"/>
      <c r="Z198" s="86"/>
      <c r="AA198" s="86"/>
      <c r="AB198" s="86"/>
      <c r="AC198" s="86"/>
      <c r="AD198" s="86"/>
      <c r="AE198" s="86"/>
      <c r="AF198" s="86"/>
      <c r="AG198" s="86"/>
      <c r="AH198" s="86"/>
      <c r="AI198" s="86"/>
      <c r="AJ198" s="86"/>
    </row>
    <row r="199" spans="5:36" s="2" customFormat="1">
      <c r="E199" s="33"/>
      <c r="N199" s="107"/>
      <c r="O199" s="199"/>
      <c r="P199" s="3"/>
      <c r="Q199" s="3"/>
      <c r="R199" s="3"/>
      <c r="S199" s="3"/>
      <c r="T199" s="3"/>
      <c r="U199" s="3"/>
      <c r="V199" s="3"/>
      <c r="W199" s="3"/>
      <c r="X199" s="3"/>
      <c r="Y199" s="3"/>
      <c r="Z199" s="3"/>
      <c r="AA199" s="3"/>
      <c r="AB199" s="3"/>
      <c r="AC199" s="3"/>
      <c r="AD199" s="3"/>
      <c r="AE199" s="3"/>
      <c r="AF199" s="3"/>
      <c r="AG199" s="3"/>
      <c r="AH199" s="3"/>
      <c r="AI199" s="3"/>
      <c r="AJ199" s="3"/>
    </row>
    <row r="200" spans="5:36" s="2" customFormat="1">
      <c r="E200" s="33"/>
      <c r="N200" s="107"/>
      <c r="O200" s="199"/>
      <c r="P200" s="3"/>
      <c r="Q200" s="3"/>
      <c r="R200" s="3"/>
      <c r="S200" s="3"/>
      <c r="T200" s="3"/>
      <c r="U200" s="3"/>
      <c r="V200" s="3"/>
      <c r="W200" s="3"/>
      <c r="X200" s="3"/>
      <c r="Y200" s="3"/>
      <c r="Z200" s="3"/>
      <c r="AA200" s="3"/>
      <c r="AB200" s="3"/>
      <c r="AC200" s="3"/>
      <c r="AD200" s="3"/>
      <c r="AE200" s="3"/>
      <c r="AF200" s="3"/>
      <c r="AG200" s="3"/>
      <c r="AH200" s="3"/>
      <c r="AI200" s="3"/>
      <c r="AJ200" s="3"/>
    </row>
    <row r="201" spans="5:36" s="2" customFormat="1">
      <c r="E201" s="33"/>
      <c r="N201" s="107"/>
      <c r="O201" s="199"/>
      <c r="P201" s="3"/>
      <c r="Q201" s="3"/>
      <c r="R201" s="3"/>
      <c r="S201" s="3"/>
      <c r="T201" s="3"/>
      <c r="U201" s="3"/>
      <c r="V201" s="3"/>
      <c r="W201" s="3"/>
      <c r="X201" s="3"/>
      <c r="Y201" s="3"/>
      <c r="Z201" s="3"/>
      <c r="AA201" s="3"/>
      <c r="AB201" s="3"/>
      <c r="AC201" s="3"/>
      <c r="AD201" s="3"/>
      <c r="AE201" s="3"/>
      <c r="AF201" s="3"/>
      <c r="AG201" s="3"/>
      <c r="AH201" s="3"/>
      <c r="AI201" s="3"/>
      <c r="AJ201" s="3"/>
    </row>
    <row r="202" spans="5:36" s="2" customFormat="1">
      <c r="E202" s="33"/>
      <c r="N202" s="107"/>
      <c r="O202" s="199"/>
      <c r="P202" s="3"/>
      <c r="Q202" s="3"/>
      <c r="R202" s="3"/>
      <c r="S202" s="3"/>
      <c r="T202" s="3"/>
      <c r="U202" s="3"/>
      <c r="V202" s="3"/>
      <c r="W202" s="3"/>
      <c r="X202" s="3"/>
      <c r="Y202" s="3"/>
      <c r="Z202" s="3"/>
      <c r="AA202" s="3"/>
      <c r="AB202" s="3"/>
      <c r="AC202" s="3"/>
      <c r="AD202" s="3"/>
      <c r="AE202" s="3"/>
      <c r="AF202" s="3"/>
      <c r="AG202" s="3"/>
      <c r="AH202" s="3"/>
      <c r="AI202" s="3"/>
      <c r="AJ202" s="3"/>
    </row>
    <row r="203" spans="5:36" s="2" customFormat="1">
      <c r="E203" s="33"/>
      <c r="N203" s="107"/>
      <c r="O203" s="199"/>
      <c r="P203" s="3"/>
      <c r="Q203" s="3"/>
      <c r="R203" s="3"/>
      <c r="S203" s="3"/>
      <c r="T203" s="3"/>
      <c r="U203" s="3"/>
      <c r="V203" s="3"/>
      <c r="W203" s="3"/>
      <c r="X203" s="3"/>
      <c r="Y203" s="3"/>
      <c r="Z203" s="3"/>
      <c r="AA203" s="3"/>
      <c r="AB203" s="3"/>
      <c r="AC203" s="3"/>
      <c r="AD203" s="3"/>
      <c r="AE203" s="3"/>
      <c r="AF203" s="3"/>
      <c r="AG203" s="3"/>
      <c r="AH203" s="3"/>
      <c r="AI203" s="3"/>
      <c r="AJ203" s="3"/>
    </row>
    <row r="204" spans="5:36" s="2" customFormat="1">
      <c r="E204" s="33"/>
      <c r="N204" s="107"/>
      <c r="O204" s="199"/>
      <c r="P204" s="3"/>
      <c r="Q204" s="3"/>
      <c r="R204" s="3"/>
      <c r="S204" s="3"/>
      <c r="T204" s="3"/>
      <c r="U204" s="3"/>
      <c r="V204" s="3"/>
      <c r="W204" s="3"/>
      <c r="X204" s="3"/>
      <c r="Y204" s="3"/>
      <c r="Z204" s="3"/>
      <c r="AA204" s="3"/>
      <c r="AB204" s="3"/>
      <c r="AC204" s="3"/>
      <c r="AD204" s="3"/>
      <c r="AE204" s="3"/>
      <c r="AF204" s="3"/>
      <c r="AG204" s="3"/>
      <c r="AH204" s="3"/>
      <c r="AI204" s="3"/>
      <c r="AJ204" s="3"/>
    </row>
    <row r="205" spans="5:36" s="2" customFormat="1">
      <c r="E205" s="33"/>
      <c r="N205" s="107"/>
      <c r="O205" s="199"/>
      <c r="P205" s="3"/>
      <c r="Q205" s="3"/>
      <c r="R205" s="3"/>
      <c r="S205" s="3"/>
      <c r="T205" s="3"/>
      <c r="U205" s="3"/>
      <c r="V205" s="3"/>
      <c r="W205" s="3"/>
      <c r="X205" s="3"/>
      <c r="Y205" s="3"/>
      <c r="Z205" s="3"/>
      <c r="AA205" s="3"/>
      <c r="AB205" s="3"/>
      <c r="AC205" s="3"/>
      <c r="AD205" s="3"/>
      <c r="AE205" s="3"/>
      <c r="AF205" s="3"/>
      <c r="AG205" s="3"/>
      <c r="AH205" s="3"/>
      <c r="AI205" s="3"/>
      <c r="AJ205" s="3"/>
    </row>
    <row r="206" spans="5:36" s="2" customFormat="1">
      <c r="E206" s="33"/>
      <c r="N206" s="107"/>
      <c r="O206" s="199"/>
      <c r="P206" s="3"/>
      <c r="Q206" s="3"/>
      <c r="R206" s="3"/>
      <c r="S206" s="3"/>
      <c r="T206" s="3"/>
      <c r="U206" s="3"/>
      <c r="V206" s="3"/>
      <c r="W206" s="3"/>
      <c r="X206" s="3"/>
      <c r="Y206" s="3"/>
      <c r="Z206" s="3"/>
      <c r="AA206" s="3"/>
      <c r="AB206" s="3"/>
      <c r="AC206" s="3"/>
      <c r="AD206" s="3"/>
      <c r="AE206" s="3"/>
      <c r="AF206" s="3"/>
      <c r="AG206" s="3"/>
      <c r="AH206" s="3"/>
      <c r="AI206" s="3"/>
      <c r="AJ206" s="3"/>
    </row>
    <row r="207" spans="5:36" s="2" customFormat="1">
      <c r="E207" s="33"/>
      <c r="N207" s="107"/>
      <c r="O207" s="199"/>
      <c r="P207" s="3"/>
      <c r="Q207" s="3"/>
      <c r="R207" s="3"/>
      <c r="S207" s="3"/>
      <c r="T207" s="3"/>
      <c r="U207" s="3"/>
      <c r="V207" s="3"/>
      <c r="W207" s="3"/>
      <c r="X207" s="3"/>
      <c r="Y207" s="3"/>
      <c r="Z207" s="3"/>
      <c r="AA207" s="3"/>
      <c r="AB207" s="3"/>
      <c r="AC207" s="3"/>
      <c r="AD207" s="3"/>
      <c r="AE207" s="3"/>
      <c r="AF207" s="3"/>
      <c r="AG207" s="3"/>
      <c r="AH207" s="3"/>
      <c r="AI207" s="3"/>
      <c r="AJ207" s="3"/>
    </row>
    <row r="208" spans="5:36" s="2" customFormat="1">
      <c r="E208" s="33"/>
      <c r="N208" s="107"/>
      <c r="O208" s="199"/>
      <c r="P208" s="3"/>
      <c r="Q208" s="3"/>
      <c r="R208" s="3"/>
      <c r="S208" s="3"/>
      <c r="T208" s="3"/>
      <c r="U208" s="3"/>
      <c r="V208" s="3"/>
      <c r="W208" s="3"/>
      <c r="X208" s="3"/>
      <c r="Y208" s="3"/>
      <c r="Z208" s="3"/>
      <c r="AA208" s="3"/>
      <c r="AB208" s="3"/>
      <c r="AC208" s="3"/>
      <c r="AD208" s="3"/>
      <c r="AE208" s="3"/>
      <c r="AF208" s="3"/>
      <c r="AG208" s="3"/>
      <c r="AH208" s="3"/>
      <c r="AI208" s="3"/>
      <c r="AJ208" s="3"/>
    </row>
    <row r="209" spans="5:36" s="2" customFormat="1">
      <c r="E209" s="33"/>
      <c r="N209" s="107"/>
      <c r="O209" s="199"/>
      <c r="P209" s="3"/>
      <c r="Q209" s="3"/>
      <c r="R209" s="3"/>
      <c r="S209" s="3"/>
      <c r="T209" s="3"/>
      <c r="U209" s="3"/>
      <c r="V209" s="3"/>
      <c r="W209" s="3"/>
      <c r="X209" s="3"/>
      <c r="Y209" s="3"/>
      <c r="Z209" s="3"/>
      <c r="AA209" s="3"/>
      <c r="AB209" s="3"/>
      <c r="AC209" s="3"/>
      <c r="AD209" s="3"/>
      <c r="AE209" s="3"/>
      <c r="AF209" s="3"/>
      <c r="AG209" s="3"/>
      <c r="AH209" s="3"/>
      <c r="AI209" s="3"/>
      <c r="AJ209" s="3"/>
    </row>
    <row r="210" spans="5:36" s="2" customFormat="1">
      <c r="E210" s="33"/>
      <c r="N210" s="107"/>
      <c r="O210" s="199"/>
      <c r="P210" s="3"/>
      <c r="Q210" s="3"/>
      <c r="R210" s="3"/>
      <c r="S210" s="3"/>
      <c r="T210" s="3"/>
      <c r="U210" s="3"/>
      <c r="V210" s="3"/>
      <c r="W210" s="3"/>
      <c r="X210" s="3"/>
      <c r="Y210" s="3"/>
      <c r="Z210" s="3"/>
      <c r="AA210" s="3"/>
      <c r="AB210" s="3"/>
      <c r="AC210" s="3"/>
      <c r="AD210" s="3"/>
      <c r="AE210" s="3"/>
      <c r="AF210" s="3"/>
      <c r="AG210" s="3"/>
      <c r="AH210" s="3"/>
      <c r="AI210" s="3"/>
      <c r="AJ210" s="3"/>
    </row>
    <row r="211" spans="5:36" s="2" customFormat="1">
      <c r="E211" s="33"/>
      <c r="N211" s="107"/>
      <c r="O211" s="199"/>
      <c r="P211" s="3"/>
      <c r="Q211" s="3"/>
      <c r="R211" s="3"/>
      <c r="S211" s="3"/>
      <c r="T211" s="3"/>
      <c r="U211" s="3"/>
      <c r="V211" s="3"/>
      <c r="W211" s="3"/>
      <c r="X211" s="3"/>
      <c r="Y211" s="3"/>
      <c r="Z211" s="3"/>
      <c r="AA211" s="3"/>
      <c r="AB211" s="3"/>
      <c r="AC211" s="3"/>
      <c r="AD211" s="3"/>
      <c r="AE211" s="3"/>
      <c r="AF211" s="3"/>
      <c r="AG211" s="3"/>
      <c r="AH211" s="3"/>
      <c r="AI211" s="3"/>
      <c r="AJ211" s="3"/>
    </row>
    <row r="212" spans="5:36" s="2" customFormat="1">
      <c r="E212" s="33"/>
      <c r="N212" s="107"/>
      <c r="O212" s="199"/>
      <c r="P212" s="3"/>
      <c r="Q212" s="3"/>
      <c r="R212" s="3"/>
      <c r="S212" s="3"/>
      <c r="T212" s="3"/>
      <c r="U212" s="3"/>
      <c r="V212" s="3"/>
      <c r="W212" s="3"/>
      <c r="X212" s="3"/>
      <c r="Y212" s="3"/>
      <c r="Z212" s="3"/>
      <c r="AA212" s="3"/>
      <c r="AB212" s="3"/>
      <c r="AC212" s="3"/>
      <c r="AD212" s="3"/>
      <c r="AE212" s="3"/>
      <c r="AF212" s="3"/>
      <c r="AG212" s="3"/>
      <c r="AH212" s="3"/>
      <c r="AI212" s="3"/>
      <c r="AJ212" s="3"/>
    </row>
    <row r="213" spans="5:36" s="2" customFormat="1">
      <c r="E213" s="33"/>
      <c r="N213" s="107"/>
      <c r="O213" s="199"/>
      <c r="P213" s="3"/>
      <c r="Q213" s="3"/>
      <c r="R213" s="3"/>
      <c r="S213" s="3"/>
      <c r="T213" s="3"/>
      <c r="U213" s="3"/>
      <c r="V213" s="3"/>
      <c r="W213" s="3"/>
      <c r="X213" s="3"/>
      <c r="Y213" s="3"/>
      <c r="Z213" s="3"/>
      <c r="AA213" s="3"/>
      <c r="AB213" s="3"/>
      <c r="AC213" s="3"/>
      <c r="AD213" s="3"/>
      <c r="AE213" s="3"/>
      <c r="AF213" s="3"/>
      <c r="AG213" s="3"/>
      <c r="AH213" s="3"/>
      <c r="AI213" s="3"/>
      <c r="AJ213" s="3"/>
    </row>
    <row r="214" spans="5:36" s="2" customFormat="1">
      <c r="E214" s="33"/>
      <c r="N214" s="107"/>
      <c r="O214" s="199"/>
      <c r="P214" s="3"/>
      <c r="Q214" s="3"/>
      <c r="R214" s="3"/>
      <c r="S214" s="3"/>
      <c r="T214" s="3"/>
      <c r="U214" s="3"/>
      <c r="V214" s="3"/>
      <c r="W214" s="3"/>
      <c r="X214" s="3"/>
      <c r="Y214" s="3"/>
      <c r="Z214" s="3"/>
      <c r="AA214" s="3"/>
      <c r="AB214" s="3"/>
      <c r="AC214" s="3"/>
      <c r="AD214" s="3"/>
      <c r="AE214" s="3"/>
      <c r="AF214" s="3"/>
      <c r="AG214" s="3"/>
      <c r="AH214" s="3"/>
      <c r="AI214" s="3"/>
      <c r="AJ214" s="3"/>
    </row>
    <row r="215" spans="5:36" s="2" customFormat="1">
      <c r="E215" s="33"/>
      <c r="N215" s="107"/>
      <c r="O215" s="199"/>
      <c r="P215" s="3"/>
      <c r="Q215" s="3"/>
      <c r="R215" s="3"/>
      <c r="S215" s="3"/>
      <c r="T215" s="3"/>
      <c r="U215" s="3"/>
      <c r="V215" s="3"/>
      <c r="W215" s="3"/>
      <c r="X215" s="3"/>
      <c r="Y215" s="3"/>
      <c r="Z215" s="3"/>
      <c r="AA215" s="3"/>
      <c r="AB215" s="3"/>
      <c r="AC215" s="3"/>
      <c r="AD215" s="3"/>
      <c r="AE215" s="3"/>
      <c r="AF215" s="3"/>
      <c r="AG215" s="3"/>
      <c r="AH215" s="3"/>
      <c r="AI215" s="3"/>
      <c r="AJ215" s="3"/>
    </row>
    <row r="216" spans="5:36" s="2" customFormat="1">
      <c r="E216" s="33"/>
      <c r="N216" s="107"/>
      <c r="O216" s="199"/>
      <c r="P216" s="3"/>
      <c r="Q216" s="3"/>
      <c r="R216" s="3"/>
      <c r="S216" s="3"/>
      <c r="T216" s="3"/>
      <c r="U216" s="3"/>
      <c r="V216" s="3"/>
      <c r="W216" s="3"/>
      <c r="X216" s="3"/>
      <c r="Y216" s="3"/>
      <c r="Z216" s="3"/>
      <c r="AA216" s="3"/>
      <c r="AB216" s="3"/>
      <c r="AC216" s="3"/>
      <c r="AD216" s="3"/>
      <c r="AE216" s="3"/>
      <c r="AF216" s="3"/>
      <c r="AG216" s="3"/>
      <c r="AH216" s="3"/>
      <c r="AI216" s="3"/>
      <c r="AJ216" s="3"/>
    </row>
    <row r="217" spans="5:36" s="2" customFormat="1">
      <c r="E217" s="33"/>
      <c r="N217" s="107"/>
      <c r="O217" s="199"/>
      <c r="P217" s="3"/>
      <c r="Q217" s="3"/>
      <c r="R217" s="3"/>
      <c r="S217" s="3"/>
      <c r="T217" s="3"/>
      <c r="U217" s="3"/>
      <c r="V217" s="3"/>
      <c r="W217" s="3"/>
      <c r="X217" s="3"/>
      <c r="Y217" s="3"/>
      <c r="Z217" s="3"/>
      <c r="AA217" s="3"/>
      <c r="AB217" s="3"/>
      <c r="AC217" s="3"/>
      <c r="AD217" s="3"/>
      <c r="AE217" s="3"/>
      <c r="AF217" s="3"/>
      <c r="AG217" s="3"/>
      <c r="AH217" s="3"/>
      <c r="AI217" s="3"/>
      <c r="AJ217" s="3"/>
    </row>
    <row r="218" spans="5:36" s="2" customFormat="1">
      <c r="E218" s="33"/>
      <c r="N218" s="107"/>
      <c r="O218" s="199"/>
      <c r="P218" s="3"/>
      <c r="Q218" s="3"/>
      <c r="R218" s="3"/>
      <c r="S218" s="3"/>
      <c r="T218" s="3"/>
      <c r="U218" s="3"/>
      <c r="V218" s="3"/>
      <c r="W218" s="3"/>
      <c r="X218" s="3"/>
      <c r="Y218" s="3"/>
      <c r="Z218" s="3"/>
      <c r="AA218" s="3"/>
      <c r="AB218" s="3"/>
      <c r="AC218" s="3"/>
      <c r="AD218" s="3"/>
      <c r="AE218" s="3"/>
      <c r="AF218" s="3"/>
      <c r="AG218" s="3"/>
      <c r="AH218" s="3"/>
      <c r="AI218" s="3"/>
      <c r="AJ218" s="3"/>
    </row>
    <row r="219" spans="5:36" s="2" customFormat="1">
      <c r="E219" s="33"/>
      <c r="N219" s="107"/>
      <c r="O219" s="199"/>
      <c r="P219" s="3"/>
      <c r="Q219" s="3"/>
      <c r="R219" s="3"/>
      <c r="S219" s="3"/>
      <c r="T219" s="3"/>
      <c r="U219" s="3"/>
      <c r="V219" s="3"/>
      <c r="W219" s="3"/>
      <c r="X219" s="3"/>
      <c r="Y219" s="3"/>
      <c r="Z219" s="3"/>
      <c r="AA219" s="3"/>
      <c r="AB219" s="3"/>
      <c r="AC219" s="3"/>
      <c r="AD219" s="3"/>
      <c r="AE219" s="3"/>
      <c r="AF219" s="3"/>
      <c r="AG219" s="3"/>
      <c r="AH219" s="3"/>
      <c r="AI219" s="3"/>
      <c r="AJ219" s="3"/>
    </row>
    <row r="220" spans="5:36" s="2" customFormat="1">
      <c r="E220" s="33"/>
      <c r="N220" s="107"/>
      <c r="O220" s="199"/>
      <c r="P220" s="3"/>
      <c r="Q220" s="3"/>
      <c r="R220" s="3"/>
      <c r="S220" s="3"/>
      <c r="T220" s="3"/>
      <c r="U220" s="3"/>
      <c r="V220" s="3"/>
      <c r="W220" s="3"/>
      <c r="X220" s="3"/>
      <c r="Y220" s="3"/>
      <c r="Z220" s="3"/>
      <c r="AA220" s="3"/>
      <c r="AB220" s="3"/>
      <c r="AC220" s="3"/>
      <c r="AD220" s="3"/>
      <c r="AE220" s="3"/>
      <c r="AF220" s="3"/>
      <c r="AG220" s="3"/>
      <c r="AH220" s="3"/>
      <c r="AI220" s="3"/>
      <c r="AJ220" s="3"/>
    </row>
    <row r="221" spans="5:36" s="2" customFormat="1">
      <c r="E221" s="33"/>
      <c r="N221" s="107"/>
      <c r="O221" s="199"/>
      <c r="P221" s="3"/>
      <c r="Q221" s="3"/>
      <c r="R221" s="3"/>
      <c r="S221" s="3"/>
      <c r="T221" s="3"/>
      <c r="U221" s="3"/>
      <c r="V221" s="3"/>
      <c r="W221" s="3"/>
      <c r="X221" s="3"/>
      <c r="Y221" s="3"/>
      <c r="Z221" s="3"/>
      <c r="AA221" s="3"/>
      <c r="AB221" s="3"/>
      <c r="AC221" s="3"/>
      <c r="AD221" s="3"/>
      <c r="AE221" s="3"/>
      <c r="AF221" s="3"/>
      <c r="AG221" s="3"/>
      <c r="AH221" s="3"/>
      <c r="AI221" s="3"/>
      <c r="AJ221" s="3"/>
    </row>
    <row r="222" spans="5:36" s="2" customFormat="1">
      <c r="E222" s="33"/>
      <c r="N222" s="107"/>
      <c r="O222" s="199"/>
      <c r="P222" s="3"/>
      <c r="Q222" s="3"/>
      <c r="R222" s="3"/>
      <c r="S222" s="3"/>
      <c r="T222" s="3"/>
      <c r="U222" s="3"/>
      <c r="V222" s="3"/>
      <c r="W222" s="3"/>
      <c r="X222" s="3"/>
      <c r="Y222" s="3"/>
      <c r="Z222" s="3"/>
      <c r="AA222" s="3"/>
      <c r="AB222" s="3"/>
      <c r="AC222" s="3"/>
      <c r="AD222" s="3"/>
      <c r="AE222" s="3"/>
      <c r="AF222" s="3"/>
      <c r="AG222" s="3"/>
      <c r="AH222" s="3"/>
      <c r="AI222" s="3"/>
      <c r="AJ222" s="3"/>
    </row>
    <row r="223" spans="5:36" s="2" customFormat="1">
      <c r="E223" s="33"/>
      <c r="N223" s="107"/>
      <c r="O223" s="199"/>
      <c r="P223" s="3"/>
      <c r="Q223" s="3"/>
      <c r="R223" s="3"/>
      <c r="S223" s="3"/>
      <c r="T223" s="3"/>
      <c r="U223" s="3"/>
      <c r="V223" s="3"/>
      <c r="W223" s="3"/>
      <c r="X223" s="3"/>
      <c r="Y223" s="3"/>
      <c r="Z223" s="3"/>
      <c r="AA223" s="3"/>
      <c r="AB223" s="3"/>
      <c r="AC223" s="3"/>
      <c r="AD223" s="3"/>
      <c r="AE223" s="3"/>
      <c r="AF223" s="3"/>
      <c r="AG223" s="3"/>
      <c r="AH223" s="3"/>
      <c r="AI223" s="3"/>
      <c r="AJ223" s="3"/>
    </row>
    <row r="224" spans="5:36" s="2" customFormat="1">
      <c r="E224" s="33"/>
      <c r="N224" s="107"/>
      <c r="O224" s="199"/>
      <c r="P224" s="3"/>
      <c r="Q224" s="3"/>
      <c r="R224" s="3"/>
      <c r="S224" s="3"/>
      <c r="T224" s="3"/>
      <c r="U224" s="3"/>
      <c r="V224" s="3"/>
      <c r="W224" s="3"/>
      <c r="X224" s="3"/>
      <c r="Y224" s="3"/>
      <c r="Z224" s="3"/>
      <c r="AA224" s="3"/>
      <c r="AB224" s="3"/>
      <c r="AC224" s="3"/>
      <c r="AD224" s="3"/>
      <c r="AE224" s="3"/>
      <c r="AF224" s="3"/>
      <c r="AG224" s="3"/>
      <c r="AH224" s="3"/>
      <c r="AI224" s="3"/>
      <c r="AJ224" s="3"/>
    </row>
    <row r="225" spans="5:36" s="2" customFormat="1">
      <c r="E225" s="33"/>
      <c r="N225" s="107"/>
      <c r="O225" s="199"/>
      <c r="P225" s="3"/>
      <c r="Q225" s="3"/>
      <c r="R225" s="3"/>
      <c r="S225" s="3"/>
      <c r="T225" s="3"/>
      <c r="U225" s="3"/>
      <c r="V225" s="3"/>
      <c r="W225" s="3"/>
      <c r="X225" s="3"/>
      <c r="Y225" s="3"/>
      <c r="Z225" s="3"/>
      <c r="AA225" s="3"/>
      <c r="AB225" s="3"/>
      <c r="AC225" s="3"/>
      <c r="AD225" s="3"/>
      <c r="AE225" s="3"/>
      <c r="AF225" s="3"/>
      <c r="AG225" s="3"/>
      <c r="AH225" s="3"/>
      <c r="AI225" s="3"/>
      <c r="AJ225" s="3"/>
    </row>
    <row r="226" spans="5:36" s="2" customFormat="1">
      <c r="E226" s="33"/>
      <c r="N226" s="107"/>
      <c r="O226" s="199"/>
      <c r="P226" s="3"/>
      <c r="Q226" s="3"/>
      <c r="R226" s="3"/>
      <c r="S226" s="3"/>
      <c r="T226" s="3"/>
      <c r="U226" s="3"/>
      <c r="V226" s="3"/>
      <c r="W226" s="3"/>
      <c r="X226" s="3"/>
      <c r="Y226" s="3"/>
      <c r="Z226" s="3"/>
      <c r="AA226" s="3"/>
      <c r="AB226" s="3"/>
      <c r="AC226" s="3"/>
      <c r="AD226" s="3"/>
      <c r="AE226" s="3"/>
      <c r="AF226" s="3"/>
      <c r="AG226" s="3"/>
      <c r="AH226" s="3"/>
      <c r="AI226" s="3"/>
      <c r="AJ226" s="3"/>
    </row>
    <row r="227" spans="5:36" s="2" customFormat="1">
      <c r="E227" s="33"/>
      <c r="N227" s="107"/>
      <c r="O227" s="199"/>
      <c r="P227" s="3"/>
      <c r="Q227" s="3"/>
      <c r="R227" s="3"/>
      <c r="S227" s="3"/>
      <c r="T227" s="3"/>
      <c r="U227" s="3"/>
      <c r="V227" s="3"/>
      <c r="W227" s="3"/>
      <c r="X227" s="3"/>
      <c r="Y227" s="3"/>
      <c r="Z227" s="3"/>
      <c r="AA227" s="3"/>
      <c r="AB227" s="3"/>
      <c r="AC227" s="3"/>
      <c r="AD227" s="3"/>
      <c r="AE227" s="3"/>
      <c r="AF227" s="3"/>
      <c r="AG227" s="3"/>
      <c r="AH227" s="3"/>
      <c r="AI227" s="3"/>
      <c r="AJ227" s="3"/>
    </row>
    <row r="228" spans="5:36" s="2" customFormat="1">
      <c r="E228" s="33"/>
      <c r="N228" s="107"/>
      <c r="O228" s="199"/>
      <c r="P228" s="3"/>
      <c r="Q228" s="3"/>
      <c r="R228" s="3"/>
      <c r="S228" s="3"/>
      <c r="T228" s="3"/>
      <c r="U228" s="3"/>
      <c r="V228" s="3"/>
      <c r="W228" s="3"/>
      <c r="X228" s="3"/>
      <c r="Y228" s="3"/>
      <c r="Z228" s="3"/>
      <c r="AA228" s="3"/>
      <c r="AB228" s="3"/>
      <c r="AC228" s="3"/>
      <c r="AD228" s="3"/>
      <c r="AE228" s="3"/>
      <c r="AF228" s="3"/>
      <c r="AG228" s="3"/>
      <c r="AH228" s="3"/>
      <c r="AI228" s="3"/>
      <c r="AJ228" s="3"/>
    </row>
    <row r="229" spans="5:36" s="2" customFormat="1">
      <c r="E229" s="33"/>
      <c r="N229" s="107"/>
      <c r="O229" s="199"/>
      <c r="P229" s="3"/>
      <c r="Q229" s="3"/>
      <c r="R229" s="3"/>
      <c r="S229" s="3"/>
      <c r="T229" s="3"/>
      <c r="U229" s="3"/>
      <c r="V229" s="3"/>
      <c r="W229" s="3"/>
      <c r="X229" s="3"/>
      <c r="Y229" s="3"/>
      <c r="Z229" s="3"/>
      <c r="AA229" s="3"/>
      <c r="AB229" s="3"/>
      <c r="AC229" s="3"/>
      <c r="AD229" s="3"/>
      <c r="AE229" s="3"/>
      <c r="AF229" s="3"/>
      <c r="AG229" s="3"/>
      <c r="AH229" s="3"/>
      <c r="AI229" s="3"/>
      <c r="AJ229" s="3"/>
    </row>
    <row r="230" spans="5:36" s="2" customFormat="1">
      <c r="E230" s="33"/>
      <c r="N230" s="107"/>
      <c r="O230" s="199"/>
      <c r="P230" s="3"/>
      <c r="Q230" s="3"/>
      <c r="R230" s="3"/>
      <c r="S230" s="3"/>
      <c r="T230" s="3"/>
      <c r="U230" s="3"/>
      <c r="V230" s="3"/>
      <c r="W230" s="3"/>
      <c r="X230" s="3"/>
      <c r="Y230" s="3"/>
      <c r="Z230" s="3"/>
      <c r="AA230" s="3"/>
      <c r="AB230" s="3"/>
      <c r="AC230" s="3"/>
      <c r="AD230" s="3"/>
      <c r="AE230" s="3"/>
      <c r="AF230" s="3"/>
      <c r="AG230" s="3"/>
      <c r="AH230" s="3"/>
      <c r="AI230" s="3"/>
      <c r="AJ230" s="3"/>
    </row>
    <row r="231" spans="5:36" s="2" customFormat="1">
      <c r="E231" s="33"/>
      <c r="N231" s="107"/>
      <c r="O231" s="199"/>
      <c r="P231" s="3"/>
      <c r="Q231" s="3"/>
      <c r="R231" s="3"/>
      <c r="S231" s="3"/>
      <c r="T231" s="3"/>
      <c r="U231" s="3"/>
      <c r="V231" s="3"/>
      <c r="W231" s="3"/>
      <c r="X231" s="3"/>
      <c r="Y231" s="3"/>
      <c r="Z231" s="3"/>
      <c r="AA231" s="3"/>
      <c r="AB231" s="3"/>
      <c r="AC231" s="3"/>
      <c r="AD231" s="3"/>
      <c r="AE231" s="3"/>
      <c r="AF231" s="3"/>
      <c r="AG231" s="3"/>
      <c r="AH231" s="3"/>
      <c r="AI231" s="3"/>
      <c r="AJ231" s="3"/>
    </row>
    <row r="232" spans="5:36" s="2" customFormat="1">
      <c r="E232" s="33"/>
      <c r="N232" s="107"/>
      <c r="O232" s="199"/>
      <c r="P232" s="3"/>
      <c r="Q232" s="3"/>
      <c r="R232" s="3"/>
      <c r="S232" s="3"/>
      <c r="T232" s="3"/>
      <c r="U232" s="3"/>
      <c r="V232" s="3"/>
      <c r="W232" s="3"/>
      <c r="X232" s="3"/>
      <c r="Y232" s="3"/>
      <c r="Z232" s="3"/>
      <c r="AA232" s="3"/>
      <c r="AB232" s="3"/>
      <c r="AC232" s="3"/>
      <c r="AD232" s="3"/>
      <c r="AE232" s="3"/>
      <c r="AF232" s="3"/>
      <c r="AG232" s="3"/>
      <c r="AH232" s="3"/>
      <c r="AI232" s="3"/>
      <c r="AJ232" s="3"/>
    </row>
    <row r="233" spans="5:36" s="2" customFormat="1">
      <c r="E233" s="33"/>
      <c r="N233" s="107"/>
      <c r="O233" s="199"/>
      <c r="P233" s="3"/>
      <c r="Q233" s="3"/>
      <c r="R233" s="3"/>
      <c r="S233" s="3"/>
      <c r="T233" s="3"/>
      <c r="U233" s="3"/>
      <c r="V233" s="3"/>
      <c r="W233" s="3"/>
      <c r="X233" s="3"/>
      <c r="Y233" s="3"/>
      <c r="Z233" s="3"/>
      <c r="AA233" s="3"/>
      <c r="AB233" s="3"/>
      <c r="AC233" s="3"/>
      <c r="AD233" s="3"/>
      <c r="AE233" s="3"/>
      <c r="AF233" s="3"/>
      <c r="AG233" s="3"/>
      <c r="AH233" s="3"/>
      <c r="AI233" s="3"/>
      <c r="AJ233" s="3"/>
    </row>
    <row r="234" spans="5:36" s="2" customFormat="1">
      <c r="E234" s="33"/>
      <c r="N234" s="107"/>
      <c r="O234" s="199"/>
      <c r="P234" s="3"/>
      <c r="Q234" s="3"/>
      <c r="R234" s="3"/>
      <c r="S234" s="3"/>
      <c r="T234" s="3"/>
      <c r="U234" s="3"/>
      <c r="V234" s="3"/>
      <c r="W234" s="3"/>
      <c r="X234" s="3"/>
      <c r="Y234" s="3"/>
      <c r="Z234" s="3"/>
      <c r="AA234" s="3"/>
      <c r="AB234" s="3"/>
      <c r="AC234" s="3"/>
      <c r="AD234" s="3"/>
      <c r="AE234" s="3"/>
      <c r="AF234" s="3"/>
      <c r="AG234" s="3"/>
      <c r="AH234" s="3"/>
      <c r="AI234" s="3"/>
      <c r="AJ234" s="3"/>
    </row>
    <row r="235" spans="5:36" s="2" customFormat="1">
      <c r="E235" s="33"/>
      <c r="N235" s="107"/>
      <c r="O235" s="199"/>
      <c r="P235" s="3"/>
      <c r="Q235" s="3"/>
      <c r="R235" s="3"/>
      <c r="S235" s="3"/>
      <c r="T235" s="3"/>
      <c r="U235" s="3"/>
      <c r="V235" s="3"/>
      <c r="W235" s="3"/>
      <c r="X235" s="3"/>
      <c r="Y235" s="3"/>
      <c r="Z235" s="3"/>
      <c r="AA235" s="3"/>
      <c r="AB235" s="3"/>
      <c r="AC235" s="3"/>
      <c r="AD235" s="3"/>
      <c r="AE235" s="3"/>
      <c r="AF235" s="3"/>
      <c r="AG235" s="3"/>
      <c r="AH235" s="3"/>
      <c r="AI235" s="3"/>
      <c r="AJ235" s="3"/>
    </row>
    <row r="236" spans="5:36" s="2" customFormat="1">
      <c r="E236" s="33"/>
      <c r="N236" s="107"/>
      <c r="O236" s="199"/>
      <c r="P236" s="3"/>
      <c r="Q236" s="3"/>
      <c r="R236" s="3"/>
      <c r="S236" s="3"/>
      <c r="T236" s="3"/>
      <c r="U236" s="3"/>
      <c r="V236" s="3"/>
      <c r="W236" s="3"/>
      <c r="X236" s="3"/>
      <c r="Y236" s="3"/>
      <c r="Z236" s="3"/>
      <c r="AA236" s="3"/>
      <c r="AB236" s="3"/>
      <c r="AC236" s="3"/>
      <c r="AD236" s="3"/>
      <c r="AE236" s="3"/>
      <c r="AF236" s="3"/>
      <c r="AG236" s="3"/>
      <c r="AH236" s="3"/>
      <c r="AI236" s="3"/>
      <c r="AJ236" s="3"/>
    </row>
    <row r="237" spans="5:36" s="2" customFormat="1">
      <c r="E237" s="33"/>
      <c r="N237" s="107"/>
      <c r="O237" s="199"/>
      <c r="P237" s="3"/>
      <c r="Q237" s="3"/>
      <c r="R237" s="3"/>
      <c r="S237" s="3"/>
      <c r="T237" s="3"/>
      <c r="U237" s="3"/>
      <c r="V237" s="3"/>
      <c r="W237" s="3"/>
      <c r="X237" s="3"/>
      <c r="Y237" s="3"/>
      <c r="Z237" s="3"/>
      <c r="AA237" s="3"/>
      <c r="AB237" s="3"/>
      <c r="AC237" s="3"/>
      <c r="AD237" s="3"/>
      <c r="AE237" s="3"/>
      <c r="AF237" s="3"/>
      <c r="AG237" s="3"/>
      <c r="AH237" s="3"/>
      <c r="AI237" s="3"/>
      <c r="AJ237" s="3"/>
    </row>
    <row r="238" spans="5:36" s="2" customFormat="1">
      <c r="E238" s="33"/>
      <c r="N238" s="107"/>
      <c r="O238" s="199"/>
      <c r="P238" s="3"/>
      <c r="Q238" s="3"/>
      <c r="R238" s="3"/>
      <c r="S238" s="3"/>
      <c r="T238" s="3"/>
      <c r="U238" s="3"/>
      <c r="V238" s="3"/>
      <c r="W238" s="3"/>
      <c r="X238" s="3"/>
      <c r="Y238" s="3"/>
      <c r="Z238" s="3"/>
      <c r="AA238" s="3"/>
      <c r="AB238" s="3"/>
      <c r="AC238" s="3"/>
      <c r="AD238" s="3"/>
      <c r="AE238" s="3"/>
      <c r="AF238" s="3"/>
      <c r="AG238" s="3"/>
      <c r="AH238" s="3"/>
      <c r="AI238" s="3"/>
      <c r="AJ238" s="3"/>
    </row>
    <row r="239" spans="5:36" s="2" customFormat="1">
      <c r="E239" s="33"/>
      <c r="N239" s="107"/>
      <c r="O239" s="199"/>
      <c r="P239" s="3"/>
      <c r="Q239" s="3"/>
      <c r="R239" s="3"/>
      <c r="S239" s="3"/>
      <c r="T239" s="3"/>
      <c r="U239" s="3"/>
      <c r="V239" s="3"/>
      <c r="W239" s="3"/>
      <c r="X239" s="3"/>
      <c r="Y239" s="3"/>
      <c r="Z239" s="3"/>
      <c r="AA239" s="3"/>
      <c r="AB239" s="3"/>
      <c r="AC239" s="3"/>
      <c r="AD239" s="3"/>
      <c r="AE239" s="3"/>
      <c r="AF239" s="3"/>
      <c r="AG239" s="3"/>
      <c r="AH239" s="3"/>
      <c r="AI239" s="3"/>
      <c r="AJ239" s="3"/>
    </row>
    <row r="240" spans="5:36" s="2" customFormat="1">
      <c r="E240" s="33"/>
      <c r="N240" s="107"/>
      <c r="O240" s="199"/>
      <c r="P240" s="3"/>
      <c r="Q240" s="3"/>
      <c r="R240" s="3"/>
      <c r="S240" s="3"/>
      <c r="T240" s="3"/>
      <c r="U240" s="3"/>
      <c r="V240" s="3"/>
      <c r="W240" s="3"/>
      <c r="X240" s="3"/>
      <c r="Y240" s="3"/>
      <c r="Z240" s="3"/>
      <c r="AA240" s="3"/>
      <c r="AB240" s="3"/>
      <c r="AC240" s="3"/>
      <c r="AD240" s="3"/>
      <c r="AE240" s="3"/>
      <c r="AF240" s="3"/>
      <c r="AG240" s="3"/>
      <c r="AH240" s="3"/>
      <c r="AI240" s="3"/>
      <c r="AJ240" s="3"/>
    </row>
    <row r="241" spans="5:36" s="2" customFormat="1">
      <c r="E241" s="33"/>
      <c r="N241" s="107"/>
      <c r="O241" s="199"/>
      <c r="P241" s="3"/>
      <c r="Q241" s="3"/>
      <c r="R241" s="3"/>
      <c r="S241" s="3"/>
      <c r="T241" s="3"/>
      <c r="U241" s="3"/>
      <c r="V241" s="3"/>
      <c r="W241" s="3"/>
      <c r="X241" s="3"/>
      <c r="Y241" s="3"/>
      <c r="Z241" s="3"/>
      <c r="AA241" s="3"/>
      <c r="AB241" s="3"/>
      <c r="AC241" s="3"/>
      <c r="AD241" s="3"/>
      <c r="AE241" s="3"/>
      <c r="AF241" s="3"/>
      <c r="AG241" s="3"/>
      <c r="AH241" s="3"/>
      <c r="AI241" s="3"/>
      <c r="AJ241" s="3"/>
    </row>
    <row r="242" spans="5:36" s="2" customFormat="1">
      <c r="E242" s="33"/>
      <c r="N242" s="107"/>
      <c r="O242" s="199"/>
      <c r="P242" s="3"/>
      <c r="Q242" s="3"/>
      <c r="R242" s="3"/>
      <c r="S242" s="3"/>
      <c r="T242" s="3"/>
      <c r="U242" s="3"/>
      <c r="V242" s="3"/>
      <c r="W242" s="3"/>
      <c r="X242" s="3"/>
      <c r="Y242" s="3"/>
      <c r="Z242" s="3"/>
      <c r="AA242" s="3"/>
      <c r="AB242" s="3"/>
      <c r="AC242" s="3"/>
      <c r="AD242" s="3"/>
      <c r="AE242" s="3"/>
      <c r="AF242" s="3"/>
      <c r="AG242" s="3"/>
      <c r="AH242" s="3"/>
      <c r="AI242" s="3"/>
      <c r="AJ242" s="3"/>
    </row>
    <row r="243" spans="5:36" s="2" customFormat="1">
      <c r="E243" s="33"/>
      <c r="N243" s="107"/>
      <c r="O243" s="199"/>
      <c r="P243" s="3"/>
      <c r="Q243" s="3"/>
      <c r="R243" s="3"/>
      <c r="S243" s="3"/>
      <c r="T243" s="3"/>
      <c r="U243" s="3"/>
      <c r="V243" s="3"/>
      <c r="W243" s="3"/>
      <c r="X243" s="3"/>
      <c r="Y243" s="3"/>
      <c r="Z243" s="3"/>
      <c r="AA243" s="3"/>
      <c r="AB243" s="3"/>
      <c r="AC243" s="3"/>
      <c r="AD243" s="3"/>
      <c r="AE243" s="3"/>
      <c r="AF243" s="3"/>
      <c r="AG243" s="3"/>
      <c r="AH243" s="3"/>
      <c r="AI243" s="3"/>
      <c r="AJ243" s="3"/>
    </row>
    <row r="244" spans="5:36" s="2" customFormat="1">
      <c r="E244" s="33"/>
      <c r="N244" s="107"/>
      <c r="O244" s="199"/>
      <c r="P244" s="3"/>
      <c r="Q244" s="3"/>
      <c r="R244" s="3"/>
      <c r="S244" s="3"/>
      <c r="T244" s="3"/>
      <c r="U244" s="3"/>
      <c r="V244" s="3"/>
      <c r="W244" s="3"/>
      <c r="X244" s="3"/>
      <c r="Y244" s="3"/>
      <c r="Z244" s="3"/>
      <c r="AA244" s="3"/>
      <c r="AB244" s="3"/>
      <c r="AC244" s="3"/>
      <c r="AD244" s="3"/>
      <c r="AE244" s="3"/>
      <c r="AF244" s="3"/>
      <c r="AG244" s="3"/>
      <c r="AH244" s="3"/>
      <c r="AI244" s="3"/>
      <c r="AJ244" s="3"/>
    </row>
    <row r="245" spans="5:36" s="2" customFormat="1">
      <c r="E245" s="33"/>
      <c r="N245" s="107"/>
      <c r="O245" s="199"/>
      <c r="P245" s="3"/>
      <c r="Q245" s="3"/>
      <c r="R245" s="3"/>
      <c r="S245" s="3"/>
      <c r="T245" s="3"/>
      <c r="U245" s="3"/>
      <c r="V245" s="3"/>
      <c r="W245" s="3"/>
      <c r="X245" s="3"/>
      <c r="Y245" s="3"/>
      <c r="Z245" s="3"/>
      <c r="AA245" s="3"/>
      <c r="AB245" s="3"/>
      <c r="AC245" s="3"/>
      <c r="AD245" s="3"/>
      <c r="AE245" s="3"/>
      <c r="AF245" s="3"/>
      <c r="AG245" s="3"/>
      <c r="AH245" s="3"/>
      <c r="AI245" s="3"/>
      <c r="AJ245" s="3"/>
    </row>
    <row r="246" spans="5:36" s="2" customFormat="1">
      <c r="E246" s="33"/>
      <c r="N246" s="107"/>
      <c r="O246" s="199"/>
      <c r="P246" s="3"/>
      <c r="Q246" s="3"/>
      <c r="R246" s="3"/>
      <c r="S246" s="3"/>
      <c r="T246" s="3"/>
      <c r="U246" s="3"/>
      <c r="V246" s="3"/>
      <c r="W246" s="3"/>
      <c r="X246" s="3"/>
      <c r="Y246" s="3"/>
      <c r="Z246" s="3"/>
      <c r="AA246" s="3"/>
      <c r="AB246" s="3"/>
      <c r="AC246" s="3"/>
      <c r="AD246" s="3"/>
      <c r="AE246" s="3"/>
      <c r="AF246" s="3"/>
      <c r="AG246" s="3"/>
      <c r="AH246" s="3"/>
      <c r="AI246" s="3"/>
      <c r="AJ246" s="3"/>
    </row>
    <row r="247" spans="5:36" s="2" customFormat="1">
      <c r="E247" s="33"/>
      <c r="N247" s="107"/>
      <c r="O247" s="199"/>
      <c r="P247" s="3"/>
      <c r="Q247" s="3"/>
      <c r="R247" s="3"/>
      <c r="S247" s="3"/>
      <c r="T247" s="3"/>
      <c r="U247" s="3"/>
      <c r="V247" s="3"/>
      <c r="W247" s="3"/>
      <c r="X247" s="3"/>
      <c r="Y247" s="3"/>
      <c r="Z247" s="3"/>
      <c r="AA247" s="3"/>
      <c r="AB247" s="3"/>
      <c r="AC247" s="3"/>
      <c r="AD247" s="3"/>
      <c r="AE247" s="3"/>
      <c r="AF247" s="3"/>
      <c r="AG247" s="3"/>
      <c r="AH247" s="3"/>
      <c r="AI247" s="3"/>
      <c r="AJ247" s="3"/>
    </row>
    <row r="248" spans="5:36" s="2" customFormat="1">
      <c r="E248" s="33"/>
      <c r="N248" s="107"/>
      <c r="O248" s="199"/>
      <c r="P248" s="3"/>
      <c r="Q248" s="3"/>
      <c r="R248" s="3"/>
      <c r="S248" s="3"/>
      <c r="T248" s="3"/>
      <c r="U248" s="3"/>
      <c r="V248" s="3"/>
      <c r="W248" s="3"/>
      <c r="X248" s="3"/>
      <c r="Y248" s="3"/>
      <c r="Z248" s="3"/>
      <c r="AA248" s="3"/>
      <c r="AB248" s="3"/>
      <c r="AC248" s="3"/>
      <c r="AD248" s="3"/>
      <c r="AE248" s="3"/>
      <c r="AF248" s="3"/>
      <c r="AG248" s="3"/>
      <c r="AH248" s="3"/>
      <c r="AI248" s="3"/>
      <c r="AJ248" s="3"/>
    </row>
    <row r="249" spans="5:36" s="2" customFormat="1">
      <c r="E249" s="33"/>
      <c r="N249" s="107"/>
      <c r="O249" s="199"/>
      <c r="P249" s="3"/>
      <c r="Q249" s="3"/>
      <c r="R249" s="3"/>
      <c r="S249" s="3"/>
      <c r="T249" s="3"/>
      <c r="U249" s="3"/>
      <c r="V249" s="3"/>
      <c r="W249" s="3"/>
      <c r="X249" s="3"/>
      <c r="Y249" s="3"/>
      <c r="Z249" s="3"/>
      <c r="AA249" s="3"/>
      <c r="AB249" s="3"/>
      <c r="AC249" s="3"/>
      <c r="AD249" s="3"/>
      <c r="AE249" s="3"/>
      <c r="AF249" s="3"/>
      <c r="AG249" s="3"/>
      <c r="AH249" s="3"/>
      <c r="AI249" s="3"/>
      <c r="AJ249" s="3"/>
    </row>
    <row r="250" spans="5:36" s="2" customFormat="1">
      <c r="E250" s="33"/>
      <c r="N250" s="107"/>
      <c r="O250" s="199"/>
      <c r="P250" s="3"/>
      <c r="Q250" s="3"/>
      <c r="R250" s="3"/>
      <c r="S250" s="3"/>
      <c r="T250" s="3"/>
      <c r="U250" s="3"/>
      <c r="V250" s="3"/>
      <c r="W250" s="3"/>
      <c r="X250" s="3"/>
      <c r="Y250" s="3"/>
      <c r="Z250" s="3"/>
      <c r="AA250" s="3"/>
      <c r="AB250" s="3"/>
      <c r="AC250" s="3"/>
      <c r="AD250" s="3"/>
      <c r="AE250" s="3"/>
      <c r="AF250" s="3"/>
      <c r="AG250" s="3"/>
      <c r="AH250" s="3"/>
      <c r="AI250" s="3"/>
      <c r="AJ250" s="3"/>
    </row>
    <row r="251" spans="5:36" s="2" customFormat="1">
      <c r="E251" s="33"/>
      <c r="N251" s="107"/>
      <c r="O251" s="199"/>
      <c r="P251" s="3"/>
      <c r="Q251" s="3"/>
      <c r="R251" s="3"/>
      <c r="S251" s="3"/>
      <c r="T251" s="3"/>
      <c r="U251" s="3"/>
      <c r="V251" s="3"/>
      <c r="W251" s="3"/>
      <c r="X251" s="3"/>
      <c r="Y251" s="3"/>
      <c r="Z251" s="3"/>
      <c r="AA251" s="3"/>
      <c r="AB251" s="3"/>
      <c r="AC251" s="3"/>
      <c r="AD251" s="3"/>
      <c r="AE251" s="3"/>
      <c r="AF251" s="3"/>
      <c r="AG251" s="3"/>
      <c r="AH251" s="3"/>
      <c r="AI251" s="3"/>
      <c r="AJ251" s="3"/>
    </row>
    <row r="252" spans="5:36" s="2" customFormat="1">
      <c r="E252" s="33"/>
      <c r="N252" s="107"/>
      <c r="O252" s="199"/>
      <c r="P252" s="3"/>
      <c r="Q252" s="3"/>
      <c r="R252" s="3"/>
      <c r="S252" s="3"/>
      <c r="T252" s="3"/>
      <c r="U252" s="3"/>
      <c r="V252" s="3"/>
      <c r="W252" s="3"/>
      <c r="X252" s="3"/>
      <c r="Y252" s="3"/>
      <c r="Z252" s="3"/>
      <c r="AA252" s="3"/>
      <c r="AB252" s="3"/>
      <c r="AC252" s="3"/>
      <c r="AD252" s="3"/>
      <c r="AE252" s="3"/>
      <c r="AF252" s="3"/>
      <c r="AG252" s="3"/>
      <c r="AH252" s="3"/>
      <c r="AI252" s="3"/>
      <c r="AJ252" s="3"/>
    </row>
    <row r="253" spans="5:36" s="2" customFormat="1">
      <c r="E253" s="33"/>
      <c r="N253" s="107"/>
      <c r="O253" s="199"/>
      <c r="P253" s="3"/>
      <c r="Q253" s="3"/>
      <c r="R253" s="3"/>
      <c r="S253" s="3"/>
      <c r="T253" s="3"/>
      <c r="U253" s="3"/>
      <c r="V253" s="3"/>
      <c r="W253" s="3"/>
      <c r="X253" s="3"/>
      <c r="Y253" s="3"/>
      <c r="Z253" s="3"/>
      <c r="AA253" s="3"/>
      <c r="AB253" s="3"/>
      <c r="AC253" s="3"/>
      <c r="AD253" s="3"/>
      <c r="AE253" s="3"/>
      <c r="AF253" s="3"/>
      <c r="AG253" s="3"/>
      <c r="AH253" s="3"/>
      <c r="AI253" s="3"/>
      <c r="AJ253" s="3"/>
    </row>
    <row r="254" spans="5:36" s="2" customFormat="1">
      <c r="E254" s="33"/>
      <c r="N254" s="107"/>
      <c r="O254" s="199"/>
      <c r="P254" s="3"/>
      <c r="Q254" s="3"/>
      <c r="R254" s="3"/>
      <c r="S254" s="3"/>
      <c r="T254" s="3"/>
      <c r="U254" s="3"/>
      <c r="V254" s="3"/>
      <c r="W254" s="3"/>
      <c r="X254" s="3"/>
      <c r="Y254" s="3"/>
      <c r="Z254" s="3"/>
      <c r="AA254" s="3"/>
      <c r="AB254" s="3"/>
      <c r="AC254" s="3"/>
      <c r="AD254" s="3"/>
      <c r="AE254" s="3"/>
      <c r="AF254" s="3"/>
      <c r="AG254" s="3"/>
      <c r="AH254" s="3"/>
      <c r="AI254" s="3"/>
      <c r="AJ254" s="3"/>
    </row>
    <row r="255" spans="5:36" s="2" customFormat="1">
      <c r="E255" s="33"/>
      <c r="N255" s="107"/>
      <c r="O255" s="199"/>
      <c r="P255" s="3"/>
      <c r="Q255" s="3"/>
      <c r="R255" s="3"/>
      <c r="S255" s="3"/>
      <c r="T255" s="3"/>
      <c r="U255" s="3"/>
      <c r="V255" s="3"/>
      <c r="W255" s="3"/>
      <c r="X255" s="3"/>
      <c r="Y255" s="3"/>
      <c r="Z255" s="3"/>
      <c r="AA255" s="3"/>
      <c r="AB255" s="3"/>
      <c r="AC255" s="3"/>
      <c r="AD255" s="3"/>
      <c r="AE255" s="3"/>
      <c r="AF255" s="3"/>
      <c r="AG255" s="3"/>
      <c r="AH255" s="3"/>
      <c r="AI255" s="3"/>
      <c r="AJ255" s="3"/>
    </row>
    <row r="256" spans="5:36" s="2" customFormat="1">
      <c r="E256" s="33"/>
      <c r="N256" s="107"/>
      <c r="O256" s="199"/>
      <c r="P256" s="3"/>
      <c r="Q256" s="3"/>
      <c r="R256" s="3"/>
      <c r="S256" s="3"/>
      <c r="T256" s="3"/>
      <c r="U256" s="3"/>
      <c r="V256" s="3"/>
      <c r="W256" s="3"/>
      <c r="X256" s="3"/>
      <c r="Y256" s="3"/>
      <c r="Z256" s="3"/>
      <c r="AA256" s="3"/>
      <c r="AB256" s="3"/>
      <c r="AC256" s="3"/>
      <c r="AD256" s="3"/>
      <c r="AE256" s="3"/>
      <c r="AF256" s="3"/>
      <c r="AG256" s="3"/>
      <c r="AH256" s="3"/>
      <c r="AI256" s="3"/>
      <c r="AJ256" s="3"/>
    </row>
    <row r="257" spans="5:36" s="2" customFormat="1">
      <c r="E257" s="33"/>
      <c r="N257" s="107"/>
      <c r="O257" s="199"/>
      <c r="P257" s="3"/>
      <c r="Q257" s="3"/>
      <c r="R257" s="3"/>
      <c r="S257" s="3"/>
      <c r="T257" s="3"/>
      <c r="U257" s="3"/>
      <c r="V257" s="3"/>
      <c r="W257" s="3"/>
      <c r="X257" s="3"/>
      <c r="Y257" s="3"/>
      <c r="Z257" s="3"/>
      <c r="AA257" s="3"/>
      <c r="AB257" s="3"/>
      <c r="AC257" s="3"/>
      <c r="AD257" s="3"/>
      <c r="AE257" s="3"/>
      <c r="AF257" s="3"/>
      <c r="AG257" s="3"/>
      <c r="AH257" s="3"/>
      <c r="AI257" s="3"/>
      <c r="AJ257" s="3"/>
    </row>
    <row r="258" spans="5:36" s="2" customFormat="1">
      <c r="E258" s="33"/>
      <c r="N258" s="107"/>
      <c r="O258" s="199"/>
      <c r="P258" s="3"/>
      <c r="Q258" s="3"/>
      <c r="R258" s="3"/>
      <c r="S258" s="3"/>
      <c r="T258" s="3"/>
      <c r="U258" s="3"/>
      <c r="V258" s="3"/>
      <c r="W258" s="3"/>
      <c r="X258" s="3"/>
      <c r="Y258" s="3"/>
      <c r="Z258" s="3"/>
      <c r="AA258" s="3"/>
      <c r="AB258" s="3"/>
      <c r="AC258" s="3"/>
      <c r="AD258" s="3"/>
      <c r="AE258" s="3"/>
      <c r="AF258" s="3"/>
      <c r="AG258" s="3"/>
      <c r="AH258" s="3"/>
      <c r="AI258" s="3"/>
      <c r="AJ258" s="3"/>
    </row>
    <row r="259" spans="5:36" s="2" customFormat="1">
      <c r="E259" s="33"/>
      <c r="N259" s="107"/>
      <c r="O259" s="199"/>
      <c r="P259" s="3"/>
      <c r="Q259" s="3"/>
      <c r="R259" s="3"/>
      <c r="S259" s="3"/>
      <c r="T259" s="3"/>
      <c r="U259" s="3"/>
      <c r="V259" s="3"/>
      <c r="W259" s="3"/>
      <c r="X259" s="3"/>
      <c r="Y259" s="3"/>
      <c r="Z259" s="3"/>
      <c r="AA259" s="3"/>
      <c r="AB259" s="3"/>
      <c r="AC259" s="3"/>
      <c r="AD259" s="3"/>
      <c r="AE259" s="3"/>
      <c r="AF259" s="3"/>
      <c r="AG259" s="3"/>
      <c r="AH259" s="3"/>
      <c r="AI259" s="3"/>
      <c r="AJ259" s="3"/>
    </row>
    <row r="260" spans="5:36" s="2" customFormat="1">
      <c r="E260" s="33"/>
      <c r="N260" s="107"/>
      <c r="O260" s="199"/>
      <c r="P260" s="3"/>
      <c r="Q260" s="3"/>
      <c r="R260" s="3"/>
      <c r="S260" s="3"/>
      <c r="T260" s="3"/>
      <c r="U260" s="3"/>
      <c r="V260" s="3"/>
      <c r="W260" s="3"/>
      <c r="X260" s="3"/>
      <c r="Y260" s="3"/>
      <c r="Z260" s="3"/>
      <c r="AA260" s="3"/>
      <c r="AB260" s="3"/>
      <c r="AC260" s="3"/>
      <c r="AD260" s="3"/>
      <c r="AE260" s="3"/>
      <c r="AF260" s="3"/>
      <c r="AG260" s="3"/>
      <c r="AH260" s="3"/>
      <c r="AI260" s="3"/>
      <c r="AJ260" s="3"/>
    </row>
    <row r="261" spans="5:36" s="2" customFormat="1">
      <c r="E261" s="33"/>
      <c r="N261" s="107"/>
      <c r="O261" s="199"/>
      <c r="P261" s="3"/>
      <c r="Q261" s="3"/>
      <c r="R261" s="3"/>
      <c r="S261" s="3"/>
      <c r="T261" s="3"/>
      <c r="U261" s="3"/>
      <c r="V261" s="3"/>
      <c r="W261" s="3"/>
      <c r="X261" s="3"/>
      <c r="Y261" s="3"/>
      <c r="Z261" s="3"/>
      <c r="AA261" s="3"/>
      <c r="AB261" s="3"/>
      <c r="AC261" s="3"/>
      <c r="AD261" s="3"/>
      <c r="AE261" s="3"/>
      <c r="AF261" s="3"/>
      <c r="AG261" s="3"/>
      <c r="AH261" s="3"/>
      <c r="AI261" s="3"/>
      <c r="AJ261" s="3"/>
    </row>
    <row r="262" spans="5:36" s="2" customFormat="1">
      <c r="E262" s="33"/>
      <c r="N262" s="107"/>
      <c r="O262" s="199"/>
      <c r="P262" s="3"/>
      <c r="Q262" s="3"/>
      <c r="R262" s="3"/>
      <c r="S262" s="3"/>
      <c r="T262" s="3"/>
      <c r="U262" s="3"/>
      <c r="V262" s="3"/>
      <c r="W262" s="3"/>
      <c r="X262" s="3"/>
      <c r="Y262" s="3"/>
      <c r="Z262" s="3"/>
      <c r="AA262" s="3"/>
      <c r="AB262" s="3"/>
      <c r="AC262" s="3"/>
      <c r="AD262" s="3"/>
      <c r="AE262" s="3"/>
      <c r="AF262" s="3"/>
      <c r="AG262" s="3"/>
      <c r="AH262" s="3"/>
      <c r="AI262" s="3"/>
      <c r="AJ262" s="3"/>
    </row>
    <row r="263" spans="5:36" s="2" customFormat="1">
      <c r="E263" s="33"/>
      <c r="N263" s="107"/>
      <c r="O263" s="199"/>
      <c r="P263" s="3"/>
      <c r="Q263" s="3"/>
      <c r="R263" s="3"/>
      <c r="S263" s="3"/>
      <c r="T263" s="3"/>
      <c r="U263" s="3"/>
      <c r="V263" s="3"/>
      <c r="W263" s="3"/>
      <c r="X263" s="3"/>
      <c r="Y263" s="3"/>
      <c r="Z263" s="3"/>
      <c r="AA263" s="3"/>
      <c r="AB263" s="3"/>
      <c r="AC263" s="3"/>
      <c r="AD263" s="3"/>
      <c r="AE263" s="3"/>
      <c r="AF263" s="3"/>
      <c r="AG263" s="3"/>
      <c r="AH263" s="3"/>
      <c r="AI263" s="3"/>
      <c r="AJ263" s="3"/>
    </row>
    <row r="264" spans="5:36" s="2" customFormat="1">
      <c r="E264" s="33"/>
      <c r="N264" s="107"/>
      <c r="O264" s="199"/>
      <c r="P264" s="3"/>
      <c r="Q264" s="3"/>
      <c r="R264" s="3"/>
      <c r="S264" s="3"/>
      <c r="T264" s="3"/>
      <c r="U264" s="3"/>
      <c r="V264" s="3"/>
      <c r="W264" s="3"/>
      <c r="X264" s="3"/>
      <c r="Y264" s="3"/>
      <c r="Z264" s="3"/>
      <c r="AA264" s="3"/>
      <c r="AB264" s="3"/>
      <c r="AC264" s="3"/>
      <c r="AD264" s="3"/>
      <c r="AE264" s="3"/>
      <c r="AF264" s="3"/>
      <c r="AG264" s="3"/>
      <c r="AH264" s="3"/>
      <c r="AI264" s="3"/>
      <c r="AJ264" s="3"/>
    </row>
    <row r="265" spans="5:36" s="2" customFormat="1">
      <c r="E265" s="33"/>
      <c r="N265" s="107"/>
      <c r="O265" s="199"/>
      <c r="P265" s="3"/>
      <c r="Q265" s="3"/>
      <c r="R265" s="3"/>
      <c r="S265" s="3"/>
      <c r="T265" s="3"/>
      <c r="U265" s="3"/>
      <c r="V265" s="3"/>
      <c r="W265" s="3"/>
      <c r="X265" s="3"/>
      <c r="Y265" s="3"/>
      <c r="Z265" s="3"/>
      <c r="AA265" s="3"/>
      <c r="AB265" s="3"/>
      <c r="AC265" s="3"/>
      <c r="AD265" s="3"/>
      <c r="AE265" s="3"/>
      <c r="AF265" s="3"/>
      <c r="AG265" s="3"/>
      <c r="AH265" s="3"/>
      <c r="AI265" s="3"/>
      <c r="AJ265" s="3"/>
    </row>
    <row r="266" spans="5:36" s="2" customFormat="1">
      <c r="E266" s="33"/>
      <c r="N266" s="107"/>
      <c r="O266" s="199"/>
      <c r="P266" s="3"/>
      <c r="Q266" s="3"/>
      <c r="R266" s="3"/>
      <c r="S266" s="3"/>
      <c r="T266" s="3"/>
      <c r="U266" s="3"/>
      <c r="V266" s="3"/>
      <c r="W266" s="3"/>
      <c r="X266" s="3"/>
      <c r="Y266" s="3"/>
      <c r="Z266" s="3"/>
      <c r="AA266" s="3"/>
      <c r="AB266" s="3"/>
      <c r="AC266" s="3"/>
      <c r="AD266" s="3"/>
      <c r="AE266" s="3"/>
      <c r="AF266" s="3"/>
      <c r="AG266" s="3"/>
      <c r="AH266" s="3"/>
      <c r="AI266" s="3"/>
      <c r="AJ266" s="3"/>
    </row>
    <row r="267" spans="5:36" s="2" customFormat="1">
      <c r="E267" s="33"/>
      <c r="N267" s="107"/>
      <c r="O267" s="199"/>
      <c r="P267" s="3"/>
      <c r="Q267" s="3"/>
      <c r="R267" s="3"/>
      <c r="S267" s="3"/>
      <c r="T267" s="3"/>
      <c r="U267" s="3"/>
      <c r="V267" s="3"/>
      <c r="W267" s="3"/>
      <c r="X267" s="3"/>
      <c r="Y267" s="3"/>
      <c r="Z267" s="3"/>
      <c r="AA267" s="3"/>
      <c r="AB267" s="3"/>
      <c r="AC267" s="3"/>
      <c r="AD267" s="3"/>
      <c r="AE267" s="3"/>
      <c r="AF267" s="3"/>
      <c r="AG267" s="3"/>
      <c r="AH267" s="3"/>
      <c r="AI267" s="3"/>
      <c r="AJ267" s="3"/>
    </row>
    <row r="268" spans="5:36" s="2" customFormat="1">
      <c r="E268" s="33"/>
      <c r="N268" s="107"/>
      <c r="O268" s="199"/>
      <c r="P268" s="3"/>
      <c r="Q268" s="3"/>
      <c r="R268" s="3"/>
      <c r="S268" s="3"/>
      <c r="T268" s="3"/>
      <c r="U268" s="3"/>
      <c r="V268" s="3"/>
      <c r="W268" s="3"/>
      <c r="X268" s="3"/>
      <c r="Y268" s="3"/>
      <c r="Z268" s="3"/>
      <c r="AA268" s="3"/>
      <c r="AB268" s="3"/>
      <c r="AC268" s="3"/>
      <c r="AD268" s="3"/>
      <c r="AE268" s="3"/>
      <c r="AF268" s="3"/>
      <c r="AG268" s="3"/>
      <c r="AH268" s="3"/>
      <c r="AI268" s="3"/>
      <c r="AJ268" s="3"/>
    </row>
    <row r="269" spans="5:36" s="2" customFormat="1">
      <c r="E269" s="33"/>
      <c r="N269" s="107"/>
      <c r="O269" s="199"/>
      <c r="P269" s="3"/>
      <c r="Q269" s="3"/>
      <c r="R269" s="3"/>
      <c r="S269" s="3"/>
      <c r="T269" s="3"/>
      <c r="U269" s="3"/>
      <c r="V269" s="3"/>
      <c r="W269" s="3"/>
      <c r="X269" s="3"/>
      <c r="Y269" s="3"/>
      <c r="Z269" s="3"/>
      <c r="AA269" s="3"/>
      <c r="AB269" s="3"/>
      <c r="AC269" s="3"/>
      <c r="AD269" s="3"/>
      <c r="AE269" s="3"/>
      <c r="AF269" s="3"/>
      <c r="AG269" s="3"/>
      <c r="AH269" s="3"/>
      <c r="AI269" s="3"/>
      <c r="AJ269" s="3"/>
    </row>
    <row r="270" spans="5:36" s="2" customFormat="1">
      <c r="E270" s="33"/>
      <c r="N270" s="107"/>
      <c r="O270" s="199"/>
      <c r="P270" s="3"/>
      <c r="Q270" s="3"/>
      <c r="R270" s="3"/>
      <c r="S270" s="3"/>
      <c r="T270" s="3"/>
      <c r="U270" s="3"/>
      <c r="V270" s="3"/>
      <c r="W270" s="3"/>
      <c r="X270" s="3"/>
      <c r="Y270" s="3"/>
      <c r="Z270" s="3"/>
      <c r="AA270" s="3"/>
      <c r="AB270" s="3"/>
      <c r="AC270" s="3"/>
      <c r="AD270" s="3"/>
      <c r="AE270" s="3"/>
      <c r="AF270" s="3"/>
      <c r="AG270" s="3"/>
      <c r="AH270" s="3"/>
      <c r="AI270" s="3"/>
      <c r="AJ270" s="3"/>
    </row>
    <row r="271" spans="5:36" s="2" customFormat="1">
      <c r="E271" s="33"/>
      <c r="N271" s="107"/>
      <c r="O271" s="199"/>
      <c r="P271" s="3"/>
      <c r="Q271" s="3"/>
      <c r="R271" s="3"/>
      <c r="S271" s="3"/>
      <c r="T271" s="3"/>
      <c r="U271" s="3"/>
      <c r="V271" s="3"/>
      <c r="W271" s="3"/>
      <c r="X271" s="3"/>
      <c r="Y271" s="3"/>
      <c r="Z271" s="3"/>
      <c r="AA271" s="3"/>
      <c r="AB271" s="3"/>
      <c r="AC271" s="3"/>
      <c r="AD271" s="3"/>
      <c r="AE271" s="3"/>
      <c r="AF271" s="3"/>
      <c r="AG271" s="3"/>
      <c r="AH271" s="3"/>
      <c r="AI271" s="3"/>
      <c r="AJ271" s="3"/>
    </row>
    <row r="272" spans="5:36" s="2" customFormat="1">
      <c r="E272" s="33"/>
      <c r="N272" s="107"/>
      <c r="O272" s="199"/>
      <c r="P272" s="3"/>
      <c r="Q272" s="3"/>
      <c r="R272" s="3"/>
      <c r="S272" s="3"/>
      <c r="T272" s="3"/>
      <c r="U272" s="3"/>
      <c r="V272" s="3"/>
      <c r="W272" s="3"/>
      <c r="X272" s="3"/>
      <c r="Y272" s="3"/>
      <c r="Z272" s="3"/>
      <c r="AA272" s="3"/>
      <c r="AB272" s="3"/>
      <c r="AC272" s="3"/>
      <c r="AD272" s="3"/>
      <c r="AE272" s="3"/>
      <c r="AF272" s="3"/>
      <c r="AG272" s="3"/>
      <c r="AH272" s="3"/>
      <c r="AI272" s="3"/>
      <c r="AJ272" s="3"/>
    </row>
    <row r="273" spans="5:36" s="2" customFormat="1">
      <c r="E273" s="33"/>
      <c r="N273" s="107"/>
      <c r="O273" s="199"/>
      <c r="P273" s="3"/>
      <c r="Q273" s="3"/>
      <c r="R273" s="3"/>
      <c r="S273" s="3"/>
      <c r="T273" s="3"/>
      <c r="U273" s="3"/>
      <c r="V273" s="3"/>
      <c r="W273" s="3"/>
      <c r="X273" s="3"/>
      <c r="Y273" s="3"/>
      <c r="Z273" s="3"/>
      <c r="AA273" s="3"/>
      <c r="AB273" s="3"/>
      <c r="AC273" s="3"/>
      <c r="AD273" s="3"/>
      <c r="AE273" s="3"/>
      <c r="AF273" s="3"/>
      <c r="AG273" s="3"/>
      <c r="AH273" s="3"/>
      <c r="AI273" s="3"/>
      <c r="AJ273" s="3"/>
    </row>
    <row r="274" spans="5:36" s="2" customFormat="1">
      <c r="E274" s="33"/>
      <c r="N274" s="107"/>
      <c r="O274" s="199"/>
      <c r="P274" s="3"/>
      <c r="Q274" s="3"/>
      <c r="R274" s="3"/>
      <c r="S274" s="3"/>
      <c r="T274" s="3"/>
      <c r="U274" s="3"/>
      <c r="V274" s="3"/>
      <c r="W274" s="3"/>
      <c r="X274" s="3"/>
      <c r="Y274" s="3"/>
      <c r="Z274" s="3"/>
      <c r="AA274" s="3"/>
      <c r="AB274" s="3"/>
      <c r="AC274" s="3"/>
      <c r="AD274" s="3"/>
      <c r="AE274" s="3"/>
      <c r="AF274" s="3"/>
      <c r="AG274" s="3"/>
      <c r="AH274" s="3"/>
      <c r="AI274" s="3"/>
      <c r="AJ274" s="3"/>
    </row>
    <row r="275" spans="5:36" s="2" customFormat="1">
      <c r="E275" s="33"/>
      <c r="N275" s="107"/>
      <c r="O275" s="199"/>
      <c r="P275" s="3"/>
      <c r="Q275" s="3"/>
      <c r="R275" s="3"/>
      <c r="S275" s="3"/>
      <c r="T275" s="3"/>
      <c r="U275" s="3"/>
      <c r="V275" s="3"/>
      <c r="W275" s="3"/>
      <c r="X275" s="3"/>
      <c r="Y275" s="3"/>
      <c r="Z275" s="3"/>
      <c r="AA275" s="3"/>
      <c r="AB275" s="3"/>
      <c r="AC275" s="3"/>
      <c r="AD275" s="3"/>
      <c r="AE275" s="3"/>
      <c r="AF275" s="3"/>
      <c r="AG275" s="3"/>
      <c r="AH275" s="3"/>
      <c r="AI275" s="3"/>
      <c r="AJ275" s="3"/>
    </row>
    <row r="276" spans="5:36" s="2" customFormat="1">
      <c r="E276" s="33"/>
      <c r="N276" s="107"/>
      <c r="O276" s="199"/>
      <c r="P276" s="3"/>
      <c r="Q276" s="3"/>
      <c r="R276" s="3"/>
      <c r="S276" s="3"/>
      <c r="T276" s="3"/>
      <c r="U276" s="3"/>
      <c r="V276" s="3"/>
      <c r="W276" s="3"/>
      <c r="X276" s="3"/>
      <c r="Y276" s="3"/>
      <c r="Z276" s="3"/>
      <c r="AA276" s="3"/>
      <c r="AB276" s="3"/>
      <c r="AC276" s="3"/>
      <c r="AD276" s="3"/>
      <c r="AE276" s="3"/>
      <c r="AF276" s="3"/>
      <c r="AG276" s="3"/>
      <c r="AH276" s="3"/>
      <c r="AI276" s="3"/>
      <c r="AJ276" s="3"/>
    </row>
    <row r="277" spans="5:36" s="2" customFormat="1">
      <c r="E277" s="33"/>
      <c r="N277" s="107"/>
      <c r="O277" s="199"/>
      <c r="P277" s="3"/>
      <c r="Q277" s="3"/>
      <c r="R277" s="3"/>
      <c r="S277" s="3"/>
      <c r="T277" s="3"/>
      <c r="U277" s="3"/>
      <c r="V277" s="3"/>
      <c r="W277" s="3"/>
      <c r="X277" s="3"/>
      <c r="Y277" s="3"/>
      <c r="Z277" s="3"/>
      <c r="AA277" s="3"/>
      <c r="AB277" s="3"/>
      <c r="AC277" s="3"/>
      <c r="AD277" s="3"/>
      <c r="AE277" s="3"/>
      <c r="AF277" s="3"/>
      <c r="AG277" s="3"/>
      <c r="AH277" s="3"/>
      <c r="AI277" s="3"/>
      <c r="AJ277" s="3"/>
    </row>
    <row r="278" spans="5:36" s="2" customFormat="1">
      <c r="E278" s="33"/>
      <c r="N278" s="107"/>
      <c r="O278" s="199"/>
      <c r="P278" s="3"/>
      <c r="Q278" s="3"/>
      <c r="R278" s="3"/>
      <c r="S278" s="3"/>
      <c r="T278" s="3"/>
      <c r="U278" s="3"/>
      <c r="V278" s="3"/>
      <c r="W278" s="3"/>
      <c r="X278" s="3"/>
      <c r="Y278" s="3"/>
      <c r="Z278" s="3"/>
      <c r="AA278" s="3"/>
      <c r="AB278" s="3"/>
      <c r="AC278" s="3"/>
      <c r="AD278" s="3"/>
      <c r="AE278" s="3"/>
      <c r="AF278" s="3"/>
      <c r="AG278" s="3"/>
      <c r="AH278" s="3"/>
      <c r="AI278" s="3"/>
      <c r="AJ278" s="3"/>
    </row>
    <row r="279" spans="5:36" s="2" customFormat="1">
      <c r="E279" s="33"/>
      <c r="N279" s="107"/>
      <c r="O279" s="199"/>
      <c r="P279" s="3"/>
      <c r="Q279" s="3"/>
      <c r="R279" s="3"/>
      <c r="S279" s="3"/>
      <c r="T279" s="3"/>
      <c r="U279" s="3"/>
      <c r="V279" s="3"/>
      <c r="W279" s="3"/>
      <c r="X279" s="3"/>
      <c r="Y279" s="3"/>
      <c r="Z279" s="3"/>
      <c r="AA279" s="3"/>
      <c r="AB279" s="3"/>
      <c r="AC279" s="3"/>
      <c r="AD279" s="3"/>
      <c r="AE279" s="3"/>
      <c r="AF279" s="3"/>
      <c r="AG279" s="3"/>
      <c r="AH279" s="3"/>
      <c r="AI279" s="3"/>
      <c r="AJ279" s="3"/>
    </row>
    <row r="280" spans="5:36" s="2" customFormat="1">
      <c r="E280" s="33"/>
      <c r="N280" s="107"/>
      <c r="O280" s="199"/>
      <c r="P280" s="3"/>
      <c r="Q280" s="3"/>
      <c r="R280" s="3"/>
      <c r="S280" s="3"/>
      <c r="T280" s="3"/>
      <c r="U280" s="3"/>
      <c r="V280" s="3"/>
      <c r="W280" s="3"/>
      <c r="X280" s="3"/>
      <c r="Y280" s="3"/>
      <c r="Z280" s="3"/>
      <c r="AA280" s="3"/>
      <c r="AB280" s="3"/>
      <c r="AC280" s="3"/>
      <c r="AD280" s="3"/>
      <c r="AE280" s="3"/>
      <c r="AF280" s="3"/>
      <c r="AG280" s="3"/>
      <c r="AH280" s="3"/>
      <c r="AI280" s="3"/>
      <c r="AJ280" s="3"/>
    </row>
    <row r="281" spans="5:36" s="2" customFormat="1">
      <c r="E281" s="33"/>
      <c r="N281" s="107"/>
      <c r="O281" s="199"/>
      <c r="P281" s="3"/>
      <c r="Q281" s="3"/>
      <c r="R281" s="3"/>
      <c r="S281" s="3"/>
      <c r="T281" s="3"/>
      <c r="U281" s="3"/>
      <c r="V281" s="3"/>
      <c r="W281" s="3"/>
      <c r="X281" s="3"/>
      <c r="Y281" s="3"/>
      <c r="Z281" s="3"/>
      <c r="AA281" s="3"/>
      <c r="AB281" s="3"/>
      <c r="AC281" s="3"/>
      <c r="AD281" s="3"/>
      <c r="AE281" s="3"/>
      <c r="AF281" s="3"/>
      <c r="AG281" s="3"/>
      <c r="AH281" s="3"/>
      <c r="AI281" s="3"/>
      <c r="AJ281" s="3"/>
    </row>
    <row r="282" spans="5:36" s="2" customFormat="1">
      <c r="E282" s="33"/>
      <c r="N282" s="107"/>
      <c r="O282" s="199"/>
      <c r="P282" s="3"/>
      <c r="Q282" s="3"/>
      <c r="R282" s="3"/>
      <c r="S282" s="3"/>
      <c r="T282" s="3"/>
      <c r="U282" s="3"/>
      <c r="V282" s="3"/>
      <c r="W282" s="3"/>
      <c r="X282" s="3"/>
      <c r="Y282" s="3"/>
      <c r="Z282" s="3"/>
      <c r="AA282" s="3"/>
      <c r="AB282" s="3"/>
      <c r="AC282" s="3"/>
      <c r="AD282" s="3"/>
      <c r="AE282" s="3"/>
      <c r="AF282" s="3"/>
      <c r="AG282" s="3"/>
      <c r="AH282" s="3"/>
      <c r="AI282" s="3"/>
      <c r="AJ282" s="3"/>
    </row>
    <row r="283" spans="5:36" s="2" customFormat="1">
      <c r="E283" s="33"/>
      <c r="N283" s="107"/>
      <c r="O283" s="199"/>
      <c r="P283" s="3"/>
      <c r="Q283" s="3"/>
      <c r="R283" s="3"/>
      <c r="S283" s="3"/>
      <c r="T283" s="3"/>
      <c r="U283" s="3"/>
      <c r="V283" s="3"/>
      <c r="W283" s="3"/>
      <c r="X283" s="3"/>
      <c r="Y283" s="3"/>
      <c r="Z283" s="3"/>
      <c r="AA283" s="3"/>
      <c r="AB283" s="3"/>
      <c r="AC283" s="3"/>
      <c r="AD283" s="3"/>
      <c r="AE283" s="3"/>
      <c r="AF283" s="3"/>
      <c r="AG283" s="3"/>
      <c r="AH283" s="3"/>
      <c r="AI283" s="3"/>
      <c r="AJ283" s="3"/>
    </row>
    <row r="284" spans="5:36" s="2" customFormat="1">
      <c r="E284" s="33"/>
      <c r="N284" s="107"/>
      <c r="O284" s="199"/>
      <c r="P284" s="3"/>
      <c r="Q284" s="3"/>
      <c r="R284" s="3"/>
      <c r="S284" s="3"/>
      <c r="T284" s="3"/>
      <c r="U284" s="3"/>
      <c r="V284" s="3"/>
      <c r="W284" s="3"/>
      <c r="X284" s="3"/>
      <c r="Y284" s="3"/>
      <c r="Z284" s="3"/>
      <c r="AA284" s="3"/>
      <c r="AB284" s="3"/>
      <c r="AC284" s="3"/>
      <c r="AD284" s="3"/>
      <c r="AE284" s="3"/>
      <c r="AF284" s="3"/>
      <c r="AG284" s="3"/>
      <c r="AH284" s="3"/>
      <c r="AI284" s="3"/>
      <c r="AJ284" s="3"/>
    </row>
    <row r="285" spans="5:36" s="2" customFormat="1">
      <c r="E285" s="33"/>
      <c r="N285" s="107"/>
      <c r="O285" s="199"/>
      <c r="P285" s="3"/>
      <c r="Q285" s="3"/>
      <c r="R285" s="3"/>
      <c r="S285" s="3"/>
      <c r="T285" s="3"/>
      <c r="U285" s="3"/>
      <c r="V285" s="3"/>
      <c r="W285" s="3"/>
      <c r="X285" s="3"/>
      <c r="Y285" s="3"/>
      <c r="Z285" s="3"/>
      <c r="AA285" s="3"/>
      <c r="AB285" s="3"/>
      <c r="AC285" s="3"/>
      <c r="AD285" s="3"/>
      <c r="AE285" s="3"/>
      <c r="AF285" s="3"/>
      <c r="AG285" s="3"/>
      <c r="AH285" s="3"/>
      <c r="AI285" s="3"/>
      <c r="AJ285" s="3"/>
    </row>
    <row r="286" spans="5:36" s="2" customFormat="1">
      <c r="E286" s="33"/>
      <c r="N286" s="107"/>
      <c r="O286" s="199"/>
      <c r="P286" s="3"/>
      <c r="Q286" s="3"/>
      <c r="R286" s="3"/>
      <c r="S286" s="3"/>
      <c r="T286" s="3"/>
      <c r="U286" s="3"/>
      <c r="V286" s="3"/>
      <c r="W286" s="3"/>
      <c r="X286" s="3"/>
      <c r="Y286" s="3"/>
      <c r="Z286" s="3"/>
      <c r="AA286" s="3"/>
      <c r="AB286" s="3"/>
      <c r="AC286" s="3"/>
      <c r="AD286" s="3"/>
      <c r="AE286" s="3"/>
      <c r="AF286" s="3"/>
      <c r="AG286" s="3"/>
      <c r="AH286" s="3"/>
      <c r="AI286" s="3"/>
      <c r="AJ286" s="3"/>
    </row>
    <row r="287" spans="5:36" s="2" customFormat="1">
      <c r="E287" s="33"/>
      <c r="N287" s="107"/>
      <c r="O287" s="199"/>
      <c r="P287" s="3"/>
      <c r="Q287" s="3"/>
      <c r="R287" s="3"/>
      <c r="S287" s="3"/>
      <c r="T287" s="3"/>
      <c r="U287" s="3"/>
      <c r="V287" s="3"/>
      <c r="W287" s="3"/>
      <c r="X287" s="3"/>
      <c r="Y287" s="3"/>
      <c r="Z287" s="3"/>
      <c r="AA287" s="3"/>
      <c r="AB287" s="3"/>
      <c r="AC287" s="3"/>
      <c r="AD287" s="3"/>
      <c r="AE287" s="3"/>
      <c r="AF287" s="3"/>
      <c r="AG287" s="3"/>
      <c r="AH287" s="3"/>
      <c r="AI287" s="3"/>
      <c r="AJ287" s="3"/>
    </row>
    <row r="288" spans="5:36" s="2" customFormat="1">
      <c r="E288" s="33"/>
      <c r="N288" s="107"/>
      <c r="O288" s="199"/>
      <c r="P288" s="3"/>
      <c r="Q288" s="3"/>
      <c r="R288" s="3"/>
      <c r="S288" s="3"/>
      <c r="T288" s="3"/>
      <c r="U288" s="3"/>
      <c r="V288" s="3"/>
      <c r="W288" s="3"/>
      <c r="X288" s="3"/>
      <c r="Y288" s="3"/>
      <c r="Z288" s="3"/>
      <c r="AA288" s="3"/>
      <c r="AB288" s="3"/>
      <c r="AC288" s="3"/>
      <c r="AD288" s="3"/>
      <c r="AE288" s="3"/>
      <c r="AF288" s="3"/>
      <c r="AG288" s="3"/>
      <c r="AH288" s="3"/>
      <c r="AI288" s="3"/>
      <c r="AJ288" s="3"/>
    </row>
    <row r="289" spans="5:36" s="2" customFormat="1">
      <c r="E289" s="33"/>
      <c r="N289" s="107"/>
      <c r="O289" s="199"/>
      <c r="P289" s="3"/>
      <c r="Q289" s="3"/>
      <c r="R289" s="3"/>
      <c r="S289" s="3"/>
      <c r="T289" s="3"/>
      <c r="U289" s="3"/>
      <c r="V289" s="3"/>
      <c r="W289" s="3"/>
      <c r="X289" s="3"/>
      <c r="Y289" s="3"/>
      <c r="Z289" s="3"/>
      <c r="AA289" s="3"/>
      <c r="AB289" s="3"/>
      <c r="AC289" s="3"/>
      <c r="AD289" s="3"/>
      <c r="AE289" s="3"/>
      <c r="AF289" s="3"/>
      <c r="AG289" s="3"/>
      <c r="AH289" s="3"/>
      <c r="AI289" s="3"/>
      <c r="AJ289" s="3"/>
    </row>
    <row r="290" spans="5:36" s="2" customFormat="1">
      <c r="E290" s="33"/>
      <c r="N290" s="107"/>
      <c r="O290" s="199"/>
      <c r="P290" s="3"/>
      <c r="Q290" s="3"/>
      <c r="R290" s="3"/>
      <c r="S290" s="3"/>
      <c r="T290" s="3"/>
      <c r="U290" s="3"/>
      <c r="V290" s="3"/>
      <c r="W290" s="3"/>
      <c r="X290" s="3"/>
      <c r="Y290" s="3"/>
      <c r="Z290" s="3"/>
      <c r="AA290" s="3"/>
      <c r="AB290" s="3"/>
      <c r="AC290" s="3"/>
      <c r="AD290" s="3"/>
      <c r="AE290" s="3"/>
      <c r="AF290" s="3"/>
      <c r="AG290" s="3"/>
      <c r="AH290" s="3"/>
      <c r="AI290" s="3"/>
      <c r="AJ290" s="3"/>
    </row>
    <row r="291" spans="5:36" s="2" customFormat="1">
      <c r="E291" s="33"/>
      <c r="N291" s="107"/>
      <c r="O291" s="199"/>
      <c r="P291" s="3"/>
      <c r="Q291" s="3"/>
      <c r="R291" s="3"/>
      <c r="S291" s="3"/>
      <c r="T291" s="3"/>
      <c r="U291" s="3"/>
      <c r="V291" s="3"/>
      <c r="W291" s="3"/>
      <c r="X291" s="3"/>
      <c r="Y291" s="3"/>
      <c r="Z291" s="3"/>
      <c r="AA291" s="3"/>
      <c r="AB291" s="3"/>
      <c r="AC291" s="3"/>
      <c r="AD291" s="3"/>
      <c r="AE291" s="3"/>
      <c r="AF291" s="3"/>
      <c r="AG291" s="3"/>
      <c r="AH291" s="3"/>
      <c r="AI291" s="3"/>
      <c r="AJ291" s="3"/>
    </row>
    <row r="292" spans="5:36" s="2" customFormat="1">
      <c r="E292" s="33"/>
      <c r="N292" s="107"/>
      <c r="O292" s="199"/>
      <c r="P292" s="3"/>
      <c r="Q292" s="3"/>
      <c r="R292" s="3"/>
      <c r="S292" s="3"/>
      <c r="T292" s="3"/>
      <c r="U292" s="3"/>
      <c r="V292" s="3"/>
      <c r="W292" s="3"/>
      <c r="X292" s="3"/>
      <c r="Y292" s="3"/>
      <c r="Z292" s="3"/>
      <c r="AA292" s="3"/>
      <c r="AB292" s="3"/>
      <c r="AC292" s="3"/>
      <c r="AD292" s="3"/>
      <c r="AE292" s="3"/>
      <c r="AF292" s="3"/>
      <c r="AG292" s="3"/>
      <c r="AH292" s="3"/>
      <c r="AI292" s="3"/>
      <c r="AJ292" s="3"/>
    </row>
    <row r="293" spans="5:36" s="2" customFormat="1">
      <c r="E293" s="33"/>
      <c r="N293" s="107"/>
      <c r="O293" s="199"/>
      <c r="P293" s="3"/>
      <c r="Q293" s="3"/>
      <c r="R293" s="3"/>
      <c r="S293" s="3"/>
      <c r="T293" s="3"/>
      <c r="U293" s="3"/>
      <c r="V293" s="3"/>
      <c r="W293" s="3"/>
      <c r="X293" s="3"/>
      <c r="Y293" s="3"/>
      <c r="Z293" s="3"/>
      <c r="AA293" s="3"/>
      <c r="AB293" s="3"/>
      <c r="AC293" s="3"/>
      <c r="AD293" s="3"/>
      <c r="AE293" s="3"/>
      <c r="AF293" s="3"/>
      <c r="AG293" s="3"/>
      <c r="AH293" s="3"/>
      <c r="AI293" s="3"/>
      <c r="AJ293" s="3"/>
    </row>
    <row r="294" spans="5:36" s="2" customFormat="1">
      <c r="E294" s="33"/>
      <c r="N294" s="107"/>
      <c r="O294" s="199"/>
      <c r="P294" s="3"/>
      <c r="Q294" s="3"/>
      <c r="R294" s="3"/>
      <c r="S294" s="3"/>
      <c r="T294" s="3"/>
      <c r="U294" s="3"/>
      <c r="V294" s="3"/>
      <c r="W294" s="3"/>
      <c r="X294" s="3"/>
      <c r="Y294" s="3"/>
      <c r="Z294" s="3"/>
      <c r="AA294" s="3"/>
      <c r="AB294" s="3"/>
      <c r="AC294" s="3"/>
      <c r="AD294" s="3"/>
      <c r="AE294" s="3"/>
      <c r="AF294" s="3"/>
      <c r="AG294" s="3"/>
      <c r="AH294" s="3"/>
      <c r="AI294" s="3"/>
      <c r="AJ294" s="3"/>
    </row>
    <row r="295" spans="5:36" s="2" customFormat="1">
      <c r="E295" s="33"/>
      <c r="N295" s="107"/>
      <c r="O295" s="199"/>
      <c r="P295" s="3"/>
      <c r="Q295" s="3"/>
      <c r="R295" s="3"/>
      <c r="S295" s="3"/>
      <c r="T295" s="3"/>
      <c r="U295" s="3"/>
      <c r="V295" s="3"/>
      <c r="W295" s="3"/>
      <c r="X295" s="3"/>
      <c r="Y295" s="3"/>
      <c r="Z295" s="3"/>
      <c r="AA295" s="3"/>
      <c r="AB295" s="3"/>
      <c r="AC295" s="3"/>
      <c r="AD295" s="3"/>
      <c r="AE295" s="3"/>
      <c r="AF295" s="3"/>
      <c r="AG295" s="3"/>
      <c r="AH295" s="3"/>
      <c r="AI295" s="3"/>
      <c r="AJ295" s="3"/>
    </row>
    <row r="296" spans="5:36" s="2" customFormat="1">
      <c r="E296" s="33"/>
      <c r="N296" s="107"/>
      <c r="O296" s="199"/>
      <c r="P296" s="3"/>
      <c r="Q296" s="3"/>
      <c r="R296" s="3"/>
      <c r="S296" s="3"/>
      <c r="T296" s="3"/>
      <c r="U296" s="3"/>
      <c r="V296" s="3"/>
      <c r="W296" s="3"/>
      <c r="X296" s="3"/>
      <c r="Y296" s="3"/>
      <c r="Z296" s="3"/>
      <c r="AA296" s="3"/>
      <c r="AB296" s="3"/>
      <c r="AC296" s="3"/>
      <c r="AD296" s="3"/>
      <c r="AE296" s="3"/>
      <c r="AF296" s="3"/>
      <c r="AG296" s="3"/>
      <c r="AH296" s="3"/>
      <c r="AI296" s="3"/>
      <c r="AJ296" s="3"/>
    </row>
    <row r="297" spans="5:36" s="2" customFormat="1">
      <c r="E297" s="33"/>
      <c r="N297" s="107"/>
      <c r="O297" s="199"/>
      <c r="P297" s="3"/>
      <c r="Q297" s="3"/>
      <c r="R297" s="3"/>
      <c r="S297" s="3"/>
      <c r="T297" s="3"/>
      <c r="U297" s="3"/>
      <c r="V297" s="3"/>
      <c r="W297" s="3"/>
      <c r="X297" s="3"/>
      <c r="Y297" s="3"/>
      <c r="Z297" s="3"/>
      <c r="AA297" s="3"/>
      <c r="AB297" s="3"/>
      <c r="AC297" s="3"/>
      <c r="AD297" s="3"/>
      <c r="AE297" s="3"/>
      <c r="AF297" s="3"/>
      <c r="AG297" s="3"/>
      <c r="AH297" s="3"/>
      <c r="AI297" s="3"/>
      <c r="AJ297" s="3"/>
    </row>
    <row r="298" spans="5:36" s="2" customFormat="1">
      <c r="E298" s="33"/>
      <c r="N298" s="107"/>
      <c r="O298" s="199"/>
      <c r="P298" s="3"/>
      <c r="Q298" s="3"/>
      <c r="R298" s="3"/>
      <c r="S298" s="3"/>
      <c r="T298" s="3"/>
      <c r="U298" s="3"/>
      <c r="V298" s="3"/>
      <c r="W298" s="3"/>
      <c r="X298" s="3"/>
      <c r="Y298" s="3"/>
      <c r="Z298" s="3"/>
      <c r="AA298" s="3"/>
      <c r="AB298" s="3"/>
      <c r="AC298" s="3"/>
      <c r="AD298" s="3"/>
      <c r="AE298" s="3"/>
      <c r="AF298" s="3"/>
      <c r="AG298" s="3"/>
      <c r="AH298" s="3"/>
      <c r="AI298" s="3"/>
      <c r="AJ298" s="3"/>
    </row>
    <row r="299" spans="5:36" s="2" customFormat="1">
      <c r="E299" s="33"/>
      <c r="N299" s="107"/>
      <c r="O299" s="199"/>
      <c r="P299" s="3"/>
      <c r="Q299" s="3"/>
      <c r="R299" s="3"/>
      <c r="S299" s="3"/>
      <c r="T299" s="3"/>
      <c r="U299" s="3"/>
      <c r="V299" s="3"/>
      <c r="W299" s="3"/>
      <c r="X299" s="3"/>
      <c r="Y299" s="3"/>
      <c r="Z299" s="3"/>
      <c r="AA299" s="3"/>
      <c r="AB299" s="3"/>
      <c r="AC299" s="3"/>
      <c r="AD299" s="3"/>
      <c r="AE299" s="3"/>
      <c r="AF299" s="3"/>
      <c r="AG299" s="3"/>
      <c r="AH299" s="3"/>
      <c r="AI299" s="3"/>
      <c r="AJ299" s="3"/>
    </row>
    <row r="300" spans="5:36" s="2" customFormat="1">
      <c r="E300" s="33"/>
      <c r="N300" s="107"/>
      <c r="O300" s="199"/>
      <c r="P300" s="3"/>
      <c r="Q300" s="3"/>
      <c r="R300" s="3"/>
      <c r="S300" s="3"/>
      <c r="T300" s="3"/>
      <c r="U300" s="3"/>
      <c r="V300" s="3"/>
      <c r="W300" s="3"/>
      <c r="X300" s="3"/>
      <c r="Y300" s="3"/>
      <c r="Z300" s="3"/>
      <c r="AA300" s="3"/>
      <c r="AB300" s="3"/>
      <c r="AC300" s="3"/>
      <c r="AD300" s="3"/>
      <c r="AE300" s="3"/>
      <c r="AF300" s="3"/>
      <c r="AG300" s="3"/>
      <c r="AH300" s="3"/>
      <c r="AI300" s="3"/>
      <c r="AJ300" s="3"/>
    </row>
    <row r="301" spans="5:36" s="2" customFormat="1">
      <c r="E301" s="33"/>
      <c r="N301" s="107"/>
      <c r="O301" s="199"/>
      <c r="P301" s="3"/>
      <c r="Q301" s="3"/>
      <c r="R301" s="3"/>
      <c r="S301" s="3"/>
      <c r="T301" s="3"/>
      <c r="U301" s="3"/>
      <c r="V301" s="3"/>
      <c r="W301" s="3"/>
      <c r="X301" s="3"/>
      <c r="Y301" s="3"/>
      <c r="Z301" s="3"/>
      <c r="AA301" s="3"/>
      <c r="AB301" s="3"/>
      <c r="AC301" s="3"/>
      <c r="AD301" s="3"/>
      <c r="AE301" s="3"/>
      <c r="AF301" s="3"/>
      <c r="AG301" s="3"/>
      <c r="AH301" s="3"/>
      <c r="AI301" s="3"/>
      <c r="AJ301" s="3"/>
    </row>
    <row r="302" spans="5:36" s="2" customFormat="1">
      <c r="E302" s="33"/>
      <c r="N302" s="107"/>
      <c r="O302" s="199"/>
      <c r="P302" s="3"/>
      <c r="Q302" s="3"/>
      <c r="R302" s="3"/>
      <c r="S302" s="3"/>
      <c r="T302" s="3"/>
      <c r="U302" s="3"/>
      <c r="V302" s="3"/>
      <c r="W302" s="3"/>
      <c r="X302" s="3"/>
      <c r="Y302" s="3"/>
      <c r="Z302" s="3"/>
      <c r="AA302" s="3"/>
      <c r="AB302" s="3"/>
      <c r="AC302" s="3"/>
      <c r="AD302" s="3"/>
      <c r="AE302" s="3"/>
      <c r="AF302" s="3"/>
      <c r="AG302" s="3"/>
      <c r="AH302" s="3"/>
      <c r="AI302" s="3"/>
      <c r="AJ302" s="3"/>
    </row>
    <row r="303" spans="5:36" s="2" customFormat="1">
      <c r="E303" s="33"/>
      <c r="N303" s="107"/>
      <c r="O303" s="199"/>
      <c r="P303" s="3"/>
      <c r="Q303" s="3"/>
      <c r="R303" s="3"/>
      <c r="S303" s="3"/>
      <c r="T303" s="3"/>
      <c r="U303" s="3"/>
      <c r="V303" s="3"/>
      <c r="W303" s="3"/>
      <c r="X303" s="3"/>
      <c r="Y303" s="3"/>
      <c r="Z303" s="3"/>
      <c r="AA303" s="3"/>
      <c r="AB303" s="3"/>
      <c r="AC303" s="3"/>
      <c r="AD303" s="3"/>
      <c r="AE303" s="3"/>
      <c r="AF303" s="3"/>
      <c r="AG303" s="3"/>
      <c r="AH303" s="3"/>
      <c r="AI303" s="3"/>
      <c r="AJ303" s="3"/>
    </row>
    <row r="304" spans="5:36" s="2" customFormat="1">
      <c r="E304" s="33"/>
      <c r="N304" s="107"/>
      <c r="O304" s="199"/>
      <c r="P304" s="3"/>
      <c r="Q304" s="3"/>
      <c r="R304" s="3"/>
      <c r="S304" s="3"/>
      <c r="T304" s="3"/>
      <c r="U304" s="3"/>
      <c r="V304" s="3"/>
      <c r="W304" s="3"/>
      <c r="X304" s="3"/>
      <c r="Y304" s="3"/>
      <c r="Z304" s="3"/>
      <c r="AA304" s="3"/>
      <c r="AB304" s="3"/>
      <c r="AC304" s="3"/>
      <c r="AD304" s="3"/>
      <c r="AE304" s="3"/>
      <c r="AF304" s="3"/>
      <c r="AG304" s="3"/>
      <c r="AH304" s="3"/>
      <c r="AI304" s="3"/>
      <c r="AJ304" s="3"/>
    </row>
    <row r="305" spans="5:36" s="2" customFormat="1">
      <c r="E305" s="33"/>
      <c r="N305" s="107"/>
      <c r="O305" s="199"/>
      <c r="P305" s="3"/>
      <c r="Q305" s="3"/>
      <c r="R305" s="3"/>
      <c r="S305" s="3"/>
      <c r="T305" s="3"/>
      <c r="U305" s="3"/>
      <c r="V305" s="3"/>
      <c r="W305" s="3"/>
      <c r="X305" s="3"/>
      <c r="Y305" s="3"/>
      <c r="Z305" s="3"/>
      <c r="AA305" s="3"/>
      <c r="AB305" s="3"/>
      <c r="AC305" s="3"/>
      <c r="AD305" s="3"/>
      <c r="AE305" s="3"/>
      <c r="AF305" s="3"/>
      <c r="AG305" s="3"/>
      <c r="AH305" s="3"/>
      <c r="AI305" s="3"/>
      <c r="AJ305" s="3"/>
    </row>
    <row r="306" spans="5:36" s="2" customFormat="1">
      <c r="E306" s="33"/>
      <c r="N306" s="107"/>
      <c r="O306" s="199"/>
      <c r="P306" s="3"/>
      <c r="Q306" s="3"/>
      <c r="R306" s="3"/>
      <c r="S306" s="3"/>
      <c r="T306" s="3"/>
      <c r="U306" s="3"/>
      <c r="V306" s="3"/>
      <c r="W306" s="3"/>
      <c r="X306" s="3"/>
      <c r="Y306" s="3"/>
      <c r="Z306" s="3"/>
      <c r="AA306" s="3"/>
      <c r="AB306" s="3"/>
      <c r="AC306" s="3"/>
      <c r="AD306" s="3"/>
      <c r="AE306" s="3"/>
      <c r="AF306" s="3"/>
      <c r="AG306" s="3"/>
      <c r="AH306" s="3"/>
      <c r="AI306" s="3"/>
      <c r="AJ306" s="3"/>
    </row>
    <row r="307" spans="5:36" s="2" customFormat="1">
      <c r="E307" s="33"/>
      <c r="N307" s="107"/>
      <c r="O307" s="199"/>
      <c r="P307" s="3"/>
      <c r="Q307" s="3"/>
      <c r="R307" s="3"/>
      <c r="S307" s="3"/>
      <c r="T307" s="3"/>
      <c r="U307" s="3"/>
      <c r="V307" s="3"/>
      <c r="W307" s="3"/>
      <c r="X307" s="3"/>
      <c r="Y307" s="3"/>
      <c r="Z307" s="3"/>
      <c r="AA307" s="3"/>
      <c r="AB307" s="3"/>
      <c r="AC307" s="3"/>
      <c r="AD307" s="3"/>
      <c r="AE307" s="3"/>
      <c r="AF307" s="3"/>
      <c r="AG307" s="3"/>
      <c r="AH307" s="3"/>
      <c r="AI307" s="3"/>
      <c r="AJ307" s="3"/>
    </row>
    <row r="308" spans="5:36" s="2" customFormat="1">
      <c r="E308" s="33"/>
      <c r="N308" s="107"/>
      <c r="O308" s="199"/>
      <c r="P308" s="3"/>
      <c r="Q308" s="3"/>
      <c r="R308" s="3"/>
      <c r="S308" s="3"/>
      <c r="T308" s="3"/>
      <c r="U308" s="3"/>
      <c r="V308" s="3"/>
      <c r="W308" s="3"/>
      <c r="X308" s="3"/>
      <c r="Y308" s="3"/>
      <c r="Z308" s="3"/>
      <c r="AA308" s="3"/>
      <c r="AB308" s="3"/>
      <c r="AC308" s="3"/>
      <c r="AD308" s="3"/>
      <c r="AE308" s="3"/>
      <c r="AF308" s="3"/>
      <c r="AG308" s="3"/>
      <c r="AH308" s="3"/>
      <c r="AI308" s="3"/>
      <c r="AJ308" s="3"/>
    </row>
    <row r="309" spans="5:36" s="2" customFormat="1">
      <c r="E309" s="33"/>
      <c r="N309" s="107"/>
      <c r="O309" s="199"/>
      <c r="P309" s="3"/>
      <c r="Q309" s="3"/>
      <c r="R309" s="3"/>
      <c r="S309" s="3"/>
      <c r="T309" s="3"/>
      <c r="U309" s="3"/>
      <c r="V309" s="3"/>
      <c r="W309" s="3"/>
      <c r="X309" s="3"/>
      <c r="Y309" s="3"/>
      <c r="Z309" s="3"/>
      <c r="AA309" s="3"/>
      <c r="AB309" s="3"/>
      <c r="AC309" s="3"/>
      <c r="AD309" s="3"/>
      <c r="AE309" s="3"/>
      <c r="AF309" s="3"/>
      <c r="AG309" s="3"/>
      <c r="AH309" s="3"/>
      <c r="AI309" s="3"/>
      <c r="AJ309" s="3"/>
    </row>
    <row r="310" spans="5:36" s="2" customFormat="1">
      <c r="E310" s="33"/>
      <c r="N310" s="107"/>
      <c r="O310" s="199"/>
      <c r="P310" s="3"/>
      <c r="Q310" s="3"/>
      <c r="R310" s="3"/>
      <c r="S310" s="3"/>
      <c r="T310" s="3"/>
      <c r="U310" s="3"/>
      <c r="V310" s="3"/>
      <c r="W310" s="3"/>
      <c r="X310" s="3"/>
      <c r="Y310" s="3"/>
      <c r="Z310" s="3"/>
      <c r="AA310" s="3"/>
      <c r="AB310" s="3"/>
      <c r="AC310" s="3"/>
      <c r="AD310" s="3"/>
      <c r="AE310" s="3"/>
      <c r="AF310" s="3"/>
      <c r="AG310" s="3"/>
      <c r="AH310" s="3"/>
      <c r="AI310" s="3"/>
      <c r="AJ310" s="3"/>
    </row>
    <row r="311" spans="5:36" s="2" customFormat="1">
      <c r="E311" s="33"/>
      <c r="N311" s="107"/>
      <c r="O311" s="199"/>
      <c r="P311" s="3"/>
      <c r="Q311" s="3"/>
      <c r="R311" s="3"/>
      <c r="S311" s="3"/>
      <c r="T311" s="3"/>
      <c r="U311" s="3"/>
      <c r="V311" s="3"/>
      <c r="W311" s="3"/>
      <c r="X311" s="3"/>
      <c r="Y311" s="3"/>
      <c r="Z311" s="3"/>
      <c r="AA311" s="3"/>
      <c r="AB311" s="3"/>
      <c r="AC311" s="3"/>
      <c r="AD311" s="3"/>
      <c r="AE311" s="3"/>
      <c r="AF311" s="3"/>
      <c r="AG311" s="3"/>
      <c r="AH311" s="3"/>
      <c r="AI311" s="3"/>
      <c r="AJ311" s="3"/>
    </row>
    <row r="312" spans="5:36" s="2" customFormat="1">
      <c r="E312" s="33"/>
      <c r="N312" s="107"/>
      <c r="O312" s="199"/>
      <c r="P312" s="3"/>
      <c r="Q312" s="3"/>
      <c r="R312" s="3"/>
      <c r="S312" s="3"/>
      <c r="T312" s="3"/>
      <c r="U312" s="3"/>
      <c r="V312" s="3"/>
      <c r="W312" s="3"/>
      <c r="X312" s="3"/>
      <c r="Y312" s="3"/>
      <c r="Z312" s="3"/>
      <c r="AA312" s="3"/>
      <c r="AB312" s="3"/>
      <c r="AC312" s="3"/>
      <c r="AD312" s="3"/>
      <c r="AE312" s="3"/>
      <c r="AF312" s="3"/>
      <c r="AG312" s="3"/>
      <c r="AH312" s="3"/>
      <c r="AI312" s="3"/>
      <c r="AJ312" s="3"/>
    </row>
    <row r="313" spans="5:36" s="2" customFormat="1">
      <c r="E313" s="33"/>
      <c r="N313" s="107"/>
      <c r="O313" s="199"/>
      <c r="P313" s="3"/>
      <c r="Q313" s="3"/>
      <c r="R313" s="3"/>
      <c r="S313" s="3"/>
      <c r="T313" s="3"/>
      <c r="U313" s="3"/>
      <c r="V313" s="3"/>
      <c r="W313" s="3"/>
      <c r="X313" s="3"/>
      <c r="Y313" s="3"/>
      <c r="Z313" s="3"/>
      <c r="AA313" s="3"/>
      <c r="AB313" s="3"/>
      <c r="AC313" s="3"/>
      <c r="AD313" s="3"/>
      <c r="AE313" s="3"/>
      <c r="AF313" s="3"/>
      <c r="AG313" s="3"/>
      <c r="AH313" s="3"/>
      <c r="AI313" s="3"/>
      <c r="AJ313" s="3"/>
    </row>
    <row r="314" spans="5:36" s="2" customFormat="1">
      <c r="E314" s="33"/>
      <c r="N314" s="107"/>
      <c r="O314" s="199"/>
      <c r="P314" s="3"/>
      <c r="Q314" s="3"/>
      <c r="R314" s="3"/>
      <c r="S314" s="3"/>
      <c r="T314" s="3"/>
      <c r="U314" s="3"/>
      <c r="V314" s="3"/>
      <c r="W314" s="3"/>
      <c r="X314" s="3"/>
      <c r="Y314" s="3"/>
      <c r="Z314" s="3"/>
      <c r="AA314" s="3"/>
      <c r="AB314" s="3"/>
      <c r="AC314" s="3"/>
      <c r="AD314" s="3"/>
      <c r="AE314" s="3"/>
      <c r="AF314" s="3"/>
      <c r="AG314" s="3"/>
      <c r="AH314" s="3"/>
      <c r="AI314" s="3"/>
      <c r="AJ314" s="3"/>
    </row>
    <row r="315" spans="5:36" s="2" customFormat="1">
      <c r="E315" s="33"/>
      <c r="N315" s="107"/>
      <c r="O315" s="199"/>
      <c r="P315" s="3"/>
      <c r="Q315" s="3"/>
      <c r="R315" s="3"/>
      <c r="S315" s="3"/>
      <c r="T315" s="3"/>
      <c r="U315" s="3"/>
      <c r="V315" s="3"/>
      <c r="W315" s="3"/>
      <c r="X315" s="3"/>
      <c r="Y315" s="3"/>
      <c r="Z315" s="3"/>
      <c r="AA315" s="3"/>
      <c r="AB315" s="3"/>
      <c r="AC315" s="3"/>
      <c r="AD315" s="3"/>
      <c r="AE315" s="3"/>
      <c r="AF315" s="3"/>
      <c r="AG315" s="3"/>
      <c r="AH315" s="3"/>
      <c r="AI315" s="3"/>
      <c r="AJ315" s="3"/>
    </row>
    <row r="316" spans="5:36" s="2" customFormat="1">
      <c r="E316" s="33"/>
      <c r="N316" s="107"/>
      <c r="O316" s="199"/>
      <c r="P316" s="3"/>
      <c r="Q316" s="3"/>
      <c r="R316" s="3"/>
      <c r="S316" s="3"/>
      <c r="T316" s="3"/>
      <c r="U316" s="3"/>
      <c r="V316" s="3"/>
      <c r="W316" s="3"/>
      <c r="X316" s="3"/>
      <c r="Y316" s="3"/>
      <c r="Z316" s="3"/>
      <c r="AA316" s="3"/>
      <c r="AB316" s="3"/>
      <c r="AC316" s="3"/>
      <c r="AD316" s="3"/>
      <c r="AE316" s="3"/>
      <c r="AF316" s="3"/>
      <c r="AG316" s="3"/>
      <c r="AH316" s="3"/>
      <c r="AI316" s="3"/>
      <c r="AJ316" s="3"/>
    </row>
    <row r="317" spans="5:36" s="2" customFormat="1">
      <c r="E317" s="33"/>
      <c r="N317" s="107"/>
      <c r="O317" s="199"/>
      <c r="P317" s="3"/>
      <c r="Q317" s="3"/>
      <c r="R317" s="3"/>
      <c r="S317" s="3"/>
      <c r="T317" s="3"/>
      <c r="U317" s="3"/>
      <c r="V317" s="3"/>
      <c r="W317" s="3"/>
      <c r="X317" s="3"/>
      <c r="Y317" s="3"/>
      <c r="Z317" s="3"/>
      <c r="AA317" s="3"/>
      <c r="AB317" s="3"/>
      <c r="AC317" s="3"/>
      <c r="AD317" s="3"/>
      <c r="AE317" s="3"/>
      <c r="AF317" s="3"/>
      <c r="AG317" s="3"/>
      <c r="AH317" s="3"/>
      <c r="AI317" s="3"/>
      <c r="AJ317" s="3"/>
    </row>
    <row r="318" spans="5:36" s="2" customFormat="1">
      <c r="E318" s="33"/>
      <c r="N318" s="107"/>
      <c r="O318" s="199"/>
      <c r="P318" s="3"/>
      <c r="Q318" s="3"/>
      <c r="R318" s="3"/>
      <c r="S318" s="3"/>
      <c r="T318" s="3"/>
      <c r="U318" s="3"/>
      <c r="V318" s="3"/>
      <c r="W318" s="3"/>
      <c r="X318" s="3"/>
      <c r="Y318" s="3"/>
      <c r="Z318" s="3"/>
      <c r="AA318" s="3"/>
      <c r="AB318" s="3"/>
      <c r="AC318" s="3"/>
      <c r="AD318" s="3"/>
      <c r="AE318" s="3"/>
      <c r="AF318" s="3"/>
      <c r="AG318" s="3"/>
      <c r="AH318" s="3"/>
      <c r="AI318" s="3"/>
      <c r="AJ318" s="3"/>
    </row>
    <row r="319" spans="5:36" s="2" customFormat="1">
      <c r="E319" s="33"/>
      <c r="N319" s="107"/>
      <c r="O319" s="199"/>
      <c r="P319" s="3"/>
      <c r="Q319" s="3"/>
      <c r="R319" s="3"/>
      <c r="S319" s="3"/>
      <c r="T319" s="3"/>
      <c r="U319" s="3"/>
      <c r="V319" s="3"/>
      <c r="W319" s="3"/>
      <c r="X319" s="3"/>
      <c r="Y319" s="3"/>
      <c r="Z319" s="3"/>
      <c r="AA319" s="3"/>
      <c r="AB319" s="3"/>
      <c r="AC319" s="3"/>
      <c r="AD319" s="3"/>
      <c r="AE319" s="3"/>
      <c r="AF319" s="3"/>
      <c r="AG319" s="3"/>
      <c r="AH319" s="3"/>
      <c r="AI319" s="3"/>
      <c r="AJ319" s="3"/>
    </row>
    <row r="320" spans="5:36" s="2" customFormat="1">
      <c r="E320" s="33"/>
      <c r="N320" s="107"/>
      <c r="O320" s="199"/>
      <c r="P320" s="3"/>
      <c r="Q320" s="3"/>
      <c r="R320" s="3"/>
      <c r="S320" s="3"/>
      <c r="T320" s="3"/>
      <c r="U320" s="3"/>
      <c r="V320" s="3"/>
      <c r="W320" s="3"/>
      <c r="X320" s="3"/>
      <c r="Y320" s="3"/>
      <c r="Z320" s="3"/>
      <c r="AA320" s="3"/>
      <c r="AB320" s="3"/>
      <c r="AC320" s="3"/>
      <c r="AD320" s="3"/>
      <c r="AE320" s="3"/>
      <c r="AF320" s="3"/>
      <c r="AG320" s="3"/>
      <c r="AH320" s="3"/>
      <c r="AI320" s="3"/>
      <c r="AJ320" s="3"/>
    </row>
    <row r="321" spans="5:36" s="2" customFormat="1">
      <c r="E321" s="33"/>
      <c r="N321" s="107"/>
      <c r="O321" s="199"/>
      <c r="P321" s="3"/>
      <c r="Q321" s="3"/>
      <c r="R321" s="3"/>
      <c r="S321" s="3"/>
      <c r="T321" s="3"/>
      <c r="U321" s="3"/>
      <c r="V321" s="3"/>
      <c r="W321" s="3"/>
      <c r="X321" s="3"/>
      <c r="Y321" s="3"/>
      <c r="Z321" s="3"/>
      <c r="AA321" s="3"/>
      <c r="AB321" s="3"/>
      <c r="AC321" s="3"/>
      <c r="AD321" s="3"/>
      <c r="AE321" s="3"/>
      <c r="AF321" s="3"/>
      <c r="AG321" s="3"/>
      <c r="AH321" s="3"/>
      <c r="AI321" s="3"/>
      <c r="AJ321" s="3"/>
    </row>
    <row r="322" spans="5:36" s="2" customFormat="1">
      <c r="E322" s="33"/>
      <c r="N322" s="107"/>
      <c r="O322" s="199"/>
      <c r="P322" s="3"/>
      <c r="Q322" s="3"/>
      <c r="R322" s="3"/>
      <c r="S322" s="3"/>
      <c r="T322" s="3"/>
      <c r="U322" s="3"/>
      <c r="V322" s="3"/>
      <c r="W322" s="3"/>
      <c r="X322" s="3"/>
      <c r="Y322" s="3"/>
      <c r="Z322" s="3"/>
      <c r="AA322" s="3"/>
      <c r="AB322" s="3"/>
      <c r="AC322" s="3"/>
      <c r="AD322" s="3"/>
      <c r="AE322" s="3"/>
      <c r="AF322" s="3"/>
      <c r="AG322" s="3"/>
      <c r="AH322" s="3"/>
      <c r="AI322" s="3"/>
      <c r="AJ322" s="3"/>
    </row>
    <row r="323" spans="5:36" s="2" customFormat="1">
      <c r="E323" s="33"/>
      <c r="N323" s="107"/>
      <c r="O323" s="199"/>
      <c r="P323" s="3"/>
      <c r="Q323" s="3"/>
      <c r="R323" s="3"/>
      <c r="S323" s="3"/>
      <c r="T323" s="3"/>
      <c r="U323" s="3"/>
      <c r="V323" s="3"/>
      <c r="W323" s="3"/>
      <c r="X323" s="3"/>
      <c r="Y323" s="3"/>
      <c r="Z323" s="3"/>
      <c r="AA323" s="3"/>
      <c r="AB323" s="3"/>
      <c r="AC323" s="3"/>
      <c r="AD323" s="3"/>
      <c r="AE323" s="3"/>
      <c r="AF323" s="3"/>
      <c r="AG323" s="3"/>
      <c r="AH323" s="3"/>
      <c r="AI323" s="3"/>
      <c r="AJ323" s="3"/>
    </row>
    <row r="324" spans="5:36" s="2" customFormat="1">
      <c r="E324" s="33"/>
      <c r="N324" s="107"/>
      <c r="O324" s="199"/>
      <c r="P324" s="3"/>
      <c r="Q324" s="3"/>
      <c r="R324" s="3"/>
      <c r="S324" s="3"/>
      <c r="T324" s="3"/>
      <c r="U324" s="3"/>
      <c r="V324" s="3"/>
      <c r="W324" s="3"/>
      <c r="X324" s="3"/>
      <c r="Y324" s="3"/>
      <c r="Z324" s="3"/>
      <c r="AA324" s="3"/>
      <c r="AB324" s="3"/>
      <c r="AC324" s="3"/>
      <c r="AD324" s="3"/>
      <c r="AE324" s="3"/>
      <c r="AF324" s="3"/>
      <c r="AG324" s="3"/>
      <c r="AH324" s="3"/>
      <c r="AI324" s="3"/>
      <c r="AJ324" s="3"/>
    </row>
    <row r="325" spans="5:36" s="2" customFormat="1">
      <c r="E325" s="33"/>
      <c r="N325" s="107"/>
      <c r="O325" s="199"/>
      <c r="P325" s="3"/>
      <c r="Q325" s="3"/>
      <c r="R325" s="3"/>
      <c r="S325" s="3"/>
      <c r="T325" s="3"/>
      <c r="U325" s="3"/>
      <c r="V325" s="3"/>
      <c r="W325" s="3"/>
      <c r="X325" s="3"/>
      <c r="Y325" s="3"/>
      <c r="Z325" s="3"/>
      <c r="AA325" s="3"/>
      <c r="AB325" s="3"/>
      <c r="AC325" s="3"/>
      <c r="AD325" s="3"/>
      <c r="AE325" s="3"/>
      <c r="AF325" s="3"/>
      <c r="AG325" s="3"/>
      <c r="AH325" s="3"/>
      <c r="AI325" s="3"/>
      <c r="AJ325" s="3"/>
    </row>
    <row r="326" spans="5:36" s="2" customFormat="1">
      <c r="E326" s="33"/>
      <c r="N326" s="107"/>
      <c r="O326" s="199"/>
      <c r="P326" s="3"/>
      <c r="Q326" s="3"/>
      <c r="R326" s="3"/>
      <c r="S326" s="3"/>
      <c r="T326" s="3"/>
      <c r="U326" s="3"/>
      <c r="V326" s="3"/>
      <c r="W326" s="3"/>
      <c r="X326" s="3"/>
      <c r="Y326" s="3"/>
      <c r="Z326" s="3"/>
      <c r="AA326" s="3"/>
      <c r="AB326" s="3"/>
      <c r="AC326" s="3"/>
      <c r="AD326" s="3"/>
      <c r="AE326" s="3"/>
      <c r="AF326" s="3"/>
      <c r="AG326" s="3"/>
      <c r="AH326" s="3"/>
      <c r="AI326" s="3"/>
      <c r="AJ326" s="3"/>
    </row>
    <row r="327" spans="5:36" s="2" customFormat="1">
      <c r="E327" s="33"/>
      <c r="N327" s="107"/>
      <c r="O327" s="199"/>
      <c r="P327" s="3"/>
      <c r="Q327" s="3"/>
      <c r="R327" s="3"/>
      <c r="S327" s="3"/>
      <c r="T327" s="3"/>
      <c r="U327" s="3"/>
      <c r="V327" s="3"/>
      <c r="W327" s="3"/>
      <c r="X327" s="3"/>
      <c r="Y327" s="3"/>
      <c r="Z327" s="3"/>
      <c r="AA327" s="3"/>
      <c r="AB327" s="3"/>
      <c r="AC327" s="3"/>
      <c r="AD327" s="3"/>
      <c r="AE327" s="3"/>
      <c r="AF327" s="3"/>
      <c r="AG327" s="3"/>
      <c r="AH327" s="3"/>
      <c r="AI327" s="3"/>
      <c r="AJ327" s="3"/>
    </row>
    <row r="328" spans="5:36" s="2" customFormat="1">
      <c r="E328" s="33"/>
      <c r="N328" s="107"/>
      <c r="O328" s="199"/>
      <c r="P328" s="3"/>
      <c r="Q328" s="3"/>
      <c r="R328" s="3"/>
      <c r="S328" s="3"/>
      <c r="T328" s="3"/>
      <c r="U328" s="3"/>
      <c r="V328" s="3"/>
      <c r="W328" s="3"/>
      <c r="X328" s="3"/>
      <c r="Y328" s="3"/>
      <c r="Z328" s="3"/>
      <c r="AA328" s="3"/>
      <c r="AB328" s="3"/>
      <c r="AC328" s="3"/>
      <c r="AD328" s="3"/>
      <c r="AE328" s="3"/>
      <c r="AF328" s="3"/>
      <c r="AG328" s="3"/>
      <c r="AH328" s="3"/>
      <c r="AI328" s="3"/>
      <c r="AJ328" s="3"/>
    </row>
    <row r="329" spans="5:36" s="2" customFormat="1">
      <c r="E329" s="33"/>
      <c r="N329" s="107"/>
      <c r="O329" s="199"/>
      <c r="P329" s="3"/>
      <c r="Q329" s="3"/>
      <c r="R329" s="3"/>
      <c r="S329" s="3"/>
      <c r="T329" s="3"/>
      <c r="U329" s="3"/>
      <c r="V329" s="3"/>
      <c r="W329" s="3"/>
      <c r="X329" s="3"/>
      <c r="Y329" s="3"/>
      <c r="Z329" s="3"/>
      <c r="AA329" s="3"/>
      <c r="AB329" s="3"/>
      <c r="AC329" s="3"/>
      <c r="AD329" s="3"/>
      <c r="AE329" s="3"/>
      <c r="AF329" s="3"/>
      <c r="AG329" s="3"/>
      <c r="AH329" s="3"/>
      <c r="AI329" s="3"/>
      <c r="AJ329" s="3"/>
    </row>
    <row r="330" spans="5:36" s="2" customFormat="1">
      <c r="E330" s="33"/>
      <c r="N330" s="107"/>
      <c r="O330" s="199"/>
      <c r="P330" s="3"/>
      <c r="Q330" s="3"/>
      <c r="R330" s="3"/>
      <c r="S330" s="3"/>
      <c r="T330" s="3"/>
      <c r="U330" s="3"/>
      <c r="V330" s="3"/>
      <c r="W330" s="3"/>
      <c r="X330" s="3"/>
      <c r="Y330" s="3"/>
      <c r="Z330" s="3"/>
      <c r="AA330" s="3"/>
      <c r="AB330" s="3"/>
      <c r="AC330" s="3"/>
      <c r="AD330" s="3"/>
      <c r="AE330" s="3"/>
      <c r="AF330" s="3"/>
      <c r="AG330" s="3"/>
      <c r="AH330" s="3"/>
      <c r="AI330" s="3"/>
      <c r="AJ330" s="3"/>
    </row>
    <row r="331" spans="5:36" s="2" customFormat="1">
      <c r="E331" s="33"/>
      <c r="N331" s="107"/>
      <c r="O331" s="199"/>
      <c r="P331" s="3"/>
      <c r="Q331" s="3"/>
      <c r="R331" s="3"/>
      <c r="S331" s="3"/>
      <c r="T331" s="3"/>
      <c r="U331" s="3"/>
      <c r="V331" s="3"/>
      <c r="W331" s="3"/>
      <c r="X331" s="3"/>
      <c r="Y331" s="3"/>
      <c r="Z331" s="3"/>
      <c r="AA331" s="3"/>
      <c r="AB331" s="3"/>
      <c r="AC331" s="3"/>
      <c r="AD331" s="3"/>
      <c r="AE331" s="3"/>
      <c r="AF331" s="3"/>
      <c r="AG331" s="3"/>
      <c r="AH331" s="3"/>
      <c r="AI331" s="3"/>
      <c r="AJ331" s="3"/>
    </row>
    <row r="332" spans="5:36" s="2" customFormat="1">
      <c r="E332" s="33"/>
      <c r="N332" s="107"/>
      <c r="O332" s="199"/>
      <c r="P332" s="3"/>
      <c r="Q332" s="3"/>
      <c r="R332" s="3"/>
      <c r="S332" s="3"/>
      <c r="T332" s="3"/>
      <c r="U332" s="3"/>
      <c r="V332" s="3"/>
      <c r="W332" s="3"/>
      <c r="X332" s="3"/>
      <c r="Y332" s="3"/>
      <c r="Z332" s="3"/>
      <c r="AA332" s="3"/>
      <c r="AB332" s="3"/>
      <c r="AC332" s="3"/>
      <c r="AD332" s="3"/>
      <c r="AE332" s="3"/>
      <c r="AF332" s="3"/>
      <c r="AG332" s="3"/>
      <c r="AH332" s="3"/>
      <c r="AI332" s="3"/>
      <c r="AJ332" s="3"/>
    </row>
    <row r="333" spans="5:36" s="2" customFormat="1">
      <c r="E333" s="33"/>
      <c r="N333" s="107"/>
      <c r="O333" s="199"/>
      <c r="P333" s="3"/>
      <c r="Q333" s="3"/>
      <c r="R333" s="3"/>
      <c r="S333" s="3"/>
      <c r="T333" s="3"/>
      <c r="U333" s="3"/>
      <c r="V333" s="3"/>
      <c r="W333" s="3"/>
      <c r="X333" s="3"/>
      <c r="Y333" s="3"/>
      <c r="Z333" s="3"/>
      <c r="AA333" s="3"/>
      <c r="AB333" s="3"/>
      <c r="AC333" s="3"/>
      <c r="AD333" s="3"/>
      <c r="AE333" s="3"/>
      <c r="AF333" s="3"/>
      <c r="AG333" s="3"/>
      <c r="AH333" s="3"/>
      <c r="AI333" s="3"/>
      <c r="AJ333" s="3"/>
    </row>
    <row r="334" spans="5:36" s="2" customFormat="1">
      <c r="E334" s="33"/>
      <c r="N334" s="107"/>
      <c r="O334" s="199"/>
      <c r="P334" s="3"/>
      <c r="Q334" s="3"/>
      <c r="R334" s="3"/>
      <c r="S334" s="3"/>
      <c r="T334" s="3"/>
      <c r="U334" s="3"/>
      <c r="V334" s="3"/>
      <c r="W334" s="3"/>
      <c r="X334" s="3"/>
      <c r="Y334" s="3"/>
      <c r="Z334" s="3"/>
      <c r="AA334" s="3"/>
      <c r="AB334" s="3"/>
      <c r="AC334" s="3"/>
      <c r="AD334" s="3"/>
      <c r="AE334" s="3"/>
      <c r="AF334" s="3"/>
      <c r="AG334" s="3"/>
      <c r="AH334" s="3"/>
      <c r="AI334" s="3"/>
      <c r="AJ334" s="3"/>
    </row>
    <row r="335" spans="5:36" s="2" customFormat="1">
      <c r="E335" s="33"/>
      <c r="N335" s="107"/>
      <c r="O335" s="199"/>
      <c r="P335" s="3"/>
      <c r="Q335" s="3"/>
      <c r="R335" s="3"/>
      <c r="S335" s="3"/>
      <c r="T335" s="3"/>
      <c r="U335" s="3"/>
      <c r="V335" s="3"/>
      <c r="W335" s="3"/>
      <c r="X335" s="3"/>
      <c r="Y335" s="3"/>
      <c r="Z335" s="3"/>
      <c r="AA335" s="3"/>
      <c r="AB335" s="3"/>
      <c r="AC335" s="3"/>
      <c r="AD335" s="3"/>
      <c r="AE335" s="3"/>
      <c r="AF335" s="3"/>
      <c r="AG335" s="3"/>
      <c r="AH335" s="3"/>
      <c r="AI335" s="3"/>
      <c r="AJ335" s="3"/>
    </row>
    <row r="336" spans="5:36" s="2" customFormat="1">
      <c r="E336" s="33"/>
      <c r="N336" s="107"/>
      <c r="O336" s="199"/>
      <c r="P336" s="3"/>
      <c r="Q336" s="3"/>
      <c r="R336" s="3"/>
      <c r="S336" s="3"/>
      <c r="T336" s="3"/>
      <c r="U336" s="3"/>
      <c r="V336" s="3"/>
      <c r="W336" s="3"/>
      <c r="X336" s="3"/>
      <c r="Y336" s="3"/>
      <c r="Z336" s="3"/>
      <c r="AA336" s="3"/>
      <c r="AB336" s="3"/>
      <c r="AC336" s="3"/>
      <c r="AD336" s="3"/>
      <c r="AE336" s="3"/>
      <c r="AF336" s="3"/>
      <c r="AG336" s="3"/>
      <c r="AH336" s="3"/>
      <c r="AI336" s="3"/>
      <c r="AJ336" s="3"/>
    </row>
    <row r="337" spans="5:36" s="2" customFormat="1">
      <c r="E337" s="33"/>
      <c r="N337" s="107"/>
      <c r="O337" s="199"/>
      <c r="P337" s="3"/>
      <c r="Q337" s="3"/>
      <c r="R337" s="3"/>
      <c r="S337" s="3"/>
      <c r="T337" s="3"/>
      <c r="U337" s="3"/>
      <c r="V337" s="3"/>
      <c r="W337" s="3"/>
      <c r="X337" s="3"/>
      <c r="Y337" s="3"/>
      <c r="Z337" s="3"/>
      <c r="AA337" s="3"/>
      <c r="AB337" s="3"/>
      <c r="AC337" s="3"/>
      <c r="AD337" s="3"/>
      <c r="AE337" s="3"/>
      <c r="AF337" s="3"/>
      <c r="AG337" s="3"/>
      <c r="AH337" s="3"/>
      <c r="AI337" s="3"/>
      <c r="AJ337" s="3"/>
    </row>
    <row r="338" spans="5:36" s="2" customFormat="1">
      <c r="E338" s="33"/>
      <c r="N338" s="107"/>
      <c r="O338" s="199"/>
      <c r="P338" s="3"/>
      <c r="Q338" s="3"/>
      <c r="R338" s="3"/>
      <c r="S338" s="3"/>
      <c r="T338" s="3"/>
      <c r="U338" s="3"/>
      <c r="V338" s="3"/>
      <c r="W338" s="3"/>
      <c r="X338" s="3"/>
      <c r="Y338" s="3"/>
      <c r="Z338" s="3"/>
      <c r="AA338" s="3"/>
      <c r="AB338" s="3"/>
      <c r="AC338" s="3"/>
      <c r="AD338" s="3"/>
      <c r="AE338" s="3"/>
      <c r="AF338" s="3"/>
      <c r="AG338" s="3"/>
      <c r="AH338" s="3"/>
      <c r="AI338" s="3"/>
      <c r="AJ338" s="3"/>
    </row>
    <row r="339" spans="5:36" s="2" customFormat="1">
      <c r="E339" s="33"/>
      <c r="N339" s="107"/>
      <c r="O339" s="199"/>
      <c r="P339" s="3"/>
      <c r="Q339" s="3"/>
      <c r="R339" s="3"/>
      <c r="S339" s="3"/>
      <c r="T339" s="3"/>
      <c r="U339" s="3"/>
      <c r="V339" s="3"/>
      <c r="W339" s="3"/>
      <c r="X339" s="3"/>
      <c r="Y339" s="3"/>
      <c r="Z339" s="3"/>
      <c r="AA339" s="3"/>
      <c r="AB339" s="3"/>
      <c r="AC339" s="3"/>
      <c r="AD339" s="3"/>
      <c r="AE339" s="3"/>
      <c r="AF339" s="3"/>
      <c r="AG339" s="3"/>
      <c r="AH339" s="3"/>
      <c r="AI339" s="3"/>
      <c r="AJ339" s="3"/>
    </row>
    <row r="340" spans="5:36" s="2" customFormat="1">
      <c r="E340" s="33"/>
      <c r="N340" s="107"/>
      <c r="O340" s="199"/>
      <c r="P340" s="3"/>
      <c r="Q340" s="3"/>
      <c r="R340" s="3"/>
      <c r="S340" s="3"/>
      <c r="T340" s="3"/>
      <c r="U340" s="3"/>
      <c r="V340" s="3"/>
      <c r="W340" s="3"/>
      <c r="X340" s="3"/>
      <c r="Y340" s="3"/>
      <c r="Z340" s="3"/>
      <c r="AA340" s="3"/>
      <c r="AB340" s="3"/>
      <c r="AC340" s="3"/>
      <c r="AD340" s="3"/>
      <c r="AE340" s="3"/>
      <c r="AF340" s="3"/>
      <c r="AG340" s="3"/>
      <c r="AH340" s="3"/>
      <c r="AI340" s="3"/>
      <c r="AJ340" s="3"/>
    </row>
    <row r="341" spans="5:36" s="2" customFormat="1">
      <c r="E341" s="33"/>
      <c r="N341" s="107"/>
      <c r="O341" s="199"/>
      <c r="P341" s="3"/>
      <c r="Q341" s="3"/>
      <c r="R341" s="3"/>
      <c r="S341" s="3"/>
      <c r="T341" s="3"/>
      <c r="U341" s="3"/>
      <c r="V341" s="3"/>
      <c r="W341" s="3"/>
      <c r="X341" s="3"/>
      <c r="Y341" s="3"/>
      <c r="Z341" s="3"/>
      <c r="AA341" s="3"/>
      <c r="AB341" s="3"/>
      <c r="AC341" s="3"/>
      <c r="AD341" s="3"/>
      <c r="AE341" s="3"/>
      <c r="AF341" s="3"/>
      <c r="AG341" s="3"/>
      <c r="AH341" s="3"/>
      <c r="AI341" s="3"/>
      <c r="AJ341" s="3"/>
    </row>
    <row r="342" spans="5:36" s="2" customFormat="1">
      <c r="E342" s="33"/>
      <c r="N342" s="107"/>
      <c r="O342" s="199"/>
      <c r="P342" s="3"/>
      <c r="Q342" s="3"/>
      <c r="R342" s="3"/>
      <c r="S342" s="3"/>
      <c r="T342" s="3"/>
      <c r="U342" s="3"/>
      <c r="V342" s="3"/>
      <c r="W342" s="3"/>
      <c r="X342" s="3"/>
      <c r="Y342" s="3"/>
      <c r="Z342" s="3"/>
      <c r="AA342" s="3"/>
      <c r="AB342" s="3"/>
      <c r="AC342" s="3"/>
      <c r="AD342" s="3"/>
      <c r="AE342" s="3"/>
      <c r="AF342" s="3"/>
      <c r="AG342" s="3"/>
      <c r="AH342" s="3"/>
      <c r="AI342" s="3"/>
      <c r="AJ342" s="3"/>
    </row>
    <row r="343" spans="5:36" s="2" customFormat="1">
      <c r="E343" s="33"/>
      <c r="N343" s="107"/>
      <c r="O343" s="199"/>
      <c r="P343" s="3"/>
      <c r="Q343" s="3"/>
      <c r="R343" s="3"/>
      <c r="S343" s="3"/>
      <c r="T343" s="3"/>
      <c r="U343" s="3"/>
      <c r="V343" s="3"/>
      <c r="W343" s="3"/>
      <c r="X343" s="3"/>
      <c r="Y343" s="3"/>
      <c r="Z343" s="3"/>
      <c r="AA343" s="3"/>
      <c r="AB343" s="3"/>
      <c r="AC343" s="3"/>
      <c r="AD343" s="3"/>
      <c r="AE343" s="3"/>
      <c r="AF343" s="3"/>
      <c r="AG343" s="3"/>
      <c r="AH343" s="3"/>
      <c r="AI343" s="3"/>
      <c r="AJ343" s="3"/>
    </row>
    <row r="344" spans="5:36" s="2" customFormat="1">
      <c r="E344" s="33"/>
      <c r="N344" s="107"/>
      <c r="O344" s="199"/>
      <c r="P344" s="3"/>
      <c r="Q344" s="3"/>
      <c r="R344" s="3"/>
      <c r="S344" s="3"/>
      <c r="T344" s="3"/>
      <c r="U344" s="3"/>
      <c r="V344" s="3"/>
      <c r="W344" s="3"/>
      <c r="X344" s="3"/>
      <c r="Y344" s="3"/>
      <c r="Z344" s="3"/>
      <c r="AA344" s="3"/>
      <c r="AB344" s="3"/>
      <c r="AC344" s="3"/>
      <c r="AD344" s="3"/>
      <c r="AE344" s="3"/>
      <c r="AF344" s="3"/>
      <c r="AG344" s="3"/>
      <c r="AH344" s="3"/>
      <c r="AI344" s="3"/>
      <c r="AJ344" s="3"/>
    </row>
    <row r="345" spans="5:36" s="2" customFormat="1">
      <c r="E345" s="33"/>
      <c r="N345" s="107"/>
      <c r="O345" s="199"/>
      <c r="P345" s="3"/>
      <c r="Q345" s="3"/>
      <c r="R345" s="3"/>
      <c r="S345" s="3"/>
      <c r="T345" s="3"/>
      <c r="U345" s="3"/>
      <c r="V345" s="3"/>
      <c r="W345" s="3"/>
      <c r="X345" s="3"/>
      <c r="Y345" s="3"/>
      <c r="Z345" s="3"/>
      <c r="AA345" s="3"/>
      <c r="AB345" s="3"/>
      <c r="AC345" s="3"/>
      <c r="AD345" s="3"/>
      <c r="AE345" s="3"/>
      <c r="AF345" s="3"/>
      <c r="AG345" s="3"/>
      <c r="AH345" s="3"/>
      <c r="AI345" s="3"/>
      <c r="AJ345" s="3"/>
    </row>
    <row r="346" spans="5:36" s="2" customFormat="1">
      <c r="E346" s="33"/>
      <c r="N346" s="107"/>
      <c r="O346" s="199"/>
      <c r="P346" s="3"/>
      <c r="Q346" s="3"/>
      <c r="R346" s="3"/>
      <c r="S346" s="3"/>
      <c r="T346" s="3"/>
      <c r="U346" s="3"/>
      <c r="V346" s="3"/>
      <c r="W346" s="3"/>
      <c r="X346" s="3"/>
      <c r="Y346" s="3"/>
      <c r="Z346" s="3"/>
      <c r="AA346" s="3"/>
      <c r="AB346" s="3"/>
      <c r="AC346" s="3"/>
      <c r="AD346" s="3"/>
      <c r="AE346" s="3"/>
      <c r="AF346" s="3"/>
      <c r="AG346" s="3"/>
      <c r="AH346" s="3"/>
      <c r="AI346" s="3"/>
      <c r="AJ346" s="3"/>
    </row>
    <row r="347" spans="5:36" s="2" customFormat="1">
      <c r="E347" s="33"/>
      <c r="N347" s="107"/>
      <c r="O347" s="199"/>
      <c r="P347" s="3"/>
      <c r="Q347" s="3"/>
      <c r="R347" s="3"/>
      <c r="S347" s="3"/>
      <c r="T347" s="3"/>
      <c r="U347" s="3"/>
      <c r="V347" s="3"/>
      <c r="W347" s="3"/>
      <c r="X347" s="3"/>
      <c r="Y347" s="3"/>
      <c r="Z347" s="3"/>
      <c r="AA347" s="3"/>
      <c r="AB347" s="3"/>
      <c r="AC347" s="3"/>
      <c r="AD347" s="3"/>
      <c r="AE347" s="3"/>
      <c r="AF347" s="3"/>
      <c r="AG347" s="3"/>
      <c r="AH347" s="3"/>
      <c r="AI347" s="3"/>
      <c r="AJ347" s="3"/>
    </row>
    <row r="348" spans="5:36" s="2" customFormat="1">
      <c r="E348" s="33"/>
      <c r="N348" s="107"/>
      <c r="O348" s="199"/>
      <c r="P348" s="3"/>
      <c r="Q348" s="3"/>
      <c r="R348" s="3"/>
      <c r="S348" s="3"/>
      <c r="T348" s="3"/>
      <c r="U348" s="3"/>
      <c r="V348" s="3"/>
      <c r="W348" s="3"/>
      <c r="X348" s="3"/>
      <c r="Y348" s="3"/>
      <c r="Z348" s="3"/>
      <c r="AA348" s="3"/>
      <c r="AB348" s="3"/>
      <c r="AC348" s="3"/>
      <c r="AD348" s="3"/>
      <c r="AE348" s="3"/>
      <c r="AF348" s="3"/>
      <c r="AG348" s="3"/>
      <c r="AH348" s="3"/>
      <c r="AI348" s="3"/>
      <c r="AJ348" s="3"/>
    </row>
    <row r="349" spans="5:36" s="2" customFormat="1">
      <c r="E349" s="33"/>
      <c r="N349" s="107"/>
      <c r="O349" s="199"/>
      <c r="P349" s="3"/>
      <c r="Q349" s="3"/>
      <c r="R349" s="3"/>
      <c r="S349" s="3"/>
      <c r="T349" s="3"/>
      <c r="U349" s="3"/>
      <c r="V349" s="3"/>
      <c r="W349" s="3"/>
      <c r="X349" s="3"/>
      <c r="Y349" s="3"/>
      <c r="Z349" s="3"/>
      <c r="AA349" s="3"/>
      <c r="AB349" s="3"/>
      <c r="AC349" s="3"/>
      <c r="AD349" s="3"/>
      <c r="AE349" s="3"/>
      <c r="AF349" s="3"/>
      <c r="AG349" s="3"/>
      <c r="AH349" s="3"/>
      <c r="AI349" s="3"/>
      <c r="AJ349" s="3"/>
    </row>
    <row r="350" spans="5:36" s="2" customFormat="1">
      <c r="E350" s="33"/>
      <c r="N350" s="107"/>
      <c r="O350" s="199"/>
      <c r="P350" s="3"/>
      <c r="Q350" s="3"/>
      <c r="R350" s="3"/>
      <c r="S350" s="3"/>
      <c r="T350" s="3"/>
      <c r="U350" s="3"/>
      <c r="V350" s="3"/>
      <c r="W350" s="3"/>
      <c r="X350" s="3"/>
      <c r="Y350" s="3"/>
      <c r="Z350" s="3"/>
      <c r="AA350" s="3"/>
      <c r="AB350" s="3"/>
      <c r="AC350" s="3"/>
      <c r="AD350" s="3"/>
      <c r="AE350" s="3"/>
      <c r="AF350" s="3"/>
      <c r="AG350" s="3"/>
      <c r="AH350" s="3"/>
      <c r="AI350" s="3"/>
      <c r="AJ350" s="3"/>
    </row>
    <row r="351" spans="5:36" s="2" customFormat="1">
      <c r="E351" s="33"/>
      <c r="N351" s="107"/>
      <c r="O351" s="199"/>
      <c r="P351" s="3"/>
      <c r="Q351" s="3"/>
      <c r="R351" s="3"/>
      <c r="S351" s="3"/>
      <c r="T351" s="3"/>
      <c r="U351" s="3"/>
      <c r="V351" s="3"/>
      <c r="W351" s="3"/>
      <c r="X351" s="3"/>
      <c r="Y351" s="3"/>
      <c r="Z351" s="3"/>
      <c r="AA351" s="3"/>
      <c r="AB351" s="3"/>
      <c r="AC351" s="3"/>
      <c r="AD351" s="3"/>
      <c r="AE351" s="3"/>
      <c r="AF351" s="3"/>
      <c r="AG351" s="3"/>
      <c r="AH351" s="3"/>
      <c r="AI351" s="3"/>
      <c r="AJ351" s="3"/>
    </row>
    <row r="352" spans="5:36" s="2" customFormat="1">
      <c r="E352" s="33"/>
      <c r="N352" s="107"/>
      <c r="O352" s="199"/>
      <c r="P352" s="3"/>
      <c r="Q352" s="3"/>
      <c r="R352" s="3"/>
      <c r="S352" s="3"/>
      <c r="T352" s="3"/>
      <c r="U352" s="3"/>
      <c r="V352" s="3"/>
      <c r="W352" s="3"/>
      <c r="X352" s="3"/>
      <c r="Y352" s="3"/>
      <c r="Z352" s="3"/>
      <c r="AA352" s="3"/>
      <c r="AB352" s="3"/>
      <c r="AC352" s="3"/>
      <c r="AD352" s="3"/>
      <c r="AE352" s="3"/>
      <c r="AF352" s="3"/>
      <c r="AG352" s="3"/>
      <c r="AH352" s="3"/>
      <c r="AI352" s="3"/>
      <c r="AJ352" s="3"/>
    </row>
    <row r="353" spans="5:36" s="2" customFormat="1">
      <c r="E353" s="33"/>
      <c r="N353" s="107"/>
      <c r="O353" s="199"/>
      <c r="P353" s="3"/>
      <c r="Q353" s="3"/>
      <c r="R353" s="3"/>
      <c r="S353" s="3"/>
      <c r="T353" s="3"/>
      <c r="U353" s="3"/>
      <c r="V353" s="3"/>
      <c r="W353" s="3"/>
      <c r="X353" s="3"/>
      <c r="Y353" s="3"/>
      <c r="Z353" s="3"/>
      <c r="AA353" s="3"/>
      <c r="AB353" s="3"/>
      <c r="AC353" s="3"/>
      <c r="AD353" s="3"/>
      <c r="AE353" s="3"/>
      <c r="AF353" s="3"/>
      <c r="AG353" s="3"/>
      <c r="AH353" s="3"/>
      <c r="AI353" s="3"/>
      <c r="AJ353" s="3"/>
    </row>
    <row r="354" spans="5:36" s="2" customFormat="1">
      <c r="E354" s="33"/>
      <c r="N354" s="107"/>
      <c r="O354" s="199"/>
      <c r="P354" s="3"/>
      <c r="Q354" s="3"/>
      <c r="R354" s="3"/>
      <c r="S354" s="3"/>
      <c r="T354" s="3"/>
      <c r="U354" s="3"/>
      <c r="V354" s="3"/>
      <c r="W354" s="3"/>
      <c r="X354" s="3"/>
      <c r="Y354" s="3"/>
      <c r="Z354" s="3"/>
      <c r="AA354" s="3"/>
      <c r="AB354" s="3"/>
      <c r="AC354" s="3"/>
      <c r="AD354" s="3"/>
      <c r="AE354" s="3"/>
      <c r="AF354" s="3"/>
      <c r="AG354" s="3"/>
      <c r="AH354" s="3"/>
      <c r="AI354" s="3"/>
      <c r="AJ354" s="3"/>
    </row>
    <row r="355" spans="5:36" s="2" customFormat="1">
      <c r="E355" s="33"/>
      <c r="N355" s="107"/>
      <c r="O355" s="199"/>
      <c r="P355" s="3"/>
      <c r="Q355" s="3"/>
      <c r="R355" s="3"/>
      <c r="S355" s="3"/>
      <c r="T355" s="3"/>
      <c r="U355" s="3"/>
      <c r="V355" s="3"/>
      <c r="W355" s="3"/>
      <c r="X355" s="3"/>
      <c r="Y355" s="3"/>
      <c r="Z355" s="3"/>
      <c r="AA355" s="3"/>
      <c r="AB355" s="3"/>
      <c r="AC355" s="3"/>
      <c r="AD355" s="3"/>
      <c r="AE355" s="3"/>
      <c r="AF355" s="3"/>
      <c r="AG355" s="3"/>
      <c r="AH355" s="3"/>
      <c r="AI355" s="3"/>
      <c r="AJ355" s="3"/>
    </row>
    <row r="356" spans="5:36" s="2" customFormat="1">
      <c r="E356" s="33"/>
      <c r="N356" s="107"/>
      <c r="O356" s="199"/>
      <c r="P356" s="3"/>
      <c r="Q356" s="3"/>
      <c r="R356" s="3"/>
      <c r="S356" s="3"/>
      <c r="T356" s="3"/>
      <c r="U356" s="3"/>
      <c r="V356" s="3"/>
      <c r="W356" s="3"/>
      <c r="X356" s="3"/>
      <c r="Y356" s="3"/>
      <c r="Z356" s="3"/>
      <c r="AA356" s="3"/>
      <c r="AB356" s="3"/>
      <c r="AC356" s="3"/>
      <c r="AD356" s="3"/>
      <c r="AE356" s="3"/>
      <c r="AF356" s="3"/>
      <c r="AG356" s="3"/>
      <c r="AH356" s="3"/>
      <c r="AI356" s="3"/>
      <c r="AJ356" s="3"/>
    </row>
    <row r="357" spans="5:36" s="2" customFormat="1">
      <c r="E357" s="33"/>
      <c r="N357" s="107"/>
      <c r="O357" s="199"/>
      <c r="P357" s="3"/>
      <c r="Q357" s="3"/>
      <c r="R357" s="3"/>
      <c r="S357" s="3"/>
      <c r="T357" s="3"/>
      <c r="U357" s="3"/>
      <c r="V357" s="3"/>
      <c r="W357" s="3"/>
      <c r="X357" s="3"/>
      <c r="Y357" s="3"/>
      <c r="Z357" s="3"/>
      <c r="AA357" s="3"/>
      <c r="AB357" s="3"/>
      <c r="AC357" s="3"/>
      <c r="AD357" s="3"/>
      <c r="AE357" s="3"/>
      <c r="AF357" s="3"/>
      <c r="AG357" s="3"/>
      <c r="AH357" s="3"/>
      <c r="AI357" s="3"/>
      <c r="AJ357" s="3"/>
    </row>
    <row r="358" spans="5:36" s="2" customFormat="1">
      <c r="E358" s="33"/>
      <c r="N358" s="107"/>
      <c r="O358" s="199"/>
      <c r="P358" s="3"/>
      <c r="Q358" s="3"/>
      <c r="R358" s="3"/>
      <c r="S358" s="3"/>
      <c r="T358" s="3"/>
      <c r="U358" s="3"/>
      <c r="V358" s="3"/>
      <c r="W358" s="3"/>
      <c r="X358" s="3"/>
      <c r="Y358" s="3"/>
      <c r="Z358" s="3"/>
      <c r="AA358" s="3"/>
      <c r="AB358" s="3"/>
      <c r="AC358" s="3"/>
      <c r="AD358" s="3"/>
      <c r="AE358" s="3"/>
      <c r="AF358" s="3"/>
      <c r="AG358" s="3"/>
      <c r="AH358" s="3"/>
      <c r="AI358" s="3"/>
      <c r="AJ358" s="3"/>
    </row>
    <row r="359" spans="5:36" s="2" customFormat="1">
      <c r="E359" s="33"/>
      <c r="N359" s="107"/>
      <c r="O359" s="199"/>
      <c r="P359" s="3"/>
      <c r="Q359" s="3"/>
      <c r="R359" s="3"/>
      <c r="S359" s="3"/>
      <c r="T359" s="3"/>
      <c r="U359" s="3"/>
      <c r="V359" s="3"/>
      <c r="W359" s="3"/>
      <c r="X359" s="3"/>
      <c r="Y359" s="3"/>
      <c r="Z359" s="3"/>
      <c r="AA359" s="3"/>
      <c r="AB359" s="3"/>
      <c r="AC359" s="3"/>
      <c r="AD359" s="3"/>
      <c r="AE359" s="3"/>
      <c r="AF359" s="3"/>
      <c r="AG359" s="3"/>
      <c r="AH359" s="3"/>
      <c r="AI359" s="3"/>
      <c r="AJ359" s="3"/>
    </row>
    <row r="360" spans="5:36" s="2" customFormat="1">
      <c r="E360" s="33"/>
      <c r="N360" s="107"/>
      <c r="O360" s="199"/>
      <c r="P360" s="3"/>
      <c r="Q360" s="3"/>
      <c r="R360" s="3"/>
      <c r="S360" s="3"/>
      <c r="T360" s="3"/>
      <c r="U360" s="3"/>
      <c r="V360" s="3"/>
      <c r="W360" s="3"/>
      <c r="X360" s="3"/>
      <c r="Y360" s="3"/>
      <c r="Z360" s="3"/>
      <c r="AA360" s="3"/>
      <c r="AB360" s="3"/>
      <c r="AC360" s="3"/>
      <c r="AD360" s="3"/>
      <c r="AE360" s="3"/>
      <c r="AF360" s="3"/>
      <c r="AG360" s="3"/>
      <c r="AH360" s="3"/>
      <c r="AI360" s="3"/>
      <c r="AJ360" s="3"/>
    </row>
    <row r="361" spans="5:36" s="2" customFormat="1">
      <c r="E361" s="33"/>
      <c r="N361" s="107"/>
      <c r="O361" s="199"/>
      <c r="P361" s="3"/>
      <c r="Q361" s="3"/>
      <c r="R361" s="3"/>
      <c r="S361" s="3"/>
      <c r="T361" s="3"/>
      <c r="U361" s="3"/>
      <c r="V361" s="3"/>
      <c r="W361" s="3"/>
      <c r="X361" s="3"/>
      <c r="Y361" s="3"/>
      <c r="Z361" s="3"/>
      <c r="AA361" s="3"/>
      <c r="AB361" s="3"/>
      <c r="AC361" s="3"/>
      <c r="AD361" s="3"/>
      <c r="AE361" s="3"/>
      <c r="AF361" s="3"/>
      <c r="AG361" s="3"/>
      <c r="AH361" s="3"/>
      <c r="AI361" s="3"/>
      <c r="AJ361" s="3"/>
    </row>
    <row r="362" spans="5:36" s="2" customFormat="1">
      <c r="E362" s="33"/>
      <c r="N362" s="107"/>
      <c r="O362" s="199"/>
      <c r="P362" s="3"/>
      <c r="Q362" s="3"/>
      <c r="R362" s="3"/>
      <c r="S362" s="3"/>
      <c r="T362" s="3"/>
      <c r="U362" s="3"/>
      <c r="V362" s="3"/>
      <c r="W362" s="3"/>
      <c r="X362" s="3"/>
      <c r="Y362" s="3"/>
      <c r="Z362" s="3"/>
      <c r="AA362" s="3"/>
      <c r="AB362" s="3"/>
      <c r="AC362" s="3"/>
      <c r="AD362" s="3"/>
      <c r="AE362" s="3"/>
      <c r="AF362" s="3"/>
      <c r="AG362" s="3"/>
      <c r="AH362" s="3"/>
      <c r="AI362" s="3"/>
      <c r="AJ362" s="3"/>
    </row>
    <row r="363" spans="5:36" s="2" customFormat="1">
      <c r="E363" s="33"/>
      <c r="N363" s="107"/>
      <c r="O363" s="199"/>
      <c r="P363" s="3"/>
      <c r="Q363" s="3"/>
      <c r="R363" s="3"/>
      <c r="S363" s="3"/>
      <c r="T363" s="3"/>
      <c r="U363" s="3"/>
      <c r="V363" s="3"/>
      <c r="W363" s="3"/>
      <c r="X363" s="3"/>
      <c r="Y363" s="3"/>
      <c r="Z363" s="3"/>
      <c r="AA363" s="3"/>
      <c r="AB363" s="3"/>
      <c r="AC363" s="3"/>
      <c r="AD363" s="3"/>
      <c r="AE363" s="3"/>
      <c r="AF363" s="3"/>
      <c r="AG363" s="3"/>
      <c r="AH363" s="3"/>
      <c r="AI363" s="3"/>
      <c r="AJ363" s="3"/>
    </row>
    <row r="364" spans="5:36" s="2" customFormat="1">
      <c r="E364" s="33"/>
      <c r="N364" s="107"/>
      <c r="O364" s="199"/>
      <c r="P364" s="3"/>
      <c r="Q364" s="3"/>
      <c r="R364" s="3"/>
      <c r="S364" s="3"/>
      <c r="T364" s="3"/>
      <c r="U364" s="3"/>
      <c r="V364" s="3"/>
      <c r="W364" s="3"/>
      <c r="X364" s="3"/>
      <c r="Y364" s="3"/>
      <c r="Z364" s="3"/>
      <c r="AA364" s="3"/>
      <c r="AB364" s="3"/>
      <c r="AC364" s="3"/>
      <c r="AD364" s="3"/>
      <c r="AE364" s="3"/>
      <c r="AF364" s="3"/>
      <c r="AG364" s="3"/>
      <c r="AH364" s="3"/>
      <c r="AI364" s="3"/>
      <c r="AJ364" s="3"/>
    </row>
    <row r="365" spans="5:36" s="2" customFormat="1">
      <c r="E365" s="33"/>
      <c r="N365" s="107"/>
      <c r="O365" s="199"/>
      <c r="P365" s="3"/>
      <c r="Q365" s="3"/>
      <c r="R365" s="3"/>
      <c r="S365" s="3"/>
      <c r="T365" s="3"/>
      <c r="U365" s="3"/>
      <c r="V365" s="3"/>
      <c r="W365" s="3"/>
      <c r="X365" s="3"/>
      <c r="Y365" s="3"/>
      <c r="Z365" s="3"/>
      <c r="AA365" s="3"/>
      <c r="AB365" s="3"/>
      <c r="AC365" s="3"/>
      <c r="AD365" s="3"/>
      <c r="AE365" s="3"/>
      <c r="AF365" s="3"/>
      <c r="AG365" s="3"/>
      <c r="AH365" s="3"/>
      <c r="AI365" s="3"/>
      <c r="AJ365" s="3"/>
    </row>
    <row r="366" spans="5:36" s="2" customFormat="1">
      <c r="E366" s="33"/>
      <c r="N366" s="107"/>
      <c r="O366" s="199"/>
      <c r="P366" s="3"/>
      <c r="Q366" s="3"/>
      <c r="R366" s="3"/>
      <c r="S366" s="3"/>
      <c r="T366" s="3"/>
      <c r="U366" s="3"/>
      <c r="V366" s="3"/>
      <c r="W366" s="3"/>
      <c r="X366" s="3"/>
      <c r="Y366" s="3"/>
      <c r="Z366" s="3"/>
      <c r="AA366" s="3"/>
      <c r="AB366" s="3"/>
      <c r="AC366" s="3"/>
      <c r="AD366" s="3"/>
      <c r="AE366" s="3"/>
      <c r="AF366" s="3"/>
      <c r="AG366" s="3"/>
      <c r="AH366" s="3"/>
      <c r="AI366" s="3"/>
      <c r="AJ366" s="3"/>
    </row>
    <row r="367" spans="5:36" s="2" customFormat="1">
      <c r="E367" s="33"/>
      <c r="N367" s="107"/>
      <c r="O367" s="199"/>
      <c r="P367" s="3"/>
      <c r="Q367" s="3"/>
      <c r="R367" s="3"/>
      <c r="S367" s="3"/>
      <c r="T367" s="3"/>
      <c r="U367" s="3"/>
      <c r="V367" s="3"/>
      <c r="W367" s="3"/>
      <c r="X367" s="3"/>
      <c r="Y367" s="3"/>
      <c r="Z367" s="3"/>
      <c r="AA367" s="3"/>
      <c r="AB367" s="3"/>
      <c r="AC367" s="3"/>
      <c r="AD367" s="3"/>
      <c r="AE367" s="3"/>
      <c r="AF367" s="3"/>
      <c r="AG367" s="3"/>
      <c r="AH367" s="3"/>
      <c r="AI367" s="3"/>
      <c r="AJ367" s="3"/>
    </row>
    <row r="368" spans="5:36" s="2" customFormat="1">
      <c r="E368" s="33"/>
      <c r="N368" s="107"/>
      <c r="O368" s="199"/>
      <c r="P368" s="3"/>
      <c r="Q368" s="3"/>
      <c r="R368" s="3"/>
      <c r="S368" s="3"/>
      <c r="T368" s="3"/>
      <c r="U368" s="3"/>
      <c r="V368" s="3"/>
      <c r="W368" s="3"/>
      <c r="X368" s="3"/>
      <c r="Y368" s="3"/>
      <c r="Z368" s="3"/>
      <c r="AA368" s="3"/>
      <c r="AB368" s="3"/>
      <c r="AC368" s="3"/>
      <c r="AD368" s="3"/>
      <c r="AE368" s="3"/>
      <c r="AF368" s="3"/>
      <c r="AG368" s="3"/>
      <c r="AH368" s="3"/>
      <c r="AI368" s="3"/>
      <c r="AJ368" s="3"/>
    </row>
    <row r="369" spans="5:36" s="2" customFormat="1">
      <c r="E369" s="33"/>
      <c r="N369" s="107"/>
      <c r="O369" s="199"/>
      <c r="P369" s="3"/>
      <c r="Q369" s="3"/>
      <c r="R369" s="3"/>
      <c r="S369" s="3"/>
      <c r="T369" s="3"/>
      <c r="U369" s="3"/>
      <c r="V369" s="3"/>
      <c r="W369" s="3"/>
      <c r="X369" s="3"/>
      <c r="Y369" s="3"/>
      <c r="Z369" s="3"/>
      <c r="AA369" s="3"/>
      <c r="AB369" s="3"/>
      <c r="AC369" s="3"/>
      <c r="AD369" s="3"/>
      <c r="AE369" s="3"/>
      <c r="AF369" s="3"/>
      <c r="AG369" s="3"/>
      <c r="AH369" s="3"/>
      <c r="AI369" s="3"/>
      <c r="AJ369" s="3"/>
    </row>
    <row r="370" spans="5:36" s="2" customFormat="1">
      <c r="E370" s="33"/>
      <c r="N370" s="107"/>
      <c r="O370" s="199"/>
      <c r="P370" s="3"/>
      <c r="Q370" s="3"/>
      <c r="R370" s="3"/>
      <c r="S370" s="3"/>
      <c r="T370" s="3"/>
      <c r="U370" s="3"/>
      <c r="V370" s="3"/>
      <c r="W370" s="3"/>
      <c r="X370" s="3"/>
      <c r="Y370" s="3"/>
      <c r="Z370" s="3"/>
      <c r="AA370" s="3"/>
      <c r="AB370" s="3"/>
      <c r="AC370" s="3"/>
      <c r="AD370" s="3"/>
      <c r="AE370" s="3"/>
      <c r="AF370" s="3"/>
      <c r="AG370" s="3"/>
      <c r="AH370" s="3"/>
      <c r="AI370" s="3"/>
      <c r="AJ370" s="3"/>
    </row>
    <row r="371" spans="5:36" s="2" customFormat="1">
      <c r="E371" s="33"/>
      <c r="N371" s="107"/>
      <c r="O371" s="199"/>
      <c r="P371" s="3"/>
      <c r="Q371" s="3"/>
      <c r="R371" s="3"/>
      <c r="S371" s="3"/>
      <c r="T371" s="3"/>
      <c r="U371" s="3"/>
      <c r="V371" s="3"/>
      <c r="W371" s="3"/>
      <c r="X371" s="3"/>
      <c r="Y371" s="3"/>
      <c r="Z371" s="3"/>
      <c r="AA371" s="3"/>
      <c r="AB371" s="3"/>
      <c r="AC371" s="3"/>
      <c r="AD371" s="3"/>
      <c r="AE371" s="3"/>
      <c r="AF371" s="3"/>
      <c r="AG371" s="3"/>
      <c r="AH371" s="3"/>
      <c r="AI371" s="3"/>
      <c r="AJ371" s="3"/>
    </row>
    <row r="372" spans="5:36" s="2" customFormat="1">
      <c r="E372" s="33"/>
      <c r="N372" s="107"/>
      <c r="O372" s="199"/>
      <c r="P372" s="3"/>
      <c r="Q372" s="3"/>
      <c r="R372" s="3"/>
      <c r="S372" s="3"/>
      <c r="T372" s="3"/>
      <c r="U372" s="3"/>
      <c r="V372" s="3"/>
      <c r="W372" s="3"/>
      <c r="X372" s="3"/>
      <c r="Y372" s="3"/>
      <c r="Z372" s="3"/>
      <c r="AA372" s="3"/>
      <c r="AB372" s="3"/>
      <c r="AC372" s="3"/>
      <c r="AD372" s="3"/>
      <c r="AE372" s="3"/>
      <c r="AF372" s="3"/>
      <c r="AG372" s="3"/>
      <c r="AH372" s="3"/>
      <c r="AI372" s="3"/>
      <c r="AJ372" s="3"/>
    </row>
    <row r="373" spans="5:36" s="2" customFormat="1">
      <c r="E373" s="33"/>
      <c r="N373" s="107"/>
      <c r="O373" s="199"/>
      <c r="P373" s="3"/>
      <c r="Q373" s="3"/>
      <c r="R373" s="3"/>
      <c r="S373" s="3"/>
      <c r="T373" s="3"/>
      <c r="U373" s="3"/>
      <c r="V373" s="3"/>
      <c r="W373" s="3"/>
      <c r="X373" s="3"/>
      <c r="Y373" s="3"/>
      <c r="Z373" s="3"/>
      <c r="AA373" s="3"/>
      <c r="AB373" s="3"/>
      <c r="AC373" s="3"/>
      <c r="AD373" s="3"/>
      <c r="AE373" s="3"/>
      <c r="AF373" s="3"/>
      <c r="AG373" s="3"/>
      <c r="AH373" s="3"/>
      <c r="AI373" s="3"/>
      <c r="AJ373" s="3"/>
    </row>
    <row r="374" spans="5:36" s="2" customFormat="1">
      <c r="E374" s="33"/>
      <c r="N374" s="107"/>
      <c r="O374" s="199"/>
      <c r="P374" s="3"/>
      <c r="Q374" s="3"/>
      <c r="R374" s="3"/>
      <c r="S374" s="3"/>
      <c r="T374" s="3"/>
      <c r="U374" s="3"/>
      <c r="V374" s="3"/>
      <c r="W374" s="3"/>
      <c r="X374" s="3"/>
      <c r="Y374" s="3"/>
      <c r="Z374" s="3"/>
      <c r="AA374" s="3"/>
      <c r="AB374" s="3"/>
      <c r="AC374" s="3"/>
      <c r="AD374" s="3"/>
      <c r="AE374" s="3"/>
      <c r="AF374" s="3"/>
      <c r="AG374" s="3"/>
      <c r="AH374" s="3"/>
      <c r="AI374" s="3"/>
      <c r="AJ374" s="3"/>
    </row>
    <row r="375" spans="5:36" s="2" customFormat="1">
      <c r="E375" s="33"/>
      <c r="N375" s="107"/>
      <c r="O375" s="199"/>
      <c r="P375" s="3"/>
      <c r="Q375" s="3"/>
      <c r="R375" s="3"/>
      <c r="S375" s="3"/>
      <c r="T375" s="3"/>
      <c r="U375" s="3"/>
      <c r="V375" s="3"/>
      <c r="W375" s="3"/>
      <c r="X375" s="3"/>
      <c r="Y375" s="3"/>
      <c r="Z375" s="3"/>
      <c r="AA375" s="3"/>
      <c r="AB375" s="3"/>
      <c r="AC375" s="3"/>
      <c r="AD375" s="3"/>
      <c r="AE375" s="3"/>
      <c r="AF375" s="3"/>
      <c r="AG375" s="3"/>
      <c r="AH375" s="3"/>
      <c r="AI375" s="3"/>
      <c r="AJ375" s="3"/>
    </row>
    <row r="376" spans="5:36" s="2" customFormat="1">
      <c r="E376" s="33"/>
      <c r="N376" s="107"/>
      <c r="O376" s="199"/>
      <c r="P376" s="3"/>
      <c r="Q376" s="3"/>
      <c r="R376" s="3"/>
      <c r="S376" s="3"/>
      <c r="T376" s="3"/>
      <c r="U376" s="3"/>
      <c r="V376" s="3"/>
      <c r="W376" s="3"/>
      <c r="X376" s="3"/>
      <c r="Y376" s="3"/>
      <c r="Z376" s="3"/>
      <c r="AA376" s="3"/>
      <c r="AB376" s="3"/>
      <c r="AC376" s="3"/>
      <c r="AD376" s="3"/>
      <c r="AE376" s="3"/>
      <c r="AF376" s="3"/>
      <c r="AG376" s="3"/>
      <c r="AH376" s="3"/>
      <c r="AI376" s="3"/>
      <c r="AJ376" s="3"/>
    </row>
    <row r="377" spans="5:36" s="2" customFormat="1">
      <c r="E377" s="33"/>
      <c r="N377" s="107"/>
      <c r="O377" s="199"/>
      <c r="P377" s="3"/>
      <c r="Q377" s="3"/>
      <c r="R377" s="3"/>
      <c r="S377" s="3"/>
      <c r="T377" s="3"/>
      <c r="U377" s="3"/>
      <c r="V377" s="3"/>
      <c r="W377" s="3"/>
      <c r="X377" s="3"/>
      <c r="Y377" s="3"/>
      <c r="Z377" s="3"/>
      <c r="AA377" s="3"/>
      <c r="AB377" s="3"/>
      <c r="AC377" s="3"/>
      <c r="AD377" s="3"/>
      <c r="AE377" s="3"/>
      <c r="AF377" s="3"/>
      <c r="AG377" s="3"/>
      <c r="AH377" s="3"/>
      <c r="AI377" s="3"/>
      <c r="AJ377" s="3"/>
    </row>
    <row r="378" spans="5:36" s="2" customFormat="1">
      <c r="E378" s="33"/>
      <c r="N378" s="107"/>
      <c r="O378" s="199"/>
      <c r="P378" s="3"/>
      <c r="Q378" s="3"/>
      <c r="R378" s="3"/>
      <c r="S378" s="3"/>
      <c r="T378" s="3"/>
      <c r="U378" s="3"/>
      <c r="V378" s="3"/>
      <c r="W378" s="3"/>
      <c r="X378" s="3"/>
      <c r="Y378" s="3"/>
      <c r="Z378" s="3"/>
      <c r="AA378" s="3"/>
      <c r="AB378" s="3"/>
      <c r="AC378" s="3"/>
      <c r="AD378" s="3"/>
      <c r="AE378" s="3"/>
      <c r="AF378" s="3"/>
      <c r="AG378" s="3"/>
      <c r="AH378" s="3"/>
      <c r="AI378" s="3"/>
      <c r="AJ378" s="3"/>
    </row>
    <row r="379" spans="5:36" s="2" customFormat="1">
      <c r="E379" s="33"/>
      <c r="N379" s="107"/>
      <c r="O379" s="199"/>
      <c r="P379" s="3"/>
      <c r="Q379" s="3"/>
      <c r="R379" s="3"/>
      <c r="S379" s="3"/>
      <c r="T379" s="3"/>
      <c r="U379" s="3"/>
      <c r="V379" s="3"/>
      <c r="W379" s="3"/>
      <c r="X379" s="3"/>
      <c r="Y379" s="3"/>
      <c r="Z379" s="3"/>
      <c r="AA379" s="3"/>
      <c r="AB379" s="3"/>
      <c r="AC379" s="3"/>
      <c r="AD379" s="3"/>
      <c r="AE379" s="3"/>
      <c r="AF379" s="3"/>
      <c r="AG379" s="3"/>
      <c r="AH379" s="3"/>
      <c r="AI379" s="3"/>
      <c r="AJ379" s="3"/>
    </row>
    <row r="380" spans="5:36" s="2" customFormat="1">
      <c r="E380" s="33"/>
      <c r="N380" s="107"/>
      <c r="O380" s="199"/>
      <c r="P380" s="3"/>
      <c r="Q380" s="3"/>
      <c r="R380" s="3"/>
      <c r="S380" s="3"/>
      <c r="T380" s="3"/>
      <c r="U380" s="3"/>
      <c r="V380" s="3"/>
      <c r="W380" s="3"/>
      <c r="X380" s="3"/>
      <c r="Y380" s="3"/>
      <c r="Z380" s="3"/>
      <c r="AA380" s="3"/>
      <c r="AB380" s="3"/>
      <c r="AC380" s="3"/>
      <c r="AD380" s="3"/>
      <c r="AE380" s="3"/>
      <c r="AF380" s="3"/>
      <c r="AG380" s="3"/>
      <c r="AH380" s="3"/>
      <c r="AI380" s="3"/>
      <c r="AJ380" s="3"/>
    </row>
    <row r="381" spans="5:36" s="2" customFormat="1">
      <c r="E381" s="33"/>
      <c r="N381" s="107"/>
      <c r="O381" s="199"/>
      <c r="P381" s="3"/>
      <c r="Q381" s="3"/>
      <c r="R381" s="3"/>
      <c r="S381" s="3"/>
      <c r="T381" s="3"/>
      <c r="U381" s="3"/>
      <c r="V381" s="3"/>
      <c r="W381" s="3"/>
      <c r="X381" s="3"/>
      <c r="Y381" s="3"/>
      <c r="Z381" s="3"/>
      <c r="AA381" s="3"/>
      <c r="AB381" s="3"/>
      <c r="AC381" s="3"/>
      <c r="AD381" s="3"/>
      <c r="AE381" s="3"/>
      <c r="AF381" s="3"/>
      <c r="AG381" s="3"/>
      <c r="AH381" s="3"/>
      <c r="AI381" s="3"/>
      <c r="AJ381" s="3"/>
    </row>
    <row r="382" spans="5:36" s="2" customFormat="1">
      <c r="E382" s="33"/>
      <c r="N382" s="107"/>
      <c r="O382" s="199"/>
      <c r="P382" s="3"/>
      <c r="Q382" s="3"/>
      <c r="R382" s="3"/>
      <c r="S382" s="3"/>
      <c r="T382" s="3"/>
      <c r="U382" s="3"/>
      <c r="V382" s="3"/>
      <c r="W382" s="3"/>
      <c r="X382" s="3"/>
      <c r="Y382" s="3"/>
      <c r="Z382" s="3"/>
      <c r="AA382" s="3"/>
      <c r="AB382" s="3"/>
      <c r="AC382" s="3"/>
      <c r="AD382" s="3"/>
      <c r="AE382" s="3"/>
      <c r="AF382" s="3"/>
      <c r="AG382" s="3"/>
      <c r="AH382" s="3"/>
      <c r="AI382" s="3"/>
      <c r="AJ382" s="3"/>
    </row>
    <row r="383" spans="5:36" s="2" customFormat="1">
      <c r="E383" s="33"/>
      <c r="N383" s="107"/>
      <c r="O383" s="199"/>
      <c r="P383" s="3"/>
      <c r="Q383" s="3"/>
      <c r="R383" s="3"/>
      <c r="S383" s="3"/>
      <c r="T383" s="3"/>
      <c r="U383" s="3"/>
      <c r="V383" s="3"/>
      <c r="W383" s="3"/>
      <c r="X383" s="3"/>
      <c r="Y383" s="3"/>
      <c r="Z383" s="3"/>
      <c r="AA383" s="3"/>
      <c r="AB383" s="3"/>
      <c r="AC383" s="3"/>
      <c r="AD383" s="3"/>
      <c r="AE383" s="3"/>
      <c r="AF383" s="3"/>
      <c r="AG383" s="3"/>
      <c r="AH383" s="3"/>
      <c r="AI383" s="3"/>
      <c r="AJ383" s="3"/>
    </row>
    <row r="384" spans="5:36" s="2" customFormat="1">
      <c r="E384" s="33"/>
      <c r="N384" s="107"/>
      <c r="O384" s="199"/>
      <c r="P384" s="3"/>
      <c r="Q384" s="3"/>
      <c r="R384" s="3"/>
      <c r="S384" s="3"/>
      <c r="T384" s="3"/>
      <c r="U384" s="3"/>
      <c r="V384" s="3"/>
      <c r="W384" s="3"/>
      <c r="X384" s="3"/>
      <c r="Y384" s="3"/>
      <c r="Z384" s="3"/>
      <c r="AA384" s="3"/>
      <c r="AB384" s="3"/>
      <c r="AC384" s="3"/>
      <c r="AD384" s="3"/>
      <c r="AE384" s="3"/>
      <c r="AF384" s="3"/>
      <c r="AG384" s="3"/>
      <c r="AH384" s="3"/>
      <c r="AI384" s="3"/>
      <c r="AJ384" s="3"/>
    </row>
    <row r="385" spans="5:36" s="2" customFormat="1">
      <c r="E385" s="33"/>
      <c r="N385" s="107"/>
      <c r="O385" s="199"/>
      <c r="P385" s="3"/>
      <c r="Q385" s="3"/>
      <c r="R385" s="3"/>
      <c r="S385" s="3"/>
      <c r="T385" s="3"/>
      <c r="U385" s="3"/>
      <c r="V385" s="3"/>
      <c r="W385" s="3"/>
      <c r="X385" s="3"/>
      <c r="Y385" s="3"/>
      <c r="Z385" s="3"/>
      <c r="AA385" s="3"/>
      <c r="AB385" s="3"/>
      <c r="AC385" s="3"/>
      <c r="AD385" s="3"/>
      <c r="AE385" s="3"/>
      <c r="AF385" s="3"/>
      <c r="AG385" s="3"/>
      <c r="AH385" s="3"/>
      <c r="AI385" s="3"/>
      <c r="AJ385" s="3"/>
    </row>
    <row r="386" spans="5:36" s="2" customFormat="1">
      <c r="E386" s="33"/>
      <c r="N386" s="107"/>
      <c r="O386" s="199"/>
      <c r="P386" s="3"/>
      <c r="Q386" s="3"/>
      <c r="R386" s="3"/>
      <c r="S386" s="3"/>
      <c r="T386" s="3"/>
      <c r="U386" s="3"/>
      <c r="V386" s="3"/>
      <c r="W386" s="3"/>
      <c r="X386" s="3"/>
      <c r="Y386" s="3"/>
      <c r="Z386" s="3"/>
      <c r="AA386" s="3"/>
      <c r="AB386" s="3"/>
      <c r="AC386" s="3"/>
      <c r="AD386" s="3"/>
      <c r="AE386" s="3"/>
      <c r="AF386" s="3"/>
      <c r="AG386" s="3"/>
      <c r="AH386" s="3"/>
      <c r="AI386" s="3"/>
      <c r="AJ386" s="3"/>
    </row>
    <row r="387" spans="5:36" s="2" customFormat="1">
      <c r="E387" s="33"/>
      <c r="N387" s="107"/>
      <c r="O387" s="199"/>
      <c r="P387" s="3"/>
      <c r="Q387" s="3"/>
      <c r="R387" s="3"/>
      <c r="S387" s="3"/>
      <c r="T387" s="3"/>
      <c r="U387" s="3"/>
      <c r="V387" s="3"/>
      <c r="W387" s="3"/>
      <c r="X387" s="3"/>
      <c r="Y387" s="3"/>
      <c r="Z387" s="3"/>
      <c r="AA387" s="3"/>
      <c r="AB387" s="3"/>
      <c r="AC387" s="3"/>
      <c r="AD387" s="3"/>
      <c r="AE387" s="3"/>
      <c r="AF387" s="3"/>
      <c r="AG387" s="3"/>
      <c r="AH387" s="3"/>
      <c r="AI387" s="3"/>
      <c r="AJ387" s="3"/>
    </row>
    <row r="388" spans="5:36" s="2" customFormat="1">
      <c r="E388" s="33"/>
      <c r="N388" s="107"/>
      <c r="O388" s="199"/>
      <c r="P388" s="3"/>
      <c r="Q388" s="3"/>
      <c r="R388" s="3"/>
      <c r="S388" s="3"/>
      <c r="T388" s="3"/>
      <c r="U388" s="3"/>
      <c r="V388" s="3"/>
      <c r="W388" s="3"/>
      <c r="X388" s="3"/>
      <c r="Y388" s="3"/>
      <c r="Z388" s="3"/>
      <c r="AA388" s="3"/>
      <c r="AB388" s="3"/>
      <c r="AC388" s="3"/>
      <c r="AD388" s="3"/>
      <c r="AE388" s="3"/>
      <c r="AF388" s="3"/>
      <c r="AG388" s="3"/>
      <c r="AH388" s="3"/>
      <c r="AI388" s="3"/>
      <c r="AJ388" s="3"/>
    </row>
    <row r="389" spans="5:36" s="2" customFormat="1">
      <c r="E389" s="33"/>
      <c r="N389" s="107"/>
      <c r="O389" s="199"/>
      <c r="P389" s="3"/>
      <c r="Q389" s="3"/>
      <c r="R389" s="3"/>
      <c r="S389" s="3"/>
      <c r="T389" s="3"/>
      <c r="U389" s="3"/>
      <c r="V389" s="3"/>
      <c r="W389" s="3"/>
      <c r="X389" s="3"/>
      <c r="Y389" s="3"/>
      <c r="Z389" s="3"/>
      <c r="AA389" s="3"/>
      <c r="AB389" s="3"/>
      <c r="AC389" s="3"/>
      <c r="AD389" s="3"/>
      <c r="AE389" s="3"/>
      <c r="AF389" s="3"/>
      <c r="AG389" s="3"/>
      <c r="AH389" s="3"/>
      <c r="AI389" s="3"/>
      <c r="AJ389" s="3"/>
    </row>
    <row r="390" spans="5:36" s="2" customFormat="1">
      <c r="E390" s="33"/>
      <c r="N390" s="107"/>
      <c r="O390" s="199"/>
      <c r="P390" s="3"/>
      <c r="Q390" s="3"/>
      <c r="R390" s="3"/>
      <c r="S390" s="3"/>
      <c r="T390" s="3"/>
      <c r="U390" s="3"/>
      <c r="V390" s="3"/>
      <c r="W390" s="3"/>
      <c r="X390" s="3"/>
      <c r="Y390" s="3"/>
      <c r="Z390" s="3"/>
      <c r="AA390" s="3"/>
      <c r="AB390" s="3"/>
      <c r="AC390" s="3"/>
      <c r="AD390" s="3"/>
      <c r="AE390" s="3"/>
      <c r="AF390" s="3"/>
      <c r="AG390" s="3"/>
      <c r="AH390" s="3"/>
      <c r="AI390" s="3"/>
      <c r="AJ390" s="3"/>
    </row>
    <row r="391" spans="5:36" s="2" customFormat="1">
      <c r="E391" s="33"/>
      <c r="N391" s="107"/>
      <c r="O391" s="199"/>
      <c r="P391" s="3"/>
      <c r="Q391" s="3"/>
      <c r="R391" s="3"/>
      <c r="S391" s="3"/>
      <c r="T391" s="3"/>
      <c r="U391" s="3"/>
      <c r="V391" s="3"/>
      <c r="W391" s="3"/>
      <c r="X391" s="3"/>
      <c r="Y391" s="3"/>
      <c r="Z391" s="3"/>
      <c r="AA391" s="3"/>
      <c r="AB391" s="3"/>
      <c r="AC391" s="3"/>
      <c r="AD391" s="3"/>
      <c r="AE391" s="3"/>
      <c r="AF391" s="3"/>
      <c r="AG391" s="3"/>
      <c r="AH391" s="3"/>
      <c r="AI391" s="3"/>
      <c r="AJ391" s="3"/>
    </row>
    <row r="392" spans="5:36" s="2" customFormat="1">
      <c r="E392" s="33"/>
      <c r="N392" s="107"/>
      <c r="O392" s="199"/>
      <c r="P392" s="3"/>
      <c r="Q392" s="3"/>
      <c r="R392" s="3"/>
      <c r="S392" s="3"/>
      <c r="T392" s="3"/>
      <c r="U392" s="3"/>
      <c r="V392" s="3"/>
      <c r="W392" s="3"/>
      <c r="X392" s="3"/>
      <c r="Y392" s="3"/>
      <c r="Z392" s="3"/>
      <c r="AA392" s="3"/>
      <c r="AB392" s="3"/>
      <c r="AC392" s="3"/>
      <c r="AD392" s="3"/>
      <c r="AE392" s="3"/>
      <c r="AF392" s="3"/>
      <c r="AG392" s="3"/>
      <c r="AH392" s="3"/>
      <c r="AI392" s="3"/>
      <c r="AJ392" s="3"/>
    </row>
    <row r="393" spans="5:36" s="2" customFormat="1">
      <c r="E393" s="33"/>
      <c r="N393" s="107"/>
      <c r="O393" s="199"/>
      <c r="P393" s="3"/>
      <c r="Q393" s="3"/>
      <c r="R393" s="3"/>
      <c r="S393" s="3"/>
      <c r="T393" s="3"/>
      <c r="U393" s="3"/>
      <c r="V393" s="3"/>
      <c r="W393" s="3"/>
      <c r="X393" s="3"/>
      <c r="Y393" s="3"/>
      <c r="Z393" s="3"/>
      <c r="AA393" s="3"/>
      <c r="AB393" s="3"/>
      <c r="AC393" s="3"/>
      <c r="AD393" s="3"/>
      <c r="AE393" s="3"/>
      <c r="AF393" s="3"/>
      <c r="AG393" s="3"/>
      <c r="AH393" s="3"/>
      <c r="AI393" s="3"/>
      <c r="AJ393" s="3"/>
    </row>
    <row r="394" spans="5:36" s="2" customFormat="1">
      <c r="E394" s="33"/>
      <c r="N394" s="107"/>
      <c r="O394" s="199"/>
      <c r="P394" s="3"/>
      <c r="Q394" s="3"/>
      <c r="R394" s="3"/>
      <c r="S394" s="3"/>
      <c r="T394" s="3"/>
      <c r="U394" s="3"/>
      <c r="V394" s="3"/>
      <c r="W394" s="3"/>
      <c r="X394" s="3"/>
      <c r="Y394" s="3"/>
      <c r="Z394" s="3"/>
      <c r="AA394" s="3"/>
      <c r="AB394" s="3"/>
      <c r="AC394" s="3"/>
      <c r="AD394" s="3"/>
      <c r="AE394" s="3"/>
      <c r="AF394" s="3"/>
      <c r="AG394" s="3"/>
      <c r="AH394" s="3"/>
      <c r="AI394" s="3"/>
      <c r="AJ394" s="3"/>
    </row>
    <row r="395" spans="5:36" s="2" customFormat="1">
      <c r="E395" s="33"/>
      <c r="N395" s="107"/>
      <c r="O395" s="199"/>
      <c r="P395" s="3"/>
      <c r="Q395" s="3"/>
      <c r="R395" s="3"/>
      <c r="S395" s="3"/>
      <c r="T395" s="3"/>
      <c r="U395" s="3"/>
      <c r="V395" s="3"/>
      <c r="W395" s="3"/>
      <c r="X395" s="3"/>
      <c r="Y395" s="3"/>
      <c r="Z395" s="3"/>
      <c r="AA395" s="3"/>
      <c r="AB395" s="3"/>
      <c r="AC395" s="3"/>
      <c r="AD395" s="3"/>
      <c r="AE395" s="3"/>
      <c r="AF395" s="3"/>
      <c r="AG395" s="3"/>
      <c r="AH395" s="3"/>
      <c r="AI395" s="3"/>
      <c r="AJ395" s="3"/>
    </row>
    <row r="396" spans="5:36" s="2" customFormat="1">
      <c r="E396" s="33"/>
      <c r="N396" s="107"/>
      <c r="O396" s="199"/>
      <c r="P396" s="3"/>
      <c r="Q396" s="3"/>
      <c r="R396" s="3"/>
      <c r="S396" s="3"/>
      <c r="T396" s="3"/>
      <c r="U396" s="3"/>
      <c r="V396" s="3"/>
      <c r="W396" s="3"/>
      <c r="X396" s="3"/>
      <c r="Y396" s="3"/>
      <c r="Z396" s="3"/>
      <c r="AA396" s="3"/>
      <c r="AB396" s="3"/>
      <c r="AC396" s="3"/>
      <c r="AD396" s="3"/>
      <c r="AE396" s="3"/>
      <c r="AF396" s="3"/>
      <c r="AG396" s="3"/>
      <c r="AH396" s="3"/>
      <c r="AI396" s="3"/>
      <c r="AJ396" s="3"/>
    </row>
    <row r="397" spans="5:36" s="2" customFormat="1">
      <c r="E397" s="33"/>
      <c r="N397" s="107"/>
      <c r="O397" s="199"/>
      <c r="P397" s="3"/>
      <c r="Q397" s="3"/>
      <c r="R397" s="3"/>
      <c r="S397" s="3"/>
      <c r="T397" s="3"/>
      <c r="U397" s="3"/>
      <c r="V397" s="3"/>
      <c r="W397" s="3"/>
      <c r="X397" s="3"/>
      <c r="Y397" s="3"/>
      <c r="Z397" s="3"/>
      <c r="AA397" s="3"/>
      <c r="AB397" s="3"/>
      <c r="AC397" s="3"/>
      <c r="AD397" s="3"/>
      <c r="AE397" s="3"/>
      <c r="AF397" s="3"/>
      <c r="AG397" s="3"/>
      <c r="AH397" s="3"/>
      <c r="AI397" s="3"/>
      <c r="AJ397" s="3"/>
    </row>
    <row r="398" spans="5:36" s="2" customFormat="1">
      <c r="E398" s="33"/>
      <c r="N398" s="107"/>
      <c r="O398" s="199"/>
      <c r="P398" s="3"/>
      <c r="Q398" s="3"/>
      <c r="R398" s="3"/>
      <c r="S398" s="3"/>
      <c r="T398" s="3"/>
      <c r="U398" s="3"/>
      <c r="V398" s="3"/>
      <c r="W398" s="3"/>
      <c r="X398" s="3"/>
      <c r="Y398" s="3"/>
      <c r="Z398" s="3"/>
      <c r="AA398" s="3"/>
      <c r="AB398" s="3"/>
      <c r="AC398" s="3"/>
      <c r="AD398" s="3"/>
      <c r="AE398" s="3"/>
      <c r="AF398" s="3"/>
      <c r="AG398" s="3"/>
      <c r="AH398" s="3"/>
      <c r="AI398" s="3"/>
      <c r="AJ398" s="3"/>
    </row>
    <row r="399" spans="5:36" s="2" customFormat="1">
      <c r="E399" s="33"/>
      <c r="N399" s="107"/>
      <c r="O399" s="199"/>
      <c r="P399" s="3"/>
      <c r="Q399" s="3"/>
      <c r="R399" s="3"/>
      <c r="S399" s="3"/>
      <c r="T399" s="3"/>
      <c r="U399" s="3"/>
      <c r="V399" s="3"/>
      <c r="W399" s="3"/>
      <c r="X399" s="3"/>
      <c r="Y399" s="3"/>
      <c r="Z399" s="3"/>
      <c r="AA399" s="3"/>
      <c r="AB399" s="3"/>
      <c r="AC399" s="3"/>
      <c r="AD399" s="3"/>
      <c r="AE399" s="3"/>
      <c r="AF399" s="3"/>
      <c r="AG399" s="3"/>
      <c r="AH399" s="3"/>
      <c r="AI399" s="3"/>
      <c r="AJ399" s="3"/>
    </row>
    <row r="400" spans="5:36" s="2" customFormat="1">
      <c r="E400" s="33"/>
      <c r="N400" s="107"/>
      <c r="O400" s="199"/>
      <c r="P400" s="3"/>
      <c r="Q400" s="3"/>
      <c r="R400" s="3"/>
      <c r="S400" s="3"/>
      <c r="T400" s="3"/>
      <c r="U400" s="3"/>
      <c r="V400" s="3"/>
      <c r="W400" s="3"/>
      <c r="X400" s="3"/>
      <c r="Y400" s="3"/>
      <c r="Z400" s="3"/>
      <c r="AA400" s="3"/>
      <c r="AB400" s="3"/>
      <c r="AC400" s="3"/>
      <c r="AD400" s="3"/>
      <c r="AE400" s="3"/>
      <c r="AF400" s="3"/>
      <c r="AG400" s="3"/>
      <c r="AH400" s="3"/>
      <c r="AI400" s="3"/>
      <c r="AJ400" s="3"/>
    </row>
    <row r="401" spans="5:36" s="2" customFormat="1">
      <c r="E401" s="33"/>
      <c r="N401" s="107"/>
      <c r="O401" s="199"/>
      <c r="P401" s="3"/>
      <c r="Q401" s="3"/>
      <c r="R401" s="3"/>
      <c r="S401" s="3"/>
      <c r="T401" s="3"/>
      <c r="U401" s="3"/>
      <c r="V401" s="3"/>
      <c r="W401" s="3"/>
      <c r="X401" s="3"/>
      <c r="Y401" s="3"/>
      <c r="Z401" s="3"/>
      <c r="AA401" s="3"/>
      <c r="AB401" s="3"/>
      <c r="AC401" s="3"/>
      <c r="AD401" s="3"/>
      <c r="AE401" s="3"/>
      <c r="AF401" s="3"/>
      <c r="AG401" s="3"/>
      <c r="AH401" s="3"/>
      <c r="AI401" s="3"/>
      <c r="AJ401" s="3"/>
    </row>
    <row r="402" spans="5:36" s="2" customFormat="1">
      <c r="E402" s="33"/>
      <c r="N402" s="107"/>
      <c r="O402" s="199"/>
      <c r="P402" s="3"/>
      <c r="Q402" s="3"/>
      <c r="R402" s="3"/>
      <c r="S402" s="3"/>
      <c r="T402" s="3"/>
      <c r="U402" s="3"/>
      <c r="V402" s="3"/>
      <c r="W402" s="3"/>
      <c r="X402" s="3"/>
      <c r="Y402" s="3"/>
      <c r="Z402" s="3"/>
      <c r="AA402" s="3"/>
      <c r="AB402" s="3"/>
      <c r="AC402" s="3"/>
      <c r="AD402" s="3"/>
      <c r="AE402" s="3"/>
      <c r="AF402" s="3"/>
      <c r="AG402" s="3"/>
      <c r="AH402" s="3"/>
      <c r="AI402" s="3"/>
      <c r="AJ402" s="3"/>
    </row>
    <row r="403" spans="5:36" s="2" customFormat="1">
      <c r="E403" s="33"/>
      <c r="N403" s="107"/>
      <c r="O403" s="199"/>
      <c r="P403" s="3"/>
      <c r="Q403" s="3"/>
      <c r="R403" s="3"/>
      <c r="S403" s="3"/>
      <c r="T403" s="3"/>
      <c r="U403" s="3"/>
      <c r="V403" s="3"/>
      <c r="W403" s="3"/>
      <c r="X403" s="3"/>
      <c r="Y403" s="3"/>
      <c r="Z403" s="3"/>
      <c r="AA403" s="3"/>
      <c r="AB403" s="3"/>
      <c r="AC403" s="3"/>
      <c r="AD403" s="3"/>
      <c r="AE403" s="3"/>
      <c r="AF403" s="3"/>
      <c r="AG403" s="3"/>
      <c r="AH403" s="3"/>
      <c r="AI403" s="3"/>
      <c r="AJ403" s="3"/>
    </row>
    <row r="404" spans="5:36" s="2" customFormat="1">
      <c r="E404" s="33"/>
      <c r="N404" s="107"/>
      <c r="O404" s="199"/>
      <c r="P404" s="3"/>
      <c r="Q404" s="3"/>
      <c r="R404" s="3"/>
      <c r="S404" s="3"/>
      <c r="T404" s="3"/>
      <c r="U404" s="3"/>
      <c r="V404" s="3"/>
      <c r="W404" s="3"/>
      <c r="X404" s="3"/>
      <c r="Y404" s="3"/>
      <c r="Z404" s="3"/>
      <c r="AA404" s="3"/>
      <c r="AB404" s="3"/>
      <c r="AC404" s="3"/>
      <c r="AD404" s="3"/>
      <c r="AE404" s="3"/>
      <c r="AF404" s="3"/>
      <c r="AG404" s="3"/>
      <c r="AH404" s="3"/>
      <c r="AI404" s="3"/>
      <c r="AJ404" s="3"/>
    </row>
    <row r="405" spans="5:36" s="2" customFormat="1">
      <c r="E405" s="33"/>
      <c r="N405" s="107"/>
      <c r="O405" s="199"/>
      <c r="P405" s="3"/>
      <c r="Q405" s="3"/>
      <c r="R405" s="3"/>
      <c r="S405" s="3"/>
      <c r="T405" s="3"/>
      <c r="U405" s="3"/>
      <c r="V405" s="3"/>
      <c r="W405" s="3"/>
      <c r="X405" s="3"/>
      <c r="Y405" s="3"/>
      <c r="Z405" s="3"/>
      <c r="AA405" s="3"/>
      <c r="AB405" s="3"/>
      <c r="AC405" s="3"/>
      <c r="AD405" s="3"/>
      <c r="AE405" s="3"/>
      <c r="AF405" s="3"/>
      <c r="AG405" s="3"/>
      <c r="AH405" s="3"/>
      <c r="AI405" s="3"/>
      <c r="AJ405" s="3"/>
    </row>
    <row r="406" spans="5:36" s="2" customFormat="1">
      <c r="E406" s="33"/>
      <c r="N406" s="107"/>
      <c r="O406" s="199"/>
      <c r="P406" s="3"/>
      <c r="Q406" s="3"/>
      <c r="R406" s="3"/>
      <c r="S406" s="3"/>
      <c r="T406" s="3"/>
      <c r="U406" s="3"/>
      <c r="V406" s="3"/>
      <c r="W406" s="3"/>
      <c r="X406" s="3"/>
      <c r="Y406" s="3"/>
      <c r="Z406" s="3"/>
      <c r="AA406" s="3"/>
      <c r="AB406" s="3"/>
      <c r="AC406" s="3"/>
      <c r="AD406" s="3"/>
      <c r="AE406" s="3"/>
      <c r="AF406" s="3"/>
      <c r="AG406" s="3"/>
      <c r="AH406" s="3"/>
      <c r="AI406" s="3"/>
      <c r="AJ406" s="3"/>
    </row>
    <row r="407" spans="5:36" s="2" customFormat="1">
      <c r="E407" s="33"/>
      <c r="N407" s="107"/>
      <c r="O407" s="199"/>
      <c r="P407" s="3"/>
      <c r="Q407" s="3"/>
      <c r="R407" s="3"/>
      <c r="S407" s="3"/>
      <c r="T407" s="3"/>
      <c r="U407" s="3"/>
      <c r="V407" s="3"/>
      <c r="W407" s="3"/>
      <c r="X407" s="3"/>
      <c r="Y407" s="3"/>
      <c r="Z407" s="3"/>
      <c r="AA407" s="3"/>
      <c r="AB407" s="3"/>
      <c r="AC407" s="3"/>
      <c r="AD407" s="3"/>
      <c r="AE407" s="3"/>
      <c r="AF407" s="3"/>
      <c r="AG407" s="3"/>
      <c r="AH407" s="3"/>
      <c r="AI407" s="3"/>
      <c r="AJ407" s="3"/>
    </row>
    <row r="408" spans="5:36" s="2" customFormat="1">
      <c r="E408" s="33"/>
      <c r="N408" s="107"/>
      <c r="O408" s="199"/>
      <c r="P408" s="3"/>
      <c r="Q408" s="3"/>
      <c r="R408" s="3"/>
      <c r="S408" s="3"/>
      <c r="T408" s="3"/>
      <c r="U408" s="3"/>
      <c r="V408" s="3"/>
      <c r="W408" s="3"/>
      <c r="X408" s="3"/>
      <c r="Y408" s="3"/>
      <c r="Z408" s="3"/>
      <c r="AA408" s="3"/>
      <c r="AB408" s="3"/>
      <c r="AC408" s="3"/>
      <c r="AD408" s="3"/>
      <c r="AE408" s="3"/>
      <c r="AF408" s="3"/>
      <c r="AG408" s="3"/>
      <c r="AH408" s="3"/>
      <c r="AI408" s="3"/>
      <c r="AJ408" s="3"/>
    </row>
    <row r="409" spans="5:36" s="2" customFormat="1">
      <c r="E409" s="33"/>
      <c r="N409" s="107"/>
      <c r="O409" s="199"/>
      <c r="P409" s="3"/>
      <c r="Q409" s="3"/>
      <c r="R409" s="3"/>
      <c r="S409" s="3"/>
      <c r="T409" s="3"/>
      <c r="U409" s="3"/>
      <c r="V409" s="3"/>
      <c r="W409" s="3"/>
      <c r="X409" s="3"/>
      <c r="Y409" s="3"/>
      <c r="Z409" s="3"/>
      <c r="AA409" s="3"/>
      <c r="AB409" s="3"/>
      <c r="AC409" s="3"/>
      <c r="AD409" s="3"/>
      <c r="AE409" s="3"/>
      <c r="AF409" s="3"/>
      <c r="AG409" s="3"/>
      <c r="AH409" s="3"/>
      <c r="AI409" s="3"/>
      <c r="AJ409" s="3"/>
    </row>
    <row r="410" spans="5:36" s="2" customFormat="1">
      <c r="E410" s="33"/>
      <c r="N410" s="107"/>
      <c r="O410" s="199"/>
      <c r="P410" s="3"/>
      <c r="Q410" s="3"/>
      <c r="R410" s="3"/>
      <c r="S410" s="3"/>
      <c r="T410" s="3"/>
      <c r="U410" s="3"/>
      <c r="V410" s="3"/>
      <c r="W410" s="3"/>
      <c r="X410" s="3"/>
      <c r="Y410" s="3"/>
      <c r="Z410" s="3"/>
      <c r="AA410" s="3"/>
      <c r="AB410" s="3"/>
      <c r="AC410" s="3"/>
      <c r="AD410" s="3"/>
      <c r="AE410" s="3"/>
      <c r="AF410" s="3"/>
      <c r="AG410" s="3"/>
      <c r="AH410" s="3"/>
      <c r="AI410" s="3"/>
      <c r="AJ410" s="3"/>
    </row>
    <row r="411" spans="5:36" s="2" customFormat="1">
      <c r="E411" s="33"/>
      <c r="N411" s="107"/>
      <c r="O411" s="199"/>
      <c r="P411" s="3"/>
      <c r="Q411" s="3"/>
      <c r="R411" s="3"/>
      <c r="S411" s="3"/>
      <c r="T411" s="3"/>
      <c r="U411" s="3"/>
      <c r="V411" s="3"/>
      <c r="W411" s="3"/>
      <c r="X411" s="3"/>
      <c r="Y411" s="3"/>
      <c r="Z411" s="3"/>
      <c r="AA411" s="3"/>
      <c r="AB411" s="3"/>
      <c r="AC411" s="3"/>
      <c r="AD411" s="3"/>
      <c r="AE411" s="3"/>
      <c r="AF411" s="3"/>
      <c r="AG411" s="3"/>
      <c r="AH411" s="3"/>
      <c r="AI411" s="3"/>
      <c r="AJ411" s="3"/>
    </row>
    <row r="412" spans="5:36" s="2" customFormat="1">
      <c r="E412" s="33"/>
      <c r="N412" s="107"/>
      <c r="O412" s="199"/>
      <c r="P412" s="3"/>
      <c r="Q412" s="3"/>
      <c r="R412" s="3"/>
      <c r="S412" s="3"/>
      <c r="T412" s="3"/>
      <c r="U412" s="3"/>
      <c r="V412" s="3"/>
      <c r="W412" s="3"/>
      <c r="X412" s="3"/>
      <c r="Y412" s="3"/>
      <c r="Z412" s="3"/>
      <c r="AA412" s="3"/>
      <c r="AB412" s="3"/>
      <c r="AC412" s="3"/>
      <c r="AD412" s="3"/>
      <c r="AE412" s="3"/>
      <c r="AF412" s="3"/>
      <c r="AG412" s="3"/>
      <c r="AH412" s="3"/>
      <c r="AI412" s="3"/>
      <c r="AJ412" s="3"/>
    </row>
    <row r="413" spans="5:36" s="2" customFormat="1">
      <c r="E413" s="33"/>
      <c r="N413" s="107"/>
      <c r="O413" s="199"/>
      <c r="P413" s="3"/>
      <c r="Q413" s="3"/>
      <c r="R413" s="3"/>
      <c r="S413" s="3"/>
      <c r="T413" s="3"/>
      <c r="U413" s="3"/>
      <c r="V413" s="3"/>
      <c r="W413" s="3"/>
      <c r="X413" s="3"/>
      <c r="Y413" s="3"/>
      <c r="Z413" s="3"/>
      <c r="AA413" s="3"/>
      <c r="AB413" s="3"/>
      <c r="AC413" s="3"/>
      <c r="AD413" s="3"/>
      <c r="AE413" s="3"/>
      <c r="AF413" s="3"/>
      <c r="AG413" s="3"/>
      <c r="AH413" s="3"/>
      <c r="AI413" s="3"/>
      <c r="AJ413" s="3"/>
    </row>
    <row r="414" spans="5:36" s="2" customFormat="1">
      <c r="E414" s="33"/>
      <c r="N414" s="107"/>
      <c r="O414" s="199"/>
      <c r="P414" s="3"/>
      <c r="Q414" s="3"/>
      <c r="R414" s="3"/>
      <c r="S414" s="3"/>
      <c r="T414" s="3"/>
      <c r="U414" s="3"/>
      <c r="V414" s="3"/>
      <c r="W414" s="3"/>
      <c r="X414" s="3"/>
      <c r="Y414" s="3"/>
      <c r="Z414" s="3"/>
      <c r="AA414" s="3"/>
      <c r="AB414" s="3"/>
      <c r="AC414" s="3"/>
      <c r="AD414" s="3"/>
      <c r="AE414" s="3"/>
      <c r="AF414" s="3"/>
      <c r="AG414" s="3"/>
      <c r="AH414" s="3"/>
      <c r="AI414" s="3"/>
      <c r="AJ414" s="3"/>
    </row>
    <row r="415" spans="5:36" s="2" customFormat="1">
      <c r="E415" s="33"/>
      <c r="N415" s="107"/>
      <c r="O415" s="199"/>
      <c r="P415" s="3"/>
      <c r="Q415" s="3"/>
      <c r="R415" s="3"/>
      <c r="S415" s="3"/>
      <c r="T415" s="3"/>
      <c r="U415" s="3"/>
      <c r="V415" s="3"/>
      <c r="W415" s="3"/>
      <c r="X415" s="3"/>
      <c r="Y415" s="3"/>
      <c r="Z415" s="3"/>
      <c r="AA415" s="3"/>
      <c r="AB415" s="3"/>
      <c r="AC415" s="3"/>
      <c r="AD415" s="3"/>
      <c r="AE415" s="3"/>
      <c r="AF415" s="3"/>
      <c r="AG415" s="3"/>
      <c r="AH415" s="3"/>
      <c r="AI415" s="3"/>
      <c r="AJ415" s="3"/>
    </row>
    <row r="416" spans="5:36" s="2" customFormat="1">
      <c r="E416" s="33"/>
      <c r="N416" s="107"/>
      <c r="O416" s="199"/>
      <c r="P416" s="3"/>
      <c r="Q416" s="3"/>
      <c r="R416" s="3"/>
      <c r="S416" s="3"/>
      <c r="T416" s="3"/>
      <c r="U416" s="3"/>
      <c r="V416" s="3"/>
      <c r="W416" s="3"/>
      <c r="X416" s="3"/>
      <c r="Y416" s="3"/>
      <c r="Z416" s="3"/>
      <c r="AA416" s="3"/>
      <c r="AB416" s="3"/>
      <c r="AC416" s="3"/>
      <c r="AD416" s="3"/>
      <c r="AE416" s="3"/>
      <c r="AF416" s="3"/>
      <c r="AG416" s="3"/>
      <c r="AH416" s="3"/>
      <c r="AI416" s="3"/>
      <c r="AJ416" s="3"/>
    </row>
    <row r="417" spans="5:36" s="2" customFormat="1">
      <c r="E417" s="33"/>
      <c r="N417" s="107"/>
      <c r="O417" s="199"/>
      <c r="P417" s="3"/>
      <c r="Q417" s="3"/>
      <c r="R417" s="3"/>
      <c r="S417" s="3"/>
      <c r="T417" s="3"/>
      <c r="U417" s="3"/>
      <c r="V417" s="3"/>
      <c r="W417" s="3"/>
      <c r="X417" s="3"/>
      <c r="Y417" s="3"/>
      <c r="Z417" s="3"/>
      <c r="AA417" s="3"/>
      <c r="AB417" s="3"/>
      <c r="AC417" s="3"/>
      <c r="AD417" s="3"/>
      <c r="AE417" s="3"/>
      <c r="AF417" s="3"/>
      <c r="AG417" s="3"/>
      <c r="AH417" s="3"/>
      <c r="AI417" s="3"/>
      <c r="AJ417" s="3"/>
    </row>
    <row r="418" spans="5:36" s="2" customFormat="1">
      <c r="E418" s="33"/>
      <c r="N418" s="107"/>
      <c r="O418" s="199"/>
      <c r="P418" s="3"/>
      <c r="Q418" s="3"/>
      <c r="R418" s="3"/>
      <c r="S418" s="3"/>
      <c r="T418" s="3"/>
      <c r="U418" s="3"/>
      <c r="V418" s="3"/>
      <c r="W418" s="3"/>
      <c r="X418" s="3"/>
      <c r="Y418" s="3"/>
      <c r="Z418" s="3"/>
      <c r="AA418" s="3"/>
      <c r="AB418" s="3"/>
      <c r="AC418" s="3"/>
      <c r="AD418" s="3"/>
      <c r="AE418" s="3"/>
      <c r="AF418" s="3"/>
      <c r="AG418" s="3"/>
      <c r="AH418" s="3"/>
      <c r="AI418" s="3"/>
      <c r="AJ418" s="3"/>
    </row>
    <row r="419" spans="5:36" s="2" customFormat="1">
      <c r="E419" s="33"/>
      <c r="N419" s="107"/>
      <c r="O419" s="199"/>
      <c r="P419" s="3"/>
      <c r="Q419" s="3"/>
      <c r="R419" s="3"/>
      <c r="S419" s="3"/>
      <c r="T419" s="3"/>
      <c r="U419" s="3"/>
      <c r="V419" s="3"/>
      <c r="W419" s="3"/>
      <c r="X419" s="3"/>
      <c r="Y419" s="3"/>
      <c r="Z419" s="3"/>
      <c r="AA419" s="3"/>
      <c r="AB419" s="3"/>
      <c r="AC419" s="3"/>
      <c r="AD419" s="3"/>
      <c r="AE419" s="3"/>
      <c r="AF419" s="3"/>
      <c r="AG419" s="3"/>
      <c r="AH419" s="3"/>
      <c r="AI419" s="3"/>
      <c r="AJ419" s="3"/>
    </row>
    <row r="420" spans="5:36" s="2" customFormat="1">
      <c r="E420" s="33"/>
      <c r="N420" s="107"/>
      <c r="O420" s="199"/>
      <c r="P420" s="3"/>
      <c r="Q420" s="3"/>
      <c r="R420" s="3"/>
      <c r="S420" s="3"/>
      <c r="T420" s="3"/>
      <c r="U420" s="3"/>
      <c r="V420" s="3"/>
      <c r="W420" s="3"/>
      <c r="X420" s="3"/>
      <c r="Y420" s="3"/>
      <c r="Z420" s="3"/>
      <c r="AA420" s="3"/>
      <c r="AB420" s="3"/>
      <c r="AC420" s="3"/>
      <c r="AD420" s="3"/>
      <c r="AE420" s="3"/>
      <c r="AF420" s="3"/>
      <c r="AG420" s="3"/>
      <c r="AH420" s="3"/>
      <c r="AI420" s="3"/>
      <c r="AJ420" s="3"/>
    </row>
    <row r="421" spans="5:36" s="2" customFormat="1">
      <c r="E421" s="33"/>
      <c r="N421" s="107"/>
      <c r="O421" s="199"/>
      <c r="P421" s="3"/>
      <c r="Q421" s="3"/>
      <c r="R421" s="3"/>
      <c r="S421" s="3"/>
      <c r="T421" s="3"/>
      <c r="U421" s="3"/>
      <c r="V421" s="3"/>
      <c r="W421" s="3"/>
      <c r="X421" s="3"/>
      <c r="Y421" s="3"/>
      <c r="Z421" s="3"/>
      <c r="AA421" s="3"/>
      <c r="AB421" s="3"/>
      <c r="AC421" s="3"/>
      <c r="AD421" s="3"/>
      <c r="AE421" s="3"/>
      <c r="AF421" s="3"/>
      <c r="AG421" s="3"/>
      <c r="AH421" s="3"/>
      <c r="AI421" s="3"/>
      <c r="AJ421" s="3"/>
    </row>
    <row r="422" spans="5:36" s="2" customFormat="1">
      <c r="E422" s="33"/>
      <c r="N422" s="107"/>
      <c r="O422" s="199"/>
      <c r="P422" s="3"/>
      <c r="Q422" s="3"/>
      <c r="R422" s="3"/>
      <c r="S422" s="3"/>
      <c r="T422" s="3"/>
      <c r="U422" s="3"/>
      <c r="V422" s="3"/>
      <c r="W422" s="3"/>
      <c r="X422" s="3"/>
      <c r="Y422" s="3"/>
      <c r="Z422" s="3"/>
      <c r="AA422" s="3"/>
      <c r="AB422" s="3"/>
      <c r="AC422" s="3"/>
      <c r="AD422" s="3"/>
      <c r="AE422" s="3"/>
      <c r="AF422" s="3"/>
      <c r="AG422" s="3"/>
      <c r="AH422" s="3"/>
      <c r="AI422" s="3"/>
      <c r="AJ422" s="3"/>
    </row>
    <row r="423" spans="5:36" s="2" customFormat="1">
      <c r="E423" s="33"/>
      <c r="N423" s="107"/>
      <c r="O423" s="199"/>
      <c r="P423" s="3"/>
      <c r="Q423" s="3"/>
      <c r="R423" s="3"/>
      <c r="S423" s="3"/>
      <c r="T423" s="3"/>
      <c r="U423" s="3"/>
      <c r="V423" s="3"/>
      <c r="W423" s="3"/>
      <c r="X423" s="3"/>
      <c r="Y423" s="3"/>
      <c r="Z423" s="3"/>
      <c r="AA423" s="3"/>
      <c r="AB423" s="3"/>
      <c r="AC423" s="3"/>
      <c r="AD423" s="3"/>
      <c r="AE423" s="3"/>
      <c r="AF423" s="3"/>
      <c r="AG423" s="3"/>
      <c r="AH423" s="3"/>
      <c r="AI423" s="3"/>
      <c r="AJ423" s="3"/>
    </row>
    <row r="424" spans="5:36" s="2" customFormat="1">
      <c r="E424" s="33"/>
      <c r="N424" s="107"/>
      <c r="O424" s="199"/>
      <c r="P424" s="3"/>
      <c r="Q424" s="3"/>
      <c r="R424" s="3"/>
      <c r="S424" s="3"/>
      <c r="T424" s="3"/>
      <c r="U424" s="3"/>
      <c r="V424" s="3"/>
      <c r="W424" s="3"/>
      <c r="X424" s="3"/>
      <c r="Y424" s="3"/>
      <c r="Z424" s="3"/>
      <c r="AA424" s="3"/>
      <c r="AB424" s="3"/>
      <c r="AC424" s="3"/>
      <c r="AD424" s="3"/>
      <c r="AE424" s="3"/>
      <c r="AF424" s="3"/>
      <c r="AG424" s="3"/>
      <c r="AH424" s="3"/>
      <c r="AI424" s="3"/>
      <c r="AJ424" s="3"/>
    </row>
    <row r="425" spans="5:36" s="2" customFormat="1">
      <c r="E425" s="33"/>
      <c r="N425" s="107"/>
      <c r="O425" s="199"/>
      <c r="P425" s="3"/>
      <c r="Q425" s="3"/>
      <c r="R425" s="3"/>
      <c r="S425" s="3"/>
      <c r="T425" s="3"/>
      <c r="U425" s="3"/>
      <c r="V425" s="3"/>
      <c r="W425" s="3"/>
      <c r="X425" s="3"/>
      <c r="Y425" s="3"/>
      <c r="Z425" s="3"/>
      <c r="AA425" s="3"/>
      <c r="AB425" s="3"/>
      <c r="AC425" s="3"/>
      <c r="AD425" s="3"/>
      <c r="AE425" s="3"/>
      <c r="AF425" s="3"/>
      <c r="AG425" s="3"/>
      <c r="AH425" s="3"/>
      <c r="AI425" s="3"/>
      <c r="AJ425" s="3"/>
    </row>
    <row r="426" spans="5:36" s="2" customFormat="1">
      <c r="E426" s="33"/>
      <c r="N426" s="107"/>
      <c r="O426" s="199"/>
      <c r="P426" s="3"/>
      <c r="Q426" s="3"/>
      <c r="R426" s="3"/>
      <c r="S426" s="3"/>
      <c r="T426" s="3"/>
      <c r="U426" s="3"/>
      <c r="V426" s="3"/>
      <c r="W426" s="3"/>
      <c r="X426" s="3"/>
      <c r="Y426" s="3"/>
      <c r="Z426" s="3"/>
      <c r="AA426" s="3"/>
      <c r="AB426" s="3"/>
      <c r="AC426" s="3"/>
      <c r="AD426" s="3"/>
      <c r="AE426" s="3"/>
      <c r="AF426" s="3"/>
      <c r="AG426" s="3"/>
      <c r="AH426" s="3"/>
      <c r="AI426" s="3"/>
      <c r="AJ426" s="3"/>
    </row>
    <row r="427" spans="5:36" s="2" customFormat="1">
      <c r="E427" s="33"/>
      <c r="N427" s="107"/>
      <c r="O427" s="199"/>
      <c r="P427" s="3"/>
      <c r="Q427" s="3"/>
      <c r="R427" s="3"/>
      <c r="S427" s="3"/>
      <c r="T427" s="3"/>
      <c r="U427" s="3"/>
      <c r="V427" s="3"/>
      <c r="W427" s="3"/>
      <c r="X427" s="3"/>
      <c r="Y427" s="3"/>
      <c r="Z427" s="3"/>
      <c r="AA427" s="3"/>
      <c r="AB427" s="3"/>
      <c r="AC427" s="3"/>
      <c r="AD427" s="3"/>
      <c r="AE427" s="3"/>
      <c r="AF427" s="3"/>
      <c r="AG427" s="3"/>
      <c r="AH427" s="3"/>
      <c r="AI427" s="3"/>
      <c r="AJ427" s="3"/>
    </row>
    <row r="428" spans="5:36" s="2" customFormat="1">
      <c r="E428" s="33"/>
      <c r="N428" s="107"/>
      <c r="O428" s="199"/>
      <c r="P428" s="3"/>
      <c r="Q428" s="3"/>
      <c r="R428" s="3"/>
      <c r="S428" s="3"/>
      <c r="T428" s="3"/>
      <c r="U428" s="3"/>
      <c r="V428" s="3"/>
      <c r="W428" s="3"/>
      <c r="X428" s="3"/>
      <c r="Y428" s="3"/>
      <c r="Z428" s="3"/>
      <c r="AA428" s="3"/>
      <c r="AB428" s="3"/>
      <c r="AC428" s="3"/>
      <c r="AD428" s="3"/>
      <c r="AE428" s="3"/>
      <c r="AF428" s="3"/>
      <c r="AG428" s="3"/>
      <c r="AH428" s="3"/>
      <c r="AI428" s="3"/>
      <c r="AJ428" s="3"/>
    </row>
    <row r="429" spans="5:36" s="2" customFormat="1">
      <c r="E429" s="33"/>
      <c r="N429" s="107"/>
      <c r="O429" s="199"/>
      <c r="P429" s="3"/>
      <c r="Q429" s="3"/>
      <c r="R429" s="3"/>
      <c r="S429" s="3"/>
      <c r="T429" s="3"/>
      <c r="U429" s="3"/>
      <c r="V429" s="3"/>
      <c r="W429" s="3"/>
      <c r="X429" s="3"/>
      <c r="Y429" s="3"/>
      <c r="Z429" s="3"/>
      <c r="AA429" s="3"/>
      <c r="AB429" s="3"/>
      <c r="AC429" s="3"/>
      <c r="AD429" s="3"/>
      <c r="AE429" s="3"/>
      <c r="AF429" s="3"/>
      <c r="AG429" s="3"/>
      <c r="AH429" s="3"/>
      <c r="AI429" s="3"/>
      <c r="AJ429" s="3"/>
    </row>
    <row r="430" spans="5:36" s="2" customFormat="1">
      <c r="E430" s="33"/>
      <c r="N430" s="107"/>
      <c r="O430" s="199"/>
      <c r="P430" s="3"/>
      <c r="Q430" s="3"/>
      <c r="R430" s="3"/>
      <c r="S430" s="3"/>
      <c r="T430" s="3"/>
      <c r="U430" s="3"/>
      <c r="V430" s="3"/>
      <c r="W430" s="3"/>
      <c r="X430" s="3"/>
      <c r="Y430" s="3"/>
      <c r="Z430" s="3"/>
      <c r="AA430" s="3"/>
      <c r="AB430" s="3"/>
      <c r="AC430" s="3"/>
      <c r="AD430" s="3"/>
      <c r="AE430" s="3"/>
      <c r="AF430" s="3"/>
      <c r="AG430" s="3"/>
      <c r="AH430" s="3"/>
      <c r="AI430" s="3"/>
      <c r="AJ430" s="3"/>
    </row>
    <row r="431" spans="5:36" s="2" customFormat="1">
      <c r="E431" s="33"/>
      <c r="N431" s="107"/>
      <c r="O431" s="199"/>
      <c r="P431" s="3"/>
      <c r="Q431" s="3"/>
      <c r="R431" s="3"/>
      <c r="S431" s="3"/>
      <c r="T431" s="3"/>
      <c r="U431" s="3"/>
      <c r="V431" s="3"/>
      <c r="W431" s="3"/>
      <c r="X431" s="3"/>
      <c r="Y431" s="3"/>
      <c r="Z431" s="3"/>
      <c r="AA431" s="3"/>
      <c r="AB431" s="3"/>
      <c r="AC431" s="3"/>
      <c r="AD431" s="3"/>
      <c r="AE431" s="3"/>
      <c r="AF431" s="3"/>
      <c r="AG431" s="3"/>
      <c r="AH431" s="3"/>
      <c r="AI431" s="3"/>
      <c r="AJ431" s="3"/>
    </row>
    <row r="432" spans="5:36" s="2" customFormat="1">
      <c r="E432" s="33"/>
      <c r="N432" s="107"/>
      <c r="O432" s="199"/>
      <c r="P432" s="3"/>
      <c r="Q432" s="3"/>
      <c r="R432" s="3"/>
      <c r="S432" s="3"/>
      <c r="T432" s="3"/>
      <c r="U432" s="3"/>
      <c r="V432" s="3"/>
      <c r="W432" s="3"/>
      <c r="X432" s="3"/>
      <c r="Y432" s="3"/>
      <c r="Z432" s="3"/>
      <c r="AA432" s="3"/>
      <c r="AB432" s="3"/>
      <c r="AC432" s="3"/>
      <c r="AD432" s="3"/>
      <c r="AE432" s="3"/>
      <c r="AF432" s="3"/>
      <c r="AG432" s="3"/>
      <c r="AH432" s="3"/>
      <c r="AI432" s="3"/>
      <c r="AJ432" s="3"/>
    </row>
    <row r="433" spans="5:36" s="2" customFormat="1">
      <c r="E433" s="33"/>
      <c r="N433" s="107"/>
      <c r="O433" s="199"/>
      <c r="P433" s="3"/>
      <c r="Q433" s="3"/>
      <c r="R433" s="3"/>
      <c r="S433" s="3"/>
      <c r="T433" s="3"/>
      <c r="U433" s="3"/>
      <c r="V433" s="3"/>
      <c r="W433" s="3"/>
      <c r="X433" s="3"/>
      <c r="Y433" s="3"/>
      <c r="Z433" s="3"/>
      <c r="AA433" s="3"/>
      <c r="AB433" s="3"/>
      <c r="AC433" s="3"/>
      <c r="AD433" s="3"/>
      <c r="AE433" s="3"/>
      <c r="AF433" s="3"/>
      <c r="AG433" s="3"/>
      <c r="AH433" s="3"/>
      <c r="AI433" s="3"/>
      <c r="AJ433" s="3"/>
    </row>
    <row r="434" spans="5:36" s="2" customFormat="1">
      <c r="E434" s="33"/>
      <c r="N434" s="107"/>
      <c r="O434" s="199"/>
      <c r="P434" s="3"/>
      <c r="Q434" s="3"/>
      <c r="R434" s="3"/>
      <c r="S434" s="3"/>
      <c r="T434" s="3"/>
      <c r="U434" s="3"/>
      <c r="V434" s="3"/>
      <c r="W434" s="3"/>
      <c r="X434" s="3"/>
      <c r="Y434" s="3"/>
      <c r="Z434" s="3"/>
      <c r="AA434" s="3"/>
      <c r="AB434" s="3"/>
      <c r="AC434" s="3"/>
      <c r="AD434" s="3"/>
      <c r="AE434" s="3"/>
      <c r="AF434" s="3"/>
      <c r="AG434" s="3"/>
      <c r="AH434" s="3"/>
      <c r="AI434" s="3"/>
      <c r="AJ434" s="3"/>
    </row>
    <row r="435" spans="5:36" s="2" customFormat="1">
      <c r="E435" s="33"/>
      <c r="N435" s="107"/>
      <c r="O435" s="199"/>
      <c r="P435" s="3"/>
      <c r="Q435" s="3"/>
      <c r="R435" s="3"/>
      <c r="S435" s="3"/>
      <c r="T435" s="3"/>
      <c r="U435" s="3"/>
      <c r="V435" s="3"/>
      <c r="W435" s="3"/>
      <c r="X435" s="3"/>
      <c r="Y435" s="3"/>
      <c r="Z435" s="3"/>
      <c r="AA435" s="3"/>
      <c r="AB435" s="3"/>
      <c r="AC435" s="3"/>
      <c r="AD435" s="3"/>
      <c r="AE435" s="3"/>
      <c r="AF435" s="3"/>
      <c r="AG435" s="3"/>
      <c r="AH435" s="3"/>
      <c r="AI435" s="3"/>
      <c r="AJ435" s="3"/>
    </row>
    <row r="436" spans="5:36" s="2" customFormat="1">
      <c r="E436" s="33"/>
      <c r="N436" s="107"/>
      <c r="O436" s="199"/>
      <c r="P436" s="3"/>
      <c r="Q436" s="3"/>
      <c r="R436" s="3"/>
      <c r="S436" s="3"/>
      <c r="T436" s="3"/>
      <c r="U436" s="3"/>
      <c r="V436" s="3"/>
      <c r="W436" s="3"/>
      <c r="X436" s="3"/>
      <c r="Y436" s="3"/>
      <c r="Z436" s="3"/>
      <c r="AA436" s="3"/>
      <c r="AB436" s="3"/>
      <c r="AC436" s="3"/>
      <c r="AD436" s="3"/>
      <c r="AE436" s="3"/>
      <c r="AF436" s="3"/>
      <c r="AG436" s="3"/>
      <c r="AH436" s="3"/>
      <c r="AI436" s="3"/>
      <c r="AJ436" s="3"/>
    </row>
    <row r="437" spans="5:36" s="2" customFormat="1">
      <c r="E437" s="33"/>
      <c r="N437" s="107"/>
      <c r="O437" s="199"/>
      <c r="P437" s="3"/>
      <c r="Q437" s="3"/>
      <c r="R437" s="3"/>
      <c r="S437" s="3"/>
      <c r="T437" s="3"/>
      <c r="U437" s="3"/>
      <c r="V437" s="3"/>
      <c r="W437" s="3"/>
      <c r="X437" s="3"/>
      <c r="Y437" s="3"/>
      <c r="Z437" s="3"/>
      <c r="AA437" s="3"/>
      <c r="AB437" s="3"/>
      <c r="AC437" s="3"/>
      <c r="AD437" s="3"/>
      <c r="AE437" s="3"/>
      <c r="AF437" s="3"/>
      <c r="AG437" s="3"/>
      <c r="AH437" s="3"/>
      <c r="AI437" s="3"/>
      <c r="AJ437" s="3"/>
    </row>
    <row r="438" spans="5:36" s="2" customFormat="1">
      <c r="E438" s="33"/>
      <c r="N438" s="107"/>
      <c r="O438" s="199"/>
      <c r="P438" s="3"/>
      <c r="Q438" s="3"/>
      <c r="R438" s="3"/>
      <c r="S438" s="3"/>
      <c r="T438" s="3"/>
      <c r="U438" s="3"/>
      <c r="V438" s="3"/>
      <c r="W438" s="3"/>
      <c r="X438" s="3"/>
      <c r="Y438" s="3"/>
      <c r="Z438" s="3"/>
      <c r="AA438" s="3"/>
      <c r="AB438" s="3"/>
      <c r="AC438" s="3"/>
      <c r="AD438" s="3"/>
      <c r="AE438" s="3"/>
      <c r="AF438" s="3"/>
      <c r="AG438" s="3"/>
      <c r="AH438" s="3"/>
      <c r="AI438" s="3"/>
      <c r="AJ438" s="3"/>
    </row>
    <row r="439" spans="5:36" s="2" customFormat="1">
      <c r="E439" s="33"/>
      <c r="N439" s="107"/>
      <c r="O439" s="199"/>
      <c r="P439" s="3"/>
      <c r="Q439" s="3"/>
      <c r="R439" s="3"/>
      <c r="S439" s="3"/>
      <c r="T439" s="3"/>
      <c r="U439" s="3"/>
      <c r="V439" s="3"/>
      <c r="W439" s="3"/>
      <c r="X439" s="3"/>
      <c r="Y439" s="3"/>
      <c r="Z439" s="3"/>
      <c r="AA439" s="3"/>
      <c r="AB439" s="3"/>
      <c r="AC439" s="3"/>
      <c r="AD439" s="3"/>
      <c r="AE439" s="3"/>
      <c r="AF439" s="3"/>
      <c r="AG439" s="3"/>
      <c r="AH439" s="3"/>
      <c r="AI439" s="3"/>
      <c r="AJ439" s="3"/>
    </row>
    <row r="440" spans="5:36" s="2" customFormat="1">
      <c r="E440" s="33"/>
      <c r="N440" s="107"/>
      <c r="O440" s="199"/>
      <c r="P440" s="3"/>
      <c r="Q440" s="3"/>
      <c r="R440" s="3"/>
      <c r="S440" s="3"/>
      <c r="T440" s="3"/>
      <c r="U440" s="3"/>
      <c r="V440" s="3"/>
      <c r="W440" s="3"/>
      <c r="X440" s="3"/>
      <c r="Y440" s="3"/>
      <c r="Z440" s="3"/>
      <c r="AA440" s="3"/>
      <c r="AB440" s="3"/>
      <c r="AC440" s="3"/>
      <c r="AD440" s="3"/>
      <c r="AE440" s="3"/>
      <c r="AF440" s="3"/>
      <c r="AG440" s="3"/>
      <c r="AH440" s="3"/>
      <c r="AI440" s="3"/>
      <c r="AJ440" s="3"/>
    </row>
    <row r="441" spans="5:36" s="2" customFormat="1">
      <c r="E441" s="33"/>
      <c r="N441" s="107"/>
      <c r="O441" s="199"/>
      <c r="P441" s="3"/>
      <c r="Q441" s="3"/>
      <c r="R441" s="3"/>
      <c r="S441" s="3"/>
      <c r="T441" s="3"/>
      <c r="U441" s="3"/>
      <c r="V441" s="3"/>
      <c r="W441" s="3"/>
      <c r="X441" s="3"/>
      <c r="Y441" s="3"/>
      <c r="Z441" s="3"/>
      <c r="AA441" s="3"/>
      <c r="AB441" s="3"/>
      <c r="AC441" s="3"/>
      <c r="AD441" s="3"/>
      <c r="AE441" s="3"/>
      <c r="AF441" s="3"/>
      <c r="AG441" s="3"/>
      <c r="AH441" s="3"/>
      <c r="AI441" s="3"/>
      <c r="AJ441" s="3"/>
    </row>
    <row r="442" spans="5:36" s="2" customFormat="1">
      <c r="E442" s="33"/>
      <c r="N442" s="107"/>
      <c r="O442" s="199"/>
      <c r="P442" s="3"/>
      <c r="Q442" s="3"/>
      <c r="R442" s="3"/>
      <c r="S442" s="3"/>
      <c r="T442" s="3"/>
      <c r="U442" s="3"/>
      <c r="V442" s="3"/>
      <c r="W442" s="3"/>
      <c r="X442" s="3"/>
      <c r="Y442" s="3"/>
      <c r="Z442" s="3"/>
      <c r="AA442" s="3"/>
      <c r="AB442" s="3"/>
      <c r="AC442" s="3"/>
      <c r="AD442" s="3"/>
      <c r="AE442" s="3"/>
      <c r="AF442" s="3"/>
      <c r="AG442" s="3"/>
      <c r="AH442" s="3"/>
      <c r="AI442" s="3"/>
      <c r="AJ442" s="3"/>
    </row>
    <row r="443" spans="5:36" s="2" customFormat="1">
      <c r="E443" s="33"/>
      <c r="N443" s="107"/>
      <c r="O443" s="199"/>
      <c r="P443" s="3"/>
      <c r="Q443" s="3"/>
      <c r="R443" s="3"/>
      <c r="S443" s="3"/>
      <c r="T443" s="3"/>
      <c r="U443" s="3"/>
      <c r="V443" s="3"/>
      <c r="W443" s="3"/>
      <c r="X443" s="3"/>
      <c r="Y443" s="3"/>
      <c r="Z443" s="3"/>
      <c r="AA443" s="3"/>
      <c r="AB443" s="3"/>
      <c r="AC443" s="3"/>
      <c r="AD443" s="3"/>
      <c r="AE443" s="3"/>
      <c r="AF443" s="3"/>
      <c r="AG443" s="3"/>
      <c r="AH443" s="3"/>
      <c r="AI443" s="3"/>
      <c r="AJ443" s="3"/>
    </row>
    <row r="444" spans="5:36" s="2" customFormat="1">
      <c r="E444" s="33"/>
      <c r="N444" s="107"/>
      <c r="O444" s="199"/>
      <c r="P444" s="3"/>
      <c r="Q444" s="3"/>
      <c r="R444" s="3"/>
      <c r="S444" s="3"/>
      <c r="T444" s="3"/>
      <c r="U444" s="3"/>
      <c r="V444" s="3"/>
      <c r="W444" s="3"/>
      <c r="X444" s="3"/>
      <c r="Y444" s="3"/>
      <c r="Z444" s="3"/>
      <c r="AA444" s="3"/>
      <c r="AB444" s="3"/>
      <c r="AC444" s="3"/>
      <c r="AD444" s="3"/>
      <c r="AE444" s="3"/>
      <c r="AF444" s="3"/>
      <c r="AG444" s="3"/>
      <c r="AH444" s="3"/>
      <c r="AI444" s="3"/>
      <c r="AJ444" s="3"/>
    </row>
    <row r="445" spans="5:36" s="2" customFormat="1">
      <c r="E445" s="33"/>
      <c r="N445" s="107"/>
      <c r="O445" s="199"/>
      <c r="P445" s="3"/>
      <c r="Q445" s="3"/>
      <c r="R445" s="3"/>
      <c r="S445" s="3"/>
      <c r="T445" s="3"/>
      <c r="U445" s="3"/>
      <c r="V445" s="3"/>
      <c r="W445" s="3"/>
      <c r="X445" s="3"/>
      <c r="Y445" s="3"/>
      <c r="Z445" s="3"/>
      <c r="AA445" s="3"/>
      <c r="AB445" s="3"/>
      <c r="AC445" s="3"/>
      <c r="AD445" s="3"/>
      <c r="AE445" s="3"/>
      <c r="AF445" s="3"/>
      <c r="AG445" s="3"/>
      <c r="AH445" s="3"/>
      <c r="AI445" s="3"/>
      <c r="AJ445" s="3"/>
    </row>
    <row r="446" spans="5:36" s="2" customFormat="1">
      <c r="E446" s="33"/>
      <c r="N446" s="107"/>
      <c r="O446" s="199"/>
      <c r="P446" s="3"/>
      <c r="Q446" s="3"/>
      <c r="R446" s="3"/>
      <c r="S446" s="3"/>
      <c r="T446" s="3"/>
      <c r="U446" s="3"/>
      <c r="V446" s="3"/>
      <c r="W446" s="3"/>
      <c r="X446" s="3"/>
      <c r="Y446" s="3"/>
      <c r="Z446" s="3"/>
      <c r="AA446" s="3"/>
      <c r="AB446" s="3"/>
      <c r="AC446" s="3"/>
      <c r="AD446" s="3"/>
      <c r="AE446" s="3"/>
      <c r="AF446" s="3"/>
      <c r="AG446" s="3"/>
      <c r="AH446" s="3"/>
      <c r="AI446" s="3"/>
      <c r="AJ446" s="3"/>
    </row>
    <row r="447" spans="5:36" s="2" customFormat="1">
      <c r="E447" s="33"/>
      <c r="N447" s="107"/>
      <c r="O447" s="199"/>
      <c r="P447" s="3"/>
      <c r="Q447" s="3"/>
      <c r="R447" s="3"/>
      <c r="S447" s="3"/>
      <c r="T447" s="3"/>
      <c r="U447" s="3"/>
      <c r="V447" s="3"/>
      <c r="W447" s="3"/>
      <c r="X447" s="3"/>
      <c r="Y447" s="3"/>
      <c r="Z447" s="3"/>
      <c r="AA447" s="3"/>
      <c r="AB447" s="3"/>
      <c r="AC447" s="3"/>
      <c r="AD447" s="3"/>
      <c r="AE447" s="3"/>
      <c r="AF447" s="3"/>
      <c r="AG447" s="3"/>
      <c r="AH447" s="3"/>
      <c r="AI447" s="3"/>
      <c r="AJ447" s="3"/>
    </row>
    <row r="448" spans="5:36" s="2" customFormat="1">
      <c r="E448" s="33"/>
      <c r="N448" s="107"/>
      <c r="O448" s="199"/>
      <c r="P448" s="3"/>
      <c r="Q448" s="3"/>
      <c r="R448" s="3"/>
      <c r="S448" s="3"/>
      <c r="T448" s="3"/>
      <c r="U448" s="3"/>
      <c r="V448" s="3"/>
      <c r="W448" s="3"/>
      <c r="X448" s="3"/>
      <c r="Y448" s="3"/>
      <c r="Z448" s="3"/>
      <c r="AA448" s="3"/>
      <c r="AB448" s="3"/>
      <c r="AC448" s="3"/>
      <c r="AD448" s="3"/>
      <c r="AE448" s="3"/>
      <c r="AF448" s="3"/>
      <c r="AG448" s="3"/>
      <c r="AH448" s="3"/>
      <c r="AI448" s="3"/>
      <c r="AJ448" s="3"/>
    </row>
    <row r="449" spans="5:36" s="2" customFormat="1">
      <c r="E449" s="33"/>
      <c r="N449" s="107"/>
      <c r="O449" s="199"/>
      <c r="P449" s="3"/>
      <c r="Q449" s="3"/>
      <c r="R449" s="3"/>
      <c r="S449" s="3"/>
      <c r="T449" s="3"/>
      <c r="U449" s="3"/>
      <c r="V449" s="3"/>
      <c r="W449" s="3"/>
      <c r="X449" s="3"/>
      <c r="Y449" s="3"/>
      <c r="Z449" s="3"/>
      <c r="AA449" s="3"/>
      <c r="AB449" s="3"/>
      <c r="AC449" s="3"/>
      <c r="AD449" s="3"/>
      <c r="AE449" s="3"/>
      <c r="AF449" s="3"/>
      <c r="AG449" s="3"/>
      <c r="AH449" s="3"/>
      <c r="AI449" s="3"/>
      <c r="AJ449" s="3"/>
    </row>
    <row r="450" spans="5:36" s="2" customFormat="1">
      <c r="E450" s="33"/>
      <c r="N450" s="107"/>
      <c r="O450" s="199"/>
      <c r="P450" s="3"/>
      <c r="Q450" s="3"/>
      <c r="R450" s="3"/>
      <c r="S450" s="3"/>
      <c r="T450" s="3"/>
      <c r="U450" s="3"/>
      <c r="V450" s="3"/>
      <c r="W450" s="3"/>
      <c r="X450" s="3"/>
      <c r="Y450" s="3"/>
      <c r="Z450" s="3"/>
      <c r="AA450" s="3"/>
      <c r="AB450" s="3"/>
      <c r="AC450" s="3"/>
      <c r="AD450" s="3"/>
      <c r="AE450" s="3"/>
      <c r="AF450" s="3"/>
      <c r="AG450" s="3"/>
      <c r="AH450" s="3"/>
      <c r="AI450" s="3"/>
      <c r="AJ450" s="3"/>
    </row>
    <row r="451" spans="5:36" s="2" customFormat="1">
      <c r="E451" s="33"/>
      <c r="N451" s="107"/>
      <c r="O451" s="199"/>
      <c r="P451" s="3"/>
      <c r="Q451" s="3"/>
      <c r="R451" s="3"/>
      <c r="S451" s="3"/>
      <c r="T451" s="3"/>
      <c r="U451" s="3"/>
      <c r="V451" s="3"/>
      <c r="W451" s="3"/>
      <c r="X451" s="3"/>
      <c r="Y451" s="3"/>
      <c r="Z451" s="3"/>
      <c r="AA451" s="3"/>
      <c r="AB451" s="3"/>
      <c r="AC451" s="3"/>
      <c r="AD451" s="3"/>
      <c r="AE451" s="3"/>
      <c r="AF451" s="3"/>
      <c r="AG451" s="3"/>
      <c r="AH451" s="3"/>
      <c r="AI451" s="3"/>
      <c r="AJ451" s="3"/>
    </row>
    <row r="452" spans="5:36" s="2" customFormat="1">
      <c r="E452" s="33"/>
      <c r="N452" s="107"/>
      <c r="O452" s="199"/>
      <c r="P452" s="3"/>
      <c r="Q452" s="3"/>
      <c r="R452" s="3"/>
      <c r="S452" s="3"/>
      <c r="T452" s="3"/>
      <c r="U452" s="3"/>
      <c r="V452" s="3"/>
      <c r="W452" s="3"/>
      <c r="X452" s="3"/>
      <c r="Y452" s="3"/>
      <c r="Z452" s="3"/>
      <c r="AA452" s="3"/>
      <c r="AB452" s="3"/>
      <c r="AC452" s="3"/>
      <c r="AD452" s="3"/>
      <c r="AE452" s="3"/>
      <c r="AF452" s="3"/>
      <c r="AG452" s="3"/>
      <c r="AH452" s="3"/>
      <c r="AI452" s="3"/>
      <c r="AJ452" s="3"/>
    </row>
    <row r="453" spans="5:36" s="2" customFormat="1">
      <c r="E453" s="33"/>
      <c r="N453" s="107"/>
      <c r="O453" s="199"/>
      <c r="P453" s="3"/>
      <c r="Q453" s="3"/>
      <c r="R453" s="3"/>
      <c r="S453" s="3"/>
      <c r="T453" s="3"/>
      <c r="U453" s="3"/>
      <c r="V453" s="3"/>
      <c r="W453" s="3"/>
      <c r="X453" s="3"/>
      <c r="Y453" s="3"/>
      <c r="Z453" s="3"/>
      <c r="AA453" s="3"/>
      <c r="AB453" s="3"/>
      <c r="AC453" s="3"/>
      <c r="AD453" s="3"/>
      <c r="AE453" s="3"/>
      <c r="AF453" s="3"/>
      <c r="AG453" s="3"/>
      <c r="AH453" s="3"/>
      <c r="AI453" s="3"/>
      <c r="AJ453" s="3"/>
    </row>
    <row r="454" spans="5:36" s="2" customFormat="1">
      <c r="E454" s="33"/>
      <c r="N454" s="107"/>
      <c r="O454" s="199"/>
      <c r="P454" s="3"/>
      <c r="Q454" s="3"/>
      <c r="R454" s="3"/>
      <c r="S454" s="3"/>
      <c r="T454" s="3"/>
      <c r="U454" s="3"/>
      <c r="V454" s="3"/>
      <c r="W454" s="3"/>
      <c r="X454" s="3"/>
      <c r="Y454" s="3"/>
      <c r="Z454" s="3"/>
      <c r="AA454" s="3"/>
      <c r="AB454" s="3"/>
      <c r="AC454" s="3"/>
      <c r="AD454" s="3"/>
      <c r="AE454" s="3"/>
      <c r="AF454" s="3"/>
      <c r="AG454" s="3"/>
      <c r="AH454" s="3"/>
      <c r="AI454" s="3"/>
      <c r="AJ454" s="3"/>
    </row>
    <row r="455" spans="5:36" s="2" customFormat="1">
      <c r="E455" s="33"/>
      <c r="N455" s="107"/>
      <c r="O455" s="199"/>
      <c r="P455" s="3"/>
      <c r="Q455" s="3"/>
      <c r="R455" s="3"/>
      <c r="S455" s="3"/>
      <c r="T455" s="3"/>
      <c r="U455" s="3"/>
      <c r="V455" s="3"/>
      <c r="W455" s="3"/>
      <c r="X455" s="3"/>
      <c r="Y455" s="3"/>
      <c r="Z455" s="3"/>
      <c r="AA455" s="3"/>
      <c r="AB455" s="3"/>
      <c r="AC455" s="3"/>
      <c r="AD455" s="3"/>
      <c r="AE455" s="3"/>
      <c r="AF455" s="3"/>
      <c r="AG455" s="3"/>
      <c r="AH455" s="3"/>
      <c r="AI455" s="3"/>
      <c r="AJ455" s="3"/>
    </row>
    <row r="456" spans="5:36" s="2" customFormat="1">
      <c r="E456" s="33"/>
      <c r="N456" s="107"/>
      <c r="O456" s="199"/>
      <c r="P456" s="3"/>
      <c r="Q456" s="3"/>
      <c r="R456" s="3"/>
      <c r="S456" s="3"/>
      <c r="T456" s="3"/>
      <c r="U456" s="3"/>
      <c r="V456" s="3"/>
      <c r="W456" s="3"/>
      <c r="X456" s="3"/>
      <c r="Y456" s="3"/>
      <c r="Z456" s="3"/>
      <c r="AA456" s="3"/>
      <c r="AB456" s="3"/>
      <c r="AC456" s="3"/>
      <c r="AD456" s="3"/>
      <c r="AE456" s="3"/>
      <c r="AF456" s="3"/>
      <c r="AG456" s="3"/>
      <c r="AH456" s="3"/>
      <c r="AI456" s="3"/>
      <c r="AJ456" s="3"/>
    </row>
    <row r="457" spans="5:36" s="2" customFormat="1">
      <c r="E457" s="33"/>
      <c r="N457" s="107"/>
      <c r="O457" s="199"/>
      <c r="P457" s="3"/>
      <c r="Q457" s="3"/>
      <c r="R457" s="3"/>
      <c r="S457" s="3"/>
      <c r="T457" s="3"/>
      <c r="U457" s="3"/>
      <c r="V457" s="3"/>
      <c r="W457" s="3"/>
      <c r="X457" s="3"/>
      <c r="Y457" s="3"/>
      <c r="Z457" s="3"/>
      <c r="AA457" s="3"/>
      <c r="AB457" s="3"/>
      <c r="AC457" s="3"/>
      <c r="AD457" s="3"/>
      <c r="AE457" s="3"/>
      <c r="AF457" s="3"/>
      <c r="AG457" s="3"/>
      <c r="AH457" s="3"/>
      <c r="AI457" s="3"/>
      <c r="AJ457" s="3"/>
    </row>
    <row r="458" spans="5:36" s="2" customFormat="1">
      <c r="E458" s="33"/>
      <c r="N458" s="107"/>
      <c r="O458" s="199"/>
      <c r="P458" s="3"/>
      <c r="Q458" s="3"/>
      <c r="R458" s="3"/>
      <c r="S458" s="3"/>
      <c r="T458" s="3"/>
      <c r="U458" s="3"/>
      <c r="V458" s="3"/>
      <c r="W458" s="3"/>
      <c r="X458" s="3"/>
      <c r="Y458" s="3"/>
      <c r="Z458" s="3"/>
      <c r="AA458" s="3"/>
      <c r="AB458" s="3"/>
      <c r="AC458" s="3"/>
      <c r="AD458" s="3"/>
      <c r="AE458" s="3"/>
      <c r="AF458" s="3"/>
      <c r="AG458" s="3"/>
      <c r="AH458" s="3"/>
      <c r="AI458" s="3"/>
      <c r="AJ458" s="3"/>
    </row>
    <row r="459" spans="5:36" s="2" customFormat="1">
      <c r="E459" s="33"/>
      <c r="N459" s="107"/>
      <c r="O459" s="199"/>
      <c r="P459" s="3"/>
      <c r="Q459" s="3"/>
      <c r="R459" s="3"/>
      <c r="S459" s="3"/>
      <c r="T459" s="3"/>
      <c r="U459" s="3"/>
      <c r="V459" s="3"/>
      <c r="W459" s="3"/>
      <c r="X459" s="3"/>
      <c r="Y459" s="3"/>
      <c r="Z459" s="3"/>
      <c r="AA459" s="3"/>
      <c r="AB459" s="3"/>
      <c r="AC459" s="3"/>
      <c r="AD459" s="3"/>
      <c r="AE459" s="3"/>
      <c r="AF459" s="3"/>
      <c r="AG459" s="3"/>
      <c r="AH459" s="3"/>
      <c r="AI459" s="3"/>
      <c r="AJ459" s="3"/>
    </row>
    <row r="460" spans="5:36" s="2" customFormat="1">
      <c r="E460" s="33"/>
      <c r="N460" s="107"/>
      <c r="O460" s="199"/>
      <c r="P460" s="3"/>
      <c r="Q460" s="3"/>
      <c r="R460" s="3"/>
      <c r="S460" s="3"/>
      <c r="T460" s="3"/>
      <c r="U460" s="3"/>
      <c r="V460" s="3"/>
      <c r="W460" s="3"/>
      <c r="X460" s="3"/>
      <c r="Y460" s="3"/>
      <c r="Z460" s="3"/>
      <c r="AA460" s="3"/>
      <c r="AB460" s="3"/>
      <c r="AC460" s="3"/>
      <c r="AD460" s="3"/>
      <c r="AE460" s="3"/>
      <c r="AF460" s="3"/>
      <c r="AG460" s="3"/>
      <c r="AH460" s="3"/>
      <c r="AI460" s="3"/>
      <c r="AJ460" s="3"/>
    </row>
    <row r="461" spans="5:36" s="2" customFormat="1">
      <c r="E461" s="33"/>
      <c r="N461" s="107"/>
      <c r="O461" s="199"/>
      <c r="P461" s="3"/>
      <c r="Q461" s="3"/>
      <c r="R461" s="3"/>
      <c r="S461" s="3"/>
      <c r="T461" s="3"/>
      <c r="U461" s="3"/>
      <c r="V461" s="3"/>
      <c r="W461" s="3"/>
      <c r="X461" s="3"/>
      <c r="Y461" s="3"/>
      <c r="Z461" s="3"/>
      <c r="AA461" s="3"/>
      <c r="AB461" s="3"/>
      <c r="AC461" s="3"/>
      <c r="AD461" s="3"/>
      <c r="AE461" s="3"/>
      <c r="AF461" s="3"/>
      <c r="AG461" s="3"/>
      <c r="AH461" s="3"/>
      <c r="AI461" s="3"/>
      <c r="AJ461" s="3"/>
    </row>
    <row r="462" spans="5:36" s="2" customFormat="1">
      <c r="E462" s="33"/>
      <c r="N462" s="107"/>
      <c r="O462" s="199"/>
      <c r="P462" s="3"/>
      <c r="Q462" s="3"/>
      <c r="R462" s="3"/>
      <c r="S462" s="3"/>
      <c r="T462" s="3"/>
      <c r="U462" s="3"/>
      <c r="V462" s="3"/>
      <c r="W462" s="3"/>
      <c r="X462" s="3"/>
      <c r="Y462" s="3"/>
      <c r="Z462" s="3"/>
      <c r="AA462" s="3"/>
      <c r="AB462" s="3"/>
      <c r="AC462" s="3"/>
      <c r="AD462" s="3"/>
      <c r="AE462" s="3"/>
      <c r="AF462" s="3"/>
      <c r="AG462" s="3"/>
      <c r="AH462" s="3"/>
      <c r="AI462" s="3"/>
      <c r="AJ462" s="3"/>
    </row>
    <row r="463" spans="5:36" s="2" customFormat="1">
      <c r="E463" s="33"/>
      <c r="N463" s="107"/>
      <c r="O463" s="199"/>
      <c r="P463" s="3"/>
      <c r="Q463" s="3"/>
      <c r="R463" s="3"/>
      <c r="S463" s="3"/>
      <c r="T463" s="3"/>
      <c r="U463" s="3"/>
      <c r="V463" s="3"/>
      <c r="W463" s="3"/>
      <c r="X463" s="3"/>
      <c r="Y463" s="3"/>
      <c r="Z463" s="3"/>
      <c r="AA463" s="3"/>
      <c r="AB463" s="3"/>
      <c r="AC463" s="3"/>
      <c r="AD463" s="3"/>
      <c r="AE463" s="3"/>
      <c r="AF463" s="3"/>
      <c r="AG463" s="3"/>
      <c r="AH463" s="3"/>
      <c r="AI463" s="3"/>
      <c r="AJ463" s="3"/>
    </row>
    <row r="464" spans="5:36" s="2" customFormat="1">
      <c r="E464" s="33"/>
      <c r="N464" s="107"/>
      <c r="O464" s="199"/>
      <c r="P464" s="3"/>
      <c r="Q464" s="3"/>
      <c r="R464" s="3"/>
      <c r="S464" s="3"/>
      <c r="T464" s="3"/>
      <c r="U464" s="3"/>
      <c r="V464" s="3"/>
      <c r="W464" s="3"/>
      <c r="X464" s="3"/>
      <c r="Y464" s="3"/>
      <c r="Z464" s="3"/>
      <c r="AA464" s="3"/>
      <c r="AB464" s="3"/>
      <c r="AC464" s="3"/>
      <c r="AD464" s="3"/>
      <c r="AE464" s="3"/>
      <c r="AF464" s="3"/>
      <c r="AG464" s="3"/>
      <c r="AH464" s="3"/>
      <c r="AI464" s="3"/>
      <c r="AJ464" s="3"/>
    </row>
    <row r="465" spans="5:36" s="2" customFormat="1">
      <c r="E465" s="33"/>
      <c r="N465" s="107"/>
      <c r="O465" s="199"/>
      <c r="P465" s="3"/>
      <c r="Q465" s="3"/>
      <c r="R465" s="3"/>
      <c r="S465" s="3"/>
      <c r="T465" s="3"/>
      <c r="U465" s="3"/>
      <c r="V465" s="3"/>
      <c r="W465" s="3"/>
      <c r="X465" s="3"/>
      <c r="Y465" s="3"/>
      <c r="Z465" s="3"/>
      <c r="AA465" s="3"/>
      <c r="AB465" s="3"/>
      <c r="AC465" s="3"/>
      <c r="AD465" s="3"/>
      <c r="AE465" s="3"/>
      <c r="AF465" s="3"/>
      <c r="AG465" s="3"/>
      <c r="AH465" s="3"/>
      <c r="AI465" s="3"/>
      <c r="AJ465" s="3"/>
    </row>
    <row r="466" spans="5:36" s="2" customFormat="1">
      <c r="E466" s="33"/>
      <c r="N466" s="107"/>
      <c r="O466" s="199"/>
      <c r="P466" s="3"/>
      <c r="Q466" s="3"/>
      <c r="R466" s="3"/>
      <c r="S466" s="3"/>
      <c r="T466" s="3"/>
      <c r="U466" s="3"/>
      <c r="V466" s="3"/>
      <c r="W466" s="3"/>
      <c r="X466" s="3"/>
      <c r="Y466" s="3"/>
      <c r="Z466" s="3"/>
      <c r="AA466" s="3"/>
      <c r="AB466" s="3"/>
      <c r="AC466" s="3"/>
      <c r="AD466" s="3"/>
      <c r="AE466" s="3"/>
      <c r="AF466" s="3"/>
      <c r="AG466" s="3"/>
      <c r="AH466" s="3"/>
      <c r="AI466" s="3"/>
      <c r="AJ466" s="3"/>
    </row>
    <row r="467" spans="5:36" s="2" customFormat="1">
      <c r="E467" s="33"/>
      <c r="N467" s="107"/>
      <c r="O467" s="199"/>
      <c r="P467" s="3"/>
      <c r="Q467" s="3"/>
      <c r="R467" s="3"/>
      <c r="S467" s="3"/>
      <c r="T467" s="3"/>
      <c r="U467" s="3"/>
      <c r="V467" s="3"/>
      <c r="W467" s="3"/>
      <c r="X467" s="3"/>
      <c r="Y467" s="3"/>
      <c r="Z467" s="3"/>
      <c r="AA467" s="3"/>
      <c r="AB467" s="3"/>
      <c r="AC467" s="3"/>
      <c r="AD467" s="3"/>
      <c r="AE467" s="3"/>
      <c r="AF467" s="3"/>
      <c r="AG467" s="3"/>
      <c r="AH467" s="3"/>
      <c r="AI467" s="3"/>
      <c r="AJ467" s="3"/>
    </row>
    <row r="468" spans="5:36" s="2" customFormat="1">
      <c r="E468" s="33"/>
      <c r="N468" s="107"/>
      <c r="O468" s="199"/>
      <c r="P468" s="3"/>
      <c r="Q468" s="3"/>
      <c r="R468" s="3"/>
      <c r="S468" s="3"/>
      <c r="T468" s="3"/>
      <c r="U468" s="3"/>
      <c r="V468" s="3"/>
      <c r="W468" s="3"/>
      <c r="X468" s="3"/>
      <c r="Y468" s="3"/>
      <c r="Z468" s="3"/>
      <c r="AA468" s="3"/>
      <c r="AB468" s="3"/>
      <c r="AC468" s="3"/>
      <c r="AD468" s="3"/>
      <c r="AE468" s="3"/>
      <c r="AF468" s="3"/>
      <c r="AG468" s="3"/>
      <c r="AH468" s="3"/>
      <c r="AI468" s="3"/>
      <c r="AJ468" s="3"/>
    </row>
    <row r="469" spans="5:36" s="2" customFormat="1">
      <c r="E469" s="33"/>
      <c r="N469" s="107"/>
      <c r="O469" s="199"/>
      <c r="P469" s="3"/>
      <c r="Q469" s="3"/>
      <c r="R469" s="3"/>
      <c r="S469" s="3"/>
      <c r="T469" s="3"/>
      <c r="U469" s="3"/>
      <c r="V469" s="3"/>
      <c r="W469" s="3"/>
      <c r="X469" s="3"/>
      <c r="Y469" s="3"/>
      <c r="Z469" s="3"/>
      <c r="AA469" s="3"/>
      <c r="AB469" s="3"/>
      <c r="AC469" s="3"/>
      <c r="AD469" s="3"/>
      <c r="AE469" s="3"/>
      <c r="AF469" s="3"/>
      <c r="AG469" s="3"/>
      <c r="AH469" s="3"/>
      <c r="AI469" s="3"/>
      <c r="AJ469" s="3"/>
    </row>
    <row r="470" spans="5:36" s="2" customFormat="1">
      <c r="E470" s="33"/>
      <c r="N470" s="107"/>
      <c r="O470" s="199"/>
      <c r="P470" s="3"/>
      <c r="Q470" s="3"/>
      <c r="R470" s="3"/>
      <c r="S470" s="3"/>
      <c r="T470" s="3"/>
      <c r="U470" s="3"/>
      <c r="V470" s="3"/>
      <c r="W470" s="3"/>
      <c r="X470" s="3"/>
      <c r="Y470" s="3"/>
      <c r="Z470" s="3"/>
      <c r="AA470" s="3"/>
      <c r="AB470" s="3"/>
      <c r="AC470" s="3"/>
      <c r="AD470" s="3"/>
      <c r="AE470" s="3"/>
      <c r="AF470" s="3"/>
      <c r="AG470" s="3"/>
      <c r="AH470" s="3"/>
      <c r="AI470" s="3"/>
      <c r="AJ470" s="3"/>
    </row>
    <row r="471" spans="5:36" s="2" customFormat="1">
      <c r="E471" s="33"/>
      <c r="N471" s="107"/>
      <c r="O471" s="199"/>
      <c r="P471" s="3"/>
      <c r="Q471" s="3"/>
      <c r="R471" s="3"/>
      <c r="S471" s="3"/>
      <c r="T471" s="3"/>
      <c r="U471" s="3"/>
      <c r="V471" s="3"/>
      <c r="W471" s="3"/>
      <c r="X471" s="3"/>
      <c r="Y471" s="3"/>
      <c r="Z471" s="3"/>
      <c r="AA471" s="3"/>
      <c r="AB471" s="3"/>
      <c r="AC471" s="3"/>
      <c r="AD471" s="3"/>
      <c r="AE471" s="3"/>
      <c r="AF471" s="3"/>
      <c r="AG471" s="3"/>
      <c r="AH471" s="3"/>
      <c r="AI471" s="3"/>
      <c r="AJ471" s="3"/>
    </row>
    <row r="472" spans="5:36" s="2" customFormat="1">
      <c r="E472" s="33"/>
      <c r="N472" s="107"/>
      <c r="O472" s="199"/>
      <c r="P472" s="3"/>
      <c r="Q472" s="3"/>
      <c r="R472" s="3"/>
      <c r="S472" s="3"/>
      <c r="T472" s="3"/>
      <c r="U472" s="3"/>
      <c r="V472" s="3"/>
      <c r="W472" s="3"/>
      <c r="X472" s="3"/>
      <c r="Y472" s="3"/>
      <c r="Z472" s="3"/>
      <c r="AA472" s="3"/>
      <c r="AB472" s="3"/>
      <c r="AC472" s="3"/>
      <c r="AD472" s="3"/>
      <c r="AE472" s="3"/>
      <c r="AF472" s="3"/>
      <c r="AG472" s="3"/>
      <c r="AH472" s="3"/>
      <c r="AI472" s="3"/>
      <c r="AJ472" s="3"/>
    </row>
    <row r="473" spans="5:36" s="2" customFormat="1">
      <c r="E473" s="33"/>
      <c r="N473" s="107"/>
      <c r="O473" s="199"/>
      <c r="P473" s="3"/>
      <c r="Q473" s="3"/>
      <c r="R473" s="3"/>
      <c r="S473" s="3"/>
      <c r="T473" s="3"/>
      <c r="U473" s="3"/>
      <c r="V473" s="3"/>
      <c r="W473" s="3"/>
      <c r="X473" s="3"/>
      <c r="Y473" s="3"/>
      <c r="Z473" s="3"/>
      <c r="AA473" s="3"/>
      <c r="AB473" s="3"/>
      <c r="AC473" s="3"/>
      <c r="AD473" s="3"/>
      <c r="AE473" s="3"/>
      <c r="AF473" s="3"/>
      <c r="AG473" s="3"/>
      <c r="AH473" s="3"/>
      <c r="AI473" s="3"/>
      <c r="AJ473" s="3"/>
    </row>
    <row r="474" spans="5:36" s="2" customFormat="1">
      <c r="E474" s="33"/>
      <c r="N474" s="107"/>
      <c r="O474" s="199"/>
      <c r="P474" s="3"/>
      <c r="Q474" s="3"/>
      <c r="R474" s="3"/>
      <c r="S474" s="3"/>
      <c r="T474" s="3"/>
      <c r="U474" s="3"/>
      <c r="V474" s="3"/>
      <c r="W474" s="3"/>
      <c r="X474" s="3"/>
      <c r="Y474" s="3"/>
      <c r="Z474" s="3"/>
      <c r="AA474" s="3"/>
      <c r="AB474" s="3"/>
      <c r="AC474" s="3"/>
      <c r="AD474" s="3"/>
      <c r="AE474" s="3"/>
      <c r="AF474" s="3"/>
      <c r="AG474" s="3"/>
      <c r="AH474" s="3"/>
      <c r="AI474" s="3"/>
      <c r="AJ474" s="3"/>
    </row>
    <row r="475" spans="5:36" s="2" customFormat="1">
      <c r="E475" s="33"/>
      <c r="N475" s="107"/>
      <c r="O475" s="199"/>
      <c r="P475" s="3"/>
      <c r="Q475" s="3"/>
      <c r="R475" s="3"/>
      <c r="S475" s="3"/>
      <c r="T475" s="3"/>
      <c r="U475" s="3"/>
      <c r="V475" s="3"/>
      <c r="W475" s="3"/>
      <c r="X475" s="3"/>
      <c r="Y475" s="3"/>
      <c r="Z475" s="3"/>
      <c r="AA475" s="3"/>
      <c r="AB475" s="3"/>
      <c r="AC475" s="3"/>
      <c r="AD475" s="3"/>
      <c r="AE475" s="3"/>
      <c r="AF475" s="3"/>
      <c r="AG475" s="3"/>
      <c r="AH475" s="3"/>
      <c r="AI475" s="3"/>
      <c r="AJ475" s="3"/>
    </row>
    <row r="476" spans="5:36" s="2" customFormat="1">
      <c r="E476" s="33"/>
      <c r="N476" s="107"/>
      <c r="O476" s="199"/>
      <c r="P476" s="3"/>
      <c r="Q476" s="3"/>
      <c r="R476" s="3"/>
      <c r="S476" s="3"/>
      <c r="T476" s="3"/>
      <c r="U476" s="3"/>
      <c r="V476" s="3"/>
      <c r="W476" s="3"/>
      <c r="X476" s="3"/>
      <c r="Y476" s="3"/>
      <c r="Z476" s="3"/>
      <c r="AA476" s="3"/>
      <c r="AB476" s="3"/>
      <c r="AC476" s="3"/>
      <c r="AD476" s="3"/>
      <c r="AE476" s="3"/>
      <c r="AF476" s="3"/>
      <c r="AG476" s="3"/>
      <c r="AH476" s="3"/>
      <c r="AI476" s="3"/>
      <c r="AJ476" s="3"/>
    </row>
    <row r="477" spans="5:36" s="2" customFormat="1">
      <c r="E477" s="33"/>
      <c r="N477" s="107"/>
      <c r="O477" s="199"/>
      <c r="P477" s="3"/>
      <c r="Q477" s="3"/>
      <c r="R477" s="3"/>
      <c r="S477" s="3"/>
      <c r="T477" s="3"/>
      <c r="U477" s="3"/>
      <c r="V477" s="3"/>
      <c r="W477" s="3"/>
      <c r="X477" s="3"/>
      <c r="Y477" s="3"/>
      <c r="Z477" s="3"/>
      <c r="AA477" s="3"/>
      <c r="AB477" s="3"/>
      <c r="AC477" s="3"/>
      <c r="AD477" s="3"/>
      <c r="AE477" s="3"/>
      <c r="AF477" s="3"/>
      <c r="AG477" s="3"/>
      <c r="AH477" s="3"/>
      <c r="AI477" s="3"/>
      <c r="AJ477" s="3"/>
    </row>
    <row r="478" spans="5:36" s="2" customFormat="1">
      <c r="E478" s="33"/>
      <c r="N478" s="107"/>
      <c r="O478" s="199"/>
      <c r="P478" s="3"/>
      <c r="Q478" s="3"/>
      <c r="R478" s="3"/>
      <c r="S478" s="3"/>
      <c r="T478" s="3"/>
      <c r="U478" s="3"/>
      <c r="V478" s="3"/>
      <c r="W478" s="3"/>
      <c r="X478" s="3"/>
      <c r="Y478" s="3"/>
      <c r="Z478" s="3"/>
      <c r="AA478" s="3"/>
      <c r="AB478" s="3"/>
      <c r="AC478" s="3"/>
      <c r="AD478" s="3"/>
      <c r="AE478" s="3"/>
      <c r="AF478" s="3"/>
      <c r="AG478" s="3"/>
      <c r="AH478" s="3"/>
      <c r="AI478" s="3"/>
      <c r="AJ478" s="3"/>
    </row>
    <row r="479" spans="5:36" s="2" customFormat="1">
      <c r="E479" s="33"/>
      <c r="N479" s="107"/>
      <c r="O479" s="199"/>
      <c r="P479" s="3"/>
      <c r="Q479" s="3"/>
      <c r="R479" s="3"/>
      <c r="S479" s="3"/>
      <c r="T479" s="3"/>
      <c r="U479" s="3"/>
      <c r="V479" s="3"/>
      <c r="W479" s="3"/>
      <c r="X479" s="3"/>
      <c r="Y479" s="3"/>
      <c r="Z479" s="3"/>
      <c r="AA479" s="3"/>
      <c r="AB479" s="3"/>
      <c r="AC479" s="3"/>
      <c r="AD479" s="3"/>
      <c r="AE479" s="3"/>
      <c r="AF479" s="3"/>
      <c r="AG479" s="3"/>
      <c r="AH479" s="3"/>
      <c r="AI479" s="3"/>
      <c r="AJ479" s="3"/>
    </row>
    <row r="480" spans="5:36" s="2" customFormat="1">
      <c r="E480" s="33"/>
      <c r="N480" s="107"/>
      <c r="O480" s="199"/>
      <c r="P480" s="3"/>
      <c r="Q480" s="3"/>
      <c r="R480" s="3"/>
      <c r="S480" s="3"/>
      <c r="T480" s="3"/>
      <c r="U480" s="3"/>
      <c r="V480" s="3"/>
      <c r="W480" s="3"/>
      <c r="X480" s="3"/>
      <c r="Y480" s="3"/>
      <c r="Z480" s="3"/>
      <c r="AA480" s="3"/>
      <c r="AB480" s="3"/>
      <c r="AC480" s="3"/>
      <c r="AD480" s="3"/>
      <c r="AE480" s="3"/>
      <c r="AF480" s="3"/>
      <c r="AG480" s="3"/>
      <c r="AH480" s="3"/>
      <c r="AI480" s="3"/>
      <c r="AJ480" s="3"/>
    </row>
    <row r="481" spans="5:36" s="2" customFormat="1">
      <c r="E481" s="33"/>
      <c r="N481" s="107"/>
      <c r="O481" s="199"/>
      <c r="P481" s="3"/>
      <c r="Q481" s="3"/>
      <c r="R481" s="3"/>
      <c r="S481" s="3"/>
      <c r="T481" s="3"/>
      <c r="U481" s="3"/>
      <c r="V481" s="3"/>
      <c r="W481" s="3"/>
      <c r="X481" s="3"/>
      <c r="Y481" s="3"/>
      <c r="Z481" s="3"/>
      <c r="AA481" s="3"/>
      <c r="AB481" s="3"/>
      <c r="AC481" s="3"/>
      <c r="AD481" s="3"/>
      <c r="AE481" s="3"/>
      <c r="AF481" s="3"/>
      <c r="AG481" s="3"/>
      <c r="AH481" s="3"/>
      <c r="AI481" s="3"/>
      <c r="AJ481" s="3"/>
    </row>
    <row r="482" spans="5:36" s="2" customFormat="1">
      <c r="E482" s="33"/>
      <c r="N482" s="107"/>
      <c r="O482" s="199"/>
      <c r="P482" s="3"/>
      <c r="Q482" s="3"/>
      <c r="R482" s="3"/>
      <c r="S482" s="3"/>
      <c r="T482" s="3"/>
      <c r="U482" s="3"/>
      <c r="V482" s="3"/>
      <c r="W482" s="3"/>
      <c r="X482" s="3"/>
      <c r="Y482" s="3"/>
      <c r="Z482" s="3"/>
      <c r="AA482" s="3"/>
      <c r="AB482" s="3"/>
      <c r="AC482" s="3"/>
      <c r="AD482" s="3"/>
      <c r="AE482" s="3"/>
      <c r="AF482" s="3"/>
      <c r="AG482" s="3"/>
      <c r="AH482" s="3"/>
      <c r="AI482" s="3"/>
      <c r="AJ482" s="3"/>
    </row>
    <row r="483" spans="5:36" s="2" customFormat="1">
      <c r="E483" s="33"/>
      <c r="N483" s="107"/>
      <c r="O483" s="199"/>
      <c r="P483" s="3"/>
      <c r="Q483" s="3"/>
      <c r="R483" s="3"/>
      <c r="S483" s="3"/>
      <c r="T483" s="3"/>
      <c r="U483" s="3"/>
      <c r="V483" s="3"/>
      <c r="W483" s="3"/>
      <c r="X483" s="3"/>
      <c r="Y483" s="3"/>
      <c r="Z483" s="3"/>
      <c r="AA483" s="3"/>
      <c r="AB483" s="3"/>
      <c r="AC483" s="3"/>
      <c r="AD483" s="3"/>
      <c r="AE483" s="3"/>
      <c r="AF483" s="3"/>
      <c r="AG483" s="3"/>
      <c r="AH483" s="3"/>
      <c r="AI483" s="3"/>
      <c r="AJ483" s="3"/>
    </row>
    <row r="484" spans="5:36" s="2" customFormat="1">
      <c r="E484" s="33"/>
      <c r="N484" s="107"/>
      <c r="O484" s="199"/>
      <c r="P484" s="3"/>
      <c r="Q484" s="3"/>
      <c r="R484" s="3"/>
      <c r="S484" s="3"/>
      <c r="T484" s="3"/>
      <c r="U484" s="3"/>
      <c r="V484" s="3"/>
      <c r="W484" s="3"/>
      <c r="X484" s="3"/>
      <c r="Y484" s="3"/>
      <c r="Z484" s="3"/>
      <c r="AA484" s="3"/>
      <c r="AB484" s="3"/>
      <c r="AC484" s="3"/>
      <c r="AD484" s="3"/>
      <c r="AE484" s="3"/>
      <c r="AF484" s="3"/>
      <c r="AG484" s="3"/>
      <c r="AH484" s="3"/>
      <c r="AI484" s="3"/>
      <c r="AJ484" s="3"/>
    </row>
    <row r="485" spans="5:36" s="2" customFormat="1">
      <c r="E485" s="33"/>
      <c r="N485" s="107"/>
      <c r="O485" s="199"/>
      <c r="P485" s="3"/>
      <c r="Q485" s="3"/>
      <c r="R485" s="3"/>
      <c r="S485" s="3"/>
      <c r="T485" s="3"/>
      <c r="U485" s="3"/>
      <c r="V485" s="3"/>
      <c r="W485" s="3"/>
      <c r="X485" s="3"/>
      <c r="Y485" s="3"/>
      <c r="Z485" s="3"/>
      <c r="AA485" s="3"/>
      <c r="AB485" s="3"/>
      <c r="AC485" s="3"/>
      <c r="AD485" s="3"/>
      <c r="AE485" s="3"/>
      <c r="AF485" s="3"/>
      <c r="AG485" s="3"/>
      <c r="AH485" s="3"/>
      <c r="AI485" s="3"/>
      <c r="AJ485" s="3"/>
    </row>
    <row r="486" spans="5:36" s="2" customFormat="1">
      <c r="E486" s="33"/>
      <c r="N486" s="107"/>
      <c r="O486" s="199"/>
      <c r="P486" s="3"/>
      <c r="Q486" s="3"/>
      <c r="R486" s="3"/>
      <c r="S486" s="3"/>
      <c r="T486" s="3"/>
      <c r="U486" s="3"/>
      <c r="V486" s="3"/>
      <c r="W486" s="3"/>
      <c r="X486" s="3"/>
      <c r="Y486" s="3"/>
      <c r="Z486" s="3"/>
      <c r="AA486" s="3"/>
      <c r="AB486" s="3"/>
      <c r="AC486" s="3"/>
      <c r="AD486" s="3"/>
      <c r="AE486" s="3"/>
      <c r="AF486" s="3"/>
      <c r="AG486" s="3"/>
      <c r="AH486" s="3"/>
      <c r="AI486" s="3"/>
      <c r="AJ486" s="3"/>
    </row>
    <row r="487" spans="5:36" s="2" customFormat="1">
      <c r="E487" s="33"/>
      <c r="N487" s="107"/>
      <c r="O487" s="199"/>
      <c r="P487" s="3"/>
      <c r="Q487" s="3"/>
      <c r="R487" s="3"/>
      <c r="S487" s="3"/>
      <c r="T487" s="3"/>
      <c r="U487" s="3"/>
      <c r="V487" s="3"/>
      <c r="W487" s="3"/>
      <c r="X487" s="3"/>
      <c r="Y487" s="3"/>
      <c r="Z487" s="3"/>
      <c r="AA487" s="3"/>
      <c r="AB487" s="3"/>
      <c r="AC487" s="3"/>
      <c r="AD487" s="3"/>
      <c r="AE487" s="3"/>
      <c r="AF487" s="3"/>
      <c r="AG487" s="3"/>
      <c r="AH487" s="3"/>
      <c r="AI487" s="3"/>
      <c r="AJ487" s="3"/>
    </row>
    <row r="488" spans="5:36" s="2" customFormat="1">
      <c r="E488" s="33"/>
      <c r="N488" s="107"/>
      <c r="O488" s="199"/>
      <c r="P488" s="3"/>
      <c r="Q488" s="3"/>
      <c r="R488" s="3"/>
      <c r="S488" s="3"/>
      <c r="T488" s="3"/>
      <c r="U488" s="3"/>
      <c r="V488" s="3"/>
      <c r="W488" s="3"/>
      <c r="X488" s="3"/>
      <c r="Y488" s="3"/>
      <c r="Z488" s="3"/>
      <c r="AA488" s="3"/>
      <c r="AB488" s="3"/>
      <c r="AC488" s="3"/>
      <c r="AD488" s="3"/>
      <c r="AE488" s="3"/>
      <c r="AF488" s="3"/>
      <c r="AG488" s="3"/>
      <c r="AH488" s="3"/>
      <c r="AI488" s="3"/>
      <c r="AJ488" s="3"/>
    </row>
    <row r="489" spans="5:36" s="2" customFormat="1">
      <c r="E489" s="33"/>
      <c r="N489" s="107"/>
      <c r="O489" s="199"/>
      <c r="P489" s="3"/>
      <c r="Q489" s="3"/>
      <c r="R489" s="3"/>
      <c r="S489" s="3"/>
      <c r="T489" s="3"/>
      <c r="U489" s="3"/>
      <c r="V489" s="3"/>
      <c r="W489" s="3"/>
      <c r="X489" s="3"/>
      <c r="Y489" s="3"/>
      <c r="Z489" s="3"/>
      <c r="AA489" s="3"/>
      <c r="AB489" s="3"/>
      <c r="AC489" s="3"/>
      <c r="AD489" s="3"/>
      <c r="AE489" s="3"/>
      <c r="AF489" s="3"/>
      <c r="AG489" s="3"/>
      <c r="AH489" s="3"/>
      <c r="AI489" s="3"/>
      <c r="AJ489" s="3"/>
    </row>
    <row r="490" spans="5:36" s="2" customFormat="1">
      <c r="E490" s="33"/>
      <c r="N490" s="107"/>
      <c r="O490" s="199"/>
      <c r="P490" s="3"/>
      <c r="Q490" s="3"/>
      <c r="R490" s="3"/>
      <c r="S490" s="3"/>
      <c r="T490" s="3"/>
      <c r="U490" s="3"/>
      <c r="V490" s="3"/>
      <c r="W490" s="3"/>
      <c r="X490" s="3"/>
      <c r="Y490" s="3"/>
      <c r="Z490" s="3"/>
      <c r="AA490" s="3"/>
      <c r="AB490" s="3"/>
      <c r="AC490" s="3"/>
      <c r="AD490" s="3"/>
      <c r="AE490" s="3"/>
      <c r="AF490" s="3"/>
      <c r="AG490" s="3"/>
      <c r="AH490" s="3"/>
      <c r="AI490" s="3"/>
      <c r="AJ490" s="3"/>
    </row>
    <row r="491" spans="5:36" s="2" customFormat="1">
      <c r="E491" s="33"/>
      <c r="N491" s="107"/>
      <c r="O491" s="199"/>
      <c r="P491" s="3"/>
      <c r="Q491" s="3"/>
      <c r="R491" s="3"/>
      <c r="S491" s="3"/>
      <c r="T491" s="3"/>
      <c r="U491" s="3"/>
      <c r="V491" s="3"/>
      <c r="W491" s="3"/>
      <c r="X491" s="3"/>
      <c r="Y491" s="3"/>
      <c r="Z491" s="3"/>
      <c r="AA491" s="3"/>
      <c r="AB491" s="3"/>
      <c r="AC491" s="3"/>
      <c r="AD491" s="3"/>
      <c r="AE491" s="3"/>
      <c r="AF491" s="3"/>
      <c r="AG491" s="3"/>
      <c r="AH491" s="3"/>
      <c r="AI491" s="3"/>
      <c r="AJ491" s="3"/>
    </row>
    <row r="492" spans="5:36" s="2" customFormat="1">
      <c r="E492" s="33"/>
      <c r="N492" s="107"/>
      <c r="O492" s="199"/>
      <c r="P492" s="3"/>
      <c r="Q492" s="3"/>
      <c r="R492" s="3"/>
      <c r="S492" s="3"/>
      <c r="T492" s="3"/>
      <c r="U492" s="3"/>
      <c r="V492" s="3"/>
      <c r="W492" s="3"/>
      <c r="X492" s="3"/>
      <c r="Y492" s="3"/>
      <c r="Z492" s="3"/>
      <c r="AA492" s="3"/>
      <c r="AB492" s="3"/>
      <c r="AC492" s="3"/>
      <c r="AD492" s="3"/>
      <c r="AE492" s="3"/>
      <c r="AF492" s="3"/>
      <c r="AG492" s="3"/>
      <c r="AH492" s="3"/>
      <c r="AI492" s="3"/>
      <c r="AJ492" s="3"/>
    </row>
    <row r="493" spans="5:36" s="2" customFormat="1">
      <c r="E493" s="33"/>
      <c r="N493" s="107"/>
      <c r="O493" s="199"/>
      <c r="P493" s="3"/>
      <c r="Q493" s="3"/>
      <c r="R493" s="3"/>
      <c r="S493" s="3"/>
      <c r="T493" s="3"/>
      <c r="U493" s="3"/>
      <c r="V493" s="3"/>
      <c r="W493" s="3"/>
      <c r="X493" s="3"/>
      <c r="Y493" s="3"/>
      <c r="Z493" s="3"/>
      <c r="AA493" s="3"/>
      <c r="AB493" s="3"/>
      <c r="AC493" s="3"/>
      <c r="AD493" s="3"/>
      <c r="AE493" s="3"/>
      <c r="AF493" s="3"/>
      <c r="AG493" s="3"/>
      <c r="AH493" s="3"/>
      <c r="AI493" s="3"/>
      <c r="AJ493" s="3"/>
    </row>
    <row r="494" spans="5:36" s="2" customFormat="1">
      <c r="E494" s="33"/>
      <c r="N494" s="107"/>
      <c r="O494" s="199"/>
      <c r="P494" s="3"/>
      <c r="Q494" s="3"/>
      <c r="R494" s="3"/>
      <c r="S494" s="3"/>
      <c r="T494" s="3"/>
      <c r="U494" s="3"/>
      <c r="V494" s="3"/>
      <c r="W494" s="3"/>
      <c r="X494" s="3"/>
      <c r="Y494" s="3"/>
      <c r="Z494" s="3"/>
      <c r="AA494" s="3"/>
      <c r="AB494" s="3"/>
      <c r="AC494" s="3"/>
      <c r="AD494" s="3"/>
      <c r="AE494" s="3"/>
      <c r="AF494" s="3"/>
      <c r="AG494" s="3"/>
      <c r="AH494" s="3"/>
      <c r="AI494" s="3"/>
      <c r="AJ494" s="3"/>
    </row>
    <row r="495" spans="5:36" s="2" customFormat="1">
      <c r="E495" s="33"/>
      <c r="N495" s="107"/>
      <c r="O495" s="199"/>
      <c r="P495" s="3"/>
      <c r="Q495" s="3"/>
      <c r="R495" s="3"/>
      <c r="S495" s="3"/>
      <c r="T495" s="3"/>
      <c r="U495" s="3"/>
      <c r="V495" s="3"/>
      <c r="W495" s="3"/>
      <c r="X495" s="3"/>
      <c r="Y495" s="3"/>
      <c r="Z495" s="3"/>
      <c r="AA495" s="3"/>
      <c r="AB495" s="3"/>
      <c r="AC495" s="3"/>
      <c r="AD495" s="3"/>
      <c r="AE495" s="3"/>
      <c r="AF495" s="3"/>
      <c r="AG495" s="3"/>
      <c r="AH495" s="3"/>
      <c r="AI495" s="3"/>
      <c r="AJ495" s="3"/>
    </row>
    <row r="496" spans="5:36" s="2" customFormat="1">
      <c r="E496" s="33"/>
      <c r="N496" s="107"/>
      <c r="O496" s="199"/>
      <c r="P496" s="3"/>
      <c r="Q496" s="3"/>
      <c r="R496" s="3"/>
      <c r="S496" s="3"/>
      <c r="T496" s="3"/>
      <c r="U496" s="3"/>
      <c r="V496" s="3"/>
      <c r="W496" s="3"/>
      <c r="X496" s="3"/>
      <c r="Y496" s="3"/>
      <c r="Z496" s="3"/>
      <c r="AA496" s="3"/>
      <c r="AB496" s="3"/>
      <c r="AC496" s="3"/>
      <c r="AD496" s="3"/>
      <c r="AE496" s="3"/>
      <c r="AF496" s="3"/>
      <c r="AG496" s="3"/>
      <c r="AH496" s="3"/>
      <c r="AI496" s="3"/>
      <c r="AJ496" s="3"/>
    </row>
    <row r="497" spans="5:36" s="2" customFormat="1">
      <c r="E497" s="33"/>
      <c r="N497" s="107"/>
      <c r="O497" s="199"/>
      <c r="P497" s="3"/>
      <c r="Q497" s="3"/>
      <c r="R497" s="3"/>
      <c r="S497" s="3"/>
      <c r="T497" s="3"/>
      <c r="U497" s="3"/>
      <c r="V497" s="3"/>
      <c r="W497" s="3"/>
      <c r="X497" s="3"/>
      <c r="Y497" s="3"/>
      <c r="Z497" s="3"/>
      <c r="AA497" s="3"/>
      <c r="AB497" s="3"/>
      <c r="AC497" s="3"/>
      <c r="AD497" s="3"/>
      <c r="AE497" s="3"/>
      <c r="AF497" s="3"/>
      <c r="AG497" s="3"/>
      <c r="AH497" s="3"/>
      <c r="AI497" s="3"/>
      <c r="AJ497" s="3"/>
    </row>
    <row r="498" spans="5:36" s="2" customFormat="1">
      <c r="E498" s="33"/>
      <c r="N498" s="107"/>
      <c r="O498" s="199"/>
      <c r="P498" s="3"/>
      <c r="Q498" s="3"/>
      <c r="R498" s="3"/>
      <c r="S498" s="3"/>
      <c r="T498" s="3"/>
      <c r="U498" s="3"/>
      <c r="V498" s="3"/>
      <c r="W498" s="3"/>
      <c r="X498" s="3"/>
      <c r="Y498" s="3"/>
      <c r="Z498" s="3"/>
      <c r="AA498" s="3"/>
      <c r="AB498" s="3"/>
      <c r="AC498" s="3"/>
      <c r="AD498" s="3"/>
      <c r="AE498" s="3"/>
      <c r="AF498" s="3"/>
      <c r="AG498" s="3"/>
      <c r="AH498" s="3"/>
      <c r="AI498" s="3"/>
      <c r="AJ498" s="3"/>
    </row>
    <row r="499" spans="5:36" s="2" customFormat="1">
      <c r="E499" s="33"/>
      <c r="N499" s="107"/>
      <c r="O499" s="199"/>
      <c r="P499" s="3"/>
      <c r="Q499" s="3"/>
      <c r="R499" s="3"/>
      <c r="S499" s="3"/>
      <c r="T499" s="3"/>
      <c r="U499" s="3"/>
      <c r="V499" s="3"/>
      <c r="W499" s="3"/>
      <c r="X499" s="3"/>
      <c r="Y499" s="3"/>
      <c r="Z499" s="3"/>
      <c r="AA499" s="3"/>
      <c r="AB499" s="3"/>
      <c r="AC499" s="3"/>
      <c r="AD499" s="3"/>
      <c r="AE499" s="3"/>
      <c r="AF499" s="3"/>
      <c r="AG499" s="3"/>
      <c r="AH499" s="3"/>
      <c r="AI499" s="3"/>
      <c r="AJ499" s="3"/>
    </row>
    <row r="500" spans="5:36" s="2" customFormat="1">
      <c r="E500" s="33"/>
      <c r="N500" s="107"/>
      <c r="O500" s="199"/>
      <c r="P500" s="3"/>
      <c r="Q500" s="3"/>
      <c r="R500" s="3"/>
      <c r="S500" s="3"/>
      <c r="T500" s="3"/>
      <c r="U500" s="3"/>
      <c r="V500" s="3"/>
      <c r="W500" s="3"/>
      <c r="X500" s="3"/>
      <c r="Y500" s="3"/>
      <c r="Z500" s="3"/>
      <c r="AA500" s="3"/>
      <c r="AB500" s="3"/>
      <c r="AC500" s="3"/>
      <c r="AD500" s="3"/>
      <c r="AE500" s="3"/>
      <c r="AF500" s="3"/>
      <c r="AG500" s="3"/>
      <c r="AH500" s="3"/>
      <c r="AI500" s="3"/>
      <c r="AJ500" s="3"/>
    </row>
    <row r="501" spans="5:36" s="2" customFormat="1">
      <c r="E501" s="33"/>
      <c r="N501" s="107"/>
      <c r="O501" s="199"/>
      <c r="P501" s="3"/>
      <c r="Q501" s="3"/>
      <c r="R501" s="3"/>
      <c r="S501" s="3"/>
      <c r="T501" s="3"/>
      <c r="U501" s="3"/>
      <c r="V501" s="3"/>
      <c r="W501" s="3"/>
      <c r="X501" s="3"/>
      <c r="Y501" s="3"/>
      <c r="Z501" s="3"/>
      <c r="AA501" s="3"/>
      <c r="AB501" s="3"/>
      <c r="AC501" s="3"/>
      <c r="AD501" s="3"/>
      <c r="AE501" s="3"/>
      <c r="AF501" s="3"/>
      <c r="AG501" s="3"/>
      <c r="AH501" s="3"/>
      <c r="AI501" s="3"/>
      <c r="AJ501" s="3"/>
    </row>
    <row r="502" spans="5:36" s="2" customFormat="1">
      <c r="E502" s="33"/>
      <c r="N502" s="107"/>
      <c r="O502" s="199"/>
      <c r="P502" s="3"/>
      <c r="Q502" s="3"/>
      <c r="R502" s="3"/>
      <c r="S502" s="3"/>
      <c r="T502" s="3"/>
      <c r="U502" s="3"/>
      <c r="V502" s="3"/>
      <c r="W502" s="3"/>
      <c r="X502" s="3"/>
      <c r="Y502" s="3"/>
      <c r="Z502" s="3"/>
      <c r="AA502" s="3"/>
      <c r="AB502" s="3"/>
      <c r="AC502" s="3"/>
      <c r="AD502" s="3"/>
      <c r="AE502" s="3"/>
      <c r="AF502" s="3"/>
      <c r="AG502" s="3"/>
      <c r="AH502" s="3"/>
      <c r="AI502" s="3"/>
      <c r="AJ502" s="3"/>
    </row>
    <row r="503" spans="5:36" s="2" customFormat="1">
      <c r="E503" s="33"/>
      <c r="N503" s="107"/>
      <c r="O503" s="199"/>
      <c r="P503" s="3"/>
      <c r="Q503" s="3"/>
      <c r="R503" s="3"/>
      <c r="S503" s="3"/>
      <c r="T503" s="3"/>
      <c r="U503" s="3"/>
      <c r="V503" s="3"/>
      <c r="W503" s="3"/>
      <c r="X503" s="3"/>
      <c r="Y503" s="3"/>
      <c r="Z503" s="3"/>
      <c r="AA503" s="3"/>
      <c r="AB503" s="3"/>
      <c r="AC503" s="3"/>
      <c r="AD503" s="3"/>
      <c r="AE503" s="3"/>
      <c r="AF503" s="3"/>
      <c r="AG503" s="3"/>
      <c r="AH503" s="3"/>
      <c r="AI503" s="3"/>
      <c r="AJ503" s="3"/>
    </row>
    <row r="504" spans="5:36" s="2" customFormat="1">
      <c r="E504" s="33"/>
      <c r="N504" s="107"/>
      <c r="O504" s="199"/>
      <c r="P504" s="3"/>
      <c r="Q504" s="3"/>
      <c r="R504" s="3"/>
      <c r="S504" s="3"/>
      <c r="T504" s="3"/>
      <c r="U504" s="3"/>
      <c r="V504" s="3"/>
      <c r="W504" s="3"/>
      <c r="X504" s="3"/>
      <c r="Y504" s="3"/>
      <c r="Z504" s="3"/>
      <c r="AA504" s="3"/>
      <c r="AB504" s="3"/>
      <c r="AC504" s="3"/>
      <c r="AD504" s="3"/>
      <c r="AE504" s="3"/>
      <c r="AF504" s="3"/>
      <c r="AG504" s="3"/>
      <c r="AH504" s="3"/>
      <c r="AI504" s="3"/>
      <c r="AJ504" s="3"/>
    </row>
    <row r="505" spans="5:36" s="2" customFormat="1">
      <c r="E505" s="33"/>
      <c r="N505" s="107"/>
      <c r="O505" s="199"/>
      <c r="P505" s="3"/>
      <c r="Q505" s="3"/>
      <c r="R505" s="3"/>
      <c r="S505" s="3"/>
      <c r="T505" s="3"/>
      <c r="U505" s="3"/>
      <c r="V505" s="3"/>
      <c r="W505" s="3"/>
      <c r="X505" s="3"/>
      <c r="Y505" s="3"/>
      <c r="Z505" s="3"/>
      <c r="AA505" s="3"/>
      <c r="AB505" s="3"/>
      <c r="AC505" s="3"/>
      <c r="AD505" s="3"/>
      <c r="AE505" s="3"/>
      <c r="AF505" s="3"/>
      <c r="AG505" s="3"/>
      <c r="AH505" s="3"/>
      <c r="AI505" s="3"/>
      <c r="AJ505" s="3"/>
    </row>
    <row r="506" spans="5:36" s="2" customFormat="1">
      <c r="E506" s="33"/>
      <c r="N506" s="107"/>
      <c r="O506" s="199"/>
      <c r="P506" s="3"/>
      <c r="Q506" s="3"/>
      <c r="R506" s="3"/>
      <c r="S506" s="3"/>
      <c r="T506" s="3"/>
      <c r="U506" s="3"/>
      <c r="V506" s="3"/>
      <c r="W506" s="3"/>
      <c r="X506" s="3"/>
      <c r="Y506" s="3"/>
      <c r="Z506" s="3"/>
      <c r="AA506" s="3"/>
      <c r="AB506" s="3"/>
      <c r="AC506" s="3"/>
      <c r="AD506" s="3"/>
      <c r="AE506" s="3"/>
      <c r="AF506" s="3"/>
      <c r="AG506" s="3"/>
      <c r="AH506" s="3"/>
      <c r="AI506" s="3"/>
      <c r="AJ506" s="3"/>
    </row>
    <row r="507" spans="5:36" s="2" customFormat="1">
      <c r="E507" s="33"/>
      <c r="N507" s="107"/>
      <c r="O507" s="199"/>
      <c r="P507" s="3"/>
      <c r="Q507" s="3"/>
      <c r="R507" s="3"/>
      <c r="S507" s="3"/>
      <c r="T507" s="3"/>
      <c r="U507" s="3"/>
      <c r="V507" s="3"/>
      <c r="W507" s="3"/>
      <c r="X507" s="3"/>
      <c r="Y507" s="3"/>
      <c r="Z507" s="3"/>
      <c r="AA507" s="3"/>
      <c r="AB507" s="3"/>
      <c r="AC507" s="3"/>
      <c r="AD507" s="3"/>
      <c r="AE507" s="3"/>
      <c r="AF507" s="3"/>
      <c r="AG507" s="3"/>
      <c r="AH507" s="3"/>
      <c r="AI507" s="3"/>
      <c r="AJ507" s="3"/>
    </row>
    <row r="508" spans="5:36" s="2" customFormat="1">
      <c r="E508" s="33"/>
      <c r="N508" s="107"/>
      <c r="O508" s="199"/>
      <c r="P508" s="3"/>
      <c r="Q508" s="3"/>
      <c r="R508" s="3"/>
      <c r="S508" s="3"/>
      <c r="T508" s="3"/>
      <c r="U508" s="3"/>
      <c r="V508" s="3"/>
      <c r="W508" s="3"/>
      <c r="X508" s="3"/>
      <c r="Y508" s="3"/>
      <c r="Z508" s="3"/>
      <c r="AA508" s="3"/>
      <c r="AB508" s="3"/>
      <c r="AC508" s="3"/>
      <c r="AD508" s="3"/>
      <c r="AE508" s="3"/>
      <c r="AF508" s="3"/>
      <c r="AG508" s="3"/>
      <c r="AH508" s="3"/>
      <c r="AI508" s="3"/>
      <c r="AJ508" s="3"/>
    </row>
    <row r="509" spans="5:36" s="2" customFormat="1">
      <c r="E509" s="33"/>
      <c r="N509" s="107"/>
      <c r="O509" s="199"/>
      <c r="P509" s="3"/>
      <c r="Q509" s="3"/>
      <c r="R509" s="3"/>
      <c r="S509" s="3"/>
      <c r="T509" s="3"/>
      <c r="U509" s="3"/>
      <c r="V509" s="3"/>
      <c r="W509" s="3"/>
      <c r="X509" s="3"/>
      <c r="Y509" s="3"/>
      <c r="Z509" s="3"/>
      <c r="AA509" s="3"/>
      <c r="AB509" s="3"/>
      <c r="AC509" s="3"/>
      <c r="AD509" s="3"/>
      <c r="AE509" s="3"/>
      <c r="AF509" s="3"/>
      <c r="AG509" s="3"/>
      <c r="AH509" s="3"/>
      <c r="AI509" s="3"/>
      <c r="AJ509" s="3"/>
    </row>
    <row r="510" spans="5:36" s="2" customFormat="1">
      <c r="E510" s="33"/>
      <c r="N510" s="107"/>
      <c r="O510" s="199"/>
      <c r="P510" s="3"/>
      <c r="Q510" s="3"/>
      <c r="R510" s="3"/>
      <c r="S510" s="3"/>
      <c r="T510" s="3"/>
      <c r="U510" s="3"/>
      <c r="V510" s="3"/>
      <c r="W510" s="3"/>
      <c r="X510" s="3"/>
      <c r="Y510" s="3"/>
      <c r="Z510" s="3"/>
      <c r="AA510" s="3"/>
      <c r="AB510" s="3"/>
      <c r="AC510" s="3"/>
      <c r="AD510" s="3"/>
      <c r="AE510" s="3"/>
      <c r="AF510" s="3"/>
      <c r="AG510" s="3"/>
      <c r="AH510" s="3"/>
      <c r="AI510" s="3"/>
      <c r="AJ510" s="3"/>
    </row>
    <row r="511" spans="5:36" s="2" customFormat="1">
      <c r="E511" s="33"/>
      <c r="N511" s="107"/>
      <c r="O511" s="199"/>
      <c r="P511" s="3"/>
      <c r="Q511" s="3"/>
      <c r="R511" s="3"/>
      <c r="S511" s="3"/>
      <c r="T511" s="3"/>
      <c r="U511" s="3"/>
      <c r="V511" s="3"/>
      <c r="W511" s="3"/>
      <c r="X511" s="3"/>
      <c r="Y511" s="3"/>
      <c r="Z511" s="3"/>
      <c r="AA511" s="3"/>
      <c r="AB511" s="3"/>
      <c r="AC511" s="3"/>
      <c r="AD511" s="3"/>
      <c r="AE511" s="3"/>
      <c r="AF511" s="3"/>
      <c r="AG511" s="3"/>
      <c r="AH511" s="3"/>
      <c r="AI511" s="3"/>
      <c r="AJ511" s="3"/>
    </row>
    <row r="512" spans="5:36" s="2" customFormat="1">
      <c r="E512" s="33"/>
      <c r="N512" s="107"/>
      <c r="O512" s="199"/>
      <c r="P512" s="3"/>
      <c r="Q512" s="3"/>
      <c r="R512" s="3"/>
      <c r="S512" s="3"/>
      <c r="T512" s="3"/>
      <c r="U512" s="3"/>
      <c r="V512" s="3"/>
      <c r="W512" s="3"/>
      <c r="X512" s="3"/>
      <c r="Y512" s="3"/>
      <c r="Z512" s="3"/>
      <c r="AA512" s="3"/>
      <c r="AB512" s="3"/>
      <c r="AC512" s="3"/>
      <c r="AD512" s="3"/>
      <c r="AE512" s="3"/>
      <c r="AF512" s="3"/>
      <c r="AG512" s="3"/>
      <c r="AH512" s="3"/>
      <c r="AI512" s="3"/>
      <c r="AJ512" s="3"/>
    </row>
    <row r="513" spans="5:36" s="2" customFormat="1">
      <c r="E513" s="33"/>
      <c r="N513" s="107"/>
      <c r="O513" s="199"/>
      <c r="P513" s="3"/>
      <c r="Q513" s="3"/>
      <c r="R513" s="3"/>
      <c r="S513" s="3"/>
      <c r="T513" s="3"/>
      <c r="U513" s="3"/>
      <c r="V513" s="3"/>
      <c r="W513" s="3"/>
      <c r="X513" s="3"/>
      <c r="Y513" s="3"/>
      <c r="Z513" s="3"/>
      <c r="AA513" s="3"/>
      <c r="AB513" s="3"/>
      <c r="AC513" s="3"/>
      <c r="AD513" s="3"/>
      <c r="AE513" s="3"/>
      <c r="AF513" s="3"/>
      <c r="AG513" s="3"/>
      <c r="AH513" s="3"/>
      <c r="AI513" s="3"/>
      <c r="AJ513" s="3"/>
    </row>
    <row r="514" spans="5:36" s="2" customFormat="1">
      <c r="E514" s="33"/>
      <c r="N514" s="107"/>
      <c r="O514" s="199"/>
      <c r="P514" s="3"/>
      <c r="Q514" s="3"/>
      <c r="R514" s="3"/>
      <c r="S514" s="3"/>
      <c r="T514" s="3"/>
      <c r="U514" s="3"/>
      <c r="V514" s="3"/>
      <c r="W514" s="3"/>
      <c r="X514" s="3"/>
      <c r="Y514" s="3"/>
      <c r="Z514" s="3"/>
      <c r="AA514" s="3"/>
      <c r="AB514" s="3"/>
      <c r="AC514" s="3"/>
      <c r="AD514" s="3"/>
      <c r="AE514" s="3"/>
      <c r="AF514" s="3"/>
      <c r="AG514" s="3"/>
      <c r="AH514" s="3"/>
      <c r="AI514" s="3"/>
      <c r="AJ514" s="3"/>
    </row>
    <row r="515" spans="5:36" s="2" customFormat="1">
      <c r="E515" s="33"/>
      <c r="N515" s="107"/>
      <c r="O515" s="199"/>
      <c r="P515" s="3"/>
      <c r="Q515" s="3"/>
      <c r="R515" s="3"/>
      <c r="S515" s="3"/>
      <c r="T515" s="3"/>
      <c r="U515" s="3"/>
      <c r="V515" s="3"/>
      <c r="W515" s="3"/>
      <c r="X515" s="3"/>
      <c r="Y515" s="3"/>
      <c r="Z515" s="3"/>
      <c r="AA515" s="3"/>
      <c r="AB515" s="3"/>
      <c r="AC515" s="3"/>
      <c r="AD515" s="3"/>
      <c r="AE515" s="3"/>
      <c r="AF515" s="3"/>
      <c r="AG515" s="3"/>
      <c r="AH515" s="3"/>
      <c r="AI515" s="3"/>
      <c r="AJ515" s="3"/>
    </row>
    <row r="516" spans="5:36" s="2" customFormat="1">
      <c r="E516" s="33"/>
      <c r="N516" s="107"/>
      <c r="O516" s="199"/>
      <c r="P516" s="3"/>
      <c r="Q516" s="3"/>
      <c r="R516" s="3"/>
      <c r="S516" s="3"/>
      <c r="T516" s="3"/>
      <c r="U516" s="3"/>
      <c r="V516" s="3"/>
      <c r="W516" s="3"/>
      <c r="X516" s="3"/>
      <c r="Y516" s="3"/>
      <c r="Z516" s="3"/>
      <c r="AA516" s="3"/>
      <c r="AB516" s="3"/>
      <c r="AC516" s="3"/>
      <c r="AD516" s="3"/>
      <c r="AE516" s="3"/>
      <c r="AF516" s="3"/>
      <c r="AG516" s="3"/>
      <c r="AH516" s="3"/>
      <c r="AI516" s="3"/>
      <c r="AJ516" s="3"/>
    </row>
    <row r="517" spans="5:36" s="2" customFormat="1">
      <c r="E517" s="33"/>
      <c r="N517" s="107"/>
      <c r="O517" s="199"/>
      <c r="P517" s="3"/>
      <c r="Q517" s="3"/>
      <c r="R517" s="3"/>
      <c r="S517" s="3"/>
      <c r="T517" s="3"/>
      <c r="U517" s="3"/>
      <c r="V517" s="3"/>
      <c r="W517" s="3"/>
      <c r="X517" s="3"/>
      <c r="Y517" s="3"/>
      <c r="Z517" s="3"/>
      <c r="AA517" s="3"/>
      <c r="AB517" s="3"/>
      <c r="AC517" s="3"/>
      <c r="AD517" s="3"/>
      <c r="AE517" s="3"/>
      <c r="AF517" s="3"/>
      <c r="AG517" s="3"/>
      <c r="AH517" s="3"/>
      <c r="AI517" s="3"/>
      <c r="AJ517" s="3"/>
    </row>
    <row r="518" spans="5:36" s="2" customFormat="1">
      <c r="E518" s="33"/>
      <c r="N518" s="107"/>
      <c r="O518" s="199"/>
      <c r="P518" s="3"/>
      <c r="Q518" s="3"/>
      <c r="R518" s="3"/>
      <c r="S518" s="3"/>
      <c r="T518" s="3"/>
      <c r="U518" s="3"/>
      <c r="V518" s="3"/>
      <c r="W518" s="3"/>
      <c r="X518" s="3"/>
      <c r="Y518" s="3"/>
      <c r="Z518" s="3"/>
      <c r="AA518" s="3"/>
      <c r="AB518" s="3"/>
      <c r="AC518" s="3"/>
      <c r="AD518" s="3"/>
      <c r="AE518" s="3"/>
      <c r="AF518" s="3"/>
      <c r="AG518" s="3"/>
      <c r="AH518" s="3"/>
      <c r="AI518" s="3"/>
      <c r="AJ518" s="3"/>
    </row>
    <row r="519" spans="5:36" s="2" customFormat="1">
      <c r="E519" s="33"/>
      <c r="N519" s="107"/>
      <c r="O519" s="199"/>
      <c r="P519" s="3"/>
      <c r="Q519" s="3"/>
      <c r="R519" s="3"/>
      <c r="S519" s="3"/>
      <c r="T519" s="3"/>
      <c r="U519" s="3"/>
      <c r="V519" s="3"/>
      <c r="W519" s="3"/>
      <c r="X519" s="3"/>
      <c r="Y519" s="3"/>
      <c r="Z519" s="3"/>
      <c r="AA519" s="3"/>
      <c r="AB519" s="3"/>
      <c r="AC519" s="3"/>
      <c r="AD519" s="3"/>
      <c r="AE519" s="3"/>
      <c r="AF519" s="3"/>
      <c r="AG519" s="3"/>
      <c r="AH519" s="3"/>
      <c r="AI519" s="3"/>
      <c r="AJ519" s="3"/>
    </row>
    <row r="520" spans="5:36" s="2" customFormat="1">
      <c r="E520" s="33"/>
      <c r="N520" s="107"/>
      <c r="O520" s="199"/>
      <c r="P520" s="3"/>
      <c r="Q520" s="3"/>
      <c r="R520" s="3"/>
      <c r="S520" s="3"/>
      <c r="T520" s="3"/>
      <c r="U520" s="3"/>
      <c r="V520" s="3"/>
      <c r="W520" s="3"/>
      <c r="X520" s="3"/>
      <c r="Y520" s="3"/>
      <c r="Z520" s="3"/>
      <c r="AA520" s="3"/>
      <c r="AB520" s="3"/>
      <c r="AC520" s="3"/>
      <c r="AD520" s="3"/>
      <c r="AE520" s="3"/>
      <c r="AF520" s="3"/>
      <c r="AG520" s="3"/>
      <c r="AH520" s="3"/>
      <c r="AI520" s="3"/>
      <c r="AJ520" s="3"/>
    </row>
    <row r="521" spans="5:36" s="2" customFormat="1">
      <c r="E521" s="33"/>
      <c r="N521" s="107"/>
      <c r="O521" s="199"/>
      <c r="P521" s="3"/>
      <c r="Q521" s="3"/>
      <c r="R521" s="3"/>
      <c r="S521" s="3"/>
      <c r="T521" s="3"/>
      <c r="U521" s="3"/>
      <c r="V521" s="3"/>
      <c r="W521" s="3"/>
      <c r="X521" s="3"/>
      <c r="Y521" s="3"/>
      <c r="Z521" s="3"/>
      <c r="AA521" s="3"/>
      <c r="AB521" s="3"/>
      <c r="AC521" s="3"/>
      <c r="AD521" s="3"/>
      <c r="AE521" s="3"/>
      <c r="AF521" s="3"/>
      <c r="AG521" s="3"/>
      <c r="AH521" s="3"/>
      <c r="AI521" s="3"/>
      <c r="AJ521" s="3"/>
    </row>
    <row r="522" spans="5:36" s="2" customFormat="1">
      <c r="E522" s="33"/>
      <c r="N522" s="107"/>
      <c r="O522" s="199"/>
      <c r="P522" s="3"/>
      <c r="Q522" s="3"/>
      <c r="R522" s="3"/>
      <c r="S522" s="3"/>
      <c r="T522" s="3"/>
      <c r="U522" s="3"/>
      <c r="V522" s="3"/>
      <c r="W522" s="3"/>
      <c r="X522" s="3"/>
      <c r="Y522" s="3"/>
      <c r="Z522" s="3"/>
      <c r="AA522" s="3"/>
      <c r="AB522" s="3"/>
      <c r="AC522" s="3"/>
      <c r="AD522" s="3"/>
      <c r="AE522" s="3"/>
      <c r="AF522" s="3"/>
      <c r="AG522" s="3"/>
      <c r="AH522" s="3"/>
      <c r="AI522" s="3"/>
      <c r="AJ522" s="3"/>
    </row>
    <row r="523" spans="5:36" s="2" customFormat="1">
      <c r="E523" s="33"/>
      <c r="N523" s="107"/>
      <c r="O523" s="199"/>
      <c r="P523" s="3"/>
      <c r="Q523" s="3"/>
      <c r="R523" s="3"/>
      <c r="S523" s="3"/>
      <c r="T523" s="3"/>
      <c r="U523" s="3"/>
      <c r="V523" s="3"/>
      <c r="W523" s="3"/>
      <c r="X523" s="3"/>
      <c r="Y523" s="3"/>
      <c r="Z523" s="3"/>
      <c r="AA523" s="3"/>
      <c r="AB523" s="3"/>
      <c r="AC523" s="3"/>
      <c r="AD523" s="3"/>
      <c r="AE523" s="3"/>
      <c r="AF523" s="3"/>
      <c r="AG523" s="3"/>
      <c r="AH523" s="3"/>
      <c r="AI523" s="3"/>
      <c r="AJ523" s="3"/>
    </row>
    <row r="524" spans="5:36" s="2" customFormat="1">
      <c r="E524" s="33"/>
      <c r="N524" s="107"/>
      <c r="O524" s="199"/>
      <c r="P524" s="3"/>
      <c r="Q524" s="3"/>
      <c r="R524" s="3"/>
      <c r="S524" s="3"/>
      <c r="T524" s="3"/>
      <c r="U524" s="3"/>
      <c r="V524" s="3"/>
      <c r="W524" s="3"/>
      <c r="X524" s="3"/>
      <c r="Y524" s="3"/>
      <c r="Z524" s="3"/>
      <c r="AA524" s="3"/>
      <c r="AB524" s="3"/>
      <c r="AC524" s="3"/>
      <c r="AD524" s="3"/>
      <c r="AE524" s="3"/>
      <c r="AF524" s="3"/>
      <c r="AG524" s="3"/>
      <c r="AH524" s="3"/>
      <c r="AI524" s="3"/>
      <c r="AJ524" s="3"/>
    </row>
    <row r="525" spans="5:36" s="2" customFormat="1">
      <c r="E525" s="33"/>
      <c r="N525" s="107"/>
      <c r="O525" s="199"/>
      <c r="P525" s="3"/>
      <c r="Q525" s="3"/>
      <c r="R525" s="3"/>
      <c r="S525" s="3"/>
      <c r="T525" s="3"/>
      <c r="U525" s="3"/>
      <c r="V525" s="3"/>
      <c r="W525" s="3"/>
      <c r="X525" s="3"/>
      <c r="Y525" s="3"/>
      <c r="Z525" s="3"/>
      <c r="AA525" s="3"/>
      <c r="AB525" s="3"/>
      <c r="AC525" s="3"/>
      <c r="AD525" s="3"/>
      <c r="AE525" s="3"/>
      <c r="AF525" s="3"/>
      <c r="AG525" s="3"/>
      <c r="AH525" s="3"/>
      <c r="AI525" s="3"/>
      <c r="AJ525" s="3"/>
    </row>
    <row r="526" spans="5:36" s="2" customFormat="1">
      <c r="E526" s="33"/>
      <c r="N526" s="107"/>
      <c r="O526" s="199"/>
      <c r="P526" s="3"/>
      <c r="Q526" s="3"/>
      <c r="R526" s="3"/>
      <c r="S526" s="3"/>
      <c r="T526" s="3"/>
      <c r="U526" s="3"/>
      <c r="V526" s="3"/>
      <c r="W526" s="3"/>
      <c r="X526" s="3"/>
      <c r="Y526" s="3"/>
      <c r="Z526" s="3"/>
      <c r="AA526" s="3"/>
      <c r="AB526" s="3"/>
      <c r="AC526" s="3"/>
      <c r="AD526" s="3"/>
      <c r="AE526" s="3"/>
      <c r="AF526" s="3"/>
      <c r="AG526" s="3"/>
      <c r="AH526" s="3"/>
      <c r="AI526" s="3"/>
      <c r="AJ526" s="3"/>
    </row>
    <row r="527" spans="5:36" s="2" customFormat="1">
      <c r="E527" s="33"/>
      <c r="N527" s="107"/>
      <c r="O527" s="199"/>
      <c r="P527" s="3"/>
      <c r="Q527" s="3"/>
      <c r="R527" s="3"/>
      <c r="S527" s="3"/>
      <c r="T527" s="3"/>
      <c r="U527" s="3"/>
      <c r="V527" s="3"/>
      <c r="W527" s="3"/>
      <c r="X527" s="3"/>
      <c r="Y527" s="3"/>
      <c r="Z527" s="3"/>
      <c r="AA527" s="3"/>
      <c r="AB527" s="3"/>
      <c r="AC527" s="3"/>
      <c r="AD527" s="3"/>
      <c r="AE527" s="3"/>
      <c r="AF527" s="3"/>
      <c r="AG527" s="3"/>
      <c r="AH527" s="3"/>
      <c r="AI527" s="3"/>
      <c r="AJ527" s="3"/>
    </row>
    <row r="528" spans="5:36" s="2" customFormat="1">
      <c r="E528" s="33"/>
      <c r="N528" s="107"/>
      <c r="O528" s="199"/>
      <c r="P528" s="3"/>
      <c r="Q528" s="3"/>
      <c r="R528" s="3"/>
      <c r="S528" s="3"/>
      <c r="T528" s="3"/>
      <c r="U528" s="3"/>
      <c r="V528" s="3"/>
      <c r="W528" s="3"/>
      <c r="X528" s="3"/>
      <c r="Y528" s="3"/>
      <c r="Z528" s="3"/>
      <c r="AA528" s="3"/>
      <c r="AB528" s="3"/>
      <c r="AC528" s="3"/>
      <c r="AD528" s="3"/>
      <c r="AE528" s="3"/>
      <c r="AF528" s="3"/>
      <c r="AG528" s="3"/>
      <c r="AH528" s="3"/>
      <c r="AI528" s="3"/>
      <c r="AJ528" s="3"/>
    </row>
    <row r="529" spans="5:36" s="2" customFormat="1">
      <c r="E529" s="33"/>
      <c r="N529" s="107"/>
      <c r="O529" s="199"/>
      <c r="P529" s="3"/>
      <c r="Q529" s="3"/>
      <c r="R529" s="3"/>
      <c r="S529" s="3"/>
      <c r="T529" s="3"/>
      <c r="U529" s="3"/>
      <c r="V529" s="3"/>
      <c r="W529" s="3"/>
      <c r="X529" s="3"/>
      <c r="Y529" s="3"/>
      <c r="Z529" s="3"/>
      <c r="AA529" s="3"/>
      <c r="AB529" s="3"/>
      <c r="AC529" s="3"/>
      <c r="AD529" s="3"/>
      <c r="AE529" s="3"/>
      <c r="AF529" s="3"/>
      <c r="AG529" s="3"/>
      <c r="AH529" s="3"/>
      <c r="AI529" s="3"/>
      <c r="AJ529" s="3"/>
    </row>
    <row r="530" spans="5:36" s="2" customFormat="1">
      <c r="E530" s="33"/>
      <c r="N530" s="107"/>
      <c r="O530" s="199"/>
      <c r="P530" s="3"/>
      <c r="Q530" s="3"/>
      <c r="R530" s="3"/>
      <c r="S530" s="3"/>
      <c r="T530" s="3"/>
      <c r="U530" s="3"/>
      <c r="V530" s="3"/>
      <c r="W530" s="3"/>
      <c r="X530" s="3"/>
      <c r="Y530" s="3"/>
      <c r="Z530" s="3"/>
      <c r="AA530" s="3"/>
      <c r="AB530" s="3"/>
      <c r="AC530" s="3"/>
      <c r="AD530" s="3"/>
      <c r="AE530" s="3"/>
      <c r="AF530" s="3"/>
      <c r="AG530" s="3"/>
      <c r="AH530" s="3"/>
      <c r="AI530" s="3"/>
      <c r="AJ530" s="3"/>
    </row>
    <row r="531" spans="5:36" s="2" customFormat="1">
      <c r="E531" s="33"/>
      <c r="N531" s="107"/>
      <c r="O531" s="199"/>
      <c r="P531" s="3"/>
      <c r="Q531" s="3"/>
      <c r="R531" s="3"/>
      <c r="S531" s="3"/>
      <c r="T531" s="3"/>
      <c r="U531" s="3"/>
      <c r="V531" s="3"/>
      <c r="W531" s="3"/>
      <c r="X531" s="3"/>
      <c r="Y531" s="3"/>
      <c r="Z531" s="3"/>
      <c r="AA531" s="3"/>
      <c r="AB531" s="3"/>
      <c r="AC531" s="3"/>
      <c r="AD531" s="3"/>
      <c r="AE531" s="3"/>
      <c r="AF531" s="3"/>
      <c r="AG531" s="3"/>
      <c r="AH531" s="3"/>
      <c r="AI531" s="3"/>
      <c r="AJ531" s="3"/>
    </row>
    <row r="532" spans="5:36" s="2" customFormat="1">
      <c r="E532" s="33"/>
      <c r="N532" s="107"/>
      <c r="O532" s="199"/>
      <c r="P532" s="3"/>
      <c r="Q532" s="3"/>
      <c r="R532" s="3"/>
      <c r="S532" s="3"/>
      <c r="T532" s="3"/>
      <c r="U532" s="3"/>
      <c r="V532" s="3"/>
      <c r="W532" s="3"/>
      <c r="X532" s="3"/>
      <c r="Y532" s="3"/>
      <c r="Z532" s="3"/>
      <c r="AA532" s="3"/>
      <c r="AB532" s="3"/>
      <c r="AC532" s="3"/>
      <c r="AD532" s="3"/>
      <c r="AE532" s="3"/>
      <c r="AF532" s="3"/>
      <c r="AG532" s="3"/>
      <c r="AH532" s="3"/>
      <c r="AI532" s="3"/>
      <c r="AJ532" s="3"/>
    </row>
    <row r="533" spans="5:36" s="2" customFormat="1">
      <c r="E533" s="33"/>
      <c r="N533" s="107"/>
      <c r="O533" s="199"/>
      <c r="P533" s="3"/>
      <c r="Q533" s="3"/>
      <c r="R533" s="3"/>
      <c r="S533" s="3"/>
      <c r="T533" s="3"/>
      <c r="U533" s="3"/>
      <c r="V533" s="3"/>
      <c r="W533" s="3"/>
      <c r="X533" s="3"/>
      <c r="Y533" s="3"/>
      <c r="Z533" s="3"/>
      <c r="AA533" s="3"/>
      <c r="AB533" s="3"/>
      <c r="AC533" s="3"/>
      <c r="AD533" s="3"/>
      <c r="AE533" s="3"/>
      <c r="AF533" s="3"/>
      <c r="AG533" s="3"/>
      <c r="AH533" s="3"/>
      <c r="AI533" s="3"/>
      <c r="AJ533" s="3"/>
    </row>
    <row r="534" spans="5:36" s="2" customFormat="1">
      <c r="E534" s="33"/>
      <c r="N534" s="107"/>
      <c r="O534" s="199"/>
      <c r="P534" s="3"/>
      <c r="Q534" s="3"/>
      <c r="R534" s="3"/>
      <c r="S534" s="3"/>
      <c r="T534" s="3"/>
      <c r="U534" s="3"/>
      <c r="V534" s="3"/>
      <c r="W534" s="3"/>
      <c r="X534" s="3"/>
      <c r="Y534" s="3"/>
      <c r="Z534" s="3"/>
      <c r="AA534" s="3"/>
      <c r="AB534" s="3"/>
      <c r="AC534" s="3"/>
      <c r="AD534" s="3"/>
      <c r="AE534" s="3"/>
      <c r="AF534" s="3"/>
      <c r="AG534" s="3"/>
      <c r="AH534" s="3"/>
      <c r="AI534" s="3"/>
      <c r="AJ534" s="3"/>
    </row>
    <row r="535" spans="5:36" s="2" customFormat="1">
      <c r="E535" s="33"/>
      <c r="N535" s="107"/>
      <c r="O535" s="199"/>
      <c r="P535" s="3"/>
      <c r="Q535" s="3"/>
      <c r="R535" s="3"/>
      <c r="S535" s="3"/>
      <c r="T535" s="3"/>
      <c r="U535" s="3"/>
      <c r="V535" s="3"/>
      <c r="W535" s="3"/>
      <c r="X535" s="3"/>
      <c r="Y535" s="3"/>
      <c r="Z535" s="3"/>
      <c r="AA535" s="3"/>
      <c r="AB535" s="3"/>
      <c r="AC535" s="3"/>
      <c r="AD535" s="3"/>
      <c r="AE535" s="3"/>
      <c r="AF535" s="3"/>
      <c r="AG535" s="3"/>
      <c r="AH535" s="3"/>
      <c r="AI535" s="3"/>
      <c r="AJ535" s="3"/>
    </row>
    <row r="536" spans="5:36" s="2" customFormat="1">
      <c r="E536" s="33"/>
      <c r="N536" s="107"/>
      <c r="O536" s="199"/>
      <c r="P536" s="3"/>
      <c r="Q536" s="3"/>
      <c r="R536" s="3"/>
      <c r="S536" s="3"/>
      <c r="T536" s="3"/>
      <c r="U536" s="3"/>
      <c r="V536" s="3"/>
      <c r="W536" s="3"/>
      <c r="X536" s="3"/>
      <c r="Y536" s="3"/>
      <c r="Z536" s="3"/>
      <c r="AA536" s="3"/>
      <c r="AB536" s="3"/>
      <c r="AC536" s="3"/>
      <c r="AD536" s="3"/>
      <c r="AE536" s="3"/>
      <c r="AF536" s="3"/>
      <c r="AG536" s="3"/>
      <c r="AH536" s="3"/>
      <c r="AI536" s="3"/>
      <c r="AJ536" s="3"/>
    </row>
    <row r="537" spans="5:36" s="2" customFormat="1">
      <c r="E537" s="33"/>
      <c r="N537" s="107"/>
      <c r="O537" s="199"/>
      <c r="P537" s="3"/>
      <c r="Q537" s="3"/>
      <c r="R537" s="3"/>
      <c r="S537" s="3"/>
      <c r="T537" s="3"/>
      <c r="U537" s="3"/>
      <c r="V537" s="3"/>
      <c r="W537" s="3"/>
      <c r="X537" s="3"/>
      <c r="Y537" s="3"/>
      <c r="Z537" s="3"/>
      <c r="AA537" s="3"/>
      <c r="AB537" s="3"/>
      <c r="AC537" s="3"/>
      <c r="AD537" s="3"/>
      <c r="AE537" s="3"/>
      <c r="AF537" s="3"/>
      <c r="AG537" s="3"/>
      <c r="AH537" s="3"/>
      <c r="AI537" s="3"/>
      <c r="AJ537" s="3"/>
    </row>
    <row r="538" spans="5:36" s="2" customFormat="1">
      <c r="E538" s="33"/>
      <c r="N538" s="107"/>
      <c r="O538" s="199"/>
      <c r="P538" s="3"/>
      <c r="Q538" s="3"/>
      <c r="R538" s="3"/>
      <c r="S538" s="3"/>
      <c r="T538" s="3"/>
      <c r="U538" s="3"/>
      <c r="V538" s="3"/>
      <c r="W538" s="3"/>
      <c r="X538" s="3"/>
      <c r="Y538" s="3"/>
      <c r="Z538" s="3"/>
      <c r="AA538" s="3"/>
      <c r="AB538" s="3"/>
      <c r="AC538" s="3"/>
      <c r="AD538" s="3"/>
      <c r="AE538" s="3"/>
      <c r="AF538" s="3"/>
      <c r="AG538" s="3"/>
      <c r="AH538" s="3"/>
      <c r="AI538" s="3"/>
      <c r="AJ538" s="3"/>
    </row>
    <row r="539" spans="5:36" s="2" customFormat="1">
      <c r="E539" s="33"/>
      <c r="N539" s="107"/>
      <c r="O539" s="199"/>
      <c r="P539" s="3"/>
      <c r="Q539" s="3"/>
      <c r="R539" s="3"/>
      <c r="S539" s="3"/>
      <c r="T539" s="3"/>
      <c r="U539" s="3"/>
      <c r="V539" s="3"/>
      <c r="W539" s="3"/>
      <c r="X539" s="3"/>
      <c r="Y539" s="3"/>
      <c r="Z539" s="3"/>
      <c r="AA539" s="3"/>
      <c r="AB539" s="3"/>
      <c r="AC539" s="3"/>
      <c r="AD539" s="3"/>
      <c r="AE539" s="3"/>
      <c r="AF539" s="3"/>
      <c r="AG539" s="3"/>
      <c r="AH539" s="3"/>
      <c r="AI539" s="3"/>
      <c r="AJ539" s="3"/>
    </row>
    <row r="540" spans="5:36" s="2" customFormat="1">
      <c r="E540" s="33"/>
      <c r="N540" s="107"/>
      <c r="O540" s="199"/>
      <c r="P540" s="3"/>
      <c r="Q540" s="3"/>
      <c r="R540" s="3"/>
      <c r="S540" s="3"/>
      <c r="T540" s="3"/>
      <c r="U540" s="3"/>
      <c r="V540" s="3"/>
      <c r="W540" s="3"/>
      <c r="X540" s="3"/>
      <c r="Y540" s="3"/>
      <c r="Z540" s="3"/>
      <c r="AA540" s="3"/>
      <c r="AB540" s="3"/>
      <c r="AC540" s="3"/>
      <c r="AD540" s="3"/>
      <c r="AE540" s="3"/>
      <c r="AF540" s="3"/>
      <c r="AG540" s="3"/>
      <c r="AH540" s="3"/>
      <c r="AI540" s="3"/>
      <c r="AJ540" s="3"/>
    </row>
    <row r="541" spans="5:36" s="2" customFormat="1">
      <c r="E541" s="33"/>
      <c r="N541" s="107"/>
      <c r="O541" s="199"/>
      <c r="P541" s="3"/>
      <c r="Q541" s="3"/>
      <c r="R541" s="3"/>
      <c r="S541" s="3"/>
      <c r="T541" s="3"/>
      <c r="U541" s="3"/>
      <c r="V541" s="3"/>
      <c r="W541" s="3"/>
      <c r="X541" s="3"/>
      <c r="Y541" s="3"/>
      <c r="Z541" s="3"/>
      <c r="AA541" s="3"/>
      <c r="AB541" s="3"/>
      <c r="AC541" s="3"/>
      <c r="AD541" s="3"/>
      <c r="AE541" s="3"/>
      <c r="AF541" s="3"/>
      <c r="AG541" s="3"/>
      <c r="AH541" s="3"/>
      <c r="AI541" s="3"/>
      <c r="AJ541" s="3"/>
    </row>
    <row r="542" spans="5:36" s="2" customFormat="1">
      <c r="E542" s="33"/>
      <c r="N542" s="107"/>
      <c r="O542" s="199"/>
      <c r="P542" s="3"/>
      <c r="Q542" s="3"/>
      <c r="R542" s="3"/>
      <c r="S542" s="3"/>
      <c r="T542" s="3"/>
      <c r="U542" s="3"/>
      <c r="V542" s="3"/>
      <c r="W542" s="3"/>
      <c r="X542" s="3"/>
      <c r="Y542" s="3"/>
      <c r="Z542" s="3"/>
      <c r="AA542" s="3"/>
      <c r="AB542" s="3"/>
      <c r="AC542" s="3"/>
      <c r="AD542" s="3"/>
      <c r="AE542" s="3"/>
      <c r="AF542" s="3"/>
      <c r="AG542" s="3"/>
      <c r="AH542" s="3"/>
      <c r="AI542" s="3"/>
      <c r="AJ542" s="3"/>
    </row>
    <row r="543" spans="5:36" s="2" customFormat="1">
      <c r="E543" s="33"/>
      <c r="N543" s="107"/>
      <c r="O543" s="199"/>
      <c r="P543" s="3"/>
      <c r="Q543" s="3"/>
      <c r="R543" s="3"/>
      <c r="S543" s="3"/>
      <c r="T543" s="3"/>
      <c r="U543" s="3"/>
      <c r="V543" s="3"/>
      <c r="W543" s="3"/>
      <c r="X543" s="3"/>
      <c r="Y543" s="3"/>
      <c r="Z543" s="3"/>
      <c r="AA543" s="3"/>
      <c r="AB543" s="3"/>
      <c r="AC543" s="3"/>
      <c r="AD543" s="3"/>
      <c r="AE543" s="3"/>
      <c r="AF543" s="3"/>
      <c r="AG543" s="3"/>
      <c r="AH543" s="3"/>
      <c r="AI543" s="3"/>
      <c r="AJ543" s="3"/>
    </row>
    <row r="544" spans="5:36" s="2" customFormat="1">
      <c r="E544" s="33"/>
      <c r="N544" s="107"/>
      <c r="O544" s="199"/>
      <c r="P544" s="3"/>
      <c r="Q544" s="3"/>
      <c r="R544" s="3"/>
      <c r="S544" s="3"/>
      <c r="T544" s="3"/>
      <c r="U544" s="3"/>
      <c r="V544" s="3"/>
      <c r="W544" s="3"/>
      <c r="X544" s="3"/>
      <c r="Y544" s="3"/>
      <c r="Z544" s="3"/>
      <c r="AA544" s="3"/>
      <c r="AB544" s="3"/>
      <c r="AC544" s="3"/>
      <c r="AD544" s="3"/>
      <c r="AE544" s="3"/>
      <c r="AF544" s="3"/>
      <c r="AG544" s="3"/>
      <c r="AH544" s="3"/>
      <c r="AI544" s="3"/>
      <c r="AJ544" s="3"/>
    </row>
    <row r="545" spans="5:36" s="2" customFormat="1">
      <c r="E545" s="33"/>
      <c r="N545" s="107"/>
      <c r="O545" s="199"/>
      <c r="P545" s="3"/>
      <c r="Q545" s="3"/>
      <c r="R545" s="3"/>
      <c r="S545" s="3"/>
      <c r="T545" s="3"/>
      <c r="U545" s="3"/>
      <c r="V545" s="3"/>
      <c r="W545" s="3"/>
      <c r="X545" s="3"/>
      <c r="Y545" s="3"/>
      <c r="Z545" s="3"/>
      <c r="AA545" s="3"/>
      <c r="AB545" s="3"/>
      <c r="AC545" s="3"/>
      <c r="AD545" s="3"/>
      <c r="AE545" s="3"/>
      <c r="AF545" s="3"/>
      <c r="AG545" s="3"/>
      <c r="AH545" s="3"/>
      <c r="AI545" s="3"/>
      <c r="AJ545" s="3"/>
    </row>
    <row r="546" spans="5:36" s="2" customFormat="1">
      <c r="E546" s="33"/>
      <c r="N546" s="107"/>
      <c r="O546" s="199"/>
      <c r="P546" s="3"/>
      <c r="Q546" s="3"/>
      <c r="R546" s="3"/>
      <c r="S546" s="3"/>
      <c r="T546" s="3"/>
      <c r="U546" s="3"/>
      <c r="V546" s="3"/>
      <c r="W546" s="3"/>
      <c r="X546" s="3"/>
      <c r="Y546" s="3"/>
      <c r="Z546" s="3"/>
      <c r="AA546" s="3"/>
      <c r="AB546" s="3"/>
      <c r="AC546" s="3"/>
      <c r="AD546" s="3"/>
      <c r="AE546" s="3"/>
      <c r="AF546" s="3"/>
      <c r="AG546" s="3"/>
      <c r="AH546" s="3"/>
      <c r="AI546" s="3"/>
      <c r="AJ546" s="3"/>
    </row>
    <row r="547" spans="5:36" s="2" customFormat="1">
      <c r="E547" s="33"/>
      <c r="N547" s="107"/>
      <c r="O547" s="199"/>
      <c r="P547" s="3"/>
      <c r="Q547" s="3"/>
      <c r="R547" s="3"/>
      <c r="S547" s="3"/>
      <c r="T547" s="3"/>
      <c r="U547" s="3"/>
      <c r="V547" s="3"/>
      <c r="W547" s="3"/>
      <c r="X547" s="3"/>
      <c r="Y547" s="3"/>
      <c r="Z547" s="3"/>
      <c r="AA547" s="3"/>
      <c r="AB547" s="3"/>
      <c r="AC547" s="3"/>
      <c r="AD547" s="3"/>
      <c r="AE547" s="3"/>
      <c r="AF547" s="3"/>
      <c r="AG547" s="3"/>
      <c r="AH547" s="3"/>
      <c r="AI547" s="3"/>
      <c r="AJ547" s="3"/>
    </row>
    <row r="548" spans="5:36" s="2" customFormat="1">
      <c r="E548" s="33"/>
      <c r="N548" s="107"/>
      <c r="O548" s="199"/>
      <c r="P548" s="3"/>
      <c r="Q548" s="3"/>
      <c r="R548" s="3"/>
      <c r="S548" s="3"/>
      <c r="T548" s="3"/>
      <c r="U548" s="3"/>
      <c r="V548" s="3"/>
      <c r="W548" s="3"/>
      <c r="X548" s="3"/>
      <c r="Y548" s="3"/>
      <c r="Z548" s="3"/>
      <c r="AA548" s="3"/>
      <c r="AB548" s="3"/>
      <c r="AC548" s="3"/>
      <c r="AD548" s="3"/>
      <c r="AE548" s="3"/>
      <c r="AF548" s="3"/>
      <c r="AG548" s="3"/>
      <c r="AH548" s="3"/>
      <c r="AI548" s="3"/>
      <c r="AJ548" s="3"/>
    </row>
    <row r="549" spans="5:36" s="2" customFormat="1">
      <c r="E549" s="33"/>
      <c r="N549" s="107"/>
      <c r="O549" s="199"/>
      <c r="P549" s="3"/>
      <c r="Q549" s="3"/>
      <c r="R549" s="3"/>
      <c r="S549" s="3"/>
      <c r="T549" s="3"/>
      <c r="U549" s="3"/>
      <c r="V549" s="3"/>
      <c r="W549" s="3"/>
      <c r="X549" s="3"/>
      <c r="Y549" s="3"/>
      <c r="Z549" s="3"/>
      <c r="AA549" s="3"/>
      <c r="AB549" s="3"/>
      <c r="AC549" s="3"/>
      <c r="AD549" s="3"/>
      <c r="AE549" s="3"/>
      <c r="AF549" s="3"/>
      <c r="AG549" s="3"/>
      <c r="AH549" s="3"/>
      <c r="AI549" s="3"/>
      <c r="AJ549" s="3"/>
    </row>
    <row r="550" spans="5:36" s="2" customFormat="1">
      <c r="E550" s="33"/>
      <c r="N550" s="107"/>
      <c r="O550" s="199"/>
      <c r="P550" s="3"/>
      <c r="Q550" s="3"/>
      <c r="R550" s="3"/>
      <c r="S550" s="3"/>
      <c r="T550" s="3"/>
      <c r="U550" s="3"/>
      <c r="V550" s="3"/>
      <c r="W550" s="3"/>
      <c r="X550" s="3"/>
      <c r="Y550" s="3"/>
      <c r="Z550" s="3"/>
      <c r="AA550" s="3"/>
      <c r="AB550" s="3"/>
      <c r="AC550" s="3"/>
      <c r="AD550" s="3"/>
      <c r="AE550" s="3"/>
      <c r="AF550" s="3"/>
      <c r="AG550" s="3"/>
      <c r="AH550" s="3"/>
      <c r="AI550" s="3"/>
      <c r="AJ550" s="3"/>
    </row>
    <row r="551" spans="5:36" s="2" customFormat="1">
      <c r="E551" s="33"/>
      <c r="N551" s="107"/>
      <c r="O551" s="199"/>
      <c r="P551" s="3"/>
      <c r="Q551" s="3"/>
      <c r="R551" s="3"/>
      <c r="S551" s="3"/>
      <c r="T551" s="3"/>
      <c r="U551" s="3"/>
      <c r="V551" s="3"/>
      <c r="W551" s="3"/>
      <c r="X551" s="3"/>
      <c r="Y551" s="3"/>
      <c r="Z551" s="3"/>
      <c r="AA551" s="3"/>
      <c r="AB551" s="3"/>
      <c r="AC551" s="3"/>
      <c r="AD551" s="3"/>
      <c r="AE551" s="3"/>
      <c r="AF551" s="3"/>
      <c r="AG551" s="3"/>
      <c r="AH551" s="3"/>
      <c r="AI551" s="3"/>
      <c r="AJ551" s="3"/>
    </row>
    <row r="552" spans="5:36" s="2" customFormat="1">
      <c r="E552" s="33"/>
      <c r="N552" s="107"/>
      <c r="O552" s="199"/>
      <c r="P552" s="3"/>
      <c r="Q552" s="3"/>
      <c r="R552" s="3"/>
      <c r="S552" s="3"/>
      <c r="T552" s="3"/>
      <c r="U552" s="3"/>
      <c r="V552" s="3"/>
      <c r="W552" s="3"/>
      <c r="X552" s="3"/>
      <c r="Y552" s="3"/>
      <c r="Z552" s="3"/>
      <c r="AA552" s="3"/>
      <c r="AB552" s="3"/>
      <c r="AC552" s="3"/>
      <c r="AD552" s="3"/>
      <c r="AE552" s="3"/>
      <c r="AF552" s="3"/>
      <c r="AG552" s="3"/>
      <c r="AH552" s="3"/>
      <c r="AI552" s="3"/>
      <c r="AJ552" s="3"/>
    </row>
    <row r="553" spans="5:36" s="2" customFormat="1">
      <c r="E553" s="33"/>
      <c r="N553" s="107"/>
      <c r="O553" s="199"/>
      <c r="P553" s="3"/>
      <c r="Q553" s="3"/>
      <c r="R553" s="3"/>
      <c r="S553" s="3"/>
      <c r="T553" s="3"/>
      <c r="U553" s="3"/>
      <c r="V553" s="3"/>
      <c r="W553" s="3"/>
      <c r="X553" s="3"/>
      <c r="Y553" s="3"/>
      <c r="Z553" s="3"/>
      <c r="AA553" s="3"/>
      <c r="AB553" s="3"/>
      <c r="AC553" s="3"/>
      <c r="AD553" s="3"/>
      <c r="AE553" s="3"/>
      <c r="AF553" s="3"/>
      <c r="AG553" s="3"/>
      <c r="AH553" s="3"/>
      <c r="AI553" s="3"/>
      <c r="AJ553" s="3"/>
    </row>
    <row r="554" spans="5:36" s="2" customFormat="1">
      <c r="E554" s="33"/>
      <c r="N554" s="107"/>
      <c r="O554" s="199"/>
      <c r="P554" s="3"/>
      <c r="Q554" s="3"/>
      <c r="R554" s="3"/>
      <c r="S554" s="3"/>
      <c r="T554" s="3"/>
      <c r="U554" s="3"/>
      <c r="V554" s="3"/>
      <c r="W554" s="3"/>
      <c r="X554" s="3"/>
      <c r="Y554" s="3"/>
      <c r="Z554" s="3"/>
      <c r="AA554" s="3"/>
      <c r="AB554" s="3"/>
      <c r="AC554" s="3"/>
      <c r="AD554" s="3"/>
      <c r="AE554" s="3"/>
      <c r="AF554" s="3"/>
      <c r="AG554" s="3"/>
      <c r="AH554" s="3"/>
      <c r="AI554" s="3"/>
      <c r="AJ554" s="3"/>
    </row>
    <row r="555" spans="5:36" s="2" customFormat="1">
      <c r="E555" s="33"/>
      <c r="N555" s="107"/>
      <c r="O555" s="199"/>
      <c r="P555" s="3"/>
      <c r="Q555" s="3"/>
      <c r="R555" s="3"/>
      <c r="S555" s="3"/>
      <c r="T555" s="3"/>
      <c r="U555" s="3"/>
      <c r="V555" s="3"/>
      <c r="W555" s="3"/>
      <c r="X555" s="3"/>
      <c r="Y555" s="3"/>
      <c r="Z555" s="3"/>
      <c r="AA555" s="3"/>
      <c r="AB555" s="3"/>
      <c r="AC555" s="3"/>
      <c r="AD555" s="3"/>
      <c r="AE555" s="3"/>
      <c r="AF555" s="3"/>
      <c r="AG555" s="3"/>
      <c r="AH555" s="3"/>
      <c r="AI555" s="3"/>
      <c r="AJ555" s="3"/>
    </row>
    <row r="556" spans="5:36" s="2" customFormat="1">
      <c r="E556" s="33"/>
      <c r="N556" s="107"/>
      <c r="O556" s="199"/>
      <c r="P556" s="3"/>
      <c r="Q556" s="3"/>
      <c r="R556" s="3"/>
      <c r="S556" s="3"/>
      <c r="T556" s="3"/>
      <c r="U556" s="3"/>
      <c r="V556" s="3"/>
      <c r="W556" s="3"/>
      <c r="X556" s="3"/>
      <c r="Y556" s="3"/>
      <c r="Z556" s="3"/>
      <c r="AA556" s="3"/>
      <c r="AB556" s="3"/>
      <c r="AC556" s="3"/>
      <c r="AD556" s="3"/>
      <c r="AE556" s="3"/>
      <c r="AF556" s="3"/>
      <c r="AG556" s="3"/>
      <c r="AH556" s="3"/>
      <c r="AI556" s="3"/>
      <c r="AJ556" s="3"/>
    </row>
    <row r="557" spans="5:36" s="2" customFormat="1">
      <c r="E557" s="33"/>
      <c r="N557" s="107"/>
      <c r="O557" s="199"/>
      <c r="P557" s="3"/>
      <c r="Q557" s="3"/>
      <c r="R557" s="3"/>
      <c r="S557" s="3"/>
      <c r="T557" s="3"/>
      <c r="U557" s="3"/>
      <c r="V557" s="3"/>
      <c r="W557" s="3"/>
      <c r="X557" s="3"/>
      <c r="Y557" s="3"/>
      <c r="Z557" s="3"/>
      <c r="AA557" s="3"/>
      <c r="AB557" s="3"/>
      <c r="AC557" s="3"/>
      <c r="AD557" s="3"/>
      <c r="AE557" s="3"/>
      <c r="AF557" s="3"/>
      <c r="AG557" s="3"/>
      <c r="AH557" s="3"/>
      <c r="AI557" s="3"/>
      <c r="AJ557" s="3"/>
    </row>
    <row r="558" spans="5:36" s="2" customFormat="1">
      <c r="E558" s="33"/>
      <c r="N558" s="107"/>
      <c r="O558" s="199"/>
      <c r="P558" s="3"/>
      <c r="Q558" s="3"/>
      <c r="R558" s="3"/>
      <c r="S558" s="3"/>
      <c r="T558" s="3"/>
      <c r="U558" s="3"/>
      <c r="V558" s="3"/>
      <c r="W558" s="3"/>
      <c r="X558" s="3"/>
      <c r="Y558" s="3"/>
      <c r="Z558" s="3"/>
      <c r="AA558" s="3"/>
      <c r="AB558" s="3"/>
      <c r="AC558" s="3"/>
      <c r="AD558" s="3"/>
      <c r="AE558" s="3"/>
      <c r="AF558" s="3"/>
      <c r="AG558" s="3"/>
      <c r="AH558" s="3"/>
      <c r="AI558" s="3"/>
      <c r="AJ558" s="3"/>
    </row>
    <row r="559" spans="5:36" s="2" customFormat="1">
      <c r="E559" s="33"/>
      <c r="N559" s="107"/>
      <c r="O559" s="199"/>
      <c r="P559" s="3"/>
      <c r="Q559" s="3"/>
      <c r="R559" s="3"/>
      <c r="S559" s="3"/>
      <c r="T559" s="3"/>
      <c r="U559" s="3"/>
      <c r="V559" s="3"/>
      <c r="W559" s="3"/>
      <c r="X559" s="3"/>
      <c r="Y559" s="3"/>
      <c r="Z559" s="3"/>
      <c r="AA559" s="3"/>
      <c r="AB559" s="3"/>
      <c r="AC559" s="3"/>
      <c r="AD559" s="3"/>
      <c r="AE559" s="3"/>
      <c r="AF559" s="3"/>
      <c r="AG559" s="3"/>
      <c r="AH559" s="3"/>
      <c r="AI559" s="3"/>
      <c r="AJ559" s="3"/>
    </row>
    <row r="560" spans="5:36" s="2" customFormat="1">
      <c r="E560" s="33"/>
      <c r="N560" s="107"/>
      <c r="O560" s="199"/>
      <c r="P560" s="3"/>
      <c r="Q560" s="3"/>
      <c r="R560" s="3"/>
      <c r="S560" s="3"/>
      <c r="T560" s="3"/>
      <c r="U560" s="3"/>
      <c r="V560" s="3"/>
      <c r="W560" s="3"/>
      <c r="X560" s="3"/>
      <c r="Y560" s="3"/>
      <c r="Z560" s="3"/>
      <c r="AA560" s="3"/>
      <c r="AB560" s="3"/>
      <c r="AC560" s="3"/>
      <c r="AD560" s="3"/>
      <c r="AE560" s="3"/>
      <c r="AF560" s="3"/>
      <c r="AG560" s="3"/>
      <c r="AH560" s="3"/>
      <c r="AI560" s="3"/>
      <c r="AJ560" s="3"/>
    </row>
    <row r="561" spans="5:36" s="2" customFormat="1">
      <c r="E561" s="33"/>
      <c r="N561" s="107"/>
      <c r="O561" s="199"/>
      <c r="P561" s="3"/>
      <c r="Q561" s="3"/>
      <c r="R561" s="3"/>
      <c r="S561" s="3"/>
      <c r="T561" s="3"/>
      <c r="U561" s="3"/>
      <c r="V561" s="3"/>
      <c r="W561" s="3"/>
      <c r="X561" s="3"/>
      <c r="Y561" s="3"/>
      <c r="Z561" s="3"/>
      <c r="AA561" s="3"/>
      <c r="AB561" s="3"/>
      <c r="AC561" s="3"/>
      <c r="AD561" s="3"/>
      <c r="AE561" s="3"/>
      <c r="AF561" s="3"/>
      <c r="AG561" s="3"/>
      <c r="AH561" s="3"/>
      <c r="AI561" s="3"/>
      <c r="AJ561" s="3"/>
    </row>
    <row r="562" spans="5:36" s="2" customFormat="1">
      <c r="E562" s="33"/>
      <c r="N562" s="107"/>
      <c r="O562" s="199"/>
      <c r="P562" s="3"/>
      <c r="Q562" s="3"/>
      <c r="R562" s="3"/>
      <c r="S562" s="3"/>
      <c r="T562" s="3"/>
      <c r="U562" s="3"/>
      <c r="V562" s="3"/>
      <c r="W562" s="3"/>
      <c r="X562" s="3"/>
      <c r="Y562" s="3"/>
      <c r="Z562" s="3"/>
      <c r="AA562" s="3"/>
      <c r="AB562" s="3"/>
      <c r="AC562" s="3"/>
      <c r="AD562" s="3"/>
      <c r="AE562" s="3"/>
      <c r="AF562" s="3"/>
      <c r="AG562" s="3"/>
      <c r="AH562" s="3"/>
      <c r="AI562" s="3"/>
      <c r="AJ562" s="3"/>
    </row>
    <row r="563" spans="5:36" s="2" customFormat="1">
      <c r="E563" s="33"/>
      <c r="N563" s="107"/>
      <c r="O563" s="199"/>
      <c r="P563" s="3"/>
      <c r="Q563" s="3"/>
      <c r="R563" s="3"/>
      <c r="S563" s="3"/>
      <c r="T563" s="3"/>
      <c r="U563" s="3"/>
      <c r="V563" s="3"/>
      <c r="W563" s="3"/>
      <c r="X563" s="3"/>
      <c r="Y563" s="3"/>
      <c r="Z563" s="3"/>
      <c r="AA563" s="3"/>
      <c r="AB563" s="3"/>
      <c r="AC563" s="3"/>
      <c r="AD563" s="3"/>
      <c r="AE563" s="3"/>
      <c r="AF563" s="3"/>
      <c r="AG563" s="3"/>
      <c r="AH563" s="3"/>
      <c r="AI563" s="3"/>
      <c r="AJ563" s="3"/>
    </row>
    <row r="564" spans="5:36" s="2" customFormat="1">
      <c r="E564" s="33"/>
      <c r="N564" s="107"/>
      <c r="O564" s="199"/>
      <c r="P564" s="3"/>
      <c r="Q564" s="3"/>
      <c r="R564" s="3"/>
      <c r="S564" s="3"/>
      <c r="T564" s="3"/>
      <c r="U564" s="3"/>
      <c r="V564" s="3"/>
      <c r="W564" s="3"/>
      <c r="X564" s="3"/>
      <c r="Y564" s="3"/>
      <c r="Z564" s="3"/>
      <c r="AA564" s="3"/>
      <c r="AB564" s="3"/>
      <c r="AC564" s="3"/>
      <c r="AD564" s="3"/>
      <c r="AE564" s="3"/>
      <c r="AF564" s="3"/>
      <c r="AG564" s="3"/>
      <c r="AH564" s="3"/>
      <c r="AI564" s="3"/>
      <c r="AJ564" s="3"/>
    </row>
    <row r="565" spans="5:36" s="2" customFormat="1">
      <c r="E565" s="33"/>
      <c r="N565" s="107"/>
      <c r="O565" s="199"/>
      <c r="P565" s="3"/>
      <c r="Q565" s="3"/>
      <c r="R565" s="3"/>
      <c r="S565" s="3"/>
      <c r="T565" s="3"/>
      <c r="U565" s="3"/>
      <c r="V565" s="3"/>
      <c r="W565" s="3"/>
      <c r="X565" s="3"/>
      <c r="Y565" s="3"/>
      <c r="Z565" s="3"/>
      <c r="AA565" s="3"/>
      <c r="AB565" s="3"/>
      <c r="AC565" s="3"/>
      <c r="AD565" s="3"/>
      <c r="AE565" s="3"/>
      <c r="AF565" s="3"/>
      <c r="AG565" s="3"/>
      <c r="AH565" s="3"/>
      <c r="AI565" s="3"/>
      <c r="AJ565" s="3"/>
    </row>
    <row r="566" spans="5:36" s="2" customFormat="1">
      <c r="E566" s="33"/>
      <c r="N566" s="107"/>
      <c r="O566" s="199"/>
      <c r="P566" s="3"/>
      <c r="Q566" s="3"/>
      <c r="R566" s="3"/>
      <c r="S566" s="3"/>
      <c r="T566" s="3"/>
      <c r="U566" s="3"/>
      <c r="V566" s="3"/>
      <c r="W566" s="3"/>
      <c r="X566" s="3"/>
      <c r="Y566" s="3"/>
      <c r="Z566" s="3"/>
      <c r="AA566" s="3"/>
      <c r="AB566" s="3"/>
      <c r="AC566" s="3"/>
      <c r="AD566" s="3"/>
      <c r="AE566" s="3"/>
      <c r="AF566" s="3"/>
      <c r="AG566" s="3"/>
      <c r="AH566" s="3"/>
      <c r="AI566" s="3"/>
      <c r="AJ566" s="3"/>
    </row>
    <row r="567" spans="5:36" s="2" customFormat="1">
      <c r="E567" s="33"/>
      <c r="N567" s="107"/>
      <c r="O567" s="199"/>
      <c r="P567" s="3"/>
      <c r="Q567" s="3"/>
      <c r="R567" s="3"/>
      <c r="S567" s="3"/>
      <c r="T567" s="3"/>
      <c r="U567" s="3"/>
      <c r="V567" s="3"/>
      <c r="W567" s="3"/>
      <c r="X567" s="3"/>
      <c r="Y567" s="3"/>
      <c r="Z567" s="3"/>
      <c r="AA567" s="3"/>
      <c r="AB567" s="3"/>
      <c r="AC567" s="3"/>
      <c r="AD567" s="3"/>
      <c r="AE567" s="3"/>
      <c r="AF567" s="3"/>
      <c r="AG567" s="3"/>
      <c r="AH567" s="3"/>
      <c r="AI567" s="3"/>
      <c r="AJ567" s="3"/>
    </row>
    <row r="568" spans="5:36" s="2" customFormat="1">
      <c r="E568" s="33"/>
      <c r="N568" s="107"/>
      <c r="O568" s="199"/>
      <c r="P568" s="3"/>
      <c r="Q568" s="3"/>
      <c r="R568" s="3"/>
      <c r="S568" s="3"/>
      <c r="T568" s="3"/>
      <c r="U568" s="3"/>
      <c r="V568" s="3"/>
      <c r="W568" s="3"/>
      <c r="X568" s="3"/>
      <c r="Y568" s="3"/>
      <c r="Z568" s="3"/>
      <c r="AA568" s="3"/>
      <c r="AB568" s="3"/>
      <c r="AC568" s="3"/>
      <c r="AD568" s="3"/>
      <c r="AE568" s="3"/>
      <c r="AF568" s="3"/>
      <c r="AG568" s="3"/>
      <c r="AH568" s="3"/>
      <c r="AI568" s="3"/>
      <c r="AJ568" s="3"/>
    </row>
    <row r="569" spans="5:36" s="2" customFormat="1">
      <c r="E569" s="33"/>
      <c r="N569" s="107"/>
      <c r="O569" s="199"/>
      <c r="P569" s="3"/>
      <c r="Q569" s="3"/>
      <c r="R569" s="3"/>
      <c r="S569" s="3"/>
      <c r="T569" s="3"/>
      <c r="U569" s="3"/>
      <c r="V569" s="3"/>
      <c r="W569" s="3"/>
      <c r="X569" s="3"/>
      <c r="Y569" s="3"/>
      <c r="Z569" s="3"/>
      <c r="AA569" s="3"/>
      <c r="AB569" s="3"/>
      <c r="AC569" s="3"/>
      <c r="AD569" s="3"/>
      <c r="AE569" s="3"/>
      <c r="AF569" s="3"/>
      <c r="AG569" s="3"/>
      <c r="AH569" s="3"/>
      <c r="AI569" s="3"/>
      <c r="AJ569" s="3"/>
    </row>
    <row r="570" spans="5:36" s="2" customFormat="1">
      <c r="E570" s="33"/>
      <c r="N570" s="107"/>
      <c r="O570" s="199"/>
      <c r="P570" s="3"/>
      <c r="Q570" s="3"/>
      <c r="R570" s="3"/>
      <c r="S570" s="3"/>
      <c r="T570" s="3"/>
      <c r="U570" s="3"/>
      <c r="V570" s="3"/>
      <c r="W570" s="3"/>
      <c r="X570" s="3"/>
      <c r="Y570" s="3"/>
      <c r="Z570" s="3"/>
      <c r="AA570" s="3"/>
      <c r="AB570" s="3"/>
      <c r="AC570" s="3"/>
      <c r="AD570" s="3"/>
      <c r="AE570" s="3"/>
      <c r="AF570" s="3"/>
      <c r="AG570" s="3"/>
      <c r="AH570" s="3"/>
      <c r="AI570" s="3"/>
      <c r="AJ570" s="3"/>
    </row>
    <row r="571" spans="5:36" s="2" customFormat="1">
      <c r="E571" s="33"/>
      <c r="N571" s="107"/>
      <c r="O571" s="199"/>
      <c r="P571" s="3"/>
      <c r="Q571" s="3"/>
      <c r="R571" s="3"/>
      <c r="S571" s="3"/>
      <c r="T571" s="3"/>
      <c r="U571" s="3"/>
      <c r="V571" s="3"/>
      <c r="W571" s="3"/>
      <c r="X571" s="3"/>
      <c r="Y571" s="3"/>
      <c r="Z571" s="3"/>
      <c r="AA571" s="3"/>
      <c r="AB571" s="3"/>
      <c r="AC571" s="3"/>
      <c r="AD571" s="3"/>
      <c r="AE571" s="3"/>
      <c r="AF571" s="3"/>
      <c r="AG571" s="3"/>
      <c r="AH571" s="3"/>
      <c r="AI571" s="3"/>
      <c r="AJ571" s="3"/>
    </row>
    <row r="572" spans="5:36" s="2" customFormat="1">
      <c r="E572" s="33"/>
      <c r="N572" s="107"/>
      <c r="O572" s="199"/>
      <c r="P572" s="3"/>
      <c r="Q572" s="3"/>
      <c r="R572" s="3"/>
      <c r="S572" s="3"/>
      <c r="T572" s="3"/>
      <c r="U572" s="3"/>
      <c r="V572" s="3"/>
      <c r="W572" s="3"/>
      <c r="X572" s="3"/>
      <c r="Y572" s="3"/>
      <c r="Z572" s="3"/>
      <c r="AA572" s="3"/>
      <c r="AB572" s="3"/>
      <c r="AC572" s="3"/>
      <c r="AD572" s="3"/>
      <c r="AE572" s="3"/>
      <c r="AF572" s="3"/>
      <c r="AG572" s="3"/>
      <c r="AH572" s="3"/>
      <c r="AI572" s="3"/>
      <c r="AJ572" s="3"/>
    </row>
    <row r="573" spans="5:36" s="2" customFormat="1">
      <c r="E573" s="33"/>
      <c r="N573" s="107"/>
      <c r="O573" s="199"/>
      <c r="P573" s="3"/>
      <c r="Q573" s="3"/>
      <c r="R573" s="3"/>
      <c r="S573" s="3"/>
      <c r="T573" s="3"/>
      <c r="U573" s="3"/>
      <c r="V573" s="3"/>
      <c r="W573" s="3"/>
      <c r="X573" s="3"/>
      <c r="Y573" s="3"/>
      <c r="Z573" s="3"/>
      <c r="AA573" s="3"/>
      <c r="AB573" s="3"/>
      <c r="AC573" s="3"/>
      <c r="AD573" s="3"/>
      <c r="AE573" s="3"/>
      <c r="AF573" s="3"/>
      <c r="AG573" s="3"/>
      <c r="AH573" s="3"/>
      <c r="AI573" s="3"/>
      <c r="AJ573" s="3"/>
    </row>
    <row r="574" spans="5:36" s="2" customFormat="1">
      <c r="E574" s="33"/>
      <c r="N574" s="107"/>
      <c r="O574" s="199"/>
      <c r="P574" s="3"/>
      <c r="Q574" s="3"/>
      <c r="R574" s="3"/>
      <c r="S574" s="3"/>
      <c r="T574" s="3"/>
      <c r="U574" s="3"/>
      <c r="V574" s="3"/>
      <c r="W574" s="3"/>
      <c r="X574" s="3"/>
      <c r="Y574" s="3"/>
      <c r="Z574" s="3"/>
      <c r="AA574" s="3"/>
      <c r="AB574" s="3"/>
      <c r="AC574" s="3"/>
      <c r="AD574" s="3"/>
      <c r="AE574" s="3"/>
      <c r="AF574" s="3"/>
      <c r="AG574" s="3"/>
      <c r="AH574" s="3"/>
      <c r="AI574" s="3"/>
      <c r="AJ574" s="3"/>
    </row>
    <row r="575" spans="5:36" s="2" customFormat="1">
      <c r="E575" s="33"/>
      <c r="N575" s="107"/>
      <c r="O575" s="199"/>
      <c r="P575" s="3"/>
      <c r="Q575" s="3"/>
      <c r="R575" s="3"/>
      <c r="S575" s="3"/>
      <c r="T575" s="3"/>
      <c r="U575" s="3"/>
      <c r="V575" s="3"/>
      <c r="W575" s="3"/>
      <c r="X575" s="3"/>
      <c r="Y575" s="3"/>
      <c r="Z575" s="3"/>
      <c r="AA575" s="3"/>
      <c r="AB575" s="3"/>
      <c r="AC575" s="3"/>
      <c r="AD575" s="3"/>
      <c r="AE575" s="3"/>
      <c r="AF575" s="3"/>
      <c r="AG575" s="3"/>
      <c r="AH575" s="3"/>
      <c r="AI575" s="3"/>
      <c r="AJ575" s="3"/>
    </row>
    <row r="576" spans="5:36" s="2" customFormat="1">
      <c r="E576" s="33"/>
      <c r="N576" s="107"/>
      <c r="O576" s="199"/>
      <c r="P576" s="3"/>
      <c r="Q576" s="3"/>
      <c r="R576" s="3"/>
      <c r="S576" s="3"/>
      <c r="T576" s="3"/>
      <c r="U576" s="3"/>
      <c r="V576" s="3"/>
      <c r="W576" s="3"/>
      <c r="X576" s="3"/>
      <c r="Y576" s="3"/>
      <c r="Z576" s="3"/>
      <c r="AA576" s="3"/>
      <c r="AB576" s="3"/>
      <c r="AC576" s="3"/>
      <c r="AD576" s="3"/>
      <c r="AE576" s="3"/>
      <c r="AF576" s="3"/>
      <c r="AG576" s="3"/>
      <c r="AH576" s="3"/>
      <c r="AI576" s="3"/>
      <c r="AJ576" s="3"/>
    </row>
    <row r="577" spans="5:36" s="2" customFormat="1">
      <c r="E577" s="33"/>
      <c r="N577" s="107"/>
      <c r="O577" s="199"/>
      <c r="P577" s="3"/>
      <c r="Q577" s="3"/>
      <c r="R577" s="3"/>
      <c r="S577" s="3"/>
      <c r="T577" s="3"/>
      <c r="U577" s="3"/>
      <c r="V577" s="3"/>
      <c r="W577" s="3"/>
      <c r="X577" s="3"/>
      <c r="Y577" s="3"/>
      <c r="Z577" s="3"/>
      <c r="AA577" s="3"/>
      <c r="AB577" s="3"/>
      <c r="AC577" s="3"/>
      <c r="AD577" s="3"/>
      <c r="AE577" s="3"/>
      <c r="AF577" s="3"/>
      <c r="AG577" s="3"/>
      <c r="AH577" s="3"/>
      <c r="AI577" s="3"/>
      <c r="AJ577" s="3"/>
    </row>
    <row r="578" spans="5:36" s="2" customFormat="1">
      <c r="E578" s="33"/>
      <c r="N578" s="107"/>
      <c r="O578" s="199"/>
      <c r="P578" s="3"/>
      <c r="Q578" s="3"/>
      <c r="R578" s="3"/>
      <c r="S578" s="3"/>
      <c r="T578" s="3"/>
      <c r="U578" s="3"/>
      <c r="V578" s="3"/>
      <c r="W578" s="3"/>
      <c r="X578" s="3"/>
      <c r="Y578" s="3"/>
      <c r="Z578" s="3"/>
      <c r="AA578" s="3"/>
      <c r="AB578" s="3"/>
      <c r="AC578" s="3"/>
      <c r="AD578" s="3"/>
      <c r="AE578" s="3"/>
      <c r="AF578" s="3"/>
      <c r="AG578" s="3"/>
      <c r="AH578" s="3"/>
      <c r="AI578" s="3"/>
      <c r="AJ578" s="3"/>
    </row>
    <row r="579" spans="5:36" s="2" customFormat="1">
      <c r="E579" s="33"/>
      <c r="N579" s="107"/>
      <c r="O579" s="199"/>
      <c r="P579" s="3"/>
      <c r="Q579" s="3"/>
      <c r="R579" s="3"/>
      <c r="S579" s="3"/>
      <c r="T579" s="3"/>
      <c r="U579" s="3"/>
      <c r="V579" s="3"/>
      <c r="W579" s="3"/>
      <c r="X579" s="3"/>
      <c r="Y579" s="3"/>
      <c r="Z579" s="3"/>
      <c r="AA579" s="3"/>
      <c r="AB579" s="3"/>
      <c r="AC579" s="3"/>
      <c r="AD579" s="3"/>
      <c r="AE579" s="3"/>
      <c r="AF579" s="3"/>
      <c r="AG579" s="3"/>
      <c r="AH579" s="3"/>
      <c r="AI579" s="3"/>
      <c r="AJ579" s="3"/>
    </row>
    <row r="580" spans="5:36" s="2" customFormat="1">
      <c r="E580" s="33"/>
      <c r="N580" s="107"/>
      <c r="O580" s="199"/>
      <c r="P580" s="3"/>
      <c r="Q580" s="3"/>
      <c r="R580" s="3"/>
      <c r="S580" s="3"/>
      <c r="T580" s="3"/>
      <c r="U580" s="3"/>
      <c r="V580" s="3"/>
      <c r="W580" s="3"/>
      <c r="X580" s="3"/>
      <c r="Y580" s="3"/>
      <c r="Z580" s="3"/>
      <c r="AA580" s="3"/>
      <c r="AB580" s="3"/>
      <c r="AC580" s="3"/>
      <c r="AD580" s="3"/>
      <c r="AE580" s="3"/>
      <c r="AF580" s="3"/>
      <c r="AG580" s="3"/>
      <c r="AH580" s="3"/>
      <c r="AI580" s="3"/>
      <c r="AJ580" s="3"/>
    </row>
    <row r="581" spans="5:36" s="2" customFormat="1">
      <c r="E581" s="33"/>
      <c r="N581" s="107"/>
      <c r="O581" s="199"/>
      <c r="P581" s="3"/>
      <c r="Q581" s="3"/>
      <c r="R581" s="3"/>
      <c r="S581" s="3"/>
      <c r="T581" s="3"/>
      <c r="U581" s="3"/>
      <c r="V581" s="3"/>
      <c r="W581" s="3"/>
      <c r="X581" s="3"/>
      <c r="Y581" s="3"/>
      <c r="Z581" s="3"/>
      <c r="AA581" s="3"/>
      <c r="AB581" s="3"/>
      <c r="AC581" s="3"/>
      <c r="AD581" s="3"/>
      <c r="AE581" s="3"/>
      <c r="AF581" s="3"/>
      <c r="AG581" s="3"/>
      <c r="AH581" s="3"/>
      <c r="AI581" s="3"/>
      <c r="AJ581" s="3"/>
    </row>
    <row r="582" spans="5:36" s="2" customFormat="1">
      <c r="E582" s="33"/>
      <c r="N582" s="107"/>
      <c r="O582" s="199"/>
      <c r="P582" s="3"/>
      <c r="Q582" s="3"/>
      <c r="R582" s="3"/>
      <c r="S582" s="3"/>
      <c r="T582" s="3"/>
      <c r="U582" s="3"/>
      <c r="V582" s="3"/>
      <c r="W582" s="3"/>
      <c r="X582" s="3"/>
      <c r="Y582" s="3"/>
      <c r="Z582" s="3"/>
      <c r="AA582" s="3"/>
      <c r="AB582" s="3"/>
      <c r="AC582" s="3"/>
      <c r="AD582" s="3"/>
      <c r="AE582" s="3"/>
      <c r="AF582" s="3"/>
      <c r="AG582" s="3"/>
      <c r="AH582" s="3"/>
      <c r="AI582" s="3"/>
      <c r="AJ582" s="3"/>
    </row>
    <row r="583" spans="5:36" s="2" customFormat="1">
      <c r="E583" s="33"/>
      <c r="N583" s="107"/>
      <c r="O583" s="199"/>
      <c r="P583" s="3"/>
      <c r="Q583" s="3"/>
      <c r="R583" s="3"/>
      <c r="S583" s="3"/>
      <c r="T583" s="3"/>
      <c r="U583" s="3"/>
      <c r="V583" s="3"/>
      <c r="W583" s="3"/>
      <c r="X583" s="3"/>
      <c r="Y583" s="3"/>
      <c r="Z583" s="3"/>
      <c r="AA583" s="3"/>
      <c r="AB583" s="3"/>
      <c r="AC583" s="3"/>
      <c r="AD583" s="3"/>
      <c r="AE583" s="3"/>
      <c r="AF583" s="3"/>
      <c r="AG583" s="3"/>
      <c r="AH583" s="3"/>
      <c r="AI583" s="3"/>
      <c r="AJ583" s="3"/>
    </row>
    <row r="584" spans="5:36" s="2" customFormat="1">
      <c r="E584" s="33"/>
      <c r="N584" s="107"/>
      <c r="O584" s="199"/>
      <c r="P584" s="3"/>
      <c r="Q584" s="3"/>
      <c r="R584" s="3"/>
      <c r="S584" s="3"/>
      <c r="T584" s="3"/>
      <c r="U584" s="3"/>
      <c r="V584" s="3"/>
      <c r="W584" s="3"/>
      <c r="X584" s="3"/>
      <c r="Y584" s="3"/>
      <c r="Z584" s="3"/>
      <c r="AA584" s="3"/>
      <c r="AB584" s="3"/>
      <c r="AC584" s="3"/>
      <c r="AD584" s="3"/>
      <c r="AE584" s="3"/>
      <c r="AF584" s="3"/>
      <c r="AG584" s="3"/>
      <c r="AH584" s="3"/>
      <c r="AI584" s="3"/>
      <c r="AJ584" s="3"/>
    </row>
    <row r="585" spans="5:36" s="2" customFormat="1">
      <c r="E585" s="33"/>
      <c r="N585" s="107"/>
      <c r="O585" s="199"/>
      <c r="P585" s="3"/>
      <c r="Q585" s="3"/>
      <c r="R585" s="3"/>
      <c r="S585" s="3"/>
      <c r="T585" s="3"/>
      <c r="U585" s="3"/>
      <c r="V585" s="3"/>
      <c r="W585" s="3"/>
      <c r="X585" s="3"/>
      <c r="Y585" s="3"/>
      <c r="Z585" s="3"/>
      <c r="AA585" s="3"/>
      <c r="AB585" s="3"/>
      <c r="AC585" s="3"/>
      <c r="AD585" s="3"/>
      <c r="AE585" s="3"/>
      <c r="AF585" s="3"/>
      <c r="AG585" s="3"/>
      <c r="AH585" s="3"/>
      <c r="AI585" s="3"/>
      <c r="AJ585" s="3"/>
    </row>
    <row r="586" spans="5:36" s="2" customFormat="1">
      <c r="E586" s="33"/>
      <c r="N586" s="107"/>
      <c r="O586" s="199"/>
      <c r="P586" s="3"/>
      <c r="Q586" s="3"/>
      <c r="R586" s="3"/>
      <c r="S586" s="3"/>
      <c r="T586" s="3"/>
      <c r="U586" s="3"/>
      <c r="V586" s="3"/>
      <c r="W586" s="3"/>
      <c r="X586" s="3"/>
      <c r="Y586" s="3"/>
      <c r="Z586" s="3"/>
      <c r="AA586" s="3"/>
      <c r="AB586" s="3"/>
      <c r="AC586" s="3"/>
      <c r="AD586" s="3"/>
      <c r="AE586" s="3"/>
      <c r="AF586" s="3"/>
      <c r="AG586" s="3"/>
      <c r="AH586" s="3"/>
      <c r="AI586" s="3"/>
      <c r="AJ586" s="3"/>
    </row>
    <row r="587" spans="5:36" s="2" customFormat="1">
      <c r="E587" s="33"/>
      <c r="N587" s="107"/>
      <c r="O587" s="199"/>
      <c r="P587" s="3"/>
      <c r="Q587" s="3"/>
      <c r="R587" s="3"/>
      <c r="S587" s="3"/>
      <c r="T587" s="3"/>
      <c r="U587" s="3"/>
      <c r="V587" s="3"/>
      <c r="W587" s="3"/>
      <c r="X587" s="3"/>
      <c r="Y587" s="3"/>
      <c r="Z587" s="3"/>
      <c r="AA587" s="3"/>
      <c r="AB587" s="3"/>
      <c r="AC587" s="3"/>
      <c r="AD587" s="3"/>
      <c r="AE587" s="3"/>
      <c r="AF587" s="3"/>
      <c r="AG587" s="3"/>
      <c r="AH587" s="3"/>
      <c r="AI587" s="3"/>
      <c r="AJ587" s="3"/>
    </row>
    <row r="588" spans="5:36" s="2" customFormat="1">
      <c r="E588" s="33"/>
      <c r="N588" s="107"/>
      <c r="O588" s="199"/>
      <c r="P588" s="3"/>
      <c r="Q588" s="3"/>
      <c r="R588" s="3"/>
      <c r="S588" s="3"/>
      <c r="T588" s="3"/>
      <c r="U588" s="3"/>
      <c r="V588" s="3"/>
      <c r="W588" s="3"/>
      <c r="X588" s="3"/>
      <c r="Y588" s="3"/>
      <c r="Z588" s="3"/>
      <c r="AA588" s="3"/>
      <c r="AB588" s="3"/>
      <c r="AC588" s="3"/>
      <c r="AD588" s="3"/>
      <c r="AE588" s="3"/>
      <c r="AF588" s="3"/>
      <c r="AG588" s="3"/>
      <c r="AH588" s="3"/>
      <c r="AI588" s="3"/>
      <c r="AJ588" s="3"/>
    </row>
    <row r="589" spans="5:36" s="2" customFormat="1">
      <c r="E589" s="33"/>
      <c r="N589" s="107"/>
      <c r="O589" s="199"/>
      <c r="P589" s="3"/>
      <c r="Q589" s="3"/>
      <c r="R589" s="3"/>
      <c r="S589" s="3"/>
      <c r="T589" s="3"/>
      <c r="U589" s="3"/>
      <c r="V589" s="3"/>
      <c r="W589" s="3"/>
      <c r="X589" s="3"/>
      <c r="Y589" s="3"/>
      <c r="Z589" s="3"/>
      <c r="AA589" s="3"/>
      <c r="AB589" s="3"/>
      <c r="AC589" s="3"/>
      <c r="AD589" s="3"/>
      <c r="AE589" s="3"/>
      <c r="AF589" s="3"/>
      <c r="AG589" s="3"/>
      <c r="AH589" s="3"/>
      <c r="AI589" s="3"/>
      <c r="AJ589" s="3"/>
    </row>
    <row r="590" spans="5:36" s="2" customFormat="1">
      <c r="E590" s="33"/>
      <c r="N590" s="107"/>
      <c r="O590" s="199"/>
      <c r="P590" s="3"/>
      <c r="Q590" s="3"/>
      <c r="R590" s="3"/>
      <c r="S590" s="3"/>
      <c r="T590" s="3"/>
      <c r="U590" s="3"/>
      <c r="V590" s="3"/>
      <c r="W590" s="3"/>
      <c r="X590" s="3"/>
      <c r="Y590" s="3"/>
      <c r="Z590" s="3"/>
      <c r="AA590" s="3"/>
      <c r="AB590" s="3"/>
      <c r="AC590" s="3"/>
      <c r="AD590" s="3"/>
      <c r="AE590" s="3"/>
      <c r="AF590" s="3"/>
      <c r="AG590" s="3"/>
      <c r="AH590" s="3"/>
      <c r="AI590" s="3"/>
      <c r="AJ590" s="3"/>
    </row>
    <row r="591" spans="5:36" s="2" customFormat="1">
      <c r="E591" s="33"/>
      <c r="N591" s="107"/>
      <c r="O591" s="199"/>
      <c r="P591" s="3"/>
      <c r="Q591" s="3"/>
      <c r="R591" s="3"/>
      <c r="S591" s="3"/>
      <c r="T591" s="3"/>
      <c r="U591" s="3"/>
      <c r="V591" s="3"/>
      <c r="W591" s="3"/>
      <c r="X591" s="3"/>
      <c r="Y591" s="3"/>
      <c r="Z591" s="3"/>
      <c r="AA591" s="3"/>
      <c r="AB591" s="3"/>
      <c r="AC591" s="3"/>
      <c r="AD591" s="3"/>
      <c r="AE591" s="3"/>
      <c r="AF591" s="3"/>
      <c r="AG591" s="3"/>
      <c r="AH591" s="3"/>
      <c r="AI591" s="3"/>
      <c r="AJ591" s="3"/>
    </row>
    <row r="592" spans="5:36" s="2" customFormat="1">
      <c r="E592" s="33"/>
      <c r="N592" s="107"/>
      <c r="O592" s="199"/>
      <c r="P592" s="3"/>
      <c r="Q592" s="3"/>
      <c r="R592" s="3"/>
      <c r="S592" s="3"/>
      <c r="T592" s="3"/>
      <c r="U592" s="3"/>
      <c r="V592" s="3"/>
      <c r="W592" s="3"/>
      <c r="X592" s="3"/>
      <c r="Y592" s="3"/>
      <c r="Z592" s="3"/>
      <c r="AA592" s="3"/>
      <c r="AB592" s="3"/>
      <c r="AC592" s="3"/>
      <c r="AD592" s="3"/>
      <c r="AE592" s="3"/>
      <c r="AF592" s="3"/>
      <c r="AG592" s="3"/>
      <c r="AH592" s="3"/>
      <c r="AI592" s="3"/>
      <c r="AJ592" s="3"/>
    </row>
    <row r="593" spans="5:36" s="2" customFormat="1">
      <c r="E593" s="33"/>
      <c r="N593" s="107"/>
      <c r="O593" s="199"/>
      <c r="P593" s="3"/>
      <c r="Q593" s="3"/>
      <c r="R593" s="3"/>
      <c r="S593" s="3"/>
      <c r="T593" s="3"/>
      <c r="U593" s="3"/>
      <c r="V593" s="3"/>
      <c r="W593" s="3"/>
      <c r="X593" s="3"/>
      <c r="Y593" s="3"/>
      <c r="Z593" s="3"/>
      <c r="AA593" s="3"/>
      <c r="AB593" s="3"/>
      <c r="AC593" s="3"/>
      <c r="AD593" s="3"/>
      <c r="AE593" s="3"/>
      <c r="AF593" s="3"/>
      <c r="AG593" s="3"/>
      <c r="AH593" s="3"/>
      <c r="AI593" s="3"/>
      <c r="AJ593" s="3"/>
    </row>
    <row r="594" spans="5:36" s="2" customFormat="1">
      <c r="E594" s="33"/>
      <c r="N594" s="107"/>
      <c r="O594" s="199"/>
      <c r="P594" s="3"/>
      <c r="Q594" s="3"/>
      <c r="R594" s="3"/>
      <c r="S594" s="3"/>
      <c r="T594" s="3"/>
      <c r="U594" s="3"/>
      <c r="V594" s="3"/>
      <c r="W594" s="3"/>
      <c r="X594" s="3"/>
      <c r="Y594" s="3"/>
      <c r="Z594" s="3"/>
      <c r="AA594" s="3"/>
      <c r="AB594" s="3"/>
      <c r="AC594" s="3"/>
      <c r="AD594" s="3"/>
      <c r="AE594" s="3"/>
      <c r="AF594" s="3"/>
      <c r="AG594" s="3"/>
      <c r="AH594" s="3"/>
      <c r="AI594" s="3"/>
      <c r="AJ594" s="3"/>
    </row>
    <row r="595" spans="5:36" s="2" customFormat="1">
      <c r="E595" s="33"/>
      <c r="N595" s="107"/>
      <c r="O595" s="199"/>
      <c r="P595" s="3"/>
      <c r="Q595" s="3"/>
      <c r="R595" s="3"/>
      <c r="S595" s="3"/>
      <c r="T595" s="3"/>
      <c r="U595" s="3"/>
      <c r="V595" s="3"/>
      <c r="W595" s="3"/>
      <c r="X595" s="3"/>
      <c r="Y595" s="3"/>
      <c r="Z595" s="3"/>
      <c r="AA595" s="3"/>
      <c r="AB595" s="3"/>
      <c r="AC595" s="3"/>
      <c r="AD595" s="3"/>
      <c r="AE595" s="3"/>
      <c r="AF595" s="3"/>
      <c r="AG595" s="3"/>
      <c r="AH595" s="3"/>
      <c r="AI595" s="3"/>
      <c r="AJ595" s="3"/>
    </row>
    <row r="596" spans="5:36" s="2" customFormat="1">
      <c r="E596" s="33"/>
      <c r="N596" s="107"/>
      <c r="O596" s="199"/>
      <c r="P596" s="3"/>
      <c r="Q596" s="3"/>
      <c r="R596" s="3"/>
      <c r="S596" s="3"/>
      <c r="T596" s="3"/>
      <c r="U596" s="3"/>
      <c r="V596" s="3"/>
      <c r="W596" s="3"/>
      <c r="X596" s="3"/>
      <c r="Y596" s="3"/>
      <c r="Z596" s="3"/>
      <c r="AA596" s="3"/>
      <c r="AB596" s="3"/>
      <c r="AC596" s="3"/>
      <c r="AD596" s="3"/>
      <c r="AE596" s="3"/>
      <c r="AF596" s="3"/>
      <c r="AG596" s="3"/>
      <c r="AH596" s="3"/>
      <c r="AI596" s="3"/>
      <c r="AJ596" s="3"/>
    </row>
    <row r="597" spans="5:36" s="2" customFormat="1">
      <c r="E597" s="33"/>
      <c r="N597" s="107"/>
      <c r="O597" s="199"/>
      <c r="P597" s="3"/>
      <c r="Q597" s="3"/>
      <c r="R597" s="3"/>
      <c r="S597" s="3"/>
      <c r="T597" s="3"/>
      <c r="U597" s="3"/>
      <c r="V597" s="3"/>
      <c r="W597" s="3"/>
      <c r="X597" s="3"/>
      <c r="Y597" s="3"/>
      <c r="Z597" s="3"/>
      <c r="AA597" s="3"/>
      <c r="AB597" s="3"/>
      <c r="AC597" s="3"/>
      <c r="AD597" s="3"/>
      <c r="AE597" s="3"/>
      <c r="AF597" s="3"/>
      <c r="AG597" s="3"/>
      <c r="AH597" s="3"/>
      <c r="AI597" s="3"/>
      <c r="AJ597" s="3"/>
    </row>
    <row r="598" spans="5:36" s="2" customFormat="1">
      <c r="E598" s="33"/>
      <c r="N598" s="107"/>
      <c r="O598" s="199"/>
      <c r="P598" s="3"/>
      <c r="Q598" s="3"/>
      <c r="R598" s="3"/>
      <c r="S598" s="3"/>
      <c r="T598" s="3"/>
      <c r="U598" s="3"/>
      <c r="V598" s="3"/>
      <c r="W598" s="3"/>
      <c r="X598" s="3"/>
      <c r="Y598" s="3"/>
      <c r="Z598" s="3"/>
      <c r="AA598" s="3"/>
      <c r="AB598" s="3"/>
      <c r="AC598" s="3"/>
      <c r="AD598" s="3"/>
      <c r="AE598" s="3"/>
      <c r="AF598" s="3"/>
      <c r="AG598" s="3"/>
      <c r="AH598" s="3"/>
      <c r="AI598" s="3"/>
      <c r="AJ598" s="3"/>
    </row>
    <row r="599" spans="5:36" s="2" customFormat="1">
      <c r="E599" s="33"/>
      <c r="N599" s="107"/>
      <c r="O599" s="199"/>
      <c r="P599" s="3"/>
      <c r="Q599" s="3"/>
      <c r="R599" s="3"/>
      <c r="S599" s="3"/>
      <c r="T599" s="3"/>
      <c r="U599" s="3"/>
      <c r="V599" s="3"/>
      <c r="W599" s="3"/>
      <c r="X599" s="3"/>
      <c r="Y599" s="3"/>
      <c r="Z599" s="3"/>
      <c r="AA599" s="3"/>
      <c r="AB599" s="3"/>
      <c r="AC599" s="3"/>
      <c r="AD599" s="3"/>
      <c r="AE599" s="3"/>
      <c r="AF599" s="3"/>
      <c r="AG599" s="3"/>
      <c r="AH599" s="3"/>
      <c r="AI599" s="3"/>
      <c r="AJ599" s="3"/>
    </row>
    <row r="600" spans="5:36" s="2" customFormat="1">
      <c r="E600" s="33"/>
      <c r="N600" s="107"/>
      <c r="O600" s="199"/>
      <c r="P600" s="3"/>
      <c r="Q600" s="3"/>
      <c r="R600" s="3"/>
      <c r="S600" s="3"/>
      <c r="T600" s="3"/>
      <c r="U600" s="3"/>
      <c r="V600" s="3"/>
      <c r="W600" s="3"/>
      <c r="X600" s="3"/>
      <c r="Y600" s="3"/>
      <c r="Z600" s="3"/>
      <c r="AA600" s="3"/>
      <c r="AB600" s="3"/>
      <c r="AC600" s="3"/>
      <c r="AD600" s="3"/>
      <c r="AE600" s="3"/>
      <c r="AF600" s="3"/>
      <c r="AG600" s="3"/>
      <c r="AH600" s="3"/>
      <c r="AI600" s="3"/>
      <c r="AJ600" s="3"/>
    </row>
    <row r="601" spans="5:36" s="2" customFormat="1">
      <c r="E601" s="33"/>
      <c r="N601" s="107"/>
      <c r="O601" s="199"/>
      <c r="P601" s="3"/>
      <c r="Q601" s="3"/>
      <c r="R601" s="3"/>
      <c r="S601" s="3"/>
      <c r="T601" s="3"/>
      <c r="U601" s="3"/>
      <c r="V601" s="3"/>
      <c r="W601" s="3"/>
      <c r="X601" s="3"/>
      <c r="Y601" s="3"/>
      <c r="Z601" s="3"/>
      <c r="AA601" s="3"/>
      <c r="AB601" s="3"/>
      <c r="AC601" s="3"/>
      <c r="AD601" s="3"/>
      <c r="AE601" s="3"/>
      <c r="AF601" s="3"/>
      <c r="AG601" s="3"/>
      <c r="AH601" s="3"/>
      <c r="AI601" s="3"/>
      <c r="AJ601" s="3"/>
    </row>
    <row r="602" spans="5:36" s="2" customFormat="1">
      <c r="E602" s="33"/>
      <c r="N602" s="107"/>
      <c r="O602" s="199"/>
      <c r="P602" s="3"/>
      <c r="Q602" s="3"/>
      <c r="R602" s="3"/>
      <c r="S602" s="3"/>
      <c r="T602" s="3"/>
      <c r="U602" s="3"/>
      <c r="V602" s="3"/>
      <c r="W602" s="3"/>
      <c r="X602" s="3"/>
      <c r="Y602" s="3"/>
      <c r="Z602" s="3"/>
      <c r="AA602" s="3"/>
      <c r="AB602" s="3"/>
      <c r="AC602" s="3"/>
      <c r="AD602" s="3"/>
      <c r="AE602" s="3"/>
      <c r="AF602" s="3"/>
      <c r="AG602" s="3"/>
      <c r="AH602" s="3"/>
      <c r="AI602" s="3"/>
      <c r="AJ602" s="3"/>
    </row>
    <row r="603" spans="5:36" s="2" customFormat="1">
      <c r="E603" s="33"/>
      <c r="N603" s="107"/>
      <c r="O603" s="199"/>
      <c r="P603" s="3"/>
      <c r="Q603" s="3"/>
      <c r="R603" s="3"/>
      <c r="S603" s="3"/>
      <c r="T603" s="3"/>
      <c r="U603" s="3"/>
      <c r="V603" s="3"/>
      <c r="W603" s="3"/>
      <c r="X603" s="3"/>
      <c r="Y603" s="3"/>
      <c r="Z603" s="3"/>
      <c r="AA603" s="3"/>
      <c r="AB603" s="3"/>
      <c r="AC603" s="3"/>
      <c r="AD603" s="3"/>
      <c r="AE603" s="3"/>
      <c r="AF603" s="3"/>
      <c r="AG603" s="3"/>
      <c r="AH603" s="3"/>
      <c r="AI603" s="3"/>
      <c r="AJ603" s="3"/>
    </row>
    <row r="604" spans="5:36" s="2" customFormat="1">
      <c r="E604" s="33"/>
      <c r="N604" s="107"/>
      <c r="O604" s="199"/>
      <c r="P604" s="3"/>
      <c r="Q604" s="3"/>
      <c r="R604" s="3"/>
      <c r="S604" s="3"/>
      <c r="T604" s="3"/>
      <c r="U604" s="3"/>
      <c r="V604" s="3"/>
      <c r="W604" s="3"/>
      <c r="X604" s="3"/>
      <c r="Y604" s="3"/>
      <c r="Z604" s="3"/>
      <c r="AA604" s="3"/>
      <c r="AB604" s="3"/>
      <c r="AC604" s="3"/>
      <c r="AD604" s="3"/>
      <c r="AE604" s="3"/>
      <c r="AF604" s="3"/>
      <c r="AG604" s="3"/>
      <c r="AH604" s="3"/>
      <c r="AI604" s="3"/>
      <c r="AJ604" s="3"/>
    </row>
    <row r="605" spans="5:36" s="2" customFormat="1">
      <c r="E605" s="33"/>
      <c r="N605" s="107"/>
      <c r="O605" s="199"/>
      <c r="P605" s="3"/>
      <c r="Q605" s="3"/>
      <c r="R605" s="3"/>
      <c r="S605" s="3"/>
      <c r="T605" s="3"/>
      <c r="U605" s="3"/>
      <c r="V605" s="3"/>
      <c r="W605" s="3"/>
      <c r="X605" s="3"/>
      <c r="Y605" s="3"/>
      <c r="Z605" s="3"/>
      <c r="AA605" s="3"/>
      <c r="AB605" s="3"/>
      <c r="AC605" s="3"/>
      <c r="AD605" s="3"/>
      <c r="AE605" s="3"/>
      <c r="AF605" s="3"/>
      <c r="AG605" s="3"/>
      <c r="AH605" s="3"/>
      <c r="AI605" s="3"/>
      <c r="AJ605" s="3"/>
    </row>
    <row r="606" spans="5:36" s="2" customFormat="1">
      <c r="E606" s="33"/>
      <c r="N606" s="107"/>
      <c r="O606" s="199"/>
      <c r="P606" s="3"/>
      <c r="Q606" s="3"/>
      <c r="R606" s="3"/>
      <c r="S606" s="3"/>
      <c r="T606" s="3"/>
      <c r="U606" s="3"/>
      <c r="V606" s="3"/>
      <c r="W606" s="3"/>
      <c r="X606" s="3"/>
      <c r="Y606" s="3"/>
      <c r="Z606" s="3"/>
      <c r="AA606" s="3"/>
      <c r="AB606" s="3"/>
      <c r="AC606" s="3"/>
      <c r="AD606" s="3"/>
      <c r="AE606" s="3"/>
      <c r="AF606" s="3"/>
      <c r="AG606" s="3"/>
      <c r="AH606" s="3"/>
      <c r="AI606" s="3"/>
      <c r="AJ606" s="3"/>
    </row>
    <row r="607" spans="5:36" s="2" customFormat="1">
      <c r="E607" s="33"/>
      <c r="N607" s="107"/>
      <c r="O607" s="199"/>
      <c r="P607" s="3"/>
      <c r="Q607" s="3"/>
      <c r="R607" s="3"/>
      <c r="S607" s="3"/>
      <c r="T607" s="3"/>
      <c r="U607" s="3"/>
      <c r="V607" s="3"/>
      <c r="W607" s="3"/>
      <c r="X607" s="3"/>
      <c r="Y607" s="3"/>
      <c r="Z607" s="3"/>
      <c r="AA607" s="3"/>
      <c r="AB607" s="3"/>
      <c r="AC607" s="3"/>
      <c r="AD607" s="3"/>
      <c r="AE607" s="3"/>
      <c r="AF607" s="3"/>
      <c r="AG607" s="3"/>
      <c r="AH607" s="3"/>
      <c r="AI607" s="3"/>
      <c r="AJ607" s="3"/>
    </row>
    <row r="608" spans="5:36" s="2" customFormat="1">
      <c r="E608" s="33"/>
      <c r="N608" s="107"/>
      <c r="O608" s="199"/>
      <c r="P608" s="3"/>
      <c r="Q608" s="3"/>
      <c r="R608" s="3"/>
      <c r="S608" s="3"/>
      <c r="T608" s="3"/>
      <c r="U608" s="3"/>
      <c r="V608" s="3"/>
      <c r="W608" s="3"/>
      <c r="X608" s="3"/>
      <c r="Y608" s="3"/>
      <c r="Z608" s="3"/>
      <c r="AA608" s="3"/>
      <c r="AB608" s="3"/>
      <c r="AC608" s="3"/>
      <c r="AD608" s="3"/>
      <c r="AE608" s="3"/>
      <c r="AF608" s="3"/>
      <c r="AG608" s="3"/>
      <c r="AH608" s="3"/>
      <c r="AI608" s="3"/>
      <c r="AJ608" s="3"/>
    </row>
    <row r="609" spans="5:36" s="2" customFormat="1">
      <c r="E609" s="33"/>
      <c r="N609" s="107"/>
      <c r="O609" s="199"/>
      <c r="P609" s="3"/>
      <c r="Q609" s="3"/>
      <c r="R609" s="3"/>
      <c r="S609" s="3"/>
      <c r="T609" s="3"/>
      <c r="U609" s="3"/>
      <c r="V609" s="3"/>
      <c r="W609" s="3"/>
      <c r="X609" s="3"/>
      <c r="Y609" s="3"/>
      <c r="Z609" s="3"/>
      <c r="AA609" s="3"/>
      <c r="AB609" s="3"/>
      <c r="AC609" s="3"/>
      <c r="AD609" s="3"/>
      <c r="AE609" s="3"/>
      <c r="AF609" s="3"/>
      <c r="AG609" s="3"/>
      <c r="AH609" s="3"/>
      <c r="AI609" s="3"/>
      <c r="AJ609" s="3"/>
    </row>
    <row r="610" spans="5:36" s="2" customFormat="1">
      <c r="E610" s="33"/>
      <c r="N610" s="107"/>
      <c r="O610" s="199"/>
      <c r="P610" s="3"/>
      <c r="Q610" s="3"/>
      <c r="R610" s="3"/>
      <c r="S610" s="3"/>
      <c r="T610" s="3"/>
      <c r="U610" s="3"/>
      <c r="V610" s="3"/>
      <c r="W610" s="3"/>
      <c r="X610" s="3"/>
      <c r="Y610" s="3"/>
      <c r="Z610" s="3"/>
      <c r="AA610" s="3"/>
      <c r="AB610" s="3"/>
      <c r="AC610" s="3"/>
      <c r="AD610" s="3"/>
      <c r="AE610" s="3"/>
      <c r="AF610" s="3"/>
      <c r="AG610" s="3"/>
      <c r="AH610" s="3"/>
      <c r="AI610" s="3"/>
      <c r="AJ610" s="3"/>
    </row>
    <row r="611" spans="5:36" s="2" customFormat="1">
      <c r="E611" s="33"/>
      <c r="N611" s="107"/>
      <c r="O611" s="199"/>
      <c r="P611" s="3"/>
      <c r="Q611" s="3"/>
      <c r="R611" s="3"/>
      <c r="S611" s="3"/>
      <c r="T611" s="3"/>
      <c r="U611" s="3"/>
      <c r="V611" s="3"/>
      <c r="W611" s="3"/>
      <c r="X611" s="3"/>
      <c r="Y611" s="3"/>
      <c r="Z611" s="3"/>
      <c r="AA611" s="3"/>
      <c r="AB611" s="3"/>
      <c r="AC611" s="3"/>
      <c r="AD611" s="3"/>
      <c r="AE611" s="3"/>
      <c r="AF611" s="3"/>
      <c r="AG611" s="3"/>
      <c r="AH611" s="3"/>
      <c r="AI611" s="3"/>
      <c r="AJ611" s="3"/>
    </row>
    <row r="612" spans="5:36" s="2" customFormat="1">
      <c r="E612" s="33"/>
      <c r="N612" s="107"/>
      <c r="O612" s="199"/>
      <c r="P612" s="3"/>
      <c r="Q612" s="3"/>
      <c r="R612" s="3"/>
      <c r="S612" s="3"/>
      <c r="T612" s="3"/>
      <c r="U612" s="3"/>
      <c r="V612" s="3"/>
      <c r="W612" s="3"/>
      <c r="X612" s="3"/>
      <c r="Y612" s="3"/>
      <c r="Z612" s="3"/>
      <c r="AA612" s="3"/>
      <c r="AB612" s="3"/>
      <c r="AC612" s="3"/>
      <c r="AD612" s="3"/>
      <c r="AE612" s="3"/>
      <c r="AF612" s="3"/>
      <c r="AG612" s="3"/>
      <c r="AH612" s="3"/>
      <c r="AI612" s="3"/>
      <c r="AJ612" s="3"/>
    </row>
    <row r="613" spans="5:36" s="2" customFormat="1">
      <c r="E613" s="33"/>
      <c r="N613" s="107"/>
      <c r="O613" s="199"/>
      <c r="P613" s="3"/>
      <c r="Q613" s="3"/>
      <c r="R613" s="3"/>
      <c r="S613" s="3"/>
      <c r="T613" s="3"/>
      <c r="U613" s="3"/>
      <c r="V613" s="3"/>
      <c r="W613" s="3"/>
      <c r="X613" s="3"/>
      <c r="Y613" s="3"/>
      <c r="Z613" s="3"/>
      <c r="AA613" s="3"/>
      <c r="AB613" s="3"/>
      <c r="AC613" s="3"/>
      <c r="AD613" s="3"/>
      <c r="AE613" s="3"/>
      <c r="AF613" s="3"/>
      <c r="AG613" s="3"/>
      <c r="AH613" s="3"/>
      <c r="AI613" s="3"/>
      <c r="AJ613" s="3"/>
    </row>
    <row r="614" spans="5:36" s="2" customFormat="1">
      <c r="E614" s="33"/>
      <c r="N614" s="107"/>
      <c r="O614" s="199"/>
      <c r="P614" s="3"/>
      <c r="Q614" s="3"/>
      <c r="R614" s="3"/>
      <c r="S614" s="3"/>
      <c r="T614" s="3"/>
      <c r="U614" s="3"/>
      <c r="V614" s="3"/>
      <c r="W614" s="3"/>
      <c r="X614" s="3"/>
      <c r="Y614" s="3"/>
      <c r="Z614" s="3"/>
      <c r="AA614" s="3"/>
      <c r="AB614" s="3"/>
      <c r="AC614" s="3"/>
      <c r="AD614" s="3"/>
      <c r="AE614" s="3"/>
      <c r="AF614" s="3"/>
      <c r="AG614" s="3"/>
      <c r="AH614" s="3"/>
      <c r="AI614" s="3"/>
      <c r="AJ614" s="3"/>
    </row>
    <row r="615" spans="5:36" s="2" customFormat="1">
      <c r="E615" s="33"/>
      <c r="N615" s="107"/>
      <c r="O615" s="199"/>
      <c r="P615" s="3"/>
      <c r="Q615" s="3"/>
      <c r="R615" s="3"/>
      <c r="S615" s="3"/>
      <c r="T615" s="3"/>
      <c r="U615" s="3"/>
      <c r="V615" s="3"/>
      <c r="W615" s="3"/>
      <c r="X615" s="3"/>
      <c r="Y615" s="3"/>
      <c r="Z615" s="3"/>
      <c r="AA615" s="3"/>
      <c r="AB615" s="3"/>
      <c r="AC615" s="3"/>
      <c r="AD615" s="3"/>
      <c r="AE615" s="3"/>
      <c r="AF615" s="3"/>
      <c r="AG615" s="3"/>
      <c r="AH615" s="3"/>
      <c r="AI615" s="3"/>
      <c r="AJ615" s="3"/>
    </row>
    <row r="616" spans="5:36" s="2" customFormat="1">
      <c r="E616" s="33"/>
      <c r="N616" s="107"/>
      <c r="O616" s="199"/>
      <c r="P616" s="3"/>
      <c r="Q616" s="3"/>
      <c r="R616" s="3"/>
      <c r="S616" s="3"/>
      <c r="T616" s="3"/>
      <c r="U616" s="3"/>
      <c r="V616" s="3"/>
      <c r="W616" s="3"/>
      <c r="X616" s="3"/>
      <c r="Y616" s="3"/>
      <c r="Z616" s="3"/>
      <c r="AA616" s="3"/>
      <c r="AB616" s="3"/>
      <c r="AC616" s="3"/>
      <c r="AD616" s="3"/>
      <c r="AE616" s="3"/>
      <c r="AF616" s="3"/>
      <c r="AG616" s="3"/>
      <c r="AH616" s="3"/>
      <c r="AI616" s="3"/>
      <c r="AJ616" s="3"/>
    </row>
    <row r="617" spans="5:36" s="2" customFormat="1">
      <c r="E617" s="33"/>
      <c r="N617" s="107"/>
      <c r="O617" s="199"/>
      <c r="P617" s="3"/>
      <c r="Q617" s="3"/>
      <c r="R617" s="3"/>
      <c r="S617" s="3"/>
      <c r="T617" s="3"/>
      <c r="U617" s="3"/>
      <c r="V617" s="3"/>
      <c r="W617" s="3"/>
      <c r="X617" s="3"/>
      <c r="Y617" s="3"/>
      <c r="Z617" s="3"/>
      <c r="AA617" s="3"/>
      <c r="AB617" s="3"/>
      <c r="AC617" s="3"/>
      <c r="AD617" s="3"/>
      <c r="AE617" s="3"/>
      <c r="AF617" s="3"/>
      <c r="AG617" s="3"/>
      <c r="AH617" s="3"/>
      <c r="AI617" s="3"/>
      <c r="AJ617" s="3"/>
    </row>
    <row r="618" spans="5:36" s="2" customFormat="1">
      <c r="E618" s="33"/>
      <c r="N618" s="107"/>
      <c r="O618" s="199"/>
      <c r="P618" s="3"/>
      <c r="Q618" s="3"/>
      <c r="R618" s="3"/>
      <c r="S618" s="3"/>
      <c r="T618" s="3"/>
      <c r="U618" s="3"/>
      <c r="V618" s="3"/>
      <c r="W618" s="3"/>
      <c r="X618" s="3"/>
      <c r="Y618" s="3"/>
      <c r="Z618" s="3"/>
      <c r="AA618" s="3"/>
      <c r="AB618" s="3"/>
      <c r="AC618" s="3"/>
      <c r="AD618" s="3"/>
      <c r="AE618" s="3"/>
      <c r="AF618" s="3"/>
      <c r="AG618" s="3"/>
      <c r="AH618" s="3"/>
      <c r="AI618" s="3"/>
      <c r="AJ618" s="3"/>
    </row>
    <row r="619" spans="5:36" s="2" customFormat="1">
      <c r="E619" s="33"/>
      <c r="N619" s="107"/>
      <c r="O619" s="199"/>
      <c r="P619" s="3"/>
      <c r="Q619" s="3"/>
      <c r="R619" s="3"/>
      <c r="S619" s="3"/>
      <c r="T619" s="3"/>
      <c r="U619" s="3"/>
      <c r="V619" s="3"/>
      <c r="W619" s="3"/>
      <c r="X619" s="3"/>
      <c r="Y619" s="3"/>
      <c r="Z619" s="3"/>
      <c r="AA619" s="3"/>
      <c r="AB619" s="3"/>
      <c r="AC619" s="3"/>
      <c r="AD619" s="3"/>
      <c r="AE619" s="3"/>
      <c r="AF619" s="3"/>
      <c r="AG619" s="3"/>
      <c r="AH619" s="3"/>
      <c r="AI619" s="3"/>
      <c r="AJ619" s="3"/>
    </row>
    <row r="620" spans="5:36" s="2" customFormat="1">
      <c r="E620" s="33"/>
      <c r="N620" s="107"/>
      <c r="O620" s="199"/>
      <c r="P620" s="3"/>
      <c r="Q620" s="3"/>
      <c r="R620" s="3"/>
      <c r="S620" s="3"/>
      <c r="T620" s="3"/>
      <c r="U620" s="3"/>
      <c r="V620" s="3"/>
      <c r="W620" s="3"/>
      <c r="X620" s="3"/>
      <c r="Y620" s="3"/>
      <c r="Z620" s="3"/>
      <c r="AA620" s="3"/>
      <c r="AB620" s="3"/>
      <c r="AC620" s="3"/>
      <c r="AD620" s="3"/>
      <c r="AE620" s="3"/>
      <c r="AF620" s="3"/>
      <c r="AG620" s="3"/>
      <c r="AH620" s="3"/>
      <c r="AI620" s="3"/>
      <c r="AJ620" s="3"/>
    </row>
    <row r="621" spans="5:36" s="2" customFormat="1">
      <c r="E621" s="33"/>
      <c r="N621" s="107"/>
      <c r="O621" s="199"/>
      <c r="P621" s="3"/>
      <c r="Q621" s="3"/>
      <c r="R621" s="3"/>
      <c r="S621" s="3"/>
      <c r="T621" s="3"/>
      <c r="U621" s="3"/>
      <c r="V621" s="3"/>
      <c r="W621" s="3"/>
      <c r="X621" s="3"/>
      <c r="Y621" s="3"/>
      <c r="Z621" s="3"/>
      <c r="AA621" s="3"/>
      <c r="AB621" s="3"/>
      <c r="AC621" s="3"/>
      <c r="AD621" s="3"/>
      <c r="AE621" s="3"/>
      <c r="AF621" s="3"/>
      <c r="AG621" s="3"/>
      <c r="AH621" s="3"/>
      <c r="AI621" s="3"/>
      <c r="AJ621" s="3"/>
    </row>
    <row r="622" spans="5:36" s="2" customFormat="1">
      <c r="E622" s="33"/>
      <c r="N622" s="107"/>
      <c r="O622" s="199"/>
      <c r="P622" s="3"/>
      <c r="Q622" s="3"/>
      <c r="R622" s="3"/>
      <c r="S622" s="3"/>
      <c r="T622" s="3"/>
      <c r="U622" s="3"/>
      <c r="V622" s="3"/>
      <c r="W622" s="3"/>
      <c r="X622" s="3"/>
      <c r="Y622" s="3"/>
      <c r="Z622" s="3"/>
      <c r="AA622" s="3"/>
      <c r="AB622" s="3"/>
      <c r="AC622" s="3"/>
      <c r="AD622" s="3"/>
      <c r="AE622" s="3"/>
      <c r="AF622" s="3"/>
      <c r="AG622" s="3"/>
      <c r="AH622" s="3"/>
      <c r="AI622" s="3"/>
      <c r="AJ622" s="3"/>
    </row>
    <row r="623" spans="5:36" s="2" customFormat="1">
      <c r="E623" s="33"/>
      <c r="N623" s="107"/>
      <c r="O623" s="199"/>
      <c r="P623" s="3"/>
      <c r="Q623" s="3"/>
      <c r="R623" s="3"/>
      <c r="S623" s="3"/>
      <c r="T623" s="3"/>
      <c r="U623" s="3"/>
      <c r="V623" s="3"/>
      <c r="W623" s="3"/>
      <c r="X623" s="3"/>
      <c r="Y623" s="3"/>
      <c r="Z623" s="3"/>
      <c r="AA623" s="3"/>
      <c r="AB623" s="3"/>
      <c r="AC623" s="3"/>
      <c r="AD623" s="3"/>
      <c r="AE623" s="3"/>
      <c r="AF623" s="3"/>
      <c r="AG623" s="3"/>
      <c r="AH623" s="3"/>
      <c r="AI623" s="3"/>
      <c r="AJ623" s="3"/>
    </row>
    <row r="624" spans="5:36" s="2" customFormat="1">
      <c r="E624" s="33"/>
      <c r="N624" s="107"/>
      <c r="O624" s="199"/>
      <c r="P624" s="3"/>
      <c r="Q624" s="3"/>
      <c r="R624" s="3"/>
      <c r="S624" s="3"/>
      <c r="T624" s="3"/>
      <c r="U624" s="3"/>
      <c r="V624" s="3"/>
      <c r="W624" s="3"/>
      <c r="X624" s="3"/>
      <c r="Y624" s="3"/>
      <c r="Z624" s="3"/>
      <c r="AA624" s="3"/>
      <c r="AB624" s="3"/>
      <c r="AC624" s="3"/>
      <c r="AD624" s="3"/>
      <c r="AE624" s="3"/>
      <c r="AF624" s="3"/>
      <c r="AG624" s="3"/>
      <c r="AH624" s="3"/>
      <c r="AI624" s="3"/>
      <c r="AJ624" s="3"/>
    </row>
    <row r="625" spans="5:36" s="2" customFormat="1">
      <c r="E625" s="33"/>
      <c r="N625" s="107"/>
      <c r="O625" s="199"/>
      <c r="P625" s="3"/>
      <c r="Q625" s="3"/>
      <c r="R625" s="3"/>
      <c r="S625" s="3"/>
      <c r="T625" s="3"/>
      <c r="U625" s="3"/>
      <c r="V625" s="3"/>
      <c r="W625" s="3"/>
      <c r="X625" s="3"/>
      <c r="Y625" s="3"/>
      <c r="Z625" s="3"/>
      <c r="AA625" s="3"/>
      <c r="AB625" s="3"/>
      <c r="AC625" s="3"/>
      <c r="AD625" s="3"/>
      <c r="AE625" s="3"/>
      <c r="AF625" s="3"/>
      <c r="AG625" s="3"/>
      <c r="AH625" s="3"/>
      <c r="AI625" s="3"/>
      <c r="AJ625" s="3"/>
    </row>
    <row r="626" spans="5:36" s="2" customFormat="1">
      <c r="E626" s="33"/>
      <c r="N626" s="107"/>
      <c r="O626" s="199"/>
      <c r="P626" s="3"/>
      <c r="Q626" s="3"/>
      <c r="R626" s="3"/>
      <c r="S626" s="3"/>
      <c r="T626" s="3"/>
      <c r="U626" s="3"/>
      <c r="V626" s="3"/>
      <c r="W626" s="3"/>
      <c r="X626" s="3"/>
      <c r="Y626" s="3"/>
      <c r="Z626" s="3"/>
      <c r="AA626" s="3"/>
      <c r="AB626" s="3"/>
      <c r="AC626" s="3"/>
      <c r="AD626" s="3"/>
      <c r="AE626" s="3"/>
      <c r="AF626" s="3"/>
      <c r="AG626" s="3"/>
      <c r="AH626" s="3"/>
      <c r="AI626" s="3"/>
      <c r="AJ626" s="3"/>
    </row>
    <row r="627" spans="5:36" s="2" customFormat="1">
      <c r="E627" s="33"/>
      <c r="N627" s="107"/>
      <c r="O627" s="199"/>
      <c r="P627" s="3"/>
      <c r="Q627" s="3"/>
      <c r="R627" s="3"/>
      <c r="S627" s="3"/>
      <c r="T627" s="3"/>
      <c r="U627" s="3"/>
      <c r="V627" s="3"/>
      <c r="W627" s="3"/>
      <c r="X627" s="3"/>
      <c r="Y627" s="3"/>
      <c r="Z627" s="3"/>
      <c r="AA627" s="3"/>
      <c r="AB627" s="3"/>
      <c r="AC627" s="3"/>
      <c r="AD627" s="3"/>
      <c r="AE627" s="3"/>
      <c r="AF627" s="3"/>
      <c r="AG627" s="3"/>
      <c r="AH627" s="3"/>
      <c r="AI627" s="3"/>
      <c r="AJ627" s="3"/>
    </row>
    <row r="628" spans="5:36" s="2" customFormat="1">
      <c r="E628" s="33"/>
      <c r="N628" s="107"/>
      <c r="O628" s="199"/>
      <c r="P628" s="3"/>
      <c r="Q628" s="3"/>
      <c r="R628" s="3"/>
      <c r="S628" s="3"/>
      <c r="T628" s="3"/>
      <c r="U628" s="3"/>
      <c r="V628" s="3"/>
      <c r="W628" s="3"/>
      <c r="X628" s="3"/>
      <c r="Y628" s="3"/>
      <c r="Z628" s="3"/>
      <c r="AA628" s="3"/>
      <c r="AB628" s="3"/>
      <c r="AC628" s="3"/>
      <c r="AD628" s="3"/>
      <c r="AE628" s="3"/>
      <c r="AF628" s="3"/>
      <c r="AG628" s="3"/>
      <c r="AH628" s="3"/>
      <c r="AI628" s="3"/>
      <c r="AJ628" s="3"/>
    </row>
    <row r="629" spans="5:36" s="2" customFormat="1">
      <c r="E629" s="33"/>
      <c r="N629" s="107"/>
      <c r="O629" s="199"/>
      <c r="P629" s="3"/>
      <c r="Q629" s="3"/>
      <c r="R629" s="3"/>
      <c r="S629" s="3"/>
      <c r="T629" s="3"/>
      <c r="U629" s="3"/>
      <c r="V629" s="3"/>
      <c r="W629" s="3"/>
      <c r="X629" s="3"/>
      <c r="Y629" s="3"/>
      <c r="Z629" s="3"/>
      <c r="AA629" s="3"/>
      <c r="AB629" s="3"/>
      <c r="AC629" s="3"/>
      <c r="AD629" s="3"/>
      <c r="AE629" s="3"/>
      <c r="AF629" s="3"/>
      <c r="AG629" s="3"/>
      <c r="AH629" s="3"/>
      <c r="AI629" s="3"/>
      <c r="AJ629" s="3"/>
    </row>
    <row r="630" spans="5:36" s="2" customFormat="1">
      <c r="E630" s="33"/>
      <c r="N630" s="107"/>
      <c r="O630" s="199"/>
      <c r="P630" s="3"/>
      <c r="Q630" s="3"/>
      <c r="R630" s="3"/>
      <c r="S630" s="3"/>
      <c r="T630" s="3"/>
      <c r="U630" s="3"/>
      <c r="V630" s="3"/>
      <c r="W630" s="3"/>
      <c r="X630" s="3"/>
      <c r="Y630" s="3"/>
      <c r="Z630" s="3"/>
      <c r="AA630" s="3"/>
      <c r="AB630" s="3"/>
      <c r="AC630" s="3"/>
      <c r="AD630" s="3"/>
      <c r="AE630" s="3"/>
      <c r="AF630" s="3"/>
      <c r="AG630" s="3"/>
      <c r="AH630" s="3"/>
      <c r="AI630" s="3"/>
      <c r="AJ630" s="3"/>
    </row>
    <row r="631" spans="5:36" s="2" customFormat="1">
      <c r="E631" s="33"/>
      <c r="N631" s="107"/>
      <c r="O631" s="199"/>
      <c r="P631" s="3"/>
      <c r="Q631" s="3"/>
      <c r="R631" s="3"/>
      <c r="S631" s="3"/>
      <c r="T631" s="3"/>
      <c r="U631" s="3"/>
      <c r="V631" s="3"/>
      <c r="W631" s="3"/>
      <c r="X631" s="3"/>
      <c r="Y631" s="3"/>
      <c r="Z631" s="3"/>
      <c r="AA631" s="3"/>
      <c r="AB631" s="3"/>
      <c r="AC631" s="3"/>
      <c r="AD631" s="3"/>
      <c r="AE631" s="3"/>
      <c r="AF631" s="3"/>
      <c r="AG631" s="3"/>
      <c r="AH631" s="3"/>
      <c r="AI631" s="3"/>
      <c r="AJ631" s="3"/>
    </row>
    <row r="632" spans="5:36" s="2" customFormat="1">
      <c r="E632" s="33"/>
      <c r="N632" s="107"/>
      <c r="O632" s="199"/>
      <c r="P632" s="3"/>
      <c r="Q632" s="3"/>
      <c r="R632" s="3"/>
      <c r="S632" s="3"/>
      <c r="T632" s="3"/>
      <c r="U632" s="3"/>
      <c r="V632" s="3"/>
      <c r="W632" s="3"/>
      <c r="X632" s="3"/>
      <c r="Y632" s="3"/>
      <c r="Z632" s="3"/>
      <c r="AA632" s="3"/>
      <c r="AB632" s="3"/>
      <c r="AC632" s="3"/>
      <c r="AD632" s="3"/>
      <c r="AE632" s="3"/>
      <c r="AF632" s="3"/>
      <c r="AG632" s="3"/>
      <c r="AH632" s="3"/>
      <c r="AI632" s="3"/>
      <c r="AJ632" s="3"/>
    </row>
    <row r="633" spans="5:36" s="2" customFormat="1">
      <c r="E633" s="33"/>
      <c r="N633" s="107"/>
      <c r="O633" s="199"/>
      <c r="P633" s="3"/>
      <c r="Q633" s="3"/>
      <c r="R633" s="3"/>
      <c r="S633" s="3"/>
      <c r="T633" s="3"/>
      <c r="U633" s="3"/>
      <c r="V633" s="3"/>
      <c r="W633" s="3"/>
      <c r="X633" s="3"/>
      <c r="Y633" s="3"/>
      <c r="Z633" s="3"/>
      <c r="AA633" s="3"/>
      <c r="AB633" s="3"/>
      <c r="AC633" s="3"/>
      <c r="AD633" s="3"/>
      <c r="AE633" s="3"/>
      <c r="AF633" s="3"/>
      <c r="AG633" s="3"/>
      <c r="AH633" s="3"/>
      <c r="AI633" s="3"/>
      <c r="AJ633" s="3"/>
    </row>
    <row r="634" spans="5:36" s="2" customFormat="1">
      <c r="E634" s="33"/>
      <c r="N634" s="107"/>
      <c r="O634" s="199"/>
      <c r="P634" s="3"/>
      <c r="Q634" s="3"/>
      <c r="R634" s="3"/>
      <c r="S634" s="3"/>
      <c r="T634" s="3"/>
      <c r="U634" s="3"/>
      <c r="V634" s="3"/>
      <c r="W634" s="3"/>
      <c r="X634" s="3"/>
      <c r="Y634" s="3"/>
      <c r="Z634" s="3"/>
      <c r="AA634" s="3"/>
      <c r="AB634" s="3"/>
      <c r="AC634" s="3"/>
      <c r="AD634" s="3"/>
      <c r="AE634" s="3"/>
      <c r="AF634" s="3"/>
      <c r="AG634" s="3"/>
      <c r="AH634" s="3"/>
      <c r="AI634" s="3"/>
      <c r="AJ634" s="3"/>
    </row>
    <row r="635" spans="5:36" s="2" customFormat="1">
      <c r="E635" s="33"/>
      <c r="N635" s="107"/>
      <c r="O635" s="199"/>
      <c r="P635" s="3"/>
      <c r="Q635" s="3"/>
      <c r="R635" s="3"/>
      <c r="S635" s="3"/>
      <c r="T635" s="3"/>
      <c r="U635" s="3"/>
      <c r="V635" s="3"/>
      <c r="W635" s="3"/>
      <c r="X635" s="3"/>
      <c r="Y635" s="3"/>
      <c r="Z635" s="3"/>
      <c r="AA635" s="3"/>
      <c r="AB635" s="3"/>
      <c r="AC635" s="3"/>
      <c r="AD635" s="3"/>
      <c r="AE635" s="3"/>
      <c r="AF635" s="3"/>
      <c r="AG635" s="3"/>
      <c r="AH635" s="3"/>
      <c r="AI635" s="3"/>
      <c r="AJ635" s="3"/>
    </row>
    <row r="636" spans="5:36" s="2" customFormat="1">
      <c r="E636" s="33"/>
      <c r="N636" s="107"/>
      <c r="O636" s="199"/>
      <c r="P636" s="3"/>
      <c r="Q636" s="3"/>
      <c r="R636" s="3"/>
      <c r="S636" s="3"/>
      <c r="T636" s="3"/>
      <c r="U636" s="3"/>
      <c r="V636" s="3"/>
      <c r="W636" s="3"/>
      <c r="X636" s="3"/>
      <c r="Y636" s="3"/>
      <c r="Z636" s="3"/>
      <c r="AA636" s="3"/>
      <c r="AB636" s="3"/>
      <c r="AC636" s="3"/>
      <c r="AD636" s="3"/>
      <c r="AE636" s="3"/>
      <c r="AF636" s="3"/>
      <c r="AG636" s="3"/>
      <c r="AH636" s="3"/>
      <c r="AI636" s="3"/>
      <c r="AJ636" s="3"/>
    </row>
    <row r="637" spans="5:36" s="2" customFormat="1">
      <c r="E637" s="33"/>
      <c r="N637" s="107"/>
      <c r="O637" s="199"/>
      <c r="P637" s="3"/>
      <c r="Q637" s="3"/>
      <c r="R637" s="3"/>
      <c r="S637" s="3"/>
      <c r="T637" s="3"/>
      <c r="U637" s="3"/>
      <c r="V637" s="3"/>
      <c r="W637" s="3"/>
      <c r="X637" s="3"/>
      <c r="Y637" s="3"/>
      <c r="Z637" s="3"/>
      <c r="AA637" s="3"/>
      <c r="AB637" s="3"/>
      <c r="AC637" s="3"/>
      <c r="AD637" s="3"/>
      <c r="AE637" s="3"/>
      <c r="AF637" s="3"/>
      <c r="AG637" s="3"/>
      <c r="AH637" s="3"/>
      <c r="AI637" s="3"/>
      <c r="AJ637" s="3"/>
    </row>
    <row r="638" spans="5:36" s="2" customFormat="1">
      <c r="E638" s="33"/>
      <c r="N638" s="107"/>
      <c r="O638" s="199"/>
      <c r="P638" s="3"/>
      <c r="Q638" s="3"/>
      <c r="R638" s="3"/>
      <c r="S638" s="3"/>
      <c r="T638" s="3"/>
      <c r="U638" s="3"/>
      <c r="V638" s="3"/>
      <c r="W638" s="3"/>
      <c r="X638" s="3"/>
      <c r="Y638" s="3"/>
      <c r="Z638" s="3"/>
      <c r="AA638" s="3"/>
      <c r="AB638" s="3"/>
      <c r="AC638" s="3"/>
      <c r="AD638" s="3"/>
      <c r="AE638" s="3"/>
      <c r="AF638" s="3"/>
      <c r="AG638" s="3"/>
      <c r="AH638" s="3"/>
      <c r="AI638" s="3"/>
      <c r="AJ638" s="3"/>
    </row>
    <row r="639" spans="5:36" s="2" customFormat="1">
      <c r="E639" s="33"/>
      <c r="N639" s="107"/>
      <c r="O639" s="199"/>
      <c r="P639" s="3"/>
      <c r="Q639" s="3"/>
      <c r="R639" s="3"/>
      <c r="S639" s="3"/>
      <c r="T639" s="3"/>
      <c r="U639" s="3"/>
      <c r="V639" s="3"/>
      <c r="W639" s="3"/>
      <c r="X639" s="3"/>
      <c r="Y639" s="3"/>
      <c r="Z639" s="3"/>
      <c r="AA639" s="3"/>
      <c r="AB639" s="3"/>
      <c r="AC639" s="3"/>
      <c r="AD639" s="3"/>
      <c r="AE639" s="3"/>
      <c r="AF639" s="3"/>
      <c r="AG639" s="3"/>
      <c r="AH639" s="3"/>
      <c r="AI639" s="3"/>
      <c r="AJ639" s="3"/>
    </row>
    <row r="640" spans="5:36" s="2" customFormat="1">
      <c r="E640" s="33"/>
      <c r="N640" s="107"/>
      <c r="O640" s="199"/>
      <c r="P640" s="3"/>
      <c r="Q640" s="3"/>
      <c r="R640" s="3"/>
      <c r="S640" s="3"/>
      <c r="T640" s="3"/>
      <c r="U640" s="3"/>
      <c r="V640" s="3"/>
      <c r="W640" s="3"/>
      <c r="X640" s="3"/>
      <c r="Y640" s="3"/>
      <c r="Z640" s="3"/>
      <c r="AA640" s="3"/>
      <c r="AB640" s="3"/>
      <c r="AC640" s="3"/>
      <c r="AD640" s="3"/>
      <c r="AE640" s="3"/>
      <c r="AF640" s="3"/>
      <c r="AG640" s="3"/>
      <c r="AH640" s="3"/>
      <c r="AI640" s="3"/>
      <c r="AJ640" s="3"/>
    </row>
    <row r="641" spans="5:36" s="2" customFormat="1">
      <c r="E641" s="33"/>
      <c r="N641" s="107"/>
      <c r="O641" s="199"/>
      <c r="P641" s="3"/>
      <c r="Q641" s="3"/>
      <c r="R641" s="3"/>
      <c r="S641" s="3"/>
      <c r="T641" s="3"/>
      <c r="U641" s="3"/>
      <c r="V641" s="3"/>
      <c r="W641" s="3"/>
      <c r="X641" s="3"/>
      <c r="Y641" s="3"/>
      <c r="Z641" s="3"/>
      <c r="AA641" s="3"/>
      <c r="AB641" s="3"/>
      <c r="AC641" s="3"/>
      <c r="AD641" s="3"/>
      <c r="AE641" s="3"/>
      <c r="AF641" s="3"/>
      <c r="AG641" s="3"/>
      <c r="AH641" s="3"/>
      <c r="AI641" s="3"/>
      <c r="AJ641" s="3"/>
    </row>
    <row r="642" spans="5:36" s="2" customFormat="1">
      <c r="E642" s="33"/>
      <c r="N642" s="107"/>
      <c r="O642" s="199"/>
      <c r="P642" s="3"/>
      <c r="Q642" s="3"/>
      <c r="R642" s="3"/>
      <c r="S642" s="3"/>
      <c r="T642" s="3"/>
      <c r="U642" s="3"/>
      <c r="V642" s="3"/>
      <c r="W642" s="3"/>
      <c r="X642" s="3"/>
      <c r="Y642" s="3"/>
      <c r="Z642" s="3"/>
      <c r="AA642" s="3"/>
      <c r="AB642" s="3"/>
      <c r="AC642" s="3"/>
      <c r="AD642" s="3"/>
      <c r="AE642" s="3"/>
      <c r="AF642" s="3"/>
      <c r="AG642" s="3"/>
      <c r="AH642" s="3"/>
      <c r="AI642" s="3"/>
      <c r="AJ642" s="3"/>
    </row>
    <row r="643" spans="5:36" s="2" customFormat="1">
      <c r="E643" s="33"/>
      <c r="N643" s="107"/>
      <c r="O643" s="199"/>
      <c r="P643" s="3"/>
      <c r="Q643" s="3"/>
      <c r="R643" s="3"/>
      <c r="S643" s="3"/>
      <c r="T643" s="3"/>
      <c r="U643" s="3"/>
      <c r="V643" s="3"/>
      <c r="W643" s="3"/>
      <c r="X643" s="3"/>
      <c r="Y643" s="3"/>
      <c r="Z643" s="3"/>
      <c r="AA643" s="3"/>
      <c r="AB643" s="3"/>
      <c r="AC643" s="3"/>
      <c r="AD643" s="3"/>
      <c r="AE643" s="3"/>
      <c r="AF643" s="3"/>
      <c r="AG643" s="3"/>
      <c r="AH643" s="3"/>
      <c r="AI643" s="3"/>
      <c r="AJ643" s="3"/>
    </row>
    <row r="644" spans="5:36" s="2" customFormat="1">
      <c r="E644" s="33"/>
      <c r="N644" s="107"/>
      <c r="O644" s="199"/>
      <c r="P644" s="3"/>
      <c r="Q644" s="3"/>
      <c r="R644" s="3"/>
      <c r="S644" s="3"/>
      <c r="T644" s="3"/>
      <c r="U644" s="3"/>
      <c r="V644" s="3"/>
      <c r="W644" s="3"/>
      <c r="X644" s="3"/>
      <c r="Y644" s="3"/>
      <c r="Z644" s="3"/>
      <c r="AA644" s="3"/>
      <c r="AB644" s="3"/>
      <c r="AC644" s="3"/>
      <c r="AD644" s="3"/>
      <c r="AE644" s="3"/>
      <c r="AF644" s="3"/>
      <c r="AG644" s="3"/>
      <c r="AH644" s="3"/>
      <c r="AI644" s="3"/>
      <c r="AJ644" s="3"/>
    </row>
    <row r="645" spans="5:36" s="2" customFormat="1">
      <c r="E645" s="33"/>
      <c r="N645" s="107"/>
      <c r="O645" s="199"/>
      <c r="P645" s="3"/>
      <c r="Q645" s="3"/>
      <c r="R645" s="3"/>
      <c r="S645" s="3"/>
      <c r="T645" s="3"/>
      <c r="U645" s="3"/>
      <c r="V645" s="3"/>
      <c r="W645" s="3"/>
      <c r="X645" s="3"/>
      <c r="Y645" s="3"/>
      <c r="Z645" s="3"/>
      <c r="AA645" s="3"/>
      <c r="AB645" s="3"/>
      <c r="AC645" s="3"/>
      <c r="AD645" s="3"/>
      <c r="AE645" s="3"/>
      <c r="AF645" s="3"/>
      <c r="AG645" s="3"/>
      <c r="AH645" s="3"/>
      <c r="AI645" s="3"/>
      <c r="AJ645" s="3"/>
    </row>
    <row r="646" spans="5:36" s="2" customFormat="1">
      <c r="E646" s="33"/>
      <c r="N646" s="107"/>
      <c r="O646" s="199"/>
      <c r="P646" s="3"/>
      <c r="Q646" s="3"/>
      <c r="R646" s="3"/>
      <c r="S646" s="3"/>
      <c r="T646" s="3"/>
      <c r="U646" s="3"/>
      <c r="V646" s="3"/>
      <c r="W646" s="3"/>
      <c r="X646" s="3"/>
      <c r="Y646" s="3"/>
      <c r="Z646" s="3"/>
      <c r="AA646" s="3"/>
      <c r="AB646" s="3"/>
      <c r="AC646" s="3"/>
      <c r="AD646" s="3"/>
      <c r="AE646" s="3"/>
      <c r="AF646" s="3"/>
      <c r="AG646" s="3"/>
      <c r="AH646" s="3"/>
      <c r="AI646" s="3"/>
      <c r="AJ646" s="3"/>
    </row>
    <row r="647" spans="5:36" s="2" customFormat="1">
      <c r="E647" s="33"/>
      <c r="N647" s="107"/>
      <c r="O647" s="199"/>
      <c r="P647" s="3"/>
      <c r="Q647" s="3"/>
      <c r="R647" s="3"/>
      <c r="S647" s="3"/>
      <c r="T647" s="3"/>
      <c r="U647" s="3"/>
      <c r="V647" s="3"/>
      <c r="W647" s="3"/>
      <c r="X647" s="3"/>
      <c r="Y647" s="3"/>
      <c r="Z647" s="3"/>
      <c r="AA647" s="3"/>
      <c r="AB647" s="3"/>
      <c r="AC647" s="3"/>
      <c r="AD647" s="3"/>
      <c r="AE647" s="3"/>
      <c r="AF647" s="3"/>
      <c r="AG647" s="3"/>
      <c r="AH647" s="3"/>
      <c r="AI647" s="3"/>
      <c r="AJ647" s="3"/>
    </row>
    <row r="648" spans="5:36" s="2" customFormat="1">
      <c r="E648" s="33"/>
      <c r="N648" s="107"/>
      <c r="O648" s="199"/>
      <c r="P648" s="3"/>
      <c r="Q648" s="3"/>
      <c r="R648" s="3"/>
      <c r="S648" s="3"/>
      <c r="T648" s="3"/>
      <c r="U648" s="3"/>
      <c r="V648" s="3"/>
      <c r="W648" s="3"/>
      <c r="X648" s="3"/>
      <c r="Y648" s="3"/>
      <c r="Z648" s="3"/>
      <c r="AA648" s="3"/>
      <c r="AB648" s="3"/>
      <c r="AC648" s="3"/>
      <c r="AD648" s="3"/>
      <c r="AE648" s="3"/>
      <c r="AF648" s="3"/>
      <c r="AG648" s="3"/>
      <c r="AH648" s="3"/>
      <c r="AI648" s="3"/>
      <c r="AJ648" s="3"/>
    </row>
    <row r="649" spans="5:36" s="2" customFormat="1">
      <c r="E649" s="33"/>
      <c r="N649" s="107"/>
      <c r="O649" s="199"/>
      <c r="P649" s="3"/>
      <c r="Q649" s="3"/>
      <c r="R649" s="3"/>
      <c r="S649" s="3"/>
      <c r="T649" s="3"/>
      <c r="U649" s="3"/>
      <c r="V649" s="3"/>
      <c r="W649" s="3"/>
      <c r="X649" s="3"/>
      <c r="Y649" s="3"/>
      <c r="Z649" s="3"/>
      <c r="AA649" s="3"/>
      <c r="AB649" s="3"/>
      <c r="AC649" s="3"/>
      <c r="AD649" s="3"/>
      <c r="AE649" s="3"/>
      <c r="AF649" s="3"/>
      <c r="AG649" s="3"/>
      <c r="AH649" s="3"/>
      <c r="AI649" s="3"/>
      <c r="AJ649" s="3"/>
    </row>
    <row r="650" spans="5:36" s="2" customFormat="1">
      <c r="E650" s="33"/>
      <c r="N650" s="107"/>
      <c r="O650" s="199"/>
      <c r="P650" s="3"/>
      <c r="Q650" s="3"/>
      <c r="R650" s="3"/>
      <c r="S650" s="3"/>
      <c r="T650" s="3"/>
      <c r="U650" s="3"/>
      <c r="V650" s="3"/>
      <c r="W650" s="3"/>
      <c r="X650" s="3"/>
      <c r="Y650" s="3"/>
      <c r="Z650" s="3"/>
      <c r="AA650" s="3"/>
      <c r="AB650" s="3"/>
      <c r="AC650" s="3"/>
      <c r="AD650" s="3"/>
      <c r="AE650" s="3"/>
      <c r="AF650" s="3"/>
      <c r="AG650" s="3"/>
      <c r="AH650" s="3"/>
      <c r="AI650" s="3"/>
      <c r="AJ650" s="3"/>
    </row>
    <row r="651" spans="5:36" s="2" customFormat="1">
      <c r="E651" s="33"/>
      <c r="N651" s="107"/>
      <c r="O651" s="199"/>
      <c r="P651" s="3"/>
      <c r="Q651" s="3"/>
      <c r="R651" s="3"/>
      <c r="S651" s="3"/>
      <c r="T651" s="3"/>
      <c r="U651" s="3"/>
      <c r="V651" s="3"/>
      <c r="W651" s="3"/>
      <c r="X651" s="3"/>
      <c r="Y651" s="3"/>
      <c r="Z651" s="3"/>
      <c r="AA651" s="3"/>
      <c r="AB651" s="3"/>
      <c r="AC651" s="3"/>
      <c r="AD651" s="3"/>
      <c r="AE651" s="3"/>
      <c r="AF651" s="3"/>
      <c r="AG651" s="3"/>
      <c r="AH651" s="3"/>
      <c r="AI651" s="3"/>
      <c r="AJ651" s="3"/>
    </row>
    <row r="652" spans="5:36" s="2" customFormat="1">
      <c r="E652" s="33"/>
      <c r="N652" s="107"/>
      <c r="O652" s="199"/>
      <c r="P652" s="3"/>
      <c r="Q652" s="3"/>
      <c r="R652" s="3"/>
      <c r="S652" s="3"/>
      <c r="T652" s="3"/>
      <c r="U652" s="3"/>
      <c r="V652" s="3"/>
      <c r="W652" s="3"/>
      <c r="X652" s="3"/>
      <c r="Y652" s="3"/>
      <c r="Z652" s="3"/>
      <c r="AA652" s="3"/>
      <c r="AB652" s="3"/>
      <c r="AC652" s="3"/>
      <c r="AD652" s="3"/>
      <c r="AE652" s="3"/>
      <c r="AF652" s="3"/>
      <c r="AG652" s="3"/>
      <c r="AH652" s="3"/>
      <c r="AI652" s="3"/>
      <c r="AJ652" s="3"/>
    </row>
    <row r="653" spans="5:36" s="2" customFormat="1">
      <c r="E653" s="33"/>
      <c r="N653" s="107"/>
      <c r="O653" s="199"/>
      <c r="P653" s="3"/>
      <c r="Q653" s="3"/>
      <c r="R653" s="3"/>
      <c r="S653" s="3"/>
      <c r="T653" s="3"/>
      <c r="U653" s="3"/>
      <c r="V653" s="3"/>
      <c r="W653" s="3"/>
      <c r="X653" s="3"/>
      <c r="Y653" s="3"/>
      <c r="Z653" s="3"/>
      <c r="AA653" s="3"/>
      <c r="AB653" s="3"/>
      <c r="AC653" s="3"/>
      <c r="AD653" s="3"/>
      <c r="AE653" s="3"/>
      <c r="AF653" s="3"/>
      <c r="AG653" s="3"/>
      <c r="AH653" s="3"/>
      <c r="AI653" s="3"/>
      <c r="AJ653" s="3"/>
    </row>
    <row r="654" spans="5:36" s="2" customFormat="1">
      <c r="E654" s="33"/>
      <c r="N654" s="107"/>
      <c r="O654" s="199"/>
      <c r="P654" s="3"/>
      <c r="Q654" s="3"/>
      <c r="R654" s="3"/>
      <c r="S654" s="3"/>
      <c r="T654" s="3"/>
      <c r="U654" s="3"/>
      <c r="V654" s="3"/>
      <c r="W654" s="3"/>
      <c r="X654" s="3"/>
      <c r="Y654" s="3"/>
      <c r="Z654" s="3"/>
      <c r="AA654" s="3"/>
      <c r="AB654" s="3"/>
      <c r="AC654" s="3"/>
      <c r="AD654" s="3"/>
      <c r="AE654" s="3"/>
      <c r="AF654" s="3"/>
      <c r="AG654" s="3"/>
      <c r="AH654" s="3"/>
      <c r="AI654" s="3"/>
      <c r="AJ654" s="3"/>
    </row>
    <row r="655" spans="5:36" s="2" customFormat="1">
      <c r="E655" s="33"/>
      <c r="N655" s="107"/>
      <c r="O655" s="199"/>
      <c r="P655" s="3"/>
      <c r="Q655" s="3"/>
      <c r="R655" s="3"/>
      <c r="S655" s="3"/>
      <c r="T655" s="3"/>
      <c r="U655" s="3"/>
      <c r="V655" s="3"/>
      <c r="W655" s="3"/>
      <c r="X655" s="3"/>
      <c r="Y655" s="3"/>
      <c r="Z655" s="3"/>
      <c r="AA655" s="3"/>
      <c r="AB655" s="3"/>
      <c r="AC655" s="3"/>
      <c r="AD655" s="3"/>
      <c r="AE655" s="3"/>
      <c r="AF655" s="3"/>
      <c r="AG655" s="3"/>
      <c r="AH655" s="3"/>
      <c r="AI655" s="3"/>
      <c r="AJ655" s="3"/>
    </row>
    <row r="656" spans="5:36" s="2" customFormat="1">
      <c r="E656" s="33"/>
      <c r="N656" s="107"/>
      <c r="O656" s="199"/>
      <c r="P656" s="3"/>
      <c r="Q656" s="3"/>
      <c r="R656" s="3"/>
      <c r="S656" s="3"/>
      <c r="T656" s="3"/>
      <c r="U656" s="3"/>
      <c r="V656" s="3"/>
      <c r="W656" s="3"/>
      <c r="X656" s="3"/>
      <c r="Y656" s="3"/>
      <c r="Z656" s="3"/>
      <c r="AA656" s="3"/>
      <c r="AB656" s="3"/>
      <c r="AC656" s="3"/>
      <c r="AD656" s="3"/>
      <c r="AE656" s="3"/>
      <c r="AF656" s="3"/>
      <c r="AG656" s="3"/>
      <c r="AH656" s="3"/>
      <c r="AI656" s="3"/>
      <c r="AJ656" s="3"/>
    </row>
    <row r="657" spans="5:36" s="2" customFormat="1">
      <c r="E657" s="33"/>
      <c r="N657" s="107"/>
      <c r="O657" s="199"/>
      <c r="P657" s="3"/>
      <c r="Q657" s="3"/>
      <c r="R657" s="3"/>
      <c r="S657" s="3"/>
      <c r="T657" s="3"/>
      <c r="U657" s="3"/>
      <c r="V657" s="3"/>
      <c r="W657" s="3"/>
      <c r="X657" s="3"/>
      <c r="Y657" s="3"/>
      <c r="Z657" s="3"/>
      <c r="AA657" s="3"/>
      <c r="AB657" s="3"/>
      <c r="AC657" s="3"/>
      <c r="AD657" s="3"/>
      <c r="AE657" s="3"/>
      <c r="AF657" s="3"/>
      <c r="AG657" s="3"/>
      <c r="AH657" s="3"/>
      <c r="AI657" s="3"/>
      <c r="AJ657" s="3"/>
    </row>
    <row r="658" spans="5:36" s="2" customFormat="1">
      <c r="E658" s="33"/>
      <c r="N658" s="107"/>
      <c r="O658" s="199"/>
      <c r="P658" s="3"/>
      <c r="Q658" s="3"/>
      <c r="R658" s="3"/>
      <c r="S658" s="3"/>
      <c r="T658" s="3"/>
      <c r="U658" s="3"/>
      <c r="V658" s="3"/>
      <c r="W658" s="3"/>
      <c r="X658" s="3"/>
      <c r="Y658" s="3"/>
      <c r="Z658" s="3"/>
      <c r="AA658" s="3"/>
      <c r="AB658" s="3"/>
      <c r="AC658" s="3"/>
      <c r="AD658" s="3"/>
      <c r="AE658" s="3"/>
      <c r="AF658" s="3"/>
      <c r="AG658" s="3"/>
      <c r="AH658" s="3"/>
      <c r="AI658" s="3"/>
      <c r="AJ658" s="3"/>
    </row>
    <row r="659" spans="5:36" s="2" customFormat="1">
      <c r="E659" s="33"/>
      <c r="N659" s="107"/>
      <c r="O659" s="199"/>
      <c r="P659" s="3"/>
      <c r="Q659" s="3"/>
      <c r="R659" s="3"/>
      <c r="S659" s="3"/>
      <c r="T659" s="3"/>
      <c r="U659" s="3"/>
      <c r="V659" s="3"/>
      <c r="W659" s="3"/>
      <c r="X659" s="3"/>
      <c r="Y659" s="3"/>
      <c r="Z659" s="3"/>
      <c r="AA659" s="3"/>
      <c r="AB659" s="3"/>
      <c r="AC659" s="3"/>
      <c r="AD659" s="3"/>
      <c r="AE659" s="3"/>
      <c r="AF659" s="3"/>
      <c r="AG659" s="3"/>
      <c r="AH659" s="3"/>
      <c r="AI659" s="3"/>
      <c r="AJ659" s="3"/>
    </row>
    <row r="660" spans="5:36" s="2" customFormat="1">
      <c r="E660" s="33"/>
      <c r="N660" s="107"/>
      <c r="O660" s="199"/>
      <c r="P660" s="3"/>
      <c r="Q660" s="3"/>
      <c r="R660" s="3"/>
      <c r="S660" s="3"/>
      <c r="T660" s="3"/>
      <c r="U660" s="3"/>
      <c r="V660" s="3"/>
      <c r="W660" s="3"/>
      <c r="X660" s="3"/>
      <c r="Y660" s="3"/>
      <c r="Z660" s="3"/>
      <c r="AA660" s="3"/>
      <c r="AB660" s="3"/>
      <c r="AC660" s="3"/>
      <c r="AD660" s="3"/>
      <c r="AE660" s="3"/>
      <c r="AF660" s="3"/>
      <c r="AG660" s="3"/>
      <c r="AH660" s="3"/>
      <c r="AI660" s="3"/>
      <c r="AJ660" s="3"/>
    </row>
    <row r="661" spans="5:36" s="2" customFormat="1">
      <c r="E661" s="33"/>
      <c r="N661" s="107"/>
      <c r="O661" s="199"/>
      <c r="P661" s="3"/>
      <c r="Q661" s="3"/>
      <c r="R661" s="3"/>
      <c r="S661" s="3"/>
      <c r="T661" s="3"/>
      <c r="U661" s="3"/>
      <c r="V661" s="3"/>
      <c r="W661" s="3"/>
      <c r="X661" s="3"/>
      <c r="Y661" s="3"/>
      <c r="Z661" s="3"/>
      <c r="AA661" s="3"/>
      <c r="AB661" s="3"/>
      <c r="AC661" s="3"/>
      <c r="AD661" s="3"/>
      <c r="AE661" s="3"/>
      <c r="AF661" s="3"/>
      <c r="AG661" s="3"/>
      <c r="AH661" s="3"/>
      <c r="AI661" s="3"/>
      <c r="AJ661" s="3"/>
    </row>
    <row r="662" spans="5:36" s="2" customFormat="1">
      <c r="E662" s="33"/>
      <c r="N662" s="107"/>
      <c r="O662" s="199"/>
      <c r="P662" s="3"/>
      <c r="Q662" s="3"/>
      <c r="R662" s="3"/>
      <c r="S662" s="3"/>
      <c r="T662" s="3"/>
      <c r="U662" s="3"/>
      <c r="V662" s="3"/>
      <c r="W662" s="3"/>
      <c r="X662" s="3"/>
      <c r="Y662" s="3"/>
      <c r="Z662" s="3"/>
      <c r="AA662" s="3"/>
      <c r="AB662" s="3"/>
      <c r="AC662" s="3"/>
      <c r="AD662" s="3"/>
      <c r="AE662" s="3"/>
      <c r="AF662" s="3"/>
      <c r="AG662" s="3"/>
      <c r="AH662" s="3"/>
      <c r="AI662" s="3"/>
      <c r="AJ662" s="3"/>
    </row>
    <row r="663" spans="5:36" s="2" customFormat="1">
      <c r="E663" s="33"/>
      <c r="N663" s="107"/>
      <c r="O663" s="199"/>
      <c r="P663" s="3"/>
      <c r="Q663" s="3"/>
      <c r="R663" s="3"/>
      <c r="S663" s="3"/>
      <c r="T663" s="3"/>
      <c r="U663" s="3"/>
      <c r="V663" s="3"/>
      <c r="W663" s="3"/>
      <c r="X663" s="3"/>
      <c r="Y663" s="3"/>
      <c r="Z663" s="3"/>
      <c r="AA663" s="3"/>
      <c r="AB663" s="3"/>
      <c r="AC663" s="3"/>
      <c r="AD663" s="3"/>
      <c r="AE663" s="3"/>
      <c r="AF663" s="3"/>
      <c r="AG663" s="3"/>
      <c r="AH663" s="3"/>
      <c r="AI663" s="3"/>
      <c r="AJ663" s="3"/>
    </row>
    <row r="664" spans="5:36" s="2" customFormat="1">
      <c r="E664" s="33"/>
      <c r="N664" s="107"/>
      <c r="O664" s="199"/>
      <c r="P664" s="3"/>
      <c r="Q664" s="3"/>
      <c r="R664" s="3"/>
      <c r="S664" s="3"/>
      <c r="T664" s="3"/>
      <c r="U664" s="3"/>
      <c r="V664" s="3"/>
      <c r="W664" s="3"/>
      <c r="X664" s="3"/>
      <c r="Y664" s="3"/>
      <c r="Z664" s="3"/>
      <c r="AA664" s="3"/>
      <c r="AB664" s="3"/>
      <c r="AC664" s="3"/>
      <c r="AD664" s="3"/>
      <c r="AE664" s="3"/>
      <c r="AF664" s="3"/>
      <c r="AG664" s="3"/>
      <c r="AH664" s="3"/>
      <c r="AI664" s="3"/>
      <c r="AJ664" s="3"/>
    </row>
    <row r="665" spans="5:36" s="2" customFormat="1">
      <c r="E665" s="33"/>
      <c r="N665" s="107"/>
      <c r="O665" s="199"/>
      <c r="P665" s="3"/>
      <c r="Q665" s="3"/>
      <c r="R665" s="3"/>
      <c r="S665" s="3"/>
      <c r="T665" s="3"/>
      <c r="U665" s="3"/>
      <c r="V665" s="3"/>
      <c r="W665" s="3"/>
      <c r="X665" s="3"/>
      <c r="Y665" s="3"/>
      <c r="Z665" s="3"/>
      <c r="AA665" s="3"/>
      <c r="AB665" s="3"/>
      <c r="AC665" s="3"/>
      <c r="AD665" s="3"/>
      <c r="AE665" s="3"/>
      <c r="AF665" s="3"/>
      <c r="AG665" s="3"/>
      <c r="AH665" s="3"/>
      <c r="AI665" s="3"/>
      <c r="AJ665" s="3"/>
    </row>
    <row r="666" spans="5:36" s="2" customFormat="1">
      <c r="E666" s="33"/>
      <c r="N666" s="107"/>
      <c r="O666" s="199"/>
      <c r="P666" s="3"/>
      <c r="Q666" s="3"/>
      <c r="R666" s="3"/>
      <c r="S666" s="3"/>
      <c r="T666" s="3"/>
      <c r="U666" s="3"/>
      <c r="V666" s="3"/>
      <c r="W666" s="3"/>
      <c r="X666" s="3"/>
      <c r="Y666" s="3"/>
      <c r="Z666" s="3"/>
      <c r="AA666" s="3"/>
      <c r="AB666" s="3"/>
      <c r="AC666" s="3"/>
      <c r="AD666" s="3"/>
      <c r="AE666" s="3"/>
      <c r="AF666" s="3"/>
      <c r="AG666" s="3"/>
      <c r="AH666" s="3"/>
      <c r="AI666" s="3"/>
      <c r="AJ666" s="3"/>
    </row>
    <row r="667" spans="5:36" s="2" customFormat="1">
      <c r="E667" s="33"/>
      <c r="N667" s="107"/>
      <c r="O667" s="199"/>
      <c r="P667" s="3"/>
      <c r="Q667" s="3"/>
      <c r="R667" s="3"/>
      <c r="S667" s="3"/>
      <c r="T667" s="3"/>
      <c r="U667" s="3"/>
      <c r="V667" s="3"/>
      <c r="W667" s="3"/>
      <c r="X667" s="3"/>
      <c r="Y667" s="3"/>
      <c r="Z667" s="3"/>
      <c r="AA667" s="3"/>
      <c r="AB667" s="3"/>
      <c r="AC667" s="3"/>
      <c r="AD667" s="3"/>
      <c r="AE667" s="3"/>
      <c r="AF667" s="3"/>
      <c r="AG667" s="3"/>
      <c r="AH667" s="3"/>
      <c r="AI667" s="3"/>
      <c r="AJ667" s="3"/>
    </row>
    <row r="668" spans="5:36" s="2" customFormat="1">
      <c r="E668" s="33"/>
      <c r="N668" s="107"/>
      <c r="O668" s="199"/>
      <c r="P668" s="3"/>
      <c r="Q668" s="3"/>
      <c r="R668" s="3"/>
      <c r="S668" s="3"/>
      <c r="T668" s="3"/>
      <c r="U668" s="3"/>
      <c r="V668" s="3"/>
      <c r="W668" s="3"/>
      <c r="X668" s="3"/>
      <c r="Y668" s="3"/>
      <c r="Z668" s="3"/>
      <c r="AA668" s="3"/>
      <c r="AB668" s="3"/>
      <c r="AC668" s="3"/>
      <c r="AD668" s="3"/>
      <c r="AE668" s="3"/>
      <c r="AF668" s="3"/>
      <c r="AG668" s="3"/>
      <c r="AH668" s="3"/>
      <c r="AI668" s="3"/>
      <c r="AJ668" s="3"/>
    </row>
    <row r="669" spans="5:36" s="2" customFormat="1">
      <c r="E669" s="33"/>
      <c r="N669" s="107"/>
      <c r="O669" s="199"/>
      <c r="P669" s="3"/>
      <c r="Q669" s="3"/>
      <c r="R669" s="3"/>
      <c r="S669" s="3"/>
      <c r="T669" s="3"/>
      <c r="U669" s="3"/>
      <c r="V669" s="3"/>
      <c r="W669" s="3"/>
      <c r="X669" s="3"/>
      <c r="Y669" s="3"/>
      <c r="Z669" s="3"/>
      <c r="AA669" s="3"/>
      <c r="AB669" s="3"/>
      <c r="AC669" s="3"/>
      <c r="AD669" s="3"/>
      <c r="AE669" s="3"/>
      <c r="AF669" s="3"/>
      <c r="AG669" s="3"/>
      <c r="AH669" s="3"/>
      <c r="AI669" s="3"/>
      <c r="AJ669" s="3"/>
    </row>
    <row r="670" spans="5:36" s="2" customFormat="1">
      <c r="E670" s="33"/>
      <c r="N670" s="107"/>
      <c r="O670" s="199"/>
      <c r="P670" s="3"/>
      <c r="Q670" s="3"/>
      <c r="R670" s="3"/>
      <c r="S670" s="3"/>
      <c r="T670" s="3"/>
      <c r="U670" s="3"/>
      <c r="V670" s="3"/>
      <c r="W670" s="3"/>
      <c r="X670" s="3"/>
      <c r="Y670" s="3"/>
      <c r="Z670" s="3"/>
      <c r="AA670" s="3"/>
      <c r="AB670" s="3"/>
      <c r="AC670" s="3"/>
      <c r="AD670" s="3"/>
      <c r="AE670" s="3"/>
      <c r="AF670" s="3"/>
      <c r="AG670" s="3"/>
      <c r="AH670" s="3"/>
      <c r="AI670" s="3"/>
      <c r="AJ670" s="3"/>
    </row>
    <row r="671" spans="5:36" s="2" customFormat="1">
      <c r="E671" s="33"/>
      <c r="N671" s="107"/>
      <c r="O671" s="199"/>
      <c r="P671" s="3"/>
      <c r="Q671" s="3"/>
      <c r="R671" s="3"/>
      <c r="S671" s="3"/>
      <c r="T671" s="3"/>
      <c r="U671" s="3"/>
      <c r="V671" s="3"/>
      <c r="W671" s="3"/>
      <c r="X671" s="3"/>
      <c r="Y671" s="3"/>
      <c r="Z671" s="3"/>
      <c r="AA671" s="3"/>
      <c r="AB671" s="3"/>
      <c r="AC671" s="3"/>
      <c r="AD671" s="3"/>
      <c r="AE671" s="3"/>
      <c r="AF671" s="3"/>
      <c r="AG671" s="3"/>
      <c r="AH671" s="3"/>
      <c r="AI671" s="3"/>
      <c r="AJ671" s="3"/>
    </row>
    <row r="672" spans="5:36" s="2" customFormat="1">
      <c r="E672" s="33"/>
      <c r="N672" s="107"/>
      <c r="O672" s="199"/>
      <c r="P672" s="3"/>
      <c r="Q672" s="3"/>
      <c r="R672" s="3"/>
      <c r="S672" s="3"/>
      <c r="T672" s="3"/>
      <c r="U672" s="3"/>
      <c r="V672" s="3"/>
      <c r="W672" s="3"/>
      <c r="X672" s="3"/>
      <c r="Y672" s="3"/>
      <c r="Z672" s="3"/>
      <c r="AA672" s="3"/>
      <c r="AB672" s="3"/>
      <c r="AC672" s="3"/>
      <c r="AD672" s="3"/>
      <c r="AE672" s="3"/>
      <c r="AF672" s="3"/>
      <c r="AG672" s="3"/>
      <c r="AH672" s="3"/>
      <c r="AI672" s="3"/>
      <c r="AJ672" s="3"/>
    </row>
    <row r="673" spans="5:36" s="2" customFormat="1">
      <c r="E673" s="33"/>
      <c r="N673" s="107"/>
      <c r="O673" s="199"/>
      <c r="P673" s="3"/>
      <c r="Q673" s="3"/>
      <c r="R673" s="3"/>
      <c r="S673" s="3"/>
      <c r="T673" s="3"/>
      <c r="U673" s="3"/>
      <c r="V673" s="3"/>
      <c r="W673" s="3"/>
      <c r="X673" s="3"/>
      <c r="Y673" s="3"/>
      <c r="Z673" s="3"/>
      <c r="AA673" s="3"/>
      <c r="AB673" s="3"/>
      <c r="AC673" s="3"/>
      <c r="AD673" s="3"/>
      <c r="AE673" s="3"/>
      <c r="AF673" s="3"/>
      <c r="AG673" s="3"/>
      <c r="AH673" s="3"/>
      <c r="AI673" s="3"/>
      <c r="AJ673" s="3"/>
    </row>
    <row r="674" spans="5:36" s="2" customFormat="1">
      <c r="E674" s="33"/>
      <c r="N674" s="107"/>
      <c r="O674" s="199"/>
      <c r="P674" s="3"/>
      <c r="Q674" s="3"/>
      <c r="R674" s="3"/>
      <c r="S674" s="3"/>
      <c r="T674" s="3"/>
      <c r="U674" s="3"/>
      <c r="V674" s="3"/>
      <c r="W674" s="3"/>
      <c r="X674" s="3"/>
      <c r="Y674" s="3"/>
      <c r="Z674" s="3"/>
      <c r="AA674" s="3"/>
      <c r="AB674" s="3"/>
      <c r="AC674" s="3"/>
      <c r="AD674" s="3"/>
      <c r="AE674" s="3"/>
      <c r="AF674" s="3"/>
      <c r="AG674" s="3"/>
      <c r="AH674" s="3"/>
      <c r="AI674" s="3"/>
      <c r="AJ674" s="3"/>
    </row>
    <row r="675" spans="5:36" s="2" customFormat="1">
      <c r="E675" s="33"/>
      <c r="N675" s="107"/>
      <c r="O675" s="199"/>
      <c r="P675" s="3"/>
      <c r="Q675" s="3"/>
      <c r="R675" s="3"/>
      <c r="S675" s="3"/>
      <c r="T675" s="3"/>
      <c r="U675" s="3"/>
      <c r="V675" s="3"/>
      <c r="W675" s="3"/>
      <c r="X675" s="3"/>
      <c r="Y675" s="3"/>
      <c r="Z675" s="3"/>
      <c r="AA675" s="3"/>
      <c r="AB675" s="3"/>
      <c r="AC675" s="3"/>
      <c r="AD675" s="3"/>
      <c r="AE675" s="3"/>
      <c r="AF675" s="3"/>
      <c r="AG675" s="3"/>
      <c r="AH675" s="3"/>
      <c r="AI675" s="3"/>
      <c r="AJ675" s="3"/>
    </row>
    <row r="676" spans="5:36" s="2" customFormat="1">
      <c r="E676" s="33"/>
      <c r="N676" s="107"/>
      <c r="O676" s="199"/>
      <c r="P676" s="3"/>
      <c r="Q676" s="3"/>
      <c r="R676" s="3"/>
      <c r="S676" s="3"/>
      <c r="T676" s="3"/>
      <c r="U676" s="3"/>
      <c r="V676" s="3"/>
      <c r="W676" s="3"/>
      <c r="X676" s="3"/>
      <c r="Y676" s="3"/>
      <c r="Z676" s="3"/>
      <c r="AA676" s="3"/>
      <c r="AB676" s="3"/>
      <c r="AC676" s="3"/>
      <c r="AD676" s="3"/>
      <c r="AE676" s="3"/>
      <c r="AF676" s="3"/>
      <c r="AG676" s="3"/>
      <c r="AH676" s="3"/>
      <c r="AI676" s="3"/>
      <c r="AJ676" s="3"/>
    </row>
    <row r="677" spans="5:36" s="2" customFormat="1">
      <c r="E677" s="33"/>
      <c r="N677" s="107"/>
      <c r="O677" s="199"/>
      <c r="P677" s="3"/>
      <c r="Q677" s="3"/>
      <c r="R677" s="3"/>
      <c r="S677" s="3"/>
      <c r="T677" s="3"/>
      <c r="U677" s="3"/>
      <c r="V677" s="3"/>
      <c r="W677" s="3"/>
      <c r="X677" s="3"/>
      <c r="Y677" s="3"/>
      <c r="Z677" s="3"/>
      <c r="AA677" s="3"/>
      <c r="AB677" s="3"/>
      <c r="AC677" s="3"/>
      <c r="AD677" s="3"/>
      <c r="AE677" s="3"/>
      <c r="AF677" s="3"/>
      <c r="AG677" s="3"/>
      <c r="AH677" s="3"/>
      <c r="AI677" s="3"/>
      <c r="AJ677" s="3"/>
    </row>
    <row r="678" spans="5:36" s="2" customFormat="1">
      <c r="E678" s="33"/>
      <c r="N678" s="107"/>
      <c r="O678" s="199"/>
      <c r="P678" s="3"/>
      <c r="Q678" s="3"/>
      <c r="R678" s="3"/>
      <c r="S678" s="3"/>
      <c r="T678" s="3"/>
      <c r="U678" s="3"/>
      <c r="V678" s="3"/>
      <c r="W678" s="3"/>
      <c r="X678" s="3"/>
      <c r="Y678" s="3"/>
      <c r="Z678" s="3"/>
      <c r="AA678" s="3"/>
      <c r="AB678" s="3"/>
      <c r="AC678" s="3"/>
      <c r="AD678" s="3"/>
      <c r="AE678" s="3"/>
      <c r="AF678" s="3"/>
      <c r="AG678" s="3"/>
      <c r="AH678" s="3"/>
      <c r="AI678" s="3"/>
      <c r="AJ678" s="3"/>
    </row>
    <row r="679" spans="5:36" s="2" customFormat="1">
      <c r="E679" s="33"/>
      <c r="N679" s="107"/>
      <c r="O679" s="199"/>
      <c r="P679" s="3"/>
      <c r="Q679" s="3"/>
      <c r="R679" s="3"/>
      <c r="S679" s="3"/>
      <c r="T679" s="3"/>
      <c r="U679" s="3"/>
      <c r="V679" s="3"/>
      <c r="W679" s="3"/>
      <c r="X679" s="3"/>
      <c r="Y679" s="3"/>
      <c r="Z679" s="3"/>
      <c r="AA679" s="3"/>
      <c r="AB679" s="3"/>
      <c r="AC679" s="3"/>
      <c r="AD679" s="3"/>
      <c r="AE679" s="3"/>
      <c r="AF679" s="3"/>
      <c r="AG679" s="3"/>
      <c r="AH679" s="3"/>
      <c r="AI679" s="3"/>
      <c r="AJ679" s="3"/>
    </row>
    <row r="680" spans="5:36" s="2" customFormat="1">
      <c r="E680" s="33"/>
      <c r="N680" s="107"/>
      <c r="O680" s="199"/>
      <c r="P680" s="3"/>
      <c r="Q680" s="3"/>
      <c r="R680" s="3"/>
      <c r="S680" s="3"/>
      <c r="T680" s="3"/>
      <c r="U680" s="3"/>
      <c r="V680" s="3"/>
      <c r="W680" s="3"/>
      <c r="X680" s="3"/>
      <c r="Y680" s="3"/>
      <c r="Z680" s="3"/>
      <c r="AA680" s="3"/>
      <c r="AB680" s="3"/>
      <c r="AC680" s="3"/>
      <c r="AD680" s="3"/>
      <c r="AE680" s="3"/>
      <c r="AF680" s="3"/>
      <c r="AG680" s="3"/>
      <c r="AH680" s="3"/>
      <c r="AI680" s="3"/>
      <c r="AJ680" s="3"/>
    </row>
    <row r="681" spans="5:36" s="2" customFormat="1">
      <c r="E681" s="33"/>
      <c r="N681" s="107"/>
      <c r="O681" s="199"/>
      <c r="P681" s="3"/>
      <c r="Q681" s="3"/>
      <c r="R681" s="3"/>
      <c r="S681" s="3"/>
      <c r="T681" s="3"/>
      <c r="U681" s="3"/>
      <c r="V681" s="3"/>
      <c r="W681" s="3"/>
      <c r="X681" s="3"/>
      <c r="Y681" s="3"/>
      <c r="Z681" s="3"/>
      <c r="AA681" s="3"/>
      <c r="AB681" s="3"/>
      <c r="AC681" s="3"/>
      <c r="AD681" s="3"/>
      <c r="AE681" s="3"/>
      <c r="AF681" s="3"/>
      <c r="AG681" s="3"/>
      <c r="AH681" s="3"/>
      <c r="AI681" s="3"/>
      <c r="AJ681" s="3"/>
    </row>
    <row r="682" spans="5:36" s="2" customFormat="1">
      <c r="E682" s="33"/>
      <c r="N682" s="107"/>
      <c r="O682" s="199"/>
      <c r="P682" s="3"/>
      <c r="Q682" s="3"/>
      <c r="R682" s="3"/>
      <c r="S682" s="3"/>
      <c r="T682" s="3"/>
      <c r="U682" s="3"/>
      <c r="V682" s="3"/>
      <c r="W682" s="3"/>
      <c r="X682" s="3"/>
      <c r="Y682" s="3"/>
      <c r="Z682" s="3"/>
      <c r="AA682" s="3"/>
      <c r="AB682" s="3"/>
      <c r="AC682" s="3"/>
      <c r="AD682" s="3"/>
      <c r="AE682" s="3"/>
      <c r="AF682" s="3"/>
      <c r="AG682" s="3"/>
      <c r="AH682" s="3"/>
      <c r="AI682" s="3"/>
      <c r="AJ682" s="3"/>
    </row>
    <row r="683" spans="5:36" s="2" customFormat="1">
      <c r="E683" s="33"/>
      <c r="N683" s="107"/>
      <c r="O683" s="199"/>
      <c r="P683" s="3"/>
      <c r="Q683" s="3"/>
      <c r="R683" s="3"/>
      <c r="S683" s="3"/>
      <c r="T683" s="3"/>
      <c r="U683" s="3"/>
      <c r="V683" s="3"/>
      <c r="W683" s="3"/>
      <c r="X683" s="3"/>
      <c r="Y683" s="3"/>
      <c r="Z683" s="3"/>
      <c r="AA683" s="3"/>
      <c r="AB683" s="3"/>
      <c r="AC683" s="3"/>
      <c r="AD683" s="3"/>
      <c r="AE683" s="3"/>
      <c r="AF683" s="3"/>
      <c r="AG683" s="3"/>
      <c r="AH683" s="3"/>
      <c r="AI683" s="3"/>
      <c r="AJ683" s="3"/>
    </row>
    <row r="684" spans="5:36" s="2" customFormat="1">
      <c r="E684" s="33"/>
      <c r="N684" s="107"/>
      <c r="O684" s="199"/>
      <c r="P684" s="3"/>
      <c r="Q684" s="3"/>
      <c r="R684" s="3"/>
      <c r="S684" s="3"/>
      <c r="T684" s="3"/>
      <c r="U684" s="3"/>
      <c r="V684" s="3"/>
      <c r="W684" s="3"/>
      <c r="X684" s="3"/>
      <c r="Y684" s="3"/>
      <c r="Z684" s="3"/>
      <c r="AA684" s="3"/>
      <c r="AB684" s="3"/>
      <c r="AC684" s="3"/>
      <c r="AD684" s="3"/>
      <c r="AE684" s="3"/>
      <c r="AF684" s="3"/>
      <c r="AG684" s="3"/>
      <c r="AH684" s="3"/>
      <c r="AI684" s="3"/>
      <c r="AJ684" s="3"/>
    </row>
    <row r="685" spans="5:36" s="2" customFormat="1">
      <c r="E685" s="33"/>
      <c r="N685" s="107"/>
      <c r="O685" s="199"/>
      <c r="P685" s="3"/>
      <c r="Q685" s="3"/>
      <c r="R685" s="3"/>
      <c r="S685" s="3"/>
      <c r="T685" s="3"/>
      <c r="U685" s="3"/>
      <c r="V685" s="3"/>
      <c r="W685" s="3"/>
      <c r="X685" s="3"/>
      <c r="Y685" s="3"/>
      <c r="Z685" s="3"/>
      <c r="AA685" s="3"/>
      <c r="AB685" s="3"/>
      <c r="AC685" s="3"/>
      <c r="AD685" s="3"/>
      <c r="AE685" s="3"/>
      <c r="AF685" s="3"/>
      <c r="AG685" s="3"/>
      <c r="AH685" s="3"/>
      <c r="AI685" s="3"/>
      <c r="AJ685" s="3"/>
    </row>
    <row r="686" spans="5:36" s="2" customFormat="1">
      <c r="E686" s="33"/>
      <c r="N686" s="107"/>
      <c r="O686" s="199"/>
      <c r="P686" s="3"/>
      <c r="Q686" s="3"/>
      <c r="R686" s="3"/>
      <c r="S686" s="3"/>
      <c r="T686" s="3"/>
      <c r="U686" s="3"/>
      <c r="V686" s="3"/>
      <c r="W686" s="3"/>
      <c r="X686" s="3"/>
      <c r="Y686" s="3"/>
      <c r="Z686" s="3"/>
      <c r="AA686" s="3"/>
      <c r="AB686" s="3"/>
      <c r="AC686" s="3"/>
      <c r="AD686" s="3"/>
      <c r="AE686" s="3"/>
      <c r="AF686" s="3"/>
      <c r="AG686" s="3"/>
      <c r="AH686" s="3"/>
      <c r="AI686" s="3"/>
      <c r="AJ686" s="3"/>
    </row>
    <row r="687" spans="5:36" s="2" customFormat="1">
      <c r="E687" s="33"/>
      <c r="N687" s="107"/>
      <c r="O687" s="199"/>
      <c r="P687" s="3"/>
      <c r="Q687" s="3"/>
      <c r="R687" s="3"/>
      <c r="S687" s="3"/>
      <c r="T687" s="3"/>
      <c r="U687" s="3"/>
      <c r="V687" s="3"/>
      <c r="W687" s="3"/>
      <c r="X687" s="3"/>
      <c r="Y687" s="3"/>
      <c r="Z687" s="3"/>
      <c r="AA687" s="3"/>
      <c r="AB687" s="3"/>
      <c r="AC687" s="3"/>
      <c r="AD687" s="3"/>
      <c r="AE687" s="3"/>
      <c r="AF687" s="3"/>
      <c r="AG687" s="3"/>
      <c r="AH687" s="3"/>
      <c r="AI687" s="3"/>
      <c r="AJ687" s="3"/>
    </row>
    <row r="688" spans="5:36" s="2" customFormat="1">
      <c r="E688" s="33"/>
      <c r="N688" s="107"/>
      <c r="O688" s="199"/>
      <c r="P688" s="3"/>
      <c r="Q688" s="3"/>
      <c r="R688" s="3"/>
      <c r="S688" s="3"/>
      <c r="T688" s="3"/>
      <c r="U688" s="3"/>
      <c r="V688" s="3"/>
      <c r="W688" s="3"/>
      <c r="X688" s="3"/>
      <c r="Y688" s="3"/>
      <c r="Z688" s="3"/>
      <c r="AA688" s="3"/>
      <c r="AB688" s="3"/>
      <c r="AC688" s="3"/>
      <c r="AD688" s="3"/>
      <c r="AE688" s="3"/>
      <c r="AF688" s="3"/>
      <c r="AG688" s="3"/>
      <c r="AH688" s="3"/>
      <c r="AI688" s="3"/>
      <c r="AJ688" s="3"/>
    </row>
    <row r="689" spans="5:36" s="2" customFormat="1">
      <c r="E689" s="33"/>
      <c r="N689" s="107"/>
      <c r="O689" s="199"/>
      <c r="P689" s="3"/>
      <c r="Q689" s="3"/>
      <c r="R689" s="3"/>
      <c r="S689" s="3"/>
      <c r="T689" s="3"/>
      <c r="U689" s="3"/>
      <c r="V689" s="3"/>
      <c r="W689" s="3"/>
      <c r="X689" s="3"/>
      <c r="Y689" s="3"/>
      <c r="Z689" s="3"/>
      <c r="AA689" s="3"/>
      <c r="AB689" s="3"/>
      <c r="AC689" s="3"/>
      <c r="AD689" s="3"/>
      <c r="AE689" s="3"/>
      <c r="AF689" s="3"/>
      <c r="AG689" s="3"/>
      <c r="AH689" s="3"/>
      <c r="AI689" s="3"/>
      <c r="AJ689" s="3"/>
    </row>
    <row r="690" spans="5:36" s="2" customFormat="1">
      <c r="E690" s="33"/>
      <c r="N690" s="107"/>
      <c r="O690" s="199"/>
      <c r="P690" s="3"/>
      <c r="Q690" s="3"/>
      <c r="R690" s="3"/>
      <c r="S690" s="3"/>
      <c r="T690" s="3"/>
      <c r="U690" s="3"/>
      <c r="V690" s="3"/>
      <c r="W690" s="3"/>
      <c r="X690" s="3"/>
      <c r="Y690" s="3"/>
      <c r="Z690" s="3"/>
      <c r="AA690" s="3"/>
      <c r="AB690" s="3"/>
      <c r="AC690" s="3"/>
      <c r="AD690" s="3"/>
      <c r="AE690" s="3"/>
      <c r="AF690" s="3"/>
      <c r="AG690" s="3"/>
      <c r="AH690" s="3"/>
      <c r="AI690" s="3"/>
      <c r="AJ690" s="3"/>
    </row>
    <row r="691" spans="5:36" s="2" customFormat="1">
      <c r="E691" s="33"/>
      <c r="N691" s="107"/>
      <c r="O691" s="199"/>
      <c r="P691" s="3"/>
      <c r="Q691" s="3"/>
      <c r="R691" s="3"/>
      <c r="S691" s="3"/>
      <c r="T691" s="3"/>
      <c r="U691" s="3"/>
      <c r="V691" s="3"/>
      <c r="W691" s="3"/>
      <c r="X691" s="3"/>
      <c r="Y691" s="3"/>
      <c r="Z691" s="3"/>
      <c r="AA691" s="3"/>
      <c r="AB691" s="3"/>
      <c r="AC691" s="3"/>
      <c r="AD691" s="3"/>
      <c r="AE691" s="3"/>
      <c r="AF691" s="3"/>
      <c r="AG691" s="3"/>
      <c r="AH691" s="3"/>
      <c r="AI691" s="3"/>
      <c r="AJ691" s="3"/>
    </row>
    <row r="692" spans="5:36" s="2" customFormat="1">
      <c r="E692" s="33"/>
      <c r="N692" s="107"/>
      <c r="O692" s="199"/>
      <c r="P692" s="3"/>
      <c r="Q692" s="3"/>
      <c r="R692" s="3"/>
      <c r="S692" s="3"/>
      <c r="T692" s="3"/>
      <c r="U692" s="3"/>
      <c r="V692" s="3"/>
      <c r="W692" s="3"/>
      <c r="X692" s="3"/>
      <c r="Y692" s="3"/>
      <c r="Z692" s="3"/>
      <c r="AA692" s="3"/>
      <c r="AB692" s="3"/>
      <c r="AC692" s="3"/>
      <c r="AD692" s="3"/>
      <c r="AE692" s="3"/>
      <c r="AF692" s="3"/>
      <c r="AG692" s="3"/>
      <c r="AH692" s="3"/>
      <c r="AI692" s="3"/>
      <c r="AJ692" s="3"/>
    </row>
    <row r="693" spans="5:36" s="2" customFormat="1">
      <c r="E693" s="33"/>
      <c r="N693" s="107"/>
      <c r="O693" s="199"/>
      <c r="P693" s="3"/>
      <c r="Q693" s="3"/>
      <c r="R693" s="3"/>
      <c r="S693" s="3"/>
      <c r="T693" s="3"/>
      <c r="U693" s="3"/>
      <c r="V693" s="3"/>
      <c r="W693" s="3"/>
      <c r="X693" s="3"/>
      <c r="Y693" s="3"/>
      <c r="Z693" s="3"/>
      <c r="AA693" s="3"/>
      <c r="AB693" s="3"/>
      <c r="AC693" s="3"/>
      <c r="AD693" s="3"/>
      <c r="AE693" s="3"/>
      <c r="AF693" s="3"/>
      <c r="AG693" s="3"/>
      <c r="AH693" s="3"/>
      <c r="AI693" s="3"/>
      <c r="AJ693" s="3"/>
    </row>
    <row r="694" spans="5:36" s="2" customFormat="1">
      <c r="E694" s="33"/>
      <c r="N694" s="107"/>
      <c r="O694" s="199"/>
      <c r="P694" s="3"/>
      <c r="Q694" s="3"/>
      <c r="R694" s="3"/>
      <c r="S694" s="3"/>
      <c r="T694" s="3"/>
      <c r="U694" s="3"/>
      <c r="V694" s="3"/>
      <c r="W694" s="3"/>
      <c r="X694" s="3"/>
      <c r="Y694" s="3"/>
      <c r="Z694" s="3"/>
      <c r="AA694" s="3"/>
      <c r="AB694" s="3"/>
      <c r="AC694" s="3"/>
      <c r="AD694" s="3"/>
      <c r="AE694" s="3"/>
      <c r="AF694" s="3"/>
      <c r="AG694" s="3"/>
      <c r="AH694" s="3"/>
      <c r="AI694" s="3"/>
      <c r="AJ694" s="3"/>
    </row>
    <row r="695" spans="5:36" s="2" customFormat="1">
      <c r="E695" s="33"/>
      <c r="N695" s="107"/>
      <c r="O695" s="199"/>
      <c r="P695" s="3"/>
      <c r="Q695" s="3"/>
      <c r="R695" s="3"/>
      <c r="S695" s="3"/>
      <c r="T695" s="3"/>
      <c r="U695" s="3"/>
      <c r="V695" s="3"/>
      <c r="W695" s="3"/>
      <c r="X695" s="3"/>
      <c r="Y695" s="3"/>
      <c r="Z695" s="3"/>
      <c r="AA695" s="3"/>
      <c r="AB695" s="3"/>
      <c r="AC695" s="3"/>
      <c r="AD695" s="3"/>
      <c r="AE695" s="3"/>
      <c r="AF695" s="3"/>
      <c r="AG695" s="3"/>
      <c r="AH695" s="3"/>
      <c r="AI695" s="3"/>
      <c r="AJ695" s="3"/>
    </row>
    <row r="696" spans="5:36" s="2" customFormat="1">
      <c r="E696" s="33"/>
      <c r="N696" s="107"/>
      <c r="O696" s="199"/>
      <c r="P696" s="3"/>
      <c r="Q696" s="3"/>
      <c r="R696" s="3"/>
      <c r="S696" s="3"/>
      <c r="T696" s="3"/>
      <c r="U696" s="3"/>
      <c r="V696" s="3"/>
      <c r="W696" s="3"/>
      <c r="X696" s="3"/>
      <c r="Y696" s="3"/>
      <c r="Z696" s="3"/>
      <c r="AA696" s="3"/>
      <c r="AB696" s="3"/>
      <c r="AC696" s="3"/>
      <c r="AD696" s="3"/>
      <c r="AE696" s="3"/>
      <c r="AF696" s="3"/>
      <c r="AG696" s="3"/>
      <c r="AH696" s="3"/>
      <c r="AI696" s="3"/>
      <c r="AJ696" s="3"/>
    </row>
    <row r="697" spans="5:36" s="2" customFormat="1">
      <c r="E697" s="33"/>
      <c r="N697" s="107"/>
      <c r="O697" s="199"/>
      <c r="P697" s="3"/>
      <c r="Q697" s="3"/>
      <c r="R697" s="3"/>
      <c r="S697" s="3"/>
      <c r="T697" s="3"/>
      <c r="U697" s="3"/>
      <c r="V697" s="3"/>
      <c r="W697" s="3"/>
      <c r="X697" s="3"/>
      <c r="Y697" s="3"/>
      <c r="Z697" s="3"/>
      <c r="AA697" s="3"/>
      <c r="AB697" s="3"/>
      <c r="AC697" s="3"/>
      <c r="AD697" s="3"/>
      <c r="AE697" s="3"/>
      <c r="AF697" s="3"/>
      <c r="AG697" s="3"/>
      <c r="AH697" s="3"/>
      <c r="AI697" s="3"/>
      <c r="AJ697" s="3"/>
    </row>
    <row r="698" spans="5:36" s="2" customFormat="1">
      <c r="E698" s="33"/>
      <c r="N698" s="107"/>
      <c r="O698" s="199"/>
      <c r="P698" s="3"/>
      <c r="Q698" s="3"/>
      <c r="R698" s="3"/>
      <c r="S698" s="3"/>
      <c r="T698" s="3"/>
      <c r="U698" s="3"/>
      <c r="V698" s="3"/>
      <c r="W698" s="3"/>
      <c r="X698" s="3"/>
      <c r="Y698" s="3"/>
      <c r="Z698" s="3"/>
      <c r="AA698" s="3"/>
      <c r="AB698" s="3"/>
      <c r="AC698" s="3"/>
      <c r="AD698" s="3"/>
      <c r="AE698" s="3"/>
      <c r="AF698" s="3"/>
      <c r="AG698" s="3"/>
      <c r="AH698" s="3"/>
      <c r="AI698" s="3"/>
      <c r="AJ698" s="3"/>
    </row>
    <row r="699" spans="5:36" s="2" customFormat="1">
      <c r="E699" s="33"/>
      <c r="N699" s="107"/>
      <c r="O699" s="199"/>
      <c r="P699" s="3"/>
      <c r="Q699" s="3"/>
      <c r="R699" s="3"/>
      <c r="S699" s="3"/>
      <c r="T699" s="3"/>
      <c r="U699" s="3"/>
      <c r="V699" s="3"/>
      <c r="W699" s="3"/>
      <c r="X699" s="3"/>
      <c r="Y699" s="3"/>
      <c r="Z699" s="3"/>
      <c r="AA699" s="3"/>
      <c r="AB699" s="3"/>
      <c r="AC699" s="3"/>
      <c r="AD699" s="3"/>
      <c r="AE699" s="3"/>
      <c r="AF699" s="3"/>
      <c r="AG699" s="3"/>
      <c r="AH699" s="3"/>
      <c r="AI699" s="3"/>
      <c r="AJ699" s="3"/>
    </row>
    <row r="700" spans="5:36" s="2" customFormat="1">
      <c r="E700" s="33"/>
      <c r="N700" s="107"/>
      <c r="O700" s="199"/>
      <c r="P700" s="3"/>
      <c r="Q700" s="3"/>
      <c r="R700" s="3"/>
      <c r="S700" s="3"/>
      <c r="T700" s="3"/>
      <c r="U700" s="3"/>
      <c r="V700" s="3"/>
      <c r="W700" s="3"/>
      <c r="X700" s="3"/>
      <c r="Y700" s="3"/>
      <c r="Z700" s="3"/>
      <c r="AA700" s="3"/>
      <c r="AB700" s="3"/>
      <c r="AC700" s="3"/>
      <c r="AD700" s="3"/>
      <c r="AE700" s="3"/>
      <c r="AF700" s="3"/>
      <c r="AG700" s="3"/>
      <c r="AH700" s="3"/>
      <c r="AI700" s="3"/>
      <c r="AJ700" s="3"/>
    </row>
    <row r="701" spans="5:36" s="2" customFormat="1">
      <c r="E701" s="33"/>
      <c r="N701" s="107"/>
      <c r="O701" s="199"/>
      <c r="P701" s="3"/>
      <c r="Q701" s="3"/>
      <c r="R701" s="3"/>
      <c r="S701" s="3"/>
      <c r="T701" s="3"/>
      <c r="U701" s="3"/>
      <c r="V701" s="3"/>
      <c r="W701" s="3"/>
      <c r="X701" s="3"/>
      <c r="Y701" s="3"/>
      <c r="Z701" s="3"/>
      <c r="AA701" s="3"/>
      <c r="AB701" s="3"/>
      <c r="AC701" s="3"/>
      <c r="AD701" s="3"/>
      <c r="AE701" s="3"/>
      <c r="AF701" s="3"/>
      <c r="AG701" s="3"/>
      <c r="AH701" s="3"/>
      <c r="AI701" s="3"/>
      <c r="AJ701" s="3"/>
    </row>
    <row r="702" spans="5:36" s="2" customFormat="1">
      <c r="E702" s="33"/>
      <c r="N702" s="107"/>
      <c r="O702" s="199"/>
      <c r="P702" s="3"/>
      <c r="Q702" s="3"/>
      <c r="R702" s="3"/>
      <c r="S702" s="3"/>
      <c r="T702" s="3"/>
      <c r="U702" s="3"/>
      <c r="V702" s="3"/>
      <c r="W702" s="3"/>
      <c r="X702" s="3"/>
      <c r="Y702" s="3"/>
      <c r="Z702" s="3"/>
      <c r="AA702" s="3"/>
      <c r="AB702" s="3"/>
      <c r="AC702" s="3"/>
      <c r="AD702" s="3"/>
      <c r="AE702" s="3"/>
      <c r="AF702" s="3"/>
      <c r="AG702" s="3"/>
      <c r="AH702" s="3"/>
      <c r="AI702" s="3"/>
      <c r="AJ702" s="3"/>
    </row>
    <row r="703" spans="5:36" s="2" customFormat="1">
      <c r="E703" s="33"/>
      <c r="N703" s="107"/>
      <c r="O703" s="199"/>
      <c r="P703" s="3"/>
      <c r="Q703" s="3"/>
      <c r="R703" s="3"/>
      <c r="S703" s="3"/>
      <c r="T703" s="3"/>
      <c r="U703" s="3"/>
      <c r="V703" s="3"/>
      <c r="W703" s="3"/>
      <c r="X703" s="3"/>
      <c r="Y703" s="3"/>
      <c r="Z703" s="3"/>
      <c r="AA703" s="3"/>
      <c r="AB703" s="3"/>
      <c r="AC703" s="3"/>
      <c r="AD703" s="3"/>
      <c r="AE703" s="3"/>
      <c r="AF703" s="3"/>
      <c r="AG703" s="3"/>
      <c r="AH703" s="3"/>
      <c r="AI703" s="3"/>
      <c r="AJ703" s="3"/>
    </row>
    <row r="704" spans="5:36" s="2" customFormat="1">
      <c r="E704" s="33"/>
      <c r="N704" s="107"/>
      <c r="O704" s="199"/>
      <c r="P704" s="3"/>
      <c r="Q704" s="3"/>
      <c r="R704" s="3"/>
      <c r="S704" s="3"/>
      <c r="T704" s="3"/>
      <c r="U704" s="3"/>
      <c r="V704" s="3"/>
      <c r="W704" s="3"/>
      <c r="X704" s="3"/>
      <c r="Y704" s="3"/>
      <c r="Z704" s="3"/>
      <c r="AA704" s="3"/>
      <c r="AB704" s="3"/>
      <c r="AC704" s="3"/>
      <c r="AD704" s="3"/>
      <c r="AE704" s="3"/>
      <c r="AF704" s="3"/>
      <c r="AG704" s="3"/>
      <c r="AH704" s="3"/>
      <c r="AI704" s="3"/>
      <c r="AJ704" s="3"/>
    </row>
    <row r="705" spans="5:36" s="2" customFormat="1">
      <c r="E705" s="33"/>
      <c r="N705" s="107"/>
      <c r="O705" s="199"/>
      <c r="P705" s="3"/>
      <c r="Q705" s="3"/>
      <c r="R705" s="3"/>
      <c r="S705" s="3"/>
      <c r="T705" s="3"/>
      <c r="U705" s="3"/>
      <c r="V705" s="3"/>
      <c r="W705" s="3"/>
      <c r="X705" s="3"/>
      <c r="Y705" s="3"/>
      <c r="Z705" s="3"/>
      <c r="AA705" s="3"/>
      <c r="AB705" s="3"/>
      <c r="AC705" s="3"/>
      <c r="AD705" s="3"/>
      <c r="AE705" s="3"/>
      <c r="AF705" s="3"/>
      <c r="AG705" s="3"/>
      <c r="AH705" s="3"/>
      <c r="AI705" s="3"/>
      <c r="AJ705" s="3"/>
    </row>
    <row r="706" spans="5:36" s="2" customFormat="1">
      <c r="E706" s="33"/>
      <c r="N706" s="107"/>
      <c r="O706" s="199"/>
      <c r="P706" s="3"/>
      <c r="Q706" s="3"/>
      <c r="R706" s="3"/>
      <c r="S706" s="3"/>
      <c r="T706" s="3"/>
      <c r="U706" s="3"/>
      <c r="V706" s="3"/>
      <c r="W706" s="3"/>
      <c r="X706" s="3"/>
      <c r="Y706" s="3"/>
      <c r="Z706" s="3"/>
      <c r="AA706" s="3"/>
      <c r="AB706" s="3"/>
      <c r="AC706" s="3"/>
      <c r="AD706" s="3"/>
      <c r="AE706" s="3"/>
      <c r="AF706" s="3"/>
      <c r="AG706" s="3"/>
      <c r="AH706" s="3"/>
      <c r="AI706" s="3"/>
      <c r="AJ706" s="3"/>
    </row>
    <row r="707" spans="5:36" s="2" customFormat="1">
      <c r="E707" s="33"/>
      <c r="N707" s="107"/>
      <c r="O707" s="199"/>
      <c r="P707" s="3"/>
      <c r="Q707" s="3"/>
      <c r="R707" s="3"/>
      <c r="S707" s="3"/>
      <c r="T707" s="3"/>
      <c r="U707" s="3"/>
      <c r="V707" s="3"/>
      <c r="W707" s="3"/>
      <c r="X707" s="3"/>
      <c r="Y707" s="3"/>
      <c r="Z707" s="3"/>
      <c r="AA707" s="3"/>
      <c r="AB707" s="3"/>
      <c r="AC707" s="3"/>
      <c r="AD707" s="3"/>
      <c r="AE707" s="3"/>
      <c r="AF707" s="3"/>
      <c r="AG707" s="3"/>
      <c r="AH707" s="3"/>
      <c r="AI707" s="3"/>
      <c r="AJ707" s="3"/>
    </row>
    <row r="708" spans="5:36" s="2" customFormat="1">
      <c r="E708" s="33"/>
      <c r="N708" s="107"/>
      <c r="O708" s="199"/>
      <c r="P708" s="3"/>
      <c r="Q708" s="3"/>
      <c r="R708" s="3"/>
      <c r="S708" s="3"/>
      <c r="T708" s="3"/>
      <c r="U708" s="3"/>
      <c r="V708" s="3"/>
      <c r="W708" s="3"/>
      <c r="X708" s="3"/>
      <c r="Y708" s="3"/>
      <c r="Z708" s="3"/>
      <c r="AA708" s="3"/>
      <c r="AB708" s="3"/>
      <c r="AC708" s="3"/>
      <c r="AD708" s="3"/>
      <c r="AE708" s="3"/>
      <c r="AF708" s="3"/>
      <c r="AG708" s="3"/>
      <c r="AH708" s="3"/>
      <c r="AI708" s="3"/>
      <c r="AJ708" s="3"/>
    </row>
    <row r="709" spans="5:36" s="2" customFormat="1">
      <c r="E709" s="33"/>
      <c r="N709" s="107"/>
      <c r="O709" s="199"/>
      <c r="P709" s="3"/>
      <c r="Q709" s="3"/>
      <c r="R709" s="3"/>
      <c r="S709" s="3"/>
      <c r="T709" s="3"/>
      <c r="U709" s="3"/>
      <c r="V709" s="3"/>
      <c r="W709" s="3"/>
      <c r="X709" s="3"/>
      <c r="Y709" s="3"/>
      <c r="Z709" s="3"/>
      <c r="AA709" s="3"/>
      <c r="AB709" s="3"/>
      <c r="AC709" s="3"/>
      <c r="AD709" s="3"/>
      <c r="AE709" s="3"/>
      <c r="AF709" s="3"/>
      <c r="AG709" s="3"/>
      <c r="AH709" s="3"/>
      <c r="AI709" s="3"/>
      <c r="AJ709" s="3"/>
    </row>
    <row r="710" spans="5:36" s="2" customFormat="1">
      <c r="E710" s="33"/>
      <c r="N710" s="107"/>
      <c r="O710" s="199"/>
      <c r="P710" s="3"/>
      <c r="Q710" s="3"/>
      <c r="R710" s="3"/>
      <c r="S710" s="3"/>
      <c r="T710" s="3"/>
      <c r="U710" s="3"/>
      <c r="V710" s="3"/>
      <c r="W710" s="3"/>
      <c r="X710" s="3"/>
      <c r="Y710" s="3"/>
      <c r="Z710" s="3"/>
      <c r="AA710" s="3"/>
      <c r="AB710" s="3"/>
      <c r="AC710" s="3"/>
      <c r="AD710" s="3"/>
      <c r="AE710" s="3"/>
      <c r="AF710" s="3"/>
      <c r="AG710" s="3"/>
      <c r="AH710" s="3"/>
      <c r="AI710" s="3"/>
      <c r="AJ710" s="3"/>
    </row>
    <row r="711" spans="5:36" s="2" customFormat="1">
      <c r="E711" s="33"/>
      <c r="N711" s="107"/>
      <c r="O711" s="199"/>
      <c r="P711" s="3"/>
      <c r="Q711" s="3"/>
      <c r="R711" s="3"/>
      <c r="S711" s="3"/>
      <c r="T711" s="3"/>
      <c r="U711" s="3"/>
      <c r="V711" s="3"/>
      <c r="W711" s="3"/>
      <c r="X711" s="3"/>
      <c r="Y711" s="3"/>
      <c r="Z711" s="3"/>
      <c r="AA711" s="3"/>
      <c r="AB711" s="3"/>
      <c r="AC711" s="3"/>
      <c r="AD711" s="3"/>
      <c r="AE711" s="3"/>
      <c r="AF711" s="3"/>
      <c r="AG711" s="3"/>
      <c r="AH711" s="3"/>
      <c r="AI711" s="3"/>
      <c r="AJ711" s="3"/>
    </row>
    <row r="712" spans="5:36" s="2" customFormat="1">
      <c r="E712" s="33"/>
      <c r="N712" s="107"/>
      <c r="O712" s="199"/>
      <c r="P712" s="3"/>
      <c r="Q712" s="3"/>
      <c r="R712" s="3"/>
      <c r="S712" s="3"/>
      <c r="T712" s="3"/>
      <c r="U712" s="3"/>
      <c r="V712" s="3"/>
      <c r="W712" s="3"/>
      <c r="X712" s="3"/>
      <c r="Y712" s="3"/>
      <c r="Z712" s="3"/>
      <c r="AA712" s="3"/>
      <c r="AB712" s="3"/>
      <c r="AC712" s="3"/>
      <c r="AD712" s="3"/>
      <c r="AE712" s="3"/>
      <c r="AF712" s="3"/>
      <c r="AG712" s="3"/>
      <c r="AH712" s="3"/>
      <c r="AI712" s="3"/>
      <c r="AJ712" s="3"/>
    </row>
    <row r="713" spans="5:36" s="2" customFormat="1">
      <c r="E713" s="33"/>
      <c r="N713" s="107"/>
      <c r="O713" s="199"/>
      <c r="P713" s="3"/>
      <c r="Q713" s="3"/>
      <c r="R713" s="3"/>
      <c r="S713" s="3"/>
      <c r="T713" s="3"/>
      <c r="U713" s="3"/>
      <c r="V713" s="3"/>
      <c r="W713" s="3"/>
      <c r="X713" s="3"/>
      <c r="Y713" s="3"/>
      <c r="Z713" s="3"/>
      <c r="AA713" s="3"/>
      <c r="AB713" s="3"/>
      <c r="AC713" s="3"/>
      <c r="AD713" s="3"/>
      <c r="AE713" s="3"/>
      <c r="AF713" s="3"/>
      <c r="AG713" s="3"/>
      <c r="AH713" s="3"/>
      <c r="AI713" s="3"/>
      <c r="AJ713" s="3"/>
    </row>
    <row r="714" spans="5:36" s="2" customFormat="1">
      <c r="E714" s="33"/>
      <c r="N714" s="107"/>
      <c r="O714" s="199"/>
      <c r="P714" s="3"/>
      <c r="Q714" s="3"/>
      <c r="R714" s="3"/>
      <c r="S714" s="3"/>
      <c r="T714" s="3"/>
      <c r="U714" s="3"/>
      <c r="V714" s="3"/>
      <c r="W714" s="3"/>
      <c r="X714" s="3"/>
      <c r="Y714" s="3"/>
      <c r="Z714" s="3"/>
      <c r="AA714" s="3"/>
      <c r="AB714" s="3"/>
      <c r="AC714" s="3"/>
      <c r="AD714" s="3"/>
      <c r="AE714" s="3"/>
      <c r="AF714" s="3"/>
      <c r="AG714" s="3"/>
      <c r="AH714" s="3"/>
      <c r="AI714" s="3"/>
      <c r="AJ714" s="3"/>
    </row>
    <row r="715" spans="5:36" s="2" customFormat="1">
      <c r="E715" s="33"/>
      <c r="N715" s="107"/>
      <c r="O715" s="199"/>
      <c r="P715" s="3"/>
      <c r="Q715" s="3"/>
      <c r="R715" s="3"/>
      <c r="S715" s="3"/>
      <c r="T715" s="3"/>
      <c r="U715" s="3"/>
      <c r="V715" s="3"/>
      <c r="W715" s="3"/>
      <c r="X715" s="3"/>
      <c r="Y715" s="3"/>
      <c r="Z715" s="3"/>
      <c r="AA715" s="3"/>
      <c r="AB715" s="3"/>
      <c r="AC715" s="3"/>
      <c r="AD715" s="3"/>
      <c r="AE715" s="3"/>
      <c r="AF715" s="3"/>
      <c r="AG715" s="3"/>
      <c r="AH715" s="3"/>
      <c r="AI715" s="3"/>
      <c r="AJ715" s="3"/>
    </row>
    <row r="716" spans="5:36" s="2" customFormat="1">
      <c r="E716" s="33"/>
      <c r="N716" s="107"/>
      <c r="O716" s="199"/>
      <c r="P716" s="3"/>
      <c r="Q716" s="3"/>
      <c r="R716" s="3"/>
      <c r="S716" s="3"/>
      <c r="T716" s="3"/>
      <c r="U716" s="3"/>
      <c r="V716" s="3"/>
      <c r="W716" s="3"/>
      <c r="X716" s="3"/>
      <c r="Y716" s="3"/>
      <c r="Z716" s="3"/>
      <c r="AA716" s="3"/>
      <c r="AB716" s="3"/>
      <c r="AC716" s="3"/>
      <c r="AD716" s="3"/>
      <c r="AE716" s="3"/>
      <c r="AF716" s="3"/>
      <c r="AG716" s="3"/>
      <c r="AH716" s="3"/>
      <c r="AI716" s="3"/>
      <c r="AJ716" s="3"/>
    </row>
    <row r="717" spans="5:36" s="2" customFormat="1">
      <c r="E717" s="33"/>
      <c r="N717" s="107"/>
      <c r="O717" s="199"/>
      <c r="P717" s="3"/>
      <c r="Q717" s="3"/>
      <c r="R717" s="3"/>
      <c r="S717" s="3"/>
      <c r="T717" s="3"/>
      <c r="U717" s="3"/>
      <c r="V717" s="3"/>
      <c r="W717" s="3"/>
      <c r="X717" s="3"/>
      <c r="Y717" s="3"/>
      <c r="Z717" s="3"/>
      <c r="AA717" s="3"/>
      <c r="AB717" s="3"/>
      <c r="AC717" s="3"/>
      <c r="AD717" s="3"/>
      <c r="AE717" s="3"/>
      <c r="AF717" s="3"/>
      <c r="AG717" s="3"/>
      <c r="AH717" s="3"/>
      <c r="AI717" s="3"/>
      <c r="AJ717" s="3"/>
    </row>
    <row r="718" spans="5:36" s="2" customFormat="1">
      <c r="E718" s="33"/>
      <c r="N718" s="107"/>
      <c r="O718" s="199"/>
      <c r="P718" s="3"/>
      <c r="Q718" s="3"/>
      <c r="R718" s="3"/>
      <c r="S718" s="3"/>
      <c r="T718" s="3"/>
      <c r="U718" s="3"/>
      <c r="V718" s="3"/>
      <c r="W718" s="3"/>
      <c r="X718" s="3"/>
      <c r="Y718" s="3"/>
      <c r="Z718" s="3"/>
      <c r="AA718" s="3"/>
      <c r="AB718" s="3"/>
      <c r="AC718" s="3"/>
      <c r="AD718" s="3"/>
      <c r="AE718" s="3"/>
      <c r="AF718" s="3"/>
      <c r="AG718" s="3"/>
      <c r="AH718" s="3"/>
      <c r="AI718" s="3"/>
      <c r="AJ718" s="3"/>
    </row>
  </sheetData>
  <mergeCells count="38">
    <mergeCell ref="C61:E61"/>
    <mergeCell ref="C52:E52"/>
    <mergeCell ref="C53:E53"/>
    <mergeCell ref="C45:E45"/>
    <mergeCell ref="C48:E48"/>
    <mergeCell ref="C49:E49"/>
    <mergeCell ref="C50:E50"/>
    <mergeCell ref="C51:E51"/>
    <mergeCell ref="C56:E56"/>
    <mergeCell ref="C57:E57"/>
    <mergeCell ref="C58:E58"/>
    <mergeCell ref="C59:E59"/>
    <mergeCell ref="C60:E60"/>
    <mergeCell ref="C40:E40"/>
    <mergeCell ref="C41:E41"/>
    <mergeCell ref="C42:E42"/>
    <mergeCell ref="C43:E43"/>
    <mergeCell ref="C44:E44"/>
    <mergeCell ref="C33:E33"/>
    <mergeCell ref="C34:E34"/>
    <mergeCell ref="C35:E35"/>
    <mergeCell ref="C36:E36"/>
    <mergeCell ref="C37:E37"/>
    <mergeCell ref="C26:E26"/>
    <mergeCell ref="C27:E27"/>
    <mergeCell ref="C28:E28"/>
    <mergeCell ref="C29:E29"/>
    <mergeCell ref="C32:E32"/>
    <mergeCell ref="C20:E20"/>
    <mergeCell ref="C21:E21"/>
    <mergeCell ref="C16:E16"/>
    <mergeCell ref="C24:E24"/>
    <mergeCell ref="C25:E25"/>
    <mergeCell ref="B2:E2"/>
    <mergeCell ref="B14:E14"/>
    <mergeCell ref="C17:E17"/>
    <mergeCell ref="C18:E18"/>
    <mergeCell ref="C19:E19"/>
  </mergeCells>
  <printOptions horizontalCentered="1"/>
  <pageMargins left="0.70866141732283472" right="0.70866141732283472" top="0.74803149606299213" bottom="0.74803149606299213" header="0.31496062992125984" footer="0.31496062992125984"/>
  <pageSetup scale="10" fitToHeight="0"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rgb="FF7030A0"/>
    <pageSetUpPr fitToPage="1"/>
  </sheetPr>
  <dimension ref="B2:S43"/>
  <sheetViews>
    <sheetView showGridLines="0" tabSelected="1" zoomScale="70" zoomScaleNormal="70" workbookViewId="0">
      <selection activeCell="R22" sqref="R22"/>
    </sheetView>
  </sheetViews>
  <sheetFormatPr baseColWidth="10" defaultColWidth="11.42578125" defaultRowHeight="15"/>
  <cols>
    <col min="1" max="1" width="3.7109375" style="2" customWidth="1"/>
    <col min="2" max="2" width="6.7109375" style="2" customWidth="1"/>
    <col min="3" max="3" width="11.42578125" style="2" customWidth="1"/>
    <col min="4" max="4" width="29.7109375" style="2" customWidth="1"/>
    <col min="5" max="9" width="25.28515625" style="2" customWidth="1"/>
    <col min="10" max="10" width="11.42578125" style="2"/>
    <col min="11" max="11" width="22.42578125" style="2" customWidth="1"/>
    <col min="12" max="12" width="4.5703125" style="2" customWidth="1"/>
    <col min="13" max="13" width="2.42578125" style="2" customWidth="1"/>
    <col min="14" max="16" width="11.42578125" style="2" customWidth="1"/>
    <col min="17" max="17" width="11.42578125" style="2"/>
    <col min="18" max="18" width="20.7109375" style="2" customWidth="1"/>
    <col min="19" max="19" width="20.85546875" style="2" customWidth="1"/>
    <col min="20" max="20" width="11.42578125" style="2"/>
    <col min="21" max="21" width="17.5703125" style="2" customWidth="1"/>
    <col min="22" max="16384" width="11.42578125" style="2"/>
  </cols>
  <sheetData>
    <row r="2" spans="2:19" ht="15.75" thickBot="1"/>
    <row r="3" spans="2:19">
      <c r="B3" s="94"/>
      <c r="C3" s="95"/>
      <c r="D3" s="95"/>
      <c r="E3" s="95"/>
      <c r="F3" s="95"/>
      <c r="G3" s="95"/>
      <c r="H3" s="95"/>
      <c r="I3" s="96"/>
    </row>
    <row r="4" spans="2:19">
      <c r="B4" s="650" t="s">
        <v>560</v>
      </c>
      <c r="C4" s="651"/>
      <c r="D4" s="651"/>
      <c r="E4" s="652" t="s">
        <v>561</v>
      </c>
      <c r="F4" s="652"/>
      <c r="G4" s="652"/>
      <c r="H4" s="652"/>
      <c r="I4" s="653"/>
      <c r="Q4" s="654" t="s">
        <v>562</v>
      </c>
      <c r="R4" s="654"/>
    </row>
    <row r="5" spans="2:19">
      <c r="B5" s="650"/>
      <c r="C5" s="651"/>
      <c r="D5" s="651"/>
      <c r="E5" s="652"/>
      <c r="F5" s="652"/>
      <c r="G5" s="652"/>
      <c r="H5" s="652"/>
      <c r="I5" s="653"/>
      <c r="Q5" s="654"/>
      <c r="R5" s="654"/>
    </row>
    <row r="6" spans="2:19">
      <c r="B6" s="650"/>
      <c r="C6" s="651"/>
      <c r="D6" s="651"/>
      <c r="E6" s="652"/>
      <c r="F6" s="652"/>
      <c r="G6" s="652"/>
      <c r="H6" s="652"/>
      <c r="I6" s="653"/>
      <c r="Q6" s="654"/>
      <c r="R6" s="654"/>
    </row>
    <row r="7" spans="2:19" ht="15.75" thickBot="1">
      <c r="B7" s="97"/>
      <c r="I7" s="98"/>
    </row>
    <row r="8" spans="2:19" ht="62.25" customHeight="1" thickBot="1">
      <c r="B8" s="655" t="s">
        <v>516</v>
      </c>
      <c r="C8" s="656"/>
      <c r="D8" s="40" t="s">
        <v>563</v>
      </c>
      <c r="E8" s="41">
        <v>5</v>
      </c>
      <c r="F8" s="41">
        <v>10</v>
      </c>
      <c r="G8" s="41">
        <v>15</v>
      </c>
      <c r="H8" s="41">
        <v>20</v>
      </c>
      <c r="I8" s="99">
        <v>25</v>
      </c>
      <c r="K8" s="608" t="s">
        <v>504</v>
      </c>
      <c r="L8" s="609"/>
      <c r="M8" s="609"/>
      <c r="N8" s="609"/>
      <c r="O8" s="609"/>
      <c r="P8" s="610"/>
      <c r="Q8" s="611" t="s">
        <v>505</v>
      </c>
      <c r="R8" s="611"/>
      <c r="S8" s="15" t="s">
        <v>513</v>
      </c>
    </row>
    <row r="9" spans="2:19" ht="62.25" customHeight="1" thickBot="1">
      <c r="B9" s="655"/>
      <c r="C9" s="656"/>
      <c r="D9" s="40" t="s">
        <v>564</v>
      </c>
      <c r="E9" s="42">
        <v>4</v>
      </c>
      <c r="F9" s="42">
        <v>8</v>
      </c>
      <c r="G9" s="41">
        <v>12</v>
      </c>
      <c r="H9" s="41">
        <v>16</v>
      </c>
      <c r="I9" s="99">
        <v>20</v>
      </c>
      <c r="K9" s="612" t="s">
        <v>506</v>
      </c>
      <c r="L9" s="613"/>
      <c r="M9" s="613"/>
      <c r="N9" s="613"/>
      <c r="O9" s="613"/>
      <c r="P9" s="613"/>
      <c r="Q9" s="614" t="s">
        <v>507</v>
      </c>
      <c r="R9" s="615"/>
      <c r="S9" s="15" t="s">
        <v>508</v>
      </c>
    </row>
    <row r="10" spans="2:19" ht="62.25" customHeight="1" thickBot="1">
      <c r="B10" s="655"/>
      <c r="C10" s="656"/>
      <c r="D10" s="40" t="s">
        <v>565</v>
      </c>
      <c r="E10" s="42">
        <v>3</v>
      </c>
      <c r="F10" s="42">
        <v>6</v>
      </c>
      <c r="G10" s="42">
        <v>9</v>
      </c>
      <c r="H10" s="41">
        <v>12</v>
      </c>
      <c r="I10" s="99">
        <v>15</v>
      </c>
      <c r="K10" s="616" t="s">
        <v>509</v>
      </c>
      <c r="L10" s="617"/>
      <c r="M10" s="617"/>
      <c r="N10" s="617"/>
      <c r="O10" s="617"/>
      <c r="P10" s="617"/>
      <c r="Q10" s="611" t="s">
        <v>510</v>
      </c>
      <c r="R10" s="611"/>
      <c r="S10" s="15" t="s">
        <v>566</v>
      </c>
    </row>
    <row r="11" spans="2:19" ht="62.25" customHeight="1">
      <c r="B11" s="655"/>
      <c r="C11" s="656"/>
      <c r="D11" s="40" t="s">
        <v>567</v>
      </c>
      <c r="E11" s="43">
        <v>2</v>
      </c>
      <c r="F11" s="42">
        <v>4</v>
      </c>
      <c r="G11" s="42">
        <v>6</v>
      </c>
      <c r="H11" s="41">
        <v>8</v>
      </c>
      <c r="I11" s="99">
        <v>10</v>
      </c>
      <c r="K11" s="618" t="s">
        <v>511</v>
      </c>
      <c r="L11" s="619"/>
      <c r="M11" s="619"/>
      <c r="N11" s="619"/>
      <c r="O11" s="619"/>
      <c r="P11" s="619"/>
      <c r="Q11" s="611" t="s">
        <v>512</v>
      </c>
      <c r="R11" s="620"/>
      <c r="S11" s="15" t="s">
        <v>512</v>
      </c>
    </row>
    <row r="12" spans="2:19" ht="62.25" customHeight="1">
      <c r="B12" s="655"/>
      <c r="C12" s="656"/>
      <c r="D12" s="40" t="s">
        <v>568</v>
      </c>
      <c r="E12" s="43">
        <v>1</v>
      </c>
      <c r="F12" s="43">
        <v>2</v>
      </c>
      <c r="G12" s="42">
        <v>3</v>
      </c>
      <c r="H12" s="41">
        <v>4</v>
      </c>
      <c r="I12" s="99">
        <v>5</v>
      </c>
    </row>
    <row r="13" spans="2:19" ht="62.25" customHeight="1" thickBot="1">
      <c r="B13" s="100"/>
      <c r="C13" s="648" t="s">
        <v>569</v>
      </c>
      <c r="D13" s="649"/>
      <c r="E13" s="101" t="s">
        <v>570</v>
      </c>
      <c r="F13" s="101" t="s">
        <v>571</v>
      </c>
      <c r="G13" s="101" t="s">
        <v>572</v>
      </c>
      <c r="H13" s="101" t="s">
        <v>573</v>
      </c>
      <c r="I13" s="102" t="s">
        <v>574</v>
      </c>
    </row>
    <row r="17" spans="4:6">
      <c r="D17" s="15"/>
      <c r="E17" s="15"/>
      <c r="F17" s="15"/>
    </row>
    <row r="18" spans="4:6" ht="15.75">
      <c r="D18" s="20" t="s">
        <v>575</v>
      </c>
      <c r="E18" s="103" t="s">
        <v>511</v>
      </c>
      <c r="F18" s="103">
        <v>1</v>
      </c>
    </row>
    <row r="19" spans="4:6">
      <c r="D19" s="20" t="s">
        <v>576</v>
      </c>
      <c r="E19" s="20" t="s">
        <v>511</v>
      </c>
      <c r="F19" s="20">
        <v>2</v>
      </c>
    </row>
    <row r="20" spans="4:6">
      <c r="D20" s="20" t="s">
        <v>577</v>
      </c>
      <c r="E20" s="20" t="s">
        <v>509</v>
      </c>
      <c r="F20" s="20">
        <v>2</v>
      </c>
    </row>
    <row r="21" spans="4:6">
      <c r="D21" s="20" t="s">
        <v>578</v>
      </c>
      <c r="E21" s="20" t="s">
        <v>579</v>
      </c>
      <c r="F21" s="20">
        <v>3</v>
      </c>
    </row>
    <row r="22" spans="4:6">
      <c r="D22" s="20" t="s">
        <v>580</v>
      </c>
      <c r="E22" s="20" t="s">
        <v>504</v>
      </c>
      <c r="F22" s="20">
        <v>4</v>
      </c>
    </row>
    <row r="23" spans="4:6">
      <c r="D23" s="20" t="s">
        <v>581</v>
      </c>
      <c r="E23" s="20" t="s">
        <v>511</v>
      </c>
      <c r="F23" s="20">
        <v>1</v>
      </c>
    </row>
    <row r="24" spans="4:6">
      <c r="D24" s="20" t="s">
        <v>582</v>
      </c>
      <c r="E24" s="20" t="s">
        <v>509</v>
      </c>
      <c r="F24" s="20">
        <v>2</v>
      </c>
    </row>
    <row r="25" spans="4:6">
      <c r="D25" s="20" t="s">
        <v>583</v>
      </c>
      <c r="E25" s="20" t="s">
        <v>509</v>
      </c>
      <c r="F25" s="20">
        <v>2</v>
      </c>
    </row>
    <row r="26" spans="4:6">
      <c r="D26" s="20" t="s">
        <v>584</v>
      </c>
      <c r="E26" s="20" t="s">
        <v>506</v>
      </c>
      <c r="F26" s="20">
        <v>3</v>
      </c>
    </row>
    <row r="27" spans="4:6">
      <c r="D27" s="20" t="s">
        <v>585</v>
      </c>
      <c r="E27" s="20" t="s">
        <v>504</v>
      </c>
      <c r="F27" s="20">
        <v>4</v>
      </c>
    </row>
    <row r="28" spans="4:6">
      <c r="D28" s="20" t="s">
        <v>586</v>
      </c>
      <c r="E28" s="20" t="s">
        <v>509</v>
      </c>
      <c r="F28" s="20">
        <v>2</v>
      </c>
    </row>
    <row r="29" spans="4:6">
      <c r="D29" s="20" t="s">
        <v>587</v>
      </c>
      <c r="E29" s="20" t="s">
        <v>509</v>
      </c>
      <c r="F29" s="20">
        <v>2</v>
      </c>
    </row>
    <row r="30" spans="4:6">
      <c r="D30" s="20" t="s">
        <v>588</v>
      </c>
      <c r="E30" s="20" t="s">
        <v>509</v>
      </c>
      <c r="F30" s="20">
        <v>2</v>
      </c>
    </row>
    <row r="31" spans="4:6">
      <c r="D31" s="20" t="s">
        <v>589</v>
      </c>
      <c r="E31" s="20" t="s">
        <v>506</v>
      </c>
      <c r="F31" s="20">
        <v>3</v>
      </c>
    </row>
    <row r="32" spans="4:6">
      <c r="D32" s="20" t="s">
        <v>590</v>
      </c>
      <c r="E32" s="20" t="s">
        <v>504</v>
      </c>
      <c r="F32" s="20">
        <v>4</v>
      </c>
    </row>
    <row r="33" spans="4:6">
      <c r="D33" s="20" t="s">
        <v>591</v>
      </c>
      <c r="E33" s="20" t="s">
        <v>509</v>
      </c>
      <c r="F33" s="20">
        <v>2</v>
      </c>
    </row>
    <row r="34" spans="4:6">
      <c r="D34" s="20" t="s">
        <v>592</v>
      </c>
      <c r="E34" s="20" t="s">
        <v>509</v>
      </c>
      <c r="F34" s="20">
        <v>2</v>
      </c>
    </row>
    <row r="35" spans="4:6">
      <c r="D35" s="20" t="s">
        <v>593</v>
      </c>
      <c r="E35" s="20" t="s">
        <v>506</v>
      </c>
      <c r="F35" s="20">
        <v>3</v>
      </c>
    </row>
    <row r="36" spans="4:6">
      <c r="D36" s="20" t="s">
        <v>594</v>
      </c>
      <c r="E36" s="20" t="s">
        <v>506</v>
      </c>
      <c r="F36" s="20">
        <v>3</v>
      </c>
    </row>
    <row r="37" spans="4:6">
      <c r="D37" s="20" t="s">
        <v>595</v>
      </c>
      <c r="E37" s="20" t="s">
        <v>504</v>
      </c>
      <c r="F37" s="20">
        <v>4</v>
      </c>
    </row>
    <row r="38" spans="4:6">
      <c r="D38" s="20" t="s">
        <v>596</v>
      </c>
      <c r="E38" s="20" t="s">
        <v>506</v>
      </c>
      <c r="F38" s="20">
        <v>3</v>
      </c>
    </row>
    <row r="39" spans="4:6">
      <c r="D39" s="20" t="s">
        <v>597</v>
      </c>
      <c r="E39" s="20" t="s">
        <v>506</v>
      </c>
      <c r="F39" s="20">
        <v>3</v>
      </c>
    </row>
    <row r="40" spans="4:6">
      <c r="D40" s="20" t="s">
        <v>598</v>
      </c>
      <c r="E40" s="20" t="s">
        <v>506</v>
      </c>
      <c r="F40" s="20">
        <v>3</v>
      </c>
    </row>
    <row r="41" spans="4:6">
      <c r="D41" s="20" t="s">
        <v>599</v>
      </c>
      <c r="E41" s="20" t="s">
        <v>506</v>
      </c>
      <c r="F41" s="20">
        <v>3</v>
      </c>
    </row>
    <row r="42" spans="4:6">
      <c r="D42" s="20" t="s">
        <v>600</v>
      </c>
      <c r="E42" s="20" t="s">
        <v>504</v>
      </c>
      <c r="F42" s="20">
        <v>4</v>
      </c>
    </row>
    <row r="43" spans="4:6">
      <c r="D43" s="15"/>
      <c r="E43" s="15"/>
      <c r="F43" s="15"/>
    </row>
  </sheetData>
  <mergeCells count="13">
    <mergeCell ref="C13:D13"/>
    <mergeCell ref="B4:D6"/>
    <mergeCell ref="E4:I6"/>
    <mergeCell ref="Q4:R6"/>
    <mergeCell ref="B8:C12"/>
    <mergeCell ref="K8:P8"/>
    <mergeCell ref="Q8:R8"/>
    <mergeCell ref="K9:P9"/>
    <mergeCell ref="Q9:R9"/>
    <mergeCell ref="K10:P10"/>
    <mergeCell ref="Q10:R10"/>
    <mergeCell ref="K11:P11"/>
    <mergeCell ref="Q11:R11"/>
  </mergeCells>
  <printOptions horizontalCentered="1"/>
  <pageMargins left="0.70866141732283472" right="0.70866141732283472" top="0.74803149606299213" bottom="0.74803149606299213" header="0.31496062992125984" footer="0.31496062992125984"/>
  <pageSetup scale="40" fitToHeight="0" orientation="landscape" horizontalDpi="4294967294" verticalDpi="0"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o" ma:contentTypeID="0x010100F8BF5341F33FD841A1290077EA2FF5AF" ma:contentTypeVersion="15" ma:contentTypeDescription="Crear nuevo documento." ma:contentTypeScope="" ma:versionID="d5232743e0fea6eddc658c83df8b530b">
  <xsd:schema xmlns:xsd="http://www.w3.org/2001/XMLSchema" xmlns:xs="http://www.w3.org/2001/XMLSchema" xmlns:p="http://schemas.microsoft.com/office/2006/metadata/properties" xmlns:ns2="1f8d7d97-b52e-4e8e-add1-cddb6c7f9c6e" xmlns:ns3="ebe62426-be44-4ac6-b4e7-c6e91301097f" targetNamespace="http://schemas.microsoft.com/office/2006/metadata/properties" ma:root="true" ma:fieldsID="2d4cc1759981efddae7a68e803d5e4e8" ns2:_="" ns3:_="">
    <xsd:import namespace="1f8d7d97-b52e-4e8e-add1-cddb6c7f9c6e"/>
    <xsd:import namespace="ebe62426-be44-4ac6-b4e7-c6e91301097f"/>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LengthInSeconds" minOccurs="0"/>
                <xsd:element ref="ns2:MediaServiceDateTaken"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2:MediaServiceLocation"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1f8d7d97-b52e-4e8e-add1-cddb6c7f9c6e"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LengthInSeconds" ma:index="12" nillable="true" ma:displayName="MediaLengthInSeconds" ma:hidden="true" ma:internalName="MediaLengthInSeconds" ma:readOnly="true">
      <xsd:simpleType>
        <xsd:restriction base="dms:Unknown"/>
      </xsd:simpleType>
    </xsd:element>
    <xsd:element name="MediaServiceDateTaken" ma:index="13" nillable="true" ma:displayName="MediaServiceDateTaken" ma:hidden="true" ma:indexed="true" ma:internalName="MediaServiceDateTaken" ma:readOnly="true">
      <xsd:simpleType>
        <xsd:restriction base="dms:Text"/>
      </xsd:simpleType>
    </xsd:element>
    <xsd:element name="lcf76f155ced4ddcb4097134ff3c332f" ma:index="15" nillable="true" ma:taxonomy="true" ma:internalName="lcf76f155ced4ddcb4097134ff3c332f" ma:taxonomyFieldName="MediaServiceImageTags" ma:displayName="Etiquetas de imagen" ma:readOnly="false" ma:fieldId="{5cf76f15-5ced-4ddc-b409-7134ff3c332f}" ma:taxonomyMulti="true" ma:sspId="e31b1466-370e-4680-8e95-6fcae1d3fa8c" ma:termSetId="09814cd3-568e-fe90-9814-8d621ff8fb84" ma:anchorId="fba54fb3-c3e1-fe81-a776-ca4b69148c4d" ma:open="true" ma:isKeyword="false">
      <xsd:complexType>
        <xsd:sequence>
          <xsd:element ref="pc:Terms" minOccurs="0" maxOccurs="1"/>
        </xsd:sequence>
      </xsd:complexType>
    </xsd:element>
    <xsd:element name="MediaServiceOCR" ma:index="17" nillable="true" ma:displayName="Extracted Text" ma:internalName="MediaServiceOCR" ma:readOnly="true">
      <xsd:simpleType>
        <xsd:restriction base="dms:Note">
          <xsd:maxLength value="255"/>
        </xsd:restriction>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MediaServiceLocation" ma:index="20" nillable="true" ma:displayName="Location" ma:indexed="true" ma:internalName="MediaServiceLocation" ma:readOnly="true">
      <xsd:simpleType>
        <xsd:restriction base="dms:Text"/>
      </xsd:simpleType>
    </xsd:element>
    <xsd:element name="MediaServiceObjectDetectorVersions" ma:index="21" nillable="true" ma:displayName="MediaServiceObjectDetectorVersions" ma:hidden="true" ma:indexed="true" ma:internalName="MediaServiceObjectDetectorVersions" ma:readOnly="true">
      <xsd:simpleType>
        <xsd:restriction base="dms:Text"/>
      </xsd:simpleType>
    </xsd:element>
    <xsd:element name="MediaServiceSearchProperties" ma:index="22"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ebe62426-be44-4ac6-b4e7-c6e91301097f" elementFormDefault="qualified">
    <xsd:import namespace="http://schemas.microsoft.com/office/2006/documentManagement/types"/>
    <xsd:import namespace="http://schemas.microsoft.com/office/infopath/2007/PartnerControls"/>
    <xsd:element name="SharedWithUsers" ma:index="10"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Detalles de uso compartido" ma:internalName="SharedWithDetails" ma:readOnly="true">
      <xsd:simpleType>
        <xsd:restriction base="dms:Note">
          <xsd:maxLength value="255"/>
        </xsd:restriction>
      </xsd:simpleType>
    </xsd:element>
    <xsd:element name="TaxCatchAll" ma:index="16" nillable="true" ma:displayName="Taxonomy Catch All Column" ma:hidden="true" ma:list="{31f8863d-40b5-48fb-8a46-f2f7ac83c21f}" ma:internalName="TaxCatchAll" ma:showField="CatchAllData" ma:web="ebe62426-be44-4ac6-b4e7-c6e91301097f">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1f8d7d97-b52e-4e8e-add1-cddb6c7f9c6e">
      <Terms xmlns="http://schemas.microsoft.com/office/infopath/2007/PartnerControls"/>
    </lcf76f155ced4ddcb4097134ff3c332f>
    <TaxCatchAll xmlns="ebe62426-be44-4ac6-b4e7-c6e91301097f" xsi:nil="true"/>
  </documentManagement>
</p:properties>
</file>

<file path=customXml/itemProps1.xml><?xml version="1.0" encoding="utf-8"?>
<ds:datastoreItem xmlns:ds="http://schemas.openxmlformats.org/officeDocument/2006/customXml" ds:itemID="{170950E4-CD41-4240-BECA-AF784CBEF87C}">
  <ds:schemaRefs>
    <ds:schemaRef ds:uri="http://schemas.microsoft.com/sharepoint/v3/contenttype/forms"/>
  </ds:schemaRefs>
</ds:datastoreItem>
</file>

<file path=customXml/itemProps2.xml><?xml version="1.0" encoding="utf-8"?>
<ds:datastoreItem xmlns:ds="http://schemas.openxmlformats.org/officeDocument/2006/customXml" ds:itemID="{BF2AAEB8-09F3-4393-97AD-C01CC87F934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1f8d7d97-b52e-4e8e-add1-cddb6c7f9c6e"/>
    <ds:schemaRef ds:uri="ebe62426-be44-4ac6-b4e7-c6e91301097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5936D5F8-CD52-4385-82D0-CF6F07C0EB4E}">
  <ds:schemaRefs>
    <ds:schemaRef ds:uri="http://schemas.microsoft.com/office/2006/metadata/properties"/>
    <ds:schemaRef ds:uri="http://schemas.microsoft.com/office/infopath/2007/PartnerControls"/>
    <ds:schemaRef ds:uri="1f8d7d97-b52e-4e8e-add1-cddb6c7f9c6e"/>
    <ds:schemaRef ds:uri="ebe62426-be44-4ac6-b4e7-c6e91301097f"/>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4</vt:i4>
      </vt:variant>
    </vt:vector>
  </HeadingPairs>
  <TitlesOfParts>
    <vt:vector size="14" baseType="lpstr">
      <vt:lpstr>1- Presentación </vt:lpstr>
      <vt:lpstr>Conceptos 37001_2017 </vt:lpstr>
      <vt:lpstr>2- Análisis de contexto</vt:lpstr>
      <vt:lpstr>3- Estrategias</vt:lpstr>
      <vt:lpstr>4- Instructivo Riesgos </vt:lpstr>
      <vt:lpstr>5- Identificación de Riesgos</vt:lpstr>
      <vt:lpstr>6- Valoración Controles</vt:lpstr>
      <vt:lpstr>7- Mapa Final</vt:lpstr>
      <vt:lpstr>8- Políticas de Administración </vt:lpstr>
      <vt:lpstr>9- Matriz de Calor </vt:lpstr>
      <vt:lpstr>'2- Análisis de contexto'!Área_de_impresión</vt:lpstr>
      <vt:lpstr>'5- Identificación de Riesgos'!Área_de_impresión</vt:lpstr>
      <vt:lpstr>'6- Valoración Controles'!Área_de_impresión</vt:lpstr>
      <vt:lpstr>'7- Mapa Final'!Área_de_impresión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Usuario</dc:creator>
  <cp:keywords/>
  <dc:description/>
  <cp:lastModifiedBy>Gestión Calidad - Paloquemao - Bogotá - Bogotá D.C.</cp:lastModifiedBy>
  <cp:revision/>
  <dcterms:created xsi:type="dcterms:W3CDTF">2021-04-16T16:11:31Z</dcterms:created>
  <dcterms:modified xsi:type="dcterms:W3CDTF">2025-05-13T21:37:41Z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0x010100F8BF5341F33FD841A1290077EA2FF5AF</vt:lpwstr>
  </property>
  <property fmtid="{D5CDD505-2E9C-101B-9397-08002B2CF9AE}" pid="3" name="MediaServiceImageTags">
    <vt:lpwstr/>
  </property>
</Properties>
</file>