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69.17\compartida-2022\2021\"/>
    </mc:Choice>
  </mc:AlternateContent>
  <bookViews>
    <workbookView minimized="1" xWindow="0" yWindow="0" windowWidth="28800" windowHeight="11835" firstSheet="1" activeTab="5"/>
  </bookViews>
  <sheets>
    <sheet name="Análisis de Contexto Interno " sheetId="14" r:id="rId1"/>
    <sheet name="Estrategias" sheetId="15" r:id="rId2"/>
    <sheet name="Plan de Acción 2021" sheetId="4" r:id="rId3"/>
    <sheet name="SEGUIMIENTO 1 TRIM" sheetId="33" r:id="rId4"/>
    <sheet name="SEGUIMIENTO 2 TRIM" sheetId="37" r:id="rId5"/>
    <sheet name="SEGUIMIENTO 3 TRIM" sheetId="38" r:id="rId6"/>
    <sheet name="SEGUIMIENTO 4 TRIM" sheetId="39" r:id="rId7"/>
  </sheets>
  <externalReferences>
    <externalReference r:id="rId8"/>
  </externalReferences>
  <definedNames>
    <definedName name="_xlnm.Print_Area" localSheetId="0">'Análisis de Contexto Interno '!$A$1:$F$93</definedName>
    <definedName name="Posibilidad">[1]Hoja2!$H$3:$H$7</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M47" i="39" l="1"/>
  <c r="M46" i="39"/>
  <c r="M45" i="39"/>
  <c r="M44" i="39"/>
  <c r="M44" i="38"/>
  <c r="M43" i="39"/>
  <c r="M47" i="38"/>
  <c r="M46" i="38"/>
  <c r="M45" i="38" l="1"/>
  <c r="M45" i="37"/>
  <c r="U15" i="39" l="1"/>
  <c r="U15" i="38"/>
  <c r="U15" i="37"/>
  <c r="U15" i="33"/>
  <c r="Q9" i="33"/>
  <c r="M43" i="38" l="1"/>
  <c r="M47" i="37" l="1"/>
  <c r="M47" i="33"/>
  <c r="M46" i="37" l="1"/>
  <c r="M44" i="37"/>
  <c r="M44" i="33"/>
  <c r="M43" i="37"/>
  <c r="M43" i="33"/>
  <c r="M46" i="33" l="1"/>
  <c r="M45" i="33" l="1"/>
  <c r="M78" i="39" l="1"/>
  <c r="M78" i="38"/>
  <c r="M78" i="37"/>
  <c r="M78" i="33"/>
  <c r="M79" i="39" l="1"/>
</calcChain>
</file>

<file path=xl/comments1.xml><?xml version="1.0" encoding="utf-8"?>
<comments xmlns="http://schemas.openxmlformats.org/spreadsheetml/2006/main">
  <authors>
    <author>Usuario de Windows</author>
  </authors>
  <commentList>
    <comment ref="L6" authorId="0" shapeId="0">
      <text>
        <r>
          <rPr>
            <b/>
            <sz val="9"/>
            <color indexed="81"/>
            <rFont val="Tahoma"/>
            <family val="2"/>
          </rPr>
          <t>Usuario de Windows:</t>
        </r>
        <r>
          <rPr>
            <sz val="9"/>
            <color indexed="81"/>
            <rFont val="Tahoma"/>
            <family val="2"/>
          </rPr>
          <t xml:space="preserve">
</t>
        </r>
        <r>
          <rPr>
            <sz val="9"/>
            <color indexed="81"/>
            <rFont val="Arial"/>
            <family val="2"/>
          </rPr>
          <t>Según mapa de procesos del SIGCMA</t>
        </r>
        <r>
          <rPr>
            <sz val="9"/>
            <color indexed="81"/>
            <rFont val="Tahoma"/>
            <family val="2"/>
          </rPr>
          <t xml:space="preserve">
</t>
        </r>
      </text>
    </comment>
    <comment ref="P6" authorId="0" shapeId="0">
      <text>
        <r>
          <rPr>
            <b/>
            <sz val="9"/>
            <color indexed="81"/>
            <rFont val="Tahoma"/>
            <family val="2"/>
          </rPr>
          <t>Usuario de Windows:</t>
        </r>
        <r>
          <rPr>
            <sz val="9"/>
            <color indexed="81"/>
            <rFont val="Tahoma"/>
            <family val="2"/>
          </rPr>
          <t xml:space="preserve">
Construye su propio indicador
</t>
        </r>
      </text>
    </comment>
  </commentList>
</comments>
</file>

<file path=xl/sharedStrings.xml><?xml version="1.0" encoding="utf-8"?>
<sst xmlns="http://schemas.openxmlformats.org/spreadsheetml/2006/main" count="3138" uniqueCount="727">
  <si>
    <t>Consejo Superior de la Judicatura</t>
  </si>
  <si>
    <t>Análisis de Contexto</t>
  </si>
  <si>
    <t>CONSEJO SECCIONAL/ DIRECCIÓN SECCIONAL DE ADMINISTRACIÓN JUDICIAL</t>
  </si>
  <si>
    <t xml:space="preserve">CONTEXTO EXTERNO </t>
  </si>
  <si>
    <t>No.</t>
  </si>
  <si>
    <t xml:space="preserve">No. </t>
  </si>
  <si>
    <t xml:space="preserve">Político (cambios de gobierno, legislación, políticas públicas, regulación). </t>
  </si>
  <si>
    <t>Alianzas estrategicas para el mejoramiento del SIGCMA</t>
  </si>
  <si>
    <t>Reestructuración de la Rama Judicial por el Gobierno Nacional</t>
  </si>
  <si>
    <t>Implementación de buenas practicas a fin de  agilizar las actividades acorde a los nuevos cambios normativos.</t>
  </si>
  <si>
    <t>Paros/movilizaciones  que Afectan el orden público generando la imposibilidad de ingresar a las sedes ocasionando una mayor demanda judicial y congestión Adiministrativa.</t>
  </si>
  <si>
    <t xml:space="preserve"> Alianzas estratégicas ofertadas por el sector académico </t>
  </si>
  <si>
    <t xml:space="preserve">Tecnológicos </t>
  </si>
  <si>
    <t>Estrategias del Gobierno Nacional definidas en el Plan de Desarrollo 2018 -2022, donde se busca fortalecer el modelo de desarrollo economico, ambiental y social. Economía Circular.</t>
  </si>
  <si>
    <t>Con la pandemia del COVID - 19, se han fomentado nuevas estrategias para impartir justicia, que contribuyen a la disminución de los impactos ambientales que genera el desarrollo de éstas actividades en sitio.</t>
  </si>
  <si>
    <t xml:space="preserve">CONTEXTO INTERNO </t>
  </si>
  <si>
    <t>Existencia del Plan Estratégico de Transformación Digital de la Rama Judicial.</t>
  </si>
  <si>
    <t>Recursos financieros (presupuesto de funcionamiento, recursos de inversión</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</si>
  <si>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</si>
  <si>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</si>
  <si>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</si>
  <si>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</si>
  <si>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 xml:space="preserve">ESTRATEGIAS/ACCIONES </t>
  </si>
  <si>
    <t>ESTRATEGIAS  DOFA</t>
  </si>
  <si>
    <t>ESTRATEGIA/ACCIÓN/ PROYECTO</t>
  </si>
  <si>
    <t xml:space="preserve">GESTIONA </t>
  </si>
  <si>
    <t xml:space="preserve">DOCUMENTADA EN </t>
  </si>
  <si>
    <t>A</t>
  </si>
  <si>
    <t>O</t>
  </si>
  <si>
    <t>D</t>
  </si>
  <si>
    <t>F</t>
  </si>
  <si>
    <t>Plan de acción</t>
  </si>
  <si>
    <t>Elaborar y/o actualizar manuales específicos de funciones y competencias laborales conforme al cargo y area de trabajo especifica para el personal de la dirección seccional de administracion judicial</t>
  </si>
  <si>
    <t>Estudio de carga laboral vs personal asignado</t>
  </si>
  <si>
    <t>Asignacion de recursos economicos para personal, infraestructura y equipos</t>
  </si>
  <si>
    <t>Atencion psicosocial y actividades de capacitacion e integracion</t>
  </si>
  <si>
    <t>Mejoramiento de las competencias de los servidores judiciales en los temas del SICGMA</t>
  </si>
  <si>
    <t>Adquisicion de inmuebles propios que suplan las necesidades especificas de la entidad</t>
  </si>
  <si>
    <t>Sensibilizacion y capacitacion etica y moral</t>
  </si>
  <si>
    <t xml:space="preserve">Unidades Misionales del Consejo Superior de la Judicatura / Dirección Ejecutiva Seccional de Administración Judicial / Unidades misionales de la DConsejo Seccional de la Judicatura / </t>
  </si>
  <si>
    <t>Plan de Acción 2021</t>
  </si>
  <si>
    <t>Dependencia</t>
  </si>
  <si>
    <t>Responsables</t>
  </si>
  <si>
    <t>MISIÓN:</t>
  </si>
  <si>
    <t>La misión del Consejo Superior de la Judicatura, órgano de gobierno y administración de la Rama Judicial respecto al SIGCMA, consiste en implementarlo y fortalecerlo en todas las dependencias administrativas y judiciales para el mejoramiento continuo de la organización</t>
  </si>
  <si>
    <t>VISIÓN:</t>
  </si>
  <si>
    <t>El SIGCMA se proyecta como un instrumento de gerencia en la Administración de Justicia, esencial para el mejoramiento continuo de las estrategias de planeación, gestión y seguimiento de las políticas públicas de la Rama Judicial. A través del SIGCMA, el Poder Judicial Colombiano, como miembro de la Red Iberoamericana para una Justicia de Calidad, continuará, de acuerdo con los más altos estándares de excelencia, fomentando la investigación, el desarrollo y la innovación en los procesos y procedimientos administrativos y de gerencia de los Despachos Judiciales, con miras a posicionar este sistema en los ámbitos nacional e internacional.</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</si>
  <si>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</si>
  <si>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</si>
  <si>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</si>
  <si>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</si>
  <si>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</si>
  <si>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</si>
  <si>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</si>
  <si>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</si>
  <si>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</si>
  <si>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</si>
  <si>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PROCESOS</t>
  </si>
  <si>
    <t>RESPONSABLE POR PROYECTO</t>
  </si>
  <si>
    <t>ENTREGABLES O META DEL INDICADOR (TRIMESTRAL)</t>
  </si>
  <si>
    <t>INDICADOR (formula matematica)</t>
  </si>
  <si>
    <t>UNIDAD DE MEDIDA</t>
  </si>
  <si>
    <t>FECHA DEL PROYECTO/ACTIVIDAD</t>
  </si>
  <si>
    <t>FECHA DE CONTROL</t>
  </si>
  <si>
    <t>CUMPLIMIENTO DEL PLAN DE ACCIÓN (ACUMULADO DE LOS 4 TRIMESTRES)</t>
  </si>
  <si>
    <t>OBSERVACIONES</t>
  </si>
  <si>
    <t>PROCESO LIDER</t>
  </si>
  <si>
    <t>PROCESOS QUE IMPACTAN</t>
  </si>
  <si>
    <t xml:space="preserve">INICIO </t>
  </si>
  <si>
    <t>FIN</t>
  </si>
  <si>
    <t>MODERNIZACIÓN TECNOLÓGICA Y TRANSFORMACIÓN
DIGITAL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</si>
  <si>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</si>
  <si>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</si>
  <si>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 xml:space="preserve">1. Garantizar el acceso a la Justicia, reconociendo al usuario como razón de ser de la misma. </t>
  </si>
  <si>
    <t>X</t>
  </si>
  <si>
    <t>Gestión Tecnológica</t>
  </si>
  <si>
    <t>Todos los procesos</t>
  </si>
  <si>
    <t>Porcentaje</t>
  </si>
  <si>
    <t>2. Fortalecer la transparencia y apertura de datos de la Rama Judicial.</t>
  </si>
  <si>
    <t>Unidad</t>
  </si>
  <si>
    <t>3. Mejorar el acceso a la justicia</t>
  </si>
  <si>
    <t>Recepcionar las solicitudes de los usuarios internos en relación al funcionamiento de aplicativos institucionales
Solucionar la incidencia o novedad solicitada por el usuario
Comunicar al usuario el trámite adelantado</t>
  </si>
  <si>
    <t>Número de solicitudes tramitadas/Número de solicitudes recibidas</t>
  </si>
  <si>
    <t>4. Fortalecer la autonomía e independencia judicial, administrativa y financiera de la Rama Judicial.</t>
  </si>
  <si>
    <t>Digitalización de expediente judicial</t>
  </si>
  <si>
    <t>Informes de avance de digitalizacón de expedientes</t>
  </si>
  <si>
    <t>Número de expedientes digitalizados/Número total de expedientes activos</t>
  </si>
  <si>
    <t>5. Atraer, desarrollar y mantener a los mejores servidores judiciales.</t>
  </si>
  <si>
    <t>PILAR ESTRATÉGICO DE MODERNIZACIÓN DE LA INFRAESTRUCTURA JUDICIAL Y SEGURIDAD</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</si>
  <si>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</si>
  <si>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</si>
  <si>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</si>
  <si>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</si>
  <si>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Mejoramiento de la infraestructura física</t>
  </si>
  <si>
    <t>NA</t>
  </si>
  <si>
    <t>cantidad</t>
  </si>
  <si>
    <t>Mejorar la efectividad de la Rama Judicial y disminuir la congestión.</t>
  </si>
  <si>
    <t>B) Aumentar el porcentaje de sedes propias.</t>
  </si>
  <si>
    <t>Número de solicitudes tramitadas/Nuúmero de solicitudes recibidas</t>
  </si>
  <si>
    <t>Atraer, desarrollar y mantener a los mejores servidores judiciales.</t>
  </si>
  <si>
    <t>C) Aumentar el nivel de satisfacción de los prestadores y usuarios del servicio de justicia
frente a la infraestructura.</t>
  </si>
  <si>
    <t>Cumplimiento del Plan de Inversión de mejoramiento de infraestructura física</t>
  </si>
  <si>
    <t>D) Reducir la vulnerabilidad de los funcionarios o empleados judiciales que en desarrollo
de sus funciones presenten riesgos para su seguridad personal, según previo estudio.</t>
  </si>
  <si>
    <t>E) Reducir la vulnerabilidad de la infraestructura física de la Rama Judicial.</t>
  </si>
  <si>
    <t>PILAR ESTRATÉGICO DE CARRERA JUDICIAL, DESARROLLO DEL TALENTO HUMANO Y GESTIÓN DEL CONOCIMIENTO</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</si>
  <si>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</si>
  <si>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Atraer, desarrollar y mantener a los mejores servidores judiciales</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</si>
  <si>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</si>
  <si>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</si>
  <si>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</si>
  <si>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PROTOCOLO VINCULACION DE PERSONAL</t>
  </si>
  <si>
    <t xml:space="preserve">Elevar la solicitud a la alta direccion frente a la necesidad de establecer un Acuerdo con los Nominadores donde se unifique de manera clara los siguientes temas frente a la vinculacion de personal:   1. Diseño formatos de posesion de personal, que incluya documentacion que debe entregar para realizar la posesion. 2. Proceso de vinculacion de personal debe hacerse maximo hasta el 10 de cada mes, para el mes de diciembre maximo hasta el 03 del mes.(Calendario) 3. La posesion de personal debe realizarse en días hábiles, posterior a la entrega de documentos y formatos (Afiliaciones, examen ocupacional, etec) 4. Lineamientos para la planeacion de licensias no remuneradas, vacaciones, reemplazos retiro por pension. </t>
  </si>
  <si>
    <t>TALENTO HUMANO</t>
  </si>
  <si>
    <t>ALTA DIRECCION</t>
  </si>
  <si>
    <t>PROPUESTA DEL ACUERDO</t>
  </si>
  <si>
    <t>unidad</t>
  </si>
  <si>
    <t>Verificar el manual de funciones existente, establecido en el acuerdo 6203 de 2009 y el xxx
Verificar las actividades del manual con las personas que actualmente desempeñan sus funciones en las áreas de la Dirección ejecutiva Seccional y el Consejo Seccional
Ajustar los manuales de funciones con los requsitos establecidos por el Departamento Administrativo de Función Pública
Verificar las competencias comportamentales por niveles de los cargos con el Decreto 2539 de 2005
Presentar los manuales de funciones ajustados
Aprobación de Manuales de Funciones
Socialización y entrega de manuales a cada servidor judicial</t>
  </si>
  <si>
    <t>Gestión Humana</t>
  </si>
  <si>
    <t>Melina Robledo</t>
  </si>
  <si>
    <t>Manual específico de funciones, requisitos y competencias laborales</t>
  </si>
  <si>
    <t xml:space="preserve">Cantidad de cargos con manual de funciones/Cantidad de cargos existentes en la Dirección Seccional </t>
  </si>
  <si>
    <t>Control y Seguimiento a los temas referentes a Inscripcion - Actualizacion y Exclusion de Escalafano de funcionarios y empleados en la Seccional</t>
  </si>
  <si>
    <t>N/A</t>
  </si>
  <si>
    <t>Levantamiento de informacion por cada recinto judicial, Oficna de Apoyo y Dependencia Adminsitrativa de los funcionarios y empleados y su vinculacion, para asi  proceder a controlar el escalafon y conocer las vacantes existentes para su respectivo reporte.</t>
  </si>
  <si>
    <t>CARRERA JUDICIAL</t>
  </si>
  <si>
    <t>MAGISTRADA LIDER DEL PROCESO</t>
  </si>
  <si>
    <t>SEMESTRAL</t>
  </si>
  <si>
    <t>Numero de funcionarios y empleados vinculados en propiedad / numero de funcionarios y empleados  que solicitan su inscripcion o actualizacion en escalafon</t>
  </si>
  <si>
    <t>JULIO Y DICIEMBRE</t>
  </si>
  <si>
    <t>Elaborar la consolidacion de las calificaciones de servicio de los fucnionarios.</t>
  </si>
  <si>
    <t xml:space="preserve">1. Elaborar indicadores de los servidores calificados.2. Identificar el numero de servidores en carrera. </t>
  </si>
  <si>
    <t>b) Disponer de registros de elegibles vigentes con los mejores candidatos para la provisión de cargos de funcionarios y empleados para la Rama Judicial y fortalecer el sistema de ingreso a la carrera judicial.</t>
  </si>
  <si>
    <t>Elaborar las listas de elegibles y de candidatos.</t>
  </si>
  <si>
    <t>1. Expedicion de Circular solicitando el reporte de vacantes existentes. 2. Conformacion de listas. 3. Publicacion .</t>
  </si>
  <si>
    <t>Fortalecer la autonomía e independencia judicial, administrativa y financiera de la Rama Judicial</t>
  </si>
  <si>
    <t>c) Aumentar las competencias de los servidores judiciales a partir de evaluación permanente de la gestión y fortalecer el sistema de evaluación y seguimiento,</t>
  </si>
  <si>
    <t>Conceptuar sobre solicitudes de traslado.</t>
  </si>
  <si>
    <t>1. Dar respuesta a las solicitudes de traslado.</t>
  </si>
  <si>
    <t>Hacer seguimiento de los registros y su vencimiento.</t>
  </si>
  <si>
    <t>1. Registrar con apoyo tecnoligico la publicacion de registro.</t>
  </si>
  <si>
    <t>Actualizacion de los registros de elegibles.</t>
  </si>
  <si>
    <t>1. Estudio de documentos para hacer la actualizacion del registro.</t>
  </si>
  <si>
    <t>Publicacion de vacantes mensualmente.</t>
  </si>
  <si>
    <t>Estudio de requisitos de aspirantes a concursos.</t>
  </si>
  <si>
    <t>Fortalecer la transparencia y apertura de datos de la Rama Judicial.</t>
  </si>
  <si>
    <t>Consultar las necesidades en relacion a temas de capacitacion en el Distrito Judicial</t>
  </si>
  <si>
    <t>Levantamiento de la informacion base de las necesidades del Distrito Judicial</t>
  </si>
  <si>
    <t>FORMACION JUDICIAL</t>
  </si>
  <si>
    <t>Numeros de solicitudes / numero de actividades realizadas x 100</t>
  </si>
  <si>
    <t xml:space="preserve">Diagnostico </t>
  </si>
  <si>
    <t>Programación de visitas del factor organización del trabajo</t>
  </si>
  <si>
    <t>Elaborar el listado de jueces a calificar
Verificar en que municipio(s) se desempeñaron los jueces a calificar
Clasificar los municipios por zonas
Elaborar el cronograma de visitas por zonas 
Comunicar el cronograma de visitas al área financiera para que se tenga en cuenta dentro del plan de necesidades
Solicitar oportunamente los CDP necesarios para dar cumplimiento a lo programado</t>
  </si>
  <si>
    <t>Administración de la carrera judicial</t>
  </si>
  <si>
    <t xml:space="preserve">Carrera Judicial </t>
  </si>
  <si>
    <t>Auxiliares de Magistradas del Consejo Seccional</t>
  </si>
  <si>
    <t xml:space="preserve">Cronograma de visitas
</t>
  </si>
  <si>
    <t>Cantidad de visitas ejecutadas/Cantidad de visitas programadas</t>
  </si>
  <si>
    <t>Poner a disposición de los servidores judiciales y usuarios de la Rama Judicial, los productos a partir de un proceso de gestión de conocimiento implementado.</t>
  </si>
  <si>
    <t>Análisis de cargas laborales en el Consejo Seccional y la Dirección Ejecutiva Seccional
Elaborar propuesta para fortalecer las plantas de personal
Remitir la propuesta de fortalecimiento de plantas de personal al nivel central</t>
  </si>
  <si>
    <t>Propuesta de fortalecimiento de plantas de personal del Consejo Seccional y la Dirección Ejecutiva Seccional</t>
  </si>
  <si>
    <t>Cantidad de procesos evaluados/cantidad total de procesos existentes</t>
  </si>
  <si>
    <t>Planta de personal permanente de la Rama Judicial con los servidores judiciales idóneos y competentes según el sistema de carrera judicial, para aumentar la cobertura al 100% de cargos en propiedad.</t>
  </si>
  <si>
    <t>d) Ampliar la cobertura de funcionarios y empleados de la Rama Judicial con conocimientos actualizados por especialidad del Derecho, así como desde un enfoque de competencias y habilidades, aportando un mejor servicio de justicia en Colombia.</t>
  </si>
  <si>
    <t>Modelo integral de formación, investigación y proyección social y fortalecimiento de la Escuela Judicial Rodrigo Lara Bonilla.</t>
  </si>
  <si>
    <t>e) Ampliar la participación de los servidores judiciales de la Rama Judicial en los programas de bienestar integral, prevención y control del riesgo laboral.</t>
  </si>
  <si>
    <t>Identificar los servidores judiciales que requieren asesoría Psicosocial, realizar la asesoria inscribir a los servidores en los diferentes programas, identificar cuales pueden tener continuidad y cuales deben ser fortalecidos
Identificar necesidades de implementación de nuevos programas de bienestar social, Ejecutar los programas de bienestar social establecidos y nuevos.</t>
  </si>
  <si>
    <t>Actividades de programas de bienestar social desarrolladas</t>
  </si>
  <si>
    <t>Vigilancia epidemiológica desordenes músculo esqueléticos</t>
  </si>
  <si>
    <t>Identificar los servidores judiciales que requieren asesoría técnica 
Realizar asesoría técnica con relación a desordenes musculoesqueléticos de servidores sintomaticos, casos del SVE DME clasificados en leve, moderado y severo, asi como inspecciones de puestos de trabajo</t>
  </si>
  <si>
    <t>Gestión de Seguridad y Salud en el Trabajo</t>
  </si>
  <si>
    <t>Asesorías técnicas brindadas</t>
  </si>
  <si>
    <t>Cantidad de asesorías brindadas por servidor/Cantidad de servidores que requieren asesoría técnica</t>
  </si>
  <si>
    <t>Actividades de promoción y prevención desordenes músculo esqueléticos</t>
  </si>
  <si>
    <t>Programar y realizar actividades de asesoría técnica orientadas al fomento de la salud y la seguridad de los servidores judiciales, enfocadas en la autogestión y la autoprotección.</t>
  </si>
  <si>
    <t>Actividades desarrolladas</t>
  </si>
  <si>
    <t>Servidores judiciales y ciudadanos capacitados y formados en las temáticas y competencias según las jurisdicciones y especialidades del sistema de justicia, así como en habilidades blandas y distintas competencias, para un servicio en constante mejora.</t>
  </si>
  <si>
    <t>Vigilancia epidemiológica psicosocial</t>
  </si>
  <si>
    <t>Realizar una cronograma con el fin de adelantar actividades en el marco de la vigilancia epidemiológica psicosocial
Promover el bienestar integral de los servidores judiciales, reduciendo el impacto negativo del riesgo psicosocial y/o de las enfermedades mentales en el entorno laboral y entorno familiar (PROGRAMA CONSCIENTEMENTE)
Realizar talleres focalizados según dimensiones prioritarias de riesgo psicosocial</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</si>
  <si>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</si>
  <si>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</si>
  <si>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</si>
  <si>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</si>
  <si>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</si>
  <si>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</si>
  <si>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</si>
  <si>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Bateria de las necesidades de la oferta para el Distrito Judicial</t>
  </si>
  <si>
    <t>Evaluar periodicamente la respuesta efectiva de los funcionarios judiciales frente a la oferta de justicia.</t>
  </si>
  <si>
    <t>REORDENAMIENTO JUDICIAL</t>
  </si>
  <si>
    <t>PLANEACION ESTRATEGICA
GESTION DE LA INFORMACION ESTADISTICA ADMINISTRACION DE LA CARRERA JUDICIAL, FORMACION DE LA CARERA JUDICIAL</t>
  </si>
  <si>
    <t>80% de informacion recopilada.</t>
  </si>
  <si>
    <t>Despachos que brindaron informacion base de necesidades/ Número de Despachos Judiciales año de medición</t>
  </si>
  <si>
    <t>porcentaje</t>
  </si>
  <si>
    <t>CADA TRES MESES</t>
  </si>
  <si>
    <t>b) Incrementar la calidad y cantidad de la información sobre la Rama Judicial, que permita
generar propuestas para el mejoramiento de la administración de justicia.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</si>
  <si>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</si>
  <si>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 xml:space="preserve">c) Disminuir los tiempos procesales por jurisdicción, especialidad y nivel de competencia.
</t>
  </si>
  <si>
    <t>Control de la gestion de las propuestas para el mejoramiento institucional</t>
  </si>
  <si>
    <t>1. Atencion de las solicitudes de reordemaniento.                             2. Identificar las necesidades de reordenamiento.</t>
  </si>
  <si>
    <t>PLANEACION ESTRATEGICA
GESTION DE LA INFORMACION ESTADISTICAADMINISTRACION DE LA CARRERA JUDICIAL, FORMACION DE LA CARERA JUDICIAL</t>
  </si>
  <si>
    <t>90% propuestas tramitadas oportunamente</t>
  </si>
  <si>
    <t xml:space="preserve">(Qpeh. Cantidad de propuestas  tramitadas oportunamente (C )/Qpr. Cantidad de propuestas recibidas(D))*100 </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</si>
  <si>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</si>
  <si>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d) Disminuir la congestión a través del aumento de la cantidad promedio de egresos efectivos de procesos, por especialidad, subespecialidad y nivel de competencia.</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</si>
  <si>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</si>
  <si>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</si>
  <si>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</si>
  <si>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</si>
  <si>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</si>
  <si>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</si>
  <si>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 xml:space="preserve">Propuesta de solución a sistema estructurado de los aplicativos de la Rama Judicial </t>
  </si>
  <si>
    <t>1. Analizar y diagnosticar problemas, fallas tecnicas. 2. Comunicar al CENDOJ propuestas de mejora.</t>
  </si>
  <si>
    <t>Comunicación</t>
  </si>
  <si>
    <t>Auxiliar Judicial Corporación</t>
  </si>
  <si>
    <t>Fallas tecnicas comunicadas/ fallas tecnicas diagnosticadas x 100</t>
  </si>
  <si>
    <t>Atender, gestionar y solucionar las diferentes solicitudes de usuarios internos y externos</t>
  </si>
  <si>
    <t>Recibir a traves de los medios dispuestos para tal fin, las solicitudes de los usuarios internos y externos
Gestionar y dar solución a las mismas</t>
  </si>
  <si>
    <t>Coordinacion Administrativa</t>
  </si>
  <si>
    <t>Osmarla Rueda</t>
  </si>
  <si>
    <t>Actos administrativos de respuesta de solicitudes</t>
  </si>
  <si>
    <t>PQRS atendidas oportunamente/PQRS recibidas</t>
  </si>
  <si>
    <t>Mejorar el acceso a la justicia</t>
  </si>
  <si>
    <t>b) Aumentar la cantidad de despachos judiciales y dependencias administrativas con información organizada y archivada mediante la aplicación de una metodología con lineamientos en gestión documental.</t>
  </si>
  <si>
    <t>Elaborar la matriz de comunicación institucional</t>
  </si>
  <si>
    <t>Verificar los lineamientos del plan de comuniaciones del nivel central
Elaboración de cronograma de actividades asociadas a la información a difundir</t>
  </si>
  <si>
    <t>Comunicación Institucional</t>
  </si>
  <si>
    <t>Auxiliar Judicial G2</t>
  </si>
  <si>
    <t>Matriz de comunicaciones</t>
  </si>
  <si>
    <t>Número de actividades ejecutadas/Número de actividades programadas</t>
  </si>
  <si>
    <t>Auxiliar Judicial G3</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</si>
  <si>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</si>
  <si>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</si>
  <si>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Divulgación y publicación de información relevante para los usuarios</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</si>
  <si>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</si>
  <si>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</si>
  <si>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</si>
  <si>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</si>
  <si>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Orientar al usuario interno y externo acerca del procedimiento para realizar trámites ante la URNA</t>
  </si>
  <si>
    <t>Atender y orientar al usuario acerca del procedimiento para realizar trámites ante la URNA</t>
  </si>
  <si>
    <t>Registro y Control de Abogados</t>
  </si>
  <si>
    <t>Registro y Control de Abogados y Auxiliares de la Justicia</t>
  </si>
  <si>
    <t>Registro de usuarios que solicitan orientación</t>
  </si>
  <si>
    <t>Fortalecer la consolidación, actualización y acceso a la información normativa y doctrinaria</t>
  </si>
  <si>
    <t>Informar sobre el proceso de inscripción de auxiliares de la Justicia en el Distrito Judicial</t>
  </si>
  <si>
    <t xml:space="preserve">Verificar la documentación de los auxiliares de la justicia
Inscribir la lista de auxiliares de la justicia
Generar el listado de conformación de auxiliares de la justicia y remitirlo a la Dirección ejecutiva
</t>
  </si>
  <si>
    <t>Informe de registro de auxiliares de la justica</t>
  </si>
  <si>
    <t>Número de abogados inscritos en el registro de auxiliares de la justicia/Número de abogados que se presentan para conformar el registro</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</si>
  <si>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</si>
  <si>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</si>
  <si>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</si>
  <si>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</si>
  <si>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</si>
  <si>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</si>
  <si>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</si>
  <si>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</si>
  <si>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</si>
  <si>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</si>
  <si>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</si>
  <si>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e) Fomentar la cultura organizacional de calidad, control y medio ambiente, orientada a la responsabilidad social y ética del servidor judicial.</t>
  </si>
  <si>
    <t xml:space="preserve">Elaboración del Plan SIGCMA de la Seccional </t>
  </si>
  <si>
    <t xml:space="preserve">Consultar y analizar el Plan SIGCMA de nivel central
Formular el Plan Seccional SIGCMA bajo los lineamientos del Plan SIGCMA de nivel central
Hacer seguimiento del Plan Seccional SIGCMA </t>
  </si>
  <si>
    <t>Mejoramiento SIGCMA</t>
  </si>
  <si>
    <t>Enlace Seccional del SICGMA</t>
  </si>
  <si>
    <t>Plan Seccional SIGCMA</t>
  </si>
  <si>
    <t>Trimestral</t>
  </si>
  <si>
    <t>f) Mejorar continuamente el Sistema Integrado de Gestión y Control de la Calidad y del Medio Ambiente “SIGCMA”.</t>
  </si>
  <si>
    <t>Monitero del  SIGCMA y SGC</t>
  </si>
  <si>
    <t>1.  Recopilar la informacion correspondiente de los procesos del SIGCMA.                                                                                                                    2. Consolidar la informacion recopilada.                                                   3. Realizar informes de seguimiento.                                                           4. Convocar reuniones con el Comité de Calidad para socializar informes de seguimiento.                                                             5. Realizar las acciones a que haya lugar.</t>
  </si>
  <si>
    <t>Mejoramiento del SIGCMA</t>
  </si>
  <si>
    <t>No. de seguimientos programados / No. de seguimientos ejecutados x 100</t>
  </si>
  <si>
    <t xml:space="preserve">Porcentaje de seguimiento de acuerdo a los cronogramas establecido para la mismas </t>
  </si>
  <si>
    <t>Al finalizar cada trimestre</t>
  </si>
  <si>
    <t>g) Fortalecer continuamente las competencias y el liderazgo del talento humano de la organización</t>
  </si>
  <si>
    <t>1. Diagnosticar temas en que se requiera capacitacion y cantidad de servidores a impactar.                                                              2. Gestionar la consecucion de profesionales para llevar a cabo las actividades de formacion.                                                             3. Programar las actividades de capacitacion.                                    4. Ejecutar las activiades de capacitacion.                                           5. Evaluar la eficacia de las actividades de capacitacion.</t>
  </si>
  <si>
    <t>No. de Capacitaciones ejecutadas/ No. de capacitaciones progaramadas x 100</t>
  </si>
  <si>
    <t xml:space="preserve">Porcentaje de cumplimiento de las capacitaciones realizadas respecto a las programadas para el año </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</si>
  <si>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</si>
  <si>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</si>
  <si>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</si>
  <si>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</si>
  <si>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</si>
  <si>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</si>
  <si>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</si>
  <si>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</si>
  <si>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</si>
  <si>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</si>
  <si>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</si>
  <si>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Sensibilizar a los servidores judiciales en las politicas de transparencia y anticorrupcion de la entidad, mediante jornadas de capacitacion programadas.</t>
  </si>
  <si>
    <t>Lider del proceso l / servidor judicial de apoyo</t>
  </si>
  <si>
    <t>Actas de sensibilizacion y capacitacion</t>
  </si>
  <si>
    <t>Número de capacitaciones programadas / numero de capacitaciones realizadas por trimestre</t>
  </si>
  <si>
    <t xml:space="preserve">b) Mejorar los mecanismos de comunicación y acceso a la información judicial, que permita el control social sobre la gestión judicial.
</t>
  </si>
  <si>
    <t>Plan anual de adquisiciones</t>
  </si>
  <si>
    <t>Cantidad de actualizaciones del plan anual de adquisicones</t>
  </si>
  <si>
    <t>Diligenciamiento aplicativo EKOGUI</t>
  </si>
  <si>
    <t>Ingresar al aplicativo EKOGUI
Registrar cada uno de los procesos y conciliaciones extrajudiciales recepcionados</t>
  </si>
  <si>
    <t>Asistencia Legal</t>
  </si>
  <si>
    <t>4 Informes de Seguimiento en el año</t>
  </si>
  <si>
    <t>Cantidad de informes de seguimiento elaborados en el trimestre</t>
  </si>
  <si>
    <t>c) Fortalecer las herramientas de divulgación y rendición de cuentas que contribuyan a fortalecer la confianza ciudadana en la administración de justicia.</t>
  </si>
  <si>
    <t>Seguimiento a los procesos con presunción de prescripción</t>
  </si>
  <si>
    <t>Elaboración y presentación de los informes de procesos terminados por causas diferentes al pago total de la obligación</t>
  </si>
  <si>
    <t>12 Informesen el año</t>
  </si>
  <si>
    <t>Cantidad de informes mensuales elaborados</t>
  </si>
  <si>
    <t>Depuración cartera cobro coactivo</t>
  </si>
  <si>
    <t>Generar certificado 
Presentación por parte de los abogados ejecutores al comité de cartera</t>
  </si>
  <si>
    <t>12 Certificaciónes en el año</t>
  </si>
  <si>
    <t>Cantidad de certificaciones emitidas en el mes</t>
  </si>
  <si>
    <t>Impactar en la gestión judicial, fortaleciendo la imagen institucional y los valores y principios éticos en los servidores judiciales.</t>
  </si>
  <si>
    <t>d) Fortalecer los mecanismos de seguimiento y control de sanciones a los servidores judiciales y a los abogados.</t>
  </si>
  <si>
    <t>Ejercicio presupuestal de la Seccional</t>
  </si>
  <si>
    <t>Elaborar informes y entregar los apartes especificos a la Dirección Seccional, las Áreas Financiera y Administrativa, Recursos Humanos
Analizar conjuntamente la ejecución presupuestal para determinar las necesidades correspondientes
Tramitar con el Nivel Central para obtener la asignación presupuestal</t>
  </si>
  <si>
    <t>Gestión Financiera y Presupuestal</t>
  </si>
  <si>
    <t>12 Analisis de ejecución y necesidades PAC</t>
  </si>
  <si>
    <t>Cantidad de análisis de ejeución y necesidades PAC en el mes</t>
  </si>
  <si>
    <t>Lo anterior motivará a brindar una respuesta efectiva a los requerimientos de justicia e incrementar en los usuarios la confianza en el sistema.</t>
  </si>
  <si>
    <t>Elaboración de los estados financieros</t>
  </si>
  <si>
    <t>Registro y depuración de información contable 
Realizar la conciliación de la información contable
Elaborar los estados financieros</t>
  </si>
  <si>
    <t>4 Estados Financieros en el año</t>
  </si>
  <si>
    <t>Cantidad de estados financieros elaborados</t>
  </si>
  <si>
    <t>TRIMESTRE 1</t>
  </si>
  <si>
    <t xml:space="preserve">RESULTADOS </t>
  </si>
  <si>
    <t>EVIDENCIA</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</si>
  <si>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10"/>
        <rFont val="Arial"/>
        <family val="2"/>
      </rPr>
      <t xml:space="preserve">
A)</t>
    </r>
    <r>
      <rPr>
        <sz val="10"/>
        <rFont val="Arial"/>
        <family val="2"/>
      </rPr>
      <t xml:space="preserve">. Acercar, mejorar y hacer más transparente el servicio de justicia que se presta al
ciudadano.
</t>
    </r>
    <r>
      <rPr>
        <b/>
        <sz val="10"/>
        <rFont val="Arial"/>
        <family val="2"/>
      </rPr>
      <t xml:space="preserve">B) </t>
    </r>
    <r>
      <rPr>
        <sz val="10"/>
        <rFont val="Arial"/>
        <family val="2"/>
      </rPr>
      <t xml:space="preserve">Facilitar, hacer más eficiente y potenciar el trabajo de los operadores judiciales y
servidores administrativos.
</t>
    </r>
    <r>
      <rPr>
        <b/>
        <sz val="10"/>
        <rFont val="Arial"/>
        <family val="2"/>
      </rPr>
      <t xml:space="preserve">C) </t>
    </r>
    <r>
      <rPr>
        <sz val="10"/>
        <rFont val="Arial"/>
        <family val="2"/>
      </rPr>
      <t xml:space="preserve"> Mejorar la obtención y calidad de los datos, estadísticas, indicadores, para la toma informada de decisiones de política, gobierno y administración en la Rama Judicial.</t>
    </r>
  </si>
  <si>
    <r>
      <rPr>
        <b/>
        <sz val="10"/>
        <color theme="1"/>
        <rFont val="Arial"/>
        <family val="2"/>
      </rPr>
      <t xml:space="preserve">A) </t>
    </r>
    <r>
      <rPr>
        <sz val="10"/>
        <color theme="1"/>
        <rFont val="Arial"/>
        <family val="2"/>
      </rPr>
      <t>Definir los lineamientos estratégicos y de política en materia TIC y de justicia digital en la Rama Judicial.</t>
    </r>
  </si>
  <si>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</si>
  <si>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</si>
  <si>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</si>
  <si>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r>
      <rPr>
        <b/>
        <sz val="10"/>
        <color theme="1"/>
        <rFont val="Arial"/>
        <family val="2"/>
      </rPr>
      <t>E)</t>
    </r>
    <r>
      <rPr>
        <sz val="10"/>
        <color theme="1"/>
        <rFont val="Arial"/>
        <family val="2"/>
      </rPr>
      <t xml:space="preserve"> Impulsar el fortalecimiento institucional para la gestión estratégica de proyectos y procesos, así como para la gobernanza de la información y las TIC.</t>
    </r>
  </si>
  <si>
    <t>Asignacion de recursos economicos suficientes para contratación de personal, mejoras en infraestructura y adquisición de equipos.</t>
  </si>
  <si>
    <t>Plan de acción, Matriz de riesgos</t>
  </si>
  <si>
    <t>Mejoramiento, actualización y nuevas funcionalidades en las  diferentes plataformas y aplicativos de la entidad.</t>
  </si>
  <si>
    <t>Elaborar y/o actualizar las tablas de retención documental en concordancia con el manejo de los procesos judiciales  teniendo en cuenta todas las jurisdiciones de la entidad.</t>
  </si>
  <si>
    <t>Informe de Necesidades Tecnologicas</t>
  </si>
  <si>
    <t>Disminución en el uso de papel, toners y demás elementos de oficina al implementar el uso de medios tecnológicos.</t>
  </si>
  <si>
    <t>2,7,9,10</t>
  </si>
  <si>
    <t>3, 9,15</t>
  </si>
  <si>
    <t>2,9,12,13</t>
  </si>
  <si>
    <t>5,6,8,11</t>
  </si>
  <si>
    <t>7,8,12,16</t>
  </si>
  <si>
    <t xml:space="preserve">Sesibilizacion y capacitaciones oportunas a los funcionarios/empleados sobre los cambios realizados en las plataformas utilizadas en la entidad. </t>
  </si>
  <si>
    <t>2, 6, 10, 11</t>
  </si>
  <si>
    <t>10,11,12,16</t>
  </si>
  <si>
    <t>Estudio de carga laboral vs personal asignado en la Coordinación administrativa de Riohacha</t>
  </si>
  <si>
    <t>1,2,3</t>
  </si>
  <si>
    <t>Divulgación oportuna sobre el plan de contrataciones, normatividades vigentes y sensibilización de los mismos a los supervisores y personal administrativo de la coordinación admistrativa.</t>
  </si>
  <si>
    <t>Fortalecimiento sobre el SIGCMA a los lideres de procesos y personal administrativo de la coordinación admistrativa.</t>
  </si>
  <si>
    <t>Mejoramiento en los canales (Mayor velocidad de conexión) por parte del Proveedor de servicios de Internet que satisfaga las capacidades de ancho de banda, con cobertura en TODAS la sedes que abarca la coordinación administrativa.</t>
  </si>
  <si>
    <t>Herramientas de Medición cuantitativa y cualitativa sobre los niveles de satisfacción de los usuarios internos y externos de la administración de justicia en relación a la prestación del servicio.</t>
  </si>
  <si>
    <t>Mejorar el rendimiento (accesibilidad) a los empleados y funcionarios a los distintos canales de atención y herramientas colaborativas dispuestas por la entidad.</t>
  </si>
  <si>
    <t>2,6,12,13</t>
  </si>
  <si>
    <t xml:space="preserve">          </t>
  </si>
  <si>
    <t>Establecer cronogramas, reuniones, solicitar avances en la ejecución del proyecto de Digitalización de expedientes en las sedes de Riohacha.</t>
  </si>
  <si>
    <t>Mejoramiento del servicio de conectividad en las sedes judiciales para optimizar el ingreso a las plataformas y aplicativos de la entidad.</t>
  </si>
  <si>
    <t>Gestionar el Soporte de almacenamiento de audiencias realizadas en el aplicativo CICERO, una vez sean adecuadas para su uso.</t>
  </si>
  <si>
    <t xml:space="preserve">Supervisión de la conectividad de los  Equipos de las salas de audiencia a los servidores de almacenamiento.
</t>
  </si>
  <si>
    <t>Soporte a los aplicativos institucionales (Justicia Tyba Web, Office 365, Micrositio Web)</t>
  </si>
  <si>
    <t>1. Aplicación del protocolo de Expediente Electronico
2. Supervición del contrato de Digitalización.
3. Velar por el cumplimiento del pliego de condiciones contratual establecido para tal fin.</t>
  </si>
  <si>
    <t>Número de equipos tecnologicos adquiridos/Número de equipos solicitados</t>
  </si>
  <si>
    <t>1. Reporte a Proveedores y responsables de plataformas y Aplicativos 2. Informe Test de Velocidad.</t>
  </si>
  <si>
    <t>Faider Ramos</t>
  </si>
  <si>
    <t xml:space="preserve">Inventario de Salas
</t>
  </si>
  <si>
    <t>Cantidad de salas operativas contra cantidad salas</t>
  </si>
  <si>
    <t xml:space="preserve">Respuesta del trámite adelantado atravez de correo </t>
  </si>
  <si>
    <t>Solicitud de asignación de Recursos suficientes para el fortalecimiento del trabajo remoto, modernización del parque tecnologico.</t>
  </si>
  <si>
    <t>Recibir las solicitudes asociadas a la necesidades de equipos y elementos tecnologicos.
Consolidar las solicitudes recibidas
Presentar el informe de necesidades con el objetivo de actualizar el parque tecnologico de la coordinacion.</t>
  </si>
  <si>
    <t>DEPENDENCIA:</t>
  </si>
  <si>
    <t xml:space="preserve">FACTORES </t>
  </si>
  <si>
    <t xml:space="preserve">AMENAZAS (Factores) </t>
  </si>
  <si>
    <t xml:space="preserve">OPORTUNIDADES (Factores) </t>
  </si>
  <si>
    <t xml:space="preserve">Modificación de la normatividad vigente </t>
  </si>
  <si>
    <t>Reconocimiento a nivel Nacional como una Seccional comprometida e innovadora, que hace parte de los pilotos de implementación de modelos de gestión.</t>
  </si>
  <si>
    <t xml:space="preserve">Falta de visibilidad institucional, en relación con la gestión y disponibilidad de la información generada por la Seccional </t>
  </si>
  <si>
    <t>Optimizar las actividades, de conformidad con las políticas públicas fijadas con ocasión de la emergencia sanitaria Covid-19, entre otras.</t>
  </si>
  <si>
    <t>Decisiones judiciales politizadas</t>
  </si>
  <si>
    <t>Lesgislación y Normatividad que modifique o afecte la prestación del servicio administrativo de la Rama Judicial</t>
  </si>
  <si>
    <t> </t>
  </si>
  <si>
    <t>Económicos y Financieros</t>
  </si>
  <si>
    <t xml:space="preserve">Asignación insuficiente de recursos por parte del Ministerio de Hacienda para gastos de funcionamiento </t>
  </si>
  <si>
    <t>Suficiencia de proveedores inscritos en la plataforma de Colombia Compra Eficiente, para suplir las necesidades de adquisición de bienes y servicios.</t>
  </si>
  <si>
    <t>Afectaciòn en la economía incrementa la criminalidad generado por el desempleo ocasionando una mayor demanda y congestión judicial</t>
  </si>
  <si>
    <t>Planeación a partir de las necesidades reales.</t>
  </si>
  <si>
    <t>Políticas de austeridad de recursos para elementos de papeleria y oficina frente a la necesidad real.</t>
  </si>
  <si>
    <t>Sociales  y culturales</t>
  </si>
  <si>
    <t>Desconocimiento de las funciones de la entidad  por parte de los usuarios externos de la Rama Judicial.</t>
  </si>
  <si>
    <t>Generar alianzas estratégicas con medios de comunicación regional para ampliar el alcance de la información génerada por la seccional.</t>
  </si>
  <si>
    <t>Por desconocimeinto se afecten comunicidades indìginas en cuanto a sus usos y costumbres</t>
  </si>
  <si>
    <t xml:space="preserve">Inconsistencias del Sistema EKOGUI respecto al pasivo litigioso (Agencia Nacional de Defensa Judicial del Estado) </t>
  </si>
  <si>
    <t xml:space="preserve">Implementación de modelos de atención al usuario, a traves de medios o herramientas virtuales </t>
  </si>
  <si>
    <t>Accesos de personas o grupos malintencionados y ataques cibernéticos</t>
  </si>
  <si>
    <t>Ciclos de capacitación en el uso de las TIC</t>
  </si>
  <si>
    <t xml:space="preserve">Virus que afecten el funcionamiento de los equipos </t>
  </si>
  <si>
    <t>Guías para la publicación de contenidos, recepción de tutelas y habeas corpus, firma electrónica a través de canales electrónicos  y en el Portal WEB de la Rama Judicial</t>
  </si>
  <si>
    <t xml:space="preserve">Fallas o faltas de canales de internet por parte del proveedor del servicio </t>
  </si>
  <si>
    <t>Autorización de pagos de depósitos judiciales - Portal WEB Banco Agrario</t>
  </si>
  <si>
    <t>Fallas en las plataformas externas para la gestión de los procesos (LifeSize, CICERO, Banco Agrario, SICOF, SIIF, Colombia Compra Eficiente, Ofice 365)</t>
  </si>
  <si>
    <t>Fallas en el Software de Efinòmina</t>
  </si>
  <si>
    <t>Falta de cobertura para líneas telefónicas en todo el Departamento de La Guajira e incluso en muchas zonas o sectores de la ciudad o municipios</t>
  </si>
  <si>
    <t>Falta de conectividad o conectividad deficiente. No utilización en forma debida por  las partes interesadas externas de los canales dispuestos para la recepción de la información.</t>
  </si>
  <si>
    <t>Legales y reglamentarios</t>
  </si>
  <si>
    <t xml:space="preserve">Desconocimiento de la normatividad vigente aplicable </t>
  </si>
  <si>
    <t xml:space="preserve">Actualización de las normas técnicas de la ISO </t>
  </si>
  <si>
    <t>Plan de Normalización - Levantar  la suspensión de los términos judiciales en condiciones de protección de la salud de servidores judiciales, abogados y usuarios de la Rama Judicial.</t>
  </si>
  <si>
    <t>Ambientales</t>
  </si>
  <si>
    <t>No contemplar las modificaciones en materia ambiental de acuerdo con las disposiciones legales nacionales y locales.</t>
  </si>
  <si>
    <t>Inadecuada disposición de residuos e inservibles por parte de organos competentes a nivel local acordes con la legislación ambiental en la materia acorde con las políticas del Gobierno Nacional y Local.</t>
  </si>
  <si>
    <t>Realización de jornadas de concientización sobre la importancia del carácter imperativo sobre el manejo y disposición de los residuos e inservibles.</t>
  </si>
  <si>
    <t xml:space="preserve">Ocurrencia de fenómenos naturales (Inundación, sismo, vendavales) que pueden afectar la prestación del servicio </t>
  </si>
  <si>
    <t>Otros</t>
  </si>
  <si>
    <t xml:space="preserve">Emergencia sanitaria Covid-19 </t>
  </si>
  <si>
    <t xml:space="preserve"> Protocolos de bioseguridad acceso a sedes de servidores judiciales, contratistas prestación de servicios y judicantes y para el manejo de documentos físicos.</t>
  </si>
  <si>
    <t xml:space="preserve">Intereses de personas externas que generen corrupción </t>
  </si>
  <si>
    <t xml:space="preserve">Falla en la prestación de los servicios públicos de agua, energía eléctrica, telefonía </t>
  </si>
  <si>
    <t>La falta de empresas que realicen actividades técnicas específicas a nivel local y que apoyen en la gestión presentando cotizaciones requeridas</t>
  </si>
  <si>
    <t>Dificultad de desplazamiento a los Despachos Judiciales por distancias geográficas y accesibilidad a los municipios.</t>
  </si>
  <si>
    <t xml:space="preserve">DEBILIDADES (Factores) </t>
  </si>
  <si>
    <t xml:space="preserve">FORTALEZAS (Factores) </t>
  </si>
  <si>
    <t>Estratégicos (direccionamiento estratégico, planeación institucional, liderazgo, trabajo en equipo)</t>
  </si>
  <si>
    <t>No articulación del PND y Plan Sectorial con la planeación estratégica del proceso.</t>
  </si>
  <si>
    <t>Asignación del Coordinador del SIGCMA, con mutiples funciones.</t>
  </si>
  <si>
    <t>Existencia de un Plan Sectorial de Desarrollo que fija objetivos y metas para el direccionamiento estratégico de la entidad y para cada uno de los procesos del SIGCMA.</t>
  </si>
  <si>
    <t>Falta de tiempo para asistir a las capacitaciones y actualizaciones en las herramientas del SIGCMA</t>
  </si>
  <si>
    <t xml:space="preserve">Reconocimiento como una Seccional comprometida e innovadora, que hace parte de los pilotos de implementación de modelos de gestión </t>
  </si>
  <si>
    <t>Debilidad de análisis cualitativo de los indicadores que refieren los resultados  cuantitativos de las encuestas de satisfacción al usuario, como insumo para determinar las acciones de mejora.</t>
  </si>
  <si>
    <t>Presentación oficial de la rendición de cuentas para visibilizar el trabajo desarrollado a través de herramientas tecnológicas</t>
  </si>
  <si>
    <t xml:space="preserve">Plan de formaciòn </t>
  </si>
  <si>
    <t>Conocimiento de los instrumentos de planeación, su articulación y despliegue en todas las seccionales de la Rama Judicial, a nivel central y  a nivel seccional.</t>
  </si>
  <si>
    <t xml:space="preserve"> Planeación y organización de actividades con alternancia en la presencialidad en las sedes y con atención excepcional al público.</t>
  </si>
  <si>
    <t>Herramientas de medición de satisfacción el cliente - Encuestas para medir cuantitativamente  los  niveles de satisfacción al usuario, estableciendo metas que respondan a las necesidades y expectativas de los usuarios internos y externos.</t>
  </si>
  <si>
    <t>Equipo de trabajo y lideres SIGCMA comprometidos con el sistema y responsables con el mismo, basados en un trabajo articulado entre todas las áreas</t>
  </si>
  <si>
    <t>Diferencia entre los recursos solicitados al Nivel Central y los asignados para cubrir las necesidades del distrito judicial y administrativo.</t>
  </si>
  <si>
    <t>Ejecución de los recursos de inversión asignados a la Oficina de Coordinaciòn Administrativa de Riohacha</t>
  </si>
  <si>
    <t>Insuficiencia de los recursos destinados para proveer los cargos en la cantidad necesaria que  asuman  las funciones administrativas, y permitan la dedicación de las actividades judiciales .</t>
  </si>
  <si>
    <t>Informaciòn inconsistente de software Efinòmina afectando la razonabilidad de las cifras presentadas en los estados financieros</t>
  </si>
  <si>
    <t>Personal (competencia del personal, disponibilidad, suficiencia, seguridad y salud ocupacional.)</t>
  </si>
  <si>
    <t xml:space="preserve">Falta de personal calificado y cualificado para sintetizar temas de interes público </t>
  </si>
  <si>
    <t>Atención al personal de la entidad de manera agil y respetuosa, siempre disponibles para orientar</t>
  </si>
  <si>
    <t xml:space="preserve">Desactualización del manual específico de funciones y competencias laborales para el personal en la Oficina de Coordinaciòn Administrativa de Riohacha </t>
  </si>
  <si>
    <t xml:space="preserve">Existencia de programas de bienestar social que garantizan el desarrollo integral de los servidores Judiciales </t>
  </si>
  <si>
    <t>Insuficiencia en la planta de personal en la Coordinaciòn Administrativa para ejecutar las diferentes actividades administrativas</t>
  </si>
  <si>
    <t xml:space="preserve">Se cuenta con servidores judiciales con amplio conocimiento y experiencia en las labores que realizan, lo cual garantiza la calidad del servicio </t>
  </si>
  <si>
    <t xml:space="preserve">Falta de capacitación del personal en la Coordinación para el manejo de las plataformas de Colombia Compra Eficiente </t>
  </si>
  <si>
    <t>Formación de servidores judiciales en modelos de gestión de calidad.</t>
  </si>
  <si>
    <t xml:space="preserve">1. Incremento de la carga laboral que puede afectar emosional y físicamente al personal. 2. El personal actual no es suficiente para todas las actividades a realizarse conforme a las competencias 3.  Falta de personal con conocimiento tècnicos para supervisiòn de contratos de obra pùblica, infraestructura física y mantenimientos. </t>
  </si>
  <si>
    <t>Compromiso del personal frente a la ejecución de las actividades asignadas</t>
  </si>
  <si>
    <t>Capacitación de los servidores judiciales en el marco de la normativa vigente</t>
  </si>
  <si>
    <t>Innovación en estrategias en busqueda del bienestar de nuestros servidores judiciales</t>
  </si>
  <si>
    <t>Proceso (capacidad, diseño, ejecución, proveedores, entradas, salidas, gestión del conocimiento)</t>
  </si>
  <si>
    <t xml:space="preserve">Falta de política y procedimiento de vinculación de personal en cuanto a tiempos de ingreso y requisitos a cumplir por el personal en el momento de contratación </t>
  </si>
  <si>
    <t xml:space="preserve">Se adoptó la metodología de las Compras Públicas Sostenibles, del Ministerio de Ambiente y Desarrollo Sostenible </t>
  </si>
  <si>
    <t xml:space="preserve">Falta fortalecer el esquema de inducción para el ingreso de servidores por primera vez a la Rama Judicial y de reinducción para servidores ya vinculados </t>
  </si>
  <si>
    <t xml:space="preserve">Cumplimiento de las metas de número de procesos mínimo con recaudo y de actualización de procesos en el GCC </t>
  </si>
  <si>
    <t>Deficiencia en procedimiento realizado en el aplicativo SICOF que impacta el área financiera en sus informes</t>
  </si>
  <si>
    <t>Falta de un listado guia de precios de la Entidad para analizar el mercado</t>
  </si>
  <si>
    <t xml:space="preserve"> Gestión del conocimiento generada por las experiencias de los servidores documentada en instructivos y guias</t>
  </si>
  <si>
    <t>Falta capacitación y conocimiento sobre el nuevo aplicativo de nómina.</t>
  </si>
  <si>
    <t xml:space="preserve">Micro-sitio de la Rama Judicial para la divulgación de la información generada por la Seccional </t>
  </si>
  <si>
    <t>Bajo nivel de cobertura de las herramientas de atención virtual en los municipios del Distrito</t>
  </si>
  <si>
    <t xml:space="preserve">Existencia de un aplicativo de prenomina por el cual se verifican de manera oportuna los pagos de nómina a realizar de manera mensual </t>
  </si>
  <si>
    <t>Inconsistencias del Sistema EKOGUI respecto al pasivo litigioso, que arroja informacion desactualizada.</t>
  </si>
  <si>
    <t>Potencializar el uso de herramientas de microsoft office para llevar a cabo las funciones a cargo del Consejo Seccional y la Dirección ejecutiva y Sensibilización del buen uso de la herramientas tecnológicas.</t>
  </si>
  <si>
    <t xml:space="preserve">Deficiencia en la aplicación de políticas de seguridad de la información Acuerdo PSAA14-10279 </t>
  </si>
  <si>
    <t>Creación de herramientas tecnológicas que garantizan la atención virtual de los usuarios en la Seccional</t>
  </si>
  <si>
    <t xml:space="preserve">Capacidad insuficiente de la plataforma SIERJU para el reporte de estadistica que genera bloqueos al momento de registrar información </t>
  </si>
  <si>
    <t xml:space="preserve">Orientación y acompañamiento en el manejo de la plataforma tecnológica RP1 Cloud y Lifesize cloud para el desarrollo de audiencias virtuales y trabajo en casa </t>
  </si>
  <si>
    <t xml:space="preserve">Fallas tecnológicas por mantenimiento o renovación de equipos servidores que interrumpan la prestación del servicio </t>
  </si>
  <si>
    <t xml:space="preserve">Sistema de informacion, estado de los equipos, conexión de internet, acceso a documentos de forma virtual.SIGOBIUS.                                                                                               </t>
  </si>
  <si>
    <t>Insuficiente asignaciòn de equipos tecnològicos, como UPS</t>
  </si>
  <si>
    <t>Se cuenta con un sistema de información (SICONSEC) para administrar y gestionar los procesos a cargo del Consejo Seccional.</t>
  </si>
  <si>
    <t>Debilidad en la ejecuciòn de funciones del comité de archivo</t>
  </si>
  <si>
    <t>Implementación de Plan de Gestión Documental</t>
  </si>
  <si>
    <t>Debilidad en la  Aplicación de las Tablas de Retención Documental.</t>
  </si>
  <si>
    <t>La estandarizaciòn de normas de Archivos aplicables a la entidad</t>
  </si>
  <si>
    <t>Falta de personal con conocimiento específico para la supericiòn de contratos de obra y mantenimiento de inmuebles</t>
  </si>
  <si>
    <t>Las sedes propias cuentan con condiciones físico espaciales óptimas de funcionamiento para alcanzar el normal desarrollo de las actividades</t>
  </si>
  <si>
    <t>Falta de espacios físicos propios suficientes para organizar los despachos y sedes judiciales.</t>
  </si>
  <si>
    <t> Apoyo en resultados de procesos de consultoría para que con base en las necesidades se establezcan actividades requeridas para mejorar la infraestructura física de os inmuebles propios de la entidad</t>
  </si>
  <si>
    <t>Falta de oferta de inmuebles apropiados que se ajusten a las necesidades de los despachos y sedes judiciales y que cumplan con los requisitos legales.</t>
  </si>
  <si>
    <t>Conocimiento de primera mano de las necesidades en infraestructura física por medio de visitas a sedes y encuestas  </t>
  </si>
  <si>
    <t xml:space="preserve">Adquisición de elementos de trabajo insuficientes de acuerdo con la asignación de recursos </t>
  </si>
  <si>
    <t>Equipos de computo y elementos de oficina adecuados para el trabajo en casa y/o en las sedes judiciales (asignacion de escaner, diademas, camaras y computadores nuevos</t>
  </si>
  <si>
    <t>Presupuesto asignado insuficiente para compra de equipos tecnológicos según la necesidad- Así como los asignados o distribuidos por el nivel central</t>
  </si>
  <si>
    <t xml:space="preserve">Concientización frente al consumo de elementos de papeleria y oficina </t>
  </si>
  <si>
    <t>Cumplimiento de los indicadores de austeridad en el gasto.</t>
  </si>
  <si>
    <t>Bajo nivel de utilización de cuentas de correo electrónico personales.</t>
  </si>
  <si>
    <t xml:space="preserve">Plan Seccional de comunicación elaborado bajo los lineamientos plan de Comunicación del SIGCMA 2019-2022 </t>
  </si>
  <si>
    <t>Alta intermitencia en acceso al SIGOBIUS</t>
  </si>
  <si>
    <t>Nuevos canales y medios de comunicación para la prestación del servicio de administración de justicia (correos electrónicos, herramientas de Microsoft 365), que propenden por garantizar el acceso a la información de cualquier parte interesada.</t>
  </si>
  <si>
    <t>Restricciones para contar con servicios telefónicos no fijos</t>
  </si>
  <si>
    <t xml:space="preserve">Protocolo para la respuesta de derechos de petición </t>
  </si>
  <si>
    <t xml:space="preserve">Divulgación oportuna de los eventos académicos a realizar por parte de la Escuela Judicial Rodrigo Lara Bonilla </t>
  </si>
  <si>
    <t>Optimización de canales o sistema de comunicación institucional, a partir de la implementación de estrategias efectivas de divulgación y el control de calidad de la misma (boletines, pantallas, correos electrónicos, entre otros).</t>
  </si>
  <si>
    <t>Debilidad en la aplicación de las políticas ambientales</t>
  </si>
  <si>
    <t xml:space="preserve">Compromiso de la Alta Dirección, para la implementación, mantenimiento y fortalecimiento del Sistema de Gestión Ambiental y del Plan de Gestión Ambiental de la Rama Judicial.
</t>
  </si>
  <si>
    <t>Falta de apropiación para dar cumplimiento a las actividades y planes de gestión ambiental</t>
  </si>
  <si>
    <t>Disminución significativa en el consumo de servicios públicos de la sede.</t>
  </si>
  <si>
    <t>Falta de operadores locales para disposición final de residuos por medio de convenios</t>
  </si>
  <si>
    <t>Incremento en el consumo de servicios durante las actividades desarrollada durante el trabajo en casa</t>
  </si>
  <si>
    <t>Mayor accesibilidad a las acciones de sensibilización y capacitaciones del Sistema de Gestión Ambiental</t>
  </si>
  <si>
    <t>Procesos de capacitación por medio diplomados tanto en la "Formación de Auditores en la Norma NTC ISO 14001:2015, como en la Norma Técnica de la Rama Judicial NTC 6256 :2018" por parte del  SIGCMA</t>
  </si>
  <si>
    <t>Coordinacion de Administración Judicial de Riohacha -
Consejo Seccional de la Judicatura de la Guajira</t>
  </si>
  <si>
    <t>PROCESO: Todos los procesos</t>
  </si>
  <si>
    <t>Procesos DESAJ</t>
  </si>
  <si>
    <t>Procesos Consejo Seccional de la Judicatura</t>
  </si>
  <si>
    <t>OBJETIVO:</t>
  </si>
  <si>
    <t>Planeación Estratégica
Gestión Tecnológica
Adquisición de bienes y servicios
Asistencia Legal
Gestión Financiera y Presupuestal
Gestión Humana
Gestión de Seguridad y Salud en el Trabajo
Mejoramiento de la Infraestructura Física
Administración de la Seguridad                                                                      Gestión Documental</t>
  </si>
  <si>
    <r>
      <t xml:space="preserve">Comunicación Institucional </t>
    </r>
    <r>
      <rPr>
        <sz val="9"/>
        <color theme="1"/>
        <rFont val="Arial"/>
        <family val="2"/>
      </rPr>
      <t xml:space="preserve">
</t>
    </r>
    <r>
      <rPr>
        <b/>
        <sz val="9"/>
        <color theme="1"/>
        <rFont val="Arial"/>
        <family val="2"/>
      </rPr>
      <t>Gestión de la Formación Judicial
Administración de carrera Judicial
Registro y Control de Abogados y Auxiliares de la Justicia
Reordenamiento Judicial
Gestión de la información estadística
Mejoramiento del SIGCMA</t>
    </r>
  </si>
  <si>
    <t>Modernización del sistema de voz, datos y seguridad electrónica del Palacio de Justicia Luis Robles de Riohacha</t>
  </si>
  <si>
    <t>1. Ejecución de contrato de Modernización del sistema de voz, datos y seguridad electrónica del Palacio de Justicia Luis Robles de Riohacha</t>
  </si>
  <si>
    <t>Mejoramiento Infraestructura Física</t>
  </si>
  <si>
    <t>Maria José Zabaleta Ramos</t>
  </si>
  <si>
    <t>1. Contrato. 2. Recibo a satisfacción de las obras. 3. Ceriticado de puntos de datos</t>
  </si>
  <si>
    <t>Número de reclamaciones asociadas a fallas de plataforma o Aplicativo del Periodo Inicial / Numero de reclamaciones del periodo actual</t>
  </si>
  <si>
    <t>Número de actividades realizadas/Número de actividades realizadas</t>
  </si>
  <si>
    <t>Planear las actividades de mejoramiento de la infraestructura física incluyendo las políticas y objetivos ambientales</t>
  </si>
  <si>
    <t>Consejo Seccional de La Judicatura de La Guajira- Oficina de Coordinación Administrativa de Riohacha</t>
  </si>
  <si>
    <t>Identificación de las necesidades</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</si>
  <si>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</si>
  <si>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Fortalecer la autonomía e independencia judicial, administrativa y financiera de la Rama Judicial. Con la implementación</t>
  </si>
  <si>
    <t xml:space="preserve">1. Aprovechar eficientemente los recursos naturales utilizados  por la entidad, en  especial el uso del papel, el agua, y la energía, y gestionar de manera racional  los residuos sólidos.            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</si>
  <si>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Recepción de peticiones en materia de infraetructura para incluir en banco de necesidades</t>
  </si>
  <si>
    <t>Visitas a  las sedes</t>
  </si>
  <si>
    <t>Encuesta de satisfacción de los usuarios ionternos</t>
  </si>
  <si>
    <t>Listado de peticiones</t>
  </si>
  <si>
    <t>Acta de visita sede</t>
  </si>
  <si>
    <t>Resultado de encuestas a satisfacción</t>
  </si>
  <si>
    <t>Identificación de  la población interna a beneficiarse con los recursos de mejoramiento y mantenimiento</t>
  </si>
  <si>
    <t>Distribución de despachos por sedes</t>
  </si>
  <si>
    <t>Consultoría para presupuestal actividades de inversión, conforme las necesidades generales y las que se identifique por el profesional técnico</t>
  </si>
  <si>
    <t>Resultado de la consultoría- Presupuesto inversión</t>
  </si>
  <si>
    <t>Apoyar en los trámites de compra del inmueble de Dibulla</t>
  </si>
  <si>
    <t>Mejoramiento de la infraestructura física- Financiera y Contable- Adquisición de Biees y Servicios</t>
  </si>
  <si>
    <t>Apoyar en los trámites de la consultoría para la construcción de la sedes de Fonseca y Riohacha</t>
  </si>
  <si>
    <t>Trámites de apoyo</t>
  </si>
  <si>
    <t>Trámites de apoyo´-</t>
  </si>
  <si>
    <t>Gestinar con los Alcaldes la donación de lotes en los municipios en los cuales no contamos con sede propia</t>
  </si>
  <si>
    <t>No. de Juzgados adecuados a nivel seccional(C)/No. de Juzgados proyectados para adecuar(D)</t>
  </si>
  <si>
    <t>Identificación de  la población interna y sedes a beneficiarse con los recursos de mejoramiento y mantenimiento</t>
  </si>
  <si>
    <t>Evidencia de solicitudes de donación- Visitas</t>
  </si>
  <si>
    <t>Solicitud de recursos de inversión</t>
  </si>
  <si>
    <t>Evidencia solicitud</t>
  </si>
  <si>
    <t>Seguimiento ejecución presupuesto Inversión MIF</t>
  </si>
  <si>
    <t>Formato de seguimeinto</t>
  </si>
  <si>
    <t>Publicación de proyectos en el PAA</t>
  </si>
  <si>
    <t>PAA</t>
  </si>
  <si>
    <t>Inclusión de requisitos ambientales en los pliegos de condiciones y en los contratos</t>
  </si>
  <si>
    <t>Mejoramiento de la infraestructura física- Gestón Ambiental</t>
  </si>
  <si>
    <t>Mejoramiento de la infraestructura física- Gestión ambiental</t>
  </si>
  <si>
    <t>Pliegos- Cerificados desposición final de residuos- Plan de manejo ambiental obras</t>
  </si>
  <si>
    <t>Número de Obras en Ejecución/ Número de obras con plan de manejo ambiental</t>
  </si>
  <si>
    <t>12 Informes el año</t>
  </si>
  <si>
    <t>Promoción y Prevención Higiene y seguridad industial</t>
  </si>
  <si>
    <t>Identificación de Peligros, Evaluación y valoración de los Riesgos. Elaboaración de Planes de Emergencias</t>
  </si>
  <si>
    <t>Yineth K. Valera</t>
  </si>
  <si>
    <t>Cantidad de Actividades Desarrolladas/CantidadActividades Programadas</t>
  </si>
  <si>
    <t>Cantidad de actividades desarrolladas/Cantidad de Actividades Programadas</t>
  </si>
  <si>
    <t xml:space="preserve">1. Informar a los responsables, contratistas y operadores los resultados del diagnóstico. 2. Realizar test de velocidad y monitoreo constante al servicio de Internet. 3. Aplicar las soluciones propuestas </t>
  </si>
  <si>
    <t>Número de reclamaciones asociadas a fallas de plataforma o Aplicativo del Periodo Inicial / Número de reclamaciones del periodo actual</t>
  </si>
  <si>
    <t>Cantidad de salas operativas /cantidad salas</t>
  </si>
  <si>
    <t>Planilla de seguimiento en excel</t>
  </si>
  <si>
    <t>Número de folios digitalizados/Número de folios contratados</t>
  </si>
  <si>
    <t>Número de equipos tecnológicos adquiridos/Número de equipos solicitados</t>
  </si>
  <si>
    <t>Informe de Necesidades Tecnológicas- Inventario de equipos tecnológicos</t>
  </si>
  <si>
    <t>31/04/2022</t>
  </si>
  <si>
    <t>Publicación y actualización del Plan Anual de Adquisiciones</t>
  </si>
  <si>
    <t>Publicar el plan anual de adquisiciones en la plataforma SECOP II
Realizar actualizaciones del plan anual de adquisiciones, en la plataforma SECOP II</t>
  </si>
  <si>
    <t>María José Zabaleta</t>
  </si>
  <si>
    <t>Seguimiento cronograma Plan Anual de Adquisiciones</t>
  </si>
  <si>
    <t>Ejecutar el Plan Anual de Adquisiciones adelantando los procesos de contratación acorde a la normatividad</t>
  </si>
  <si>
    <t>Compras Públicas</t>
  </si>
  <si>
    <t>Victor Vanegas</t>
  </si>
  <si>
    <t>No. de procesos de contratación adjudicados /No. de procesos relacionados en el PAA</t>
  </si>
  <si>
    <t>%</t>
  </si>
  <si>
    <t>Publicar y actualizar continuamente en la plataforma SECOP II el Plan Anual de Adquisiciones</t>
  </si>
  <si>
    <t xml:space="preserve">Publicación del Plan Anual de Adquisiciones
</t>
  </si>
  <si>
    <t>https://www.secop.gov.co/CO1BusinessLine/App/AnnualPurchasingPlanEdit/View?Id=114270</t>
  </si>
  <si>
    <t>Cantidad de actualizaciones del Plan Anual de Adquisiciones</t>
  </si>
  <si>
    <t>ADQUISICIÒN DE BYS\PLAN ANUAL DE ADQUISICIONES Y GESTION CONTRACTUAL\seguimiento ejecución contractual.xlsx</t>
  </si>
  <si>
    <t>El resultado mostrado es el valor acumulado  en la fecha de control</t>
  </si>
  <si>
    <t>Se Identifican a los servidores judiciales que requieren asesoría Psicosocial, remitiendolos a la Profesional de la ARL, para su inscripción a  los diferentes programas Psicosociales</t>
  </si>
  <si>
    <t>1. Acta firmada de asesorías de Promoción y Prevención. 2. Informe de gestión enviado por la Psicóloga de la ARL</t>
  </si>
  <si>
    <t xml:space="preserve">1. Acta firmada de asesorías de Promoción y Prevención. </t>
  </si>
  <si>
    <t>1. Listado de Asistencia</t>
  </si>
  <si>
    <t>Se realizan Inspecciones a condiciones del puesto de trabajo actuales y sintomatología del servidor judicial. (Inspección a condiciones de puesto de trabajo - Condición Músculo Esquelética). Con sintomatología y en los cargos de Oficinal Mayor, Escribiente y secretarios.</t>
  </si>
  <si>
    <t>1. Acta firmada de asesorías de Promoción y Prevención. 2. Informes de inspecciones de puesto de trabajo. 3. Listado de Asistencias a capacitaciones</t>
  </si>
  <si>
    <t xml:space="preserve">1. Actas del Actividades asesora de la ARL 2. Listado de Asistencia. </t>
  </si>
  <si>
    <t>Se realizan Charlas por pisos o áreas enfocada al control postural necesarios para las tareas en el puesto de trabajo y acompañamiento en el desarrollando rutinas  de gimnasia laboral  por segmentos corporales. Charlas por pisos o áreas enfocada en el riesgo cardiovascular (toma de peso, talla, perímetro abdominal, Frecuencia cardiaca y tensión arterial). Concientizar sobre hábitos y estilos de vida saludables para el cuidado de su corazón.</t>
  </si>
  <si>
    <t>Se realizan Asesorías a solicitud, asesoría técnica orientadas al fomento de la convivencia laboral en áreas y equipos de trabajo donde se evidencia conflicto, con el fin de mejorar el entorno de trabajo y prevenir el acoso laboral. Asesoría técnica orientada a promover el bienestar integral de los servidores judiciales, reduciendo el impacto negativo del riesgo psicosocial y/o de las enfermedades mentales en el entorno laboral y entorno familiar. Talleres de autocuidado en salud mental, prevención del consumo de sustancias psicoactivas, Batería Psicosocial y Apoyo al CCL</t>
  </si>
  <si>
    <t>Actas de las Actividades Realizadas</t>
  </si>
  <si>
    <t>Se realiza Inspeccion de Seguridad al Palacio de Justicia de Riohacha y se elabora el Plan de Emergencias del Juzgado Municipal del Molino</t>
  </si>
  <si>
    <t>Informe</t>
  </si>
  <si>
    <t xml:space="preserve">Informes </t>
  </si>
  <si>
    <t>Informes de Inspección y Plan de emergencia</t>
  </si>
  <si>
    <t>Se evidencia en el acta de asesorías la intervención a dos  servidoras judiciales por solicitud. En el informe se reportan cuatro servidores más que fueron atendidos por solicitud por seguimiento por exposición a factores de riesgo psicosocial asocialdos a la emergencia por el virus Covid-19</t>
  </si>
  <si>
    <t>1. Informe de Inspección de Condiciones de Puesto de trabajo. 2. Listados de asistencia</t>
  </si>
  <si>
    <t>1. Listado de Asistencia. 2. Actas de P&amp;P</t>
  </si>
  <si>
    <t>1. Informe de Inspección de Condiciones de Puesto de trabajo. 2. Listado de Asistencias. 3. Acta Actividades</t>
  </si>
  <si>
    <t>Inspección condiciones del puesto de trabajo actuales y sintomatología del servidor judicial. (Inspección a condiciones de puesto de trabajo - Condición Músculo Esquelética). Con sintomatología y en los cargos de Oficinal Mayor, Escribiente y secretarios.</t>
  </si>
  <si>
    <t>Actividades lúdicas para el desarrollo de estrategias y hábitos que aportan bienestar integral (salud física, salud mental, salud social). Actividades a desarrolla de manera Virtual o Presencial. Actividades masivas y diarias de P&amp;P</t>
  </si>
  <si>
    <t>Actividades desarrolladas. Listados de Asistencias</t>
  </si>
  <si>
    <t>Asesorías a solicitud, asesoría técnica orientadas al fomento de la convivencia laboral en áreas y equipos de trabajo donde se evidencia conflicto, con el fin de mejorar el entorno de trabajo y prevenir el acoso laboral. Asesoría técnica orientada a promover el bienestar integral de los servidores judiciales, reduciendo el impacto negativo del riesgo psicosocial y/o de las enfermedades mentales en el entorno laboral y entorno familiar. Talleres de Liderazgo</t>
  </si>
  <si>
    <t>Se realizan Matrices de riesgos y Peligros en el Palacio de Justitica de Riohacha, San Juan y Maicao. Se elabora el Plan de Emergencias del Juzgado Municipal de Villanueva, Edificio Caracolí y Palacio de Justicia.</t>
  </si>
  <si>
    <t>Informes Planes de Emergencias y Matrices de Riesgos</t>
  </si>
  <si>
    <t>Se evidencian asesorías e intervención a tres serviodres Judiciales. Se realiza asistencia técnica y acompañamiento virtual, se trabajaron los siguientes temas con los servidores judiciales que se encuentran próximos al retiro laboral: aspectos psicológicos de Jubilación, etapas de la jubilación, actividades para realizar en la etapa de jubilación, recomendaciones finales, conclusiones y se extendió la invitación para asesorías psicológicas individuales según sea el caso para sobrellevar de manera adaptativa esta nueva etapa de la vida por la cual atravesarán los servidores.</t>
  </si>
  <si>
    <t>Actas de Asesorías. Listados de Asistencias Actividades</t>
  </si>
  <si>
    <t>Punstos de datos certificados en el Palacio de Justicia de Riohacha</t>
  </si>
  <si>
    <t>Contrato</t>
  </si>
  <si>
    <t>Suscripciòn de contrato</t>
  </si>
  <si>
    <t>1. Contrato</t>
  </si>
  <si>
    <t>El contrato fue prorrogado</t>
  </si>
  <si>
    <t>Suscripciòn del contarto</t>
  </si>
  <si>
    <t>1. Suscripción contrato. 2. Acta terminaciòn. 3. Certificaciòn de puntos de datos</t>
  </si>
  <si>
    <t>1. Contrato. 2. Recibo a satisfacción de las obras. 3. Certificado de puntos de datos</t>
  </si>
  <si>
    <t>Recepción de peticiones en materia de infraestructura Física  para incluir en banco de necesidades</t>
  </si>
  <si>
    <t>Listado de Seguimiento peticiones</t>
  </si>
  <si>
    <t>N° de encuestas realizadas/N° de encuestas proyectas</t>
  </si>
  <si>
    <t>- Solicitud de informaci{on a Recursos Humanos      - Distribución de despachos por sedes</t>
  </si>
  <si>
    <t>No. de Juzgados adecuados /No. de Juzgados proyectados para adecuar</t>
  </si>
  <si>
    <t>31/012/2021</t>
  </si>
  <si>
    <t xml:space="preserve">Identificación de necesidades de proyectos para seguridad </t>
  </si>
  <si>
    <t>Remisión de necesidades de proyectos para seguridad de las sedes (CCTV, escáneres etc) parque automotor (Mantenimimiento y combustible de vehículo de esquema de Seguidad</t>
  </si>
  <si>
    <t>Gestión de la Seguridad</t>
  </si>
  <si>
    <t>Gestión de la Seguridad- Financiera y Contable- Adquisición de Bienes y Servicios</t>
  </si>
  <si>
    <t>Formato de necesidades enviados</t>
  </si>
  <si>
    <t>Remisión de  formatos de necesidades</t>
  </si>
  <si>
    <t>Formato seguimiento PQR</t>
  </si>
  <si>
    <t>Comisiones de servicio,  y acta de visita</t>
  </si>
  <si>
    <t>se solicitaron cotizaciones, ya se cuenta con CDP</t>
  </si>
  <si>
    <t>Eresultado encuestas</t>
  </si>
  <si>
    <t xml:space="preserve">https://forms.office.com/Pages/DesignPage.aspx?auth_pvr=OrgId&amp;auth_upn=mzabaler%40cendoj.ramajudicial.gov.co&amp;lang=es-ES&amp;origin=OfficeDotCom&amp;route=Start#FormId=mLosYviA80GN9Y65mQFZiz0A4_luK_xLuL5FOJBAHBJURTZTQkU2SFBTTVVFSk4xMk85UERDSEoxVi4u   </t>
  </si>
  <si>
    <t>ENCUENTA RIOHACHA</t>
  </si>
  <si>
    <t>Respues recursos humanos a oficio</t>
  </si>
  <si>
    <t>Cantidad</t>
  </si>
  <si>
    <t xml:space="preserve">https://forms.office.com/Pages/DesignPage.aspx?auth_pvr=OrgId&amp;auth_upn=mzabaler%40cendoj.ramajudicial.gov.co&amp;lang=es-ES&amp;origin=OfficeDotCom&amp;route=Start#Analysis=true&amp;FormId=mLosYviA80GN9Y65mQFZiz0A4_luK_xLuL5FOJBAHBJURDUzSUE0VE1VRTZEN1BLVklXNlowM1QxMC4u </t>
  </si>
  <si>
    <t>ENCUESTA SAN JUAN</t>
  </si>
  <si>
    <t>Und</t>
  </si>
  <si>
    <t>Acta de recibo de inmueble</t>
  </si>
  <si>
    <t>Reuniones- revisión de diseños- acta visita</t>
  </si>
  <si>
    <t>Oficios a alcaldes- aceptación donación Barrancas y Albania- Acuerdo Donaci{on Albania</t>
  </si>
  <si>
    <t>Acuerdo donación Albania</t>
  </si>
  <si>
    <t>Formato de solicitud de recursos de inversión vigencia 2022</t>
  </si>
  <si>
    <t xml:space="preserve">Plaso para envio de información adelantado para el 30sep </t>
  </si>
  <si>
    <t>Formato de seguimiento</t>
  </si>
  <si>
    <t>Número de procesos contractuales publicados/número de procesos incluidos en el PAA</t>
  </si>
  <si>
    <t>https://www.secop.gov.co/CO1BusinessLine/Tendering/BuyerWorkArea/Index?DocUniqueIdentifier=CO1.BDOS.2141094#:~:text=https%3A//community.secop.gov.co/Public/Tendering/ContractNoticePhases/View%3FPPI%3DCO1.PPI.14406869%26isFromPublicArea%3DTrue%26isModal%3DFalse</t>
  </si>
  <si>
    <t>Número de procesos contractuales publicados/número de Contratos que incluyan plan d emanejo ambiental</t>
  </si>
  <si>
    <t>Resultado encuestas</t>
  </si>
  <si>
    <t>https://forms.office.com/Pages/AnalysisPage.aspx?AnalyzerToken=zvWgKDkFKRpB6UfOuJXFXXyZngSeeY6F&amp;id=mLosYviA80GN9Y65mQFZiz0A4_luK_xLuL5FOJBAHBJURTZTQkU2SFBTTVVFSk4xMk85UERDSEoxVi4u</t>
  </si>
  <si>
    <t>Las funciones de los cargos se encuentran determinadas en los Acuerdos PSAA09-6203 Y PSAA09-6206</t>
  </si>
  <si>
    <t xml:space="preserve">Administrar las historias laborales de los servidores judiciales </t>
  </si>
  <si>
    <t>x</t>
  </si>
  <si>
    <t>Generar lineamientos para actualizar las historias laborales de los servidores judiciales con las novedades correspondientes de conformidad con el procedimiento de actualización de las plantas</t>
  </si>
  <si>
    <t>Xiomara Almazo Vanegas</t>
  </si>
  <si>
    <t>Revisar los
documentos
adjuntados por el
aspirante a servidor
judicial y validar el
cumplimiento de los
requisitos</t>
  </si>
  <si>
    <t>Cantidad de historias laborales actualizadas/cantidad de servidores nuevos</t>
  </si>
  <si>
    <t>Revisar los documentos adjuntados por el aspirante a servidor judicial y validar el cumplimiento de los requisitos</t>
  </si>
  <si>
    <t>Revisión permanente de los documentos aportados por los servidores judiciales posesionados y abrir las historia laboralres</t>
  </si>
  <si>
    <t>Hojas de vida en físico</t>
  </si>
  <si>
    <t>Listado Hojas de vida actualizadas</t>
  </si>
  <si>
    <t>Seguimiento a los servidores ingresados nuevos en el trimestre y enviar formatos de vinculacion para su diligenciamiento</t>
  </si>
  <si>
    <t>Cantidad hojas de vidas actualizadas/cantidad servidores posesionados</t>
  </si>
  <si>
    <t>Cronograma de capacitacion</t>
  </si>
  <si>
    <t>Actividades de Capacitación</t>
  </si>
  <si>
    <t xml:space="preserve">Recopilar los documentos adjuntados y elaborar la hoja de vida </t>
  </si>
  <si>
    <t>Estudio de cargas</t>
  </si>
  <si>
    <t>Administrar la nómina</t>
  </si>
  <si>
    <t>Realizar el pago oportuno del salario y prestaciones sociales de los servidores judiciales</t>
  </si>
  <si>
    <t>Proyectar eficazmente los recursos para el pago de nómina y prestaciones sociales</t>
  </si>
  <si>
    <t>valor pagado (G)/ valor proyectado</t>
  </si>
  <si>
    <t>Tramitar consultas, derechos de petición, solicitudes, certificaciones y recursos laborales</t>
  </si>
  <si>
    <t>Dar respuesta oportuna y veraz a las consultas, derechos de petición, recursos de reposición y apelación que interpongan los servidores y ex servidores judiciales</t>
  </si>
  <si>
    <t>Recibir y revisar las solicitudes para proceder a proyectar las respuestas</t>
  </si>
  <si>
    <t>Solicitudes Proyectadas/Solicitudes Recibidas</t>
  </si>
  <si>
    <t>Porcentajes</t>
  </si>
  <si>
    <t>Seguimiento a recursos de nómina</t>
  </si>
  <si>
    <t>Evidencias proyección y pago de nóminas</t>
  </si>
  <si>
    <t>Seguimiento a solicitudes</t>
  </si>
  <si>
    <t>Valor pagado/ valor proyectado</t>
  </si>
  <si>
    <t>Cantidad Respondida/Cantidad Recibida</t>
  </si>
  <si>
    <t>Listado de PQR</t>
  </si>
  <si>
    <t xml:space="preserve">Asesorías y asistencia técnica enfocada en prevención del riesgo cardiovascular, concientización en hábitos y estilos de vida saludables para el cuidado del corazón de forma presencial  Asesoria Tecnica enfocada al control postural necesarios para las tareas en el puesto de trabajo y acompañamiento en el desarrollando rutinas de gimnasia laboral por segmentos corporales. Asesoría y asistencia técnica enfocada en el manejo de sintomatología Osteomuscular con ejercicios de Variada intensidad para promover y Fortalecer los cuadrantes corporales
</t>
  </si>
  <si>
    <t>Se le dio Aplicación de Cuestionario para Evaluar el Riesgo Psicosocial a todos los Servidores judiciales. Asistencia técnica a través de E-mails, post, infografías con material alusivo al desarrollo de  competencias para el fomento de la integración, la participación y el apoyo social, y la prevención del acoso laboral. etc. Construyendo relaciones: Autenticidad, Amabilidad, Asertividad. Asesorias brindadas al Comité de Convivencia Laboral y en acompañamiento en el Encuentro Regional</t>
  </si>
  <si>
    <t>Se realiza Inspeccion Tecnica Locativa en la sede Tipo 2 Juzgado Civil del circuito Municipal de Maicao. Matriz de Riesgo y Peligro en la sede Tipo 2 Juzgado Civil del circuito Municipal de Maicao. Matriz de Riesgo y Peligro en las sedes Tipo 3 Juzgado Promiscuo Municipal de Manaure y Uribia. Actualizacion de Matriz de Riesgo y Peligro en la sede Tipo 3 Juzgado Promiscuo Municipal de Albania</t>
  </si>
  <si>
    <t>Productos</t>
  </si>
  <si>
    <t>Ee brinda apoyo psicosocial a los servidores judiciales reportados como casos confirmados de Covid-19 y a los servidores que presentan dificultades a nivel personal y laboral. Se birindan asesoría Individuales a Servidores judiciales que lo solicitan.</t>
  </si>
  <si>
    <t>1. Listado de Asistencia y Actas de Asesoría</t>
  </si>
  <si>
    <t>Acompañamiento y asistencia técnica de manera presencial en la divulgación de la campaña más humanos más felices (psicoactiva); donde se informaba sobre los riesgos del consumo de SPA, tabaco y alcohol.
Se dieron a conocer los efectos nocivos de éstos y sus consecuencias a todos los servidores judiciales adscritos al Palacio de Justicia de la Seccional Riohacha, La Guajira. Acompañamiento y asistencia técnica en las siguientes actividades: Encuentro de Municipios y Semana de la Salud</t>
  </si>
  <si>
    <t>Asesoría y asistencia técnica de forma presencial por áreas enfocadas al control postural necesario para las tareas en el puesto de trabajo y acompañamiento técnico en el desarrollo de Rutinas de Gimnasia Laboral por segmentos Corporales, Ejercicios de movilidad articular y ejercicios de
flexibilidad de forma presencial. Asesoría y Asistencia técnica en la instalación del Software "Futura Activa" por solicitud de coordinadora SST de forma virtual, a través de envío de Link, forma de descarga, modo de uso y beneficios</t>
  </si>
  <si>
    <t>Acta Actividades y Productos</t>
  </si>
  <si>
    <t xml:space="preserve">Actividad de asesoría y asistencia técnica en la evaluación del simulacro en el Palacio de Justicia de Riohacha, el día 7 de octubre de 2021 a las 9:00 am, contando con la participación de la brigada de emergencias, el Comité Operativo de Emergencias, los Coordinadores de Evacuación y la Coordinadora SG-SST, donde el evento simulado fue: Huracán. Se logró demostrar el conocimiento por parte de algunos funcionarios, con respecto a la identificación de sitios seguros en caso de un huracán. Inspección Técnica Locativa en la sede Tipo 3  Juzgado Promiscuo Municipal de Manaure. Matrices de Peligro del Juzgado del Municipio de La Jagua del Pilar. Plan de Emergencia de la sede Tipo II Palacio de Justicia de Maicao
</t>
  </si>
  <si>
    <t>1  Informe de Ejecución Presupuestal del trimestre - 10 oficios de solciitud presupuestal - 9 solicitudes de PAC</t>
  </si>
  <si>
    <t>Estado de Situación Financiera, Estado de Resultados, Estado de Cambio en el Patrimonio y Notas contables del año 2020.</t>
  </si>
  <si>
    <t>1  Informe de Ejecución Presupuestal del cuarto  trimestre de 2021 - se elaboraron 22 oficios de solicitud presupuestal - y  9 oficios solicitudes de PAC</t>
  </si>
  <si>
    <t xml:space="preserve">Los Estados Financieros de la DEAJ  son consolidados y generados por la Unidad de Presupuesto - División de Contabilidad, con base en los reportes de las Direcciónes Seccionales y los datos del nivel central.  Se elaboran en el primer trimestre de cada año con corte al 31 de diciembre del año inmedatamente anterior. </t>
  </si>
  <si>
    <t>1  Informe de Ejecución Presupuestal del tercer  trimestre de 2021 - se elaboraron 20 oficios de solicitud presupuestal - y  7 oficios solicitudes de PAC</t>
  </si>
  <si>
    <t>N.A.  Estos informes son anuales y se elaboran en el primer trimestre del año, en la fecha que disponga el nivel central.</t>
  </si>
  <si>
    <t xml:space="preserve">Se lleva un control sobre las conciliaciones con las demás areas,   trimestrales de tal manera que la información producida sea fidedigna </t>
  </si>
  <si>
    <t>1  Informe de Ejecución Presupuestal del trimestre - 14 oficios de solicitud presupuestal - 10 solicitudes de PAC</t>
  </si>
  <si>
    <t xml:space="preserve">Se lleva un control trimestral con las conciliaciones con las demás  áreas </t>
  </si>
  <si>
    <t xml:space="preserve">Implementacion de  las Tablas de Retención Documental y de Valoración Documental (TRD y TVD) </t>
  </si>
  <si>
    <t>Divulgación de la implementaciòn de tablas de retención documental remitiendo las comunicaciones y actualizaciones que se generen sobre la materia una vez aprobadas por el nivel central</t>
  </si>
  <si>
    <t>Gestion documental</t>
  </si>
  <si>
    <t>Maria Teresa Torregroza Rosales</t>
  </si>
  <si>
    <t xml:space="preserve">Remisión de circulares y oficios </t>
  </si>
  <si>
    <t>Número de despachos o dependencias con TRD creadas/Cantidad de Despachos a quienes se le comunicó su TRD</t>
  </si>
  <si>
    <t>Segumiento a la implementacion del Plan de Gestion Documental de la Rama Judicial.</t>
  </si>
  <si>
    <t xml:space="preserve">Seguimiento y control a las politicas de implementaciòn del plan de gestion documental, realizando sencibilizaciones a los diferentes usuarios para el uso de las estrategias de gestion documental </t>
  </si>
  <si>
    <t xml:space="preserve">Gestion Documental </t>
  </si>
  <si>
    <t>Actas de transferencia de documentación- Cronograma de Entrega de expedientes al Archivo Central</t>
  </si>
  <si>
    <t>N° de expedientes planeados a entregar/N° de expedientes entregados</t>
  </si>
  <si>
    <t>Diligenciar de manera mensual los formatos respectivos para presentar a la aseguradora</t>
  </si>
  <si>
    <t>Una vez se realice el cierre del almacén se debe:
- Descargar archivos de almacén (entradas y salidas)
- Enviar correos electrónicos a talento humano, tesorería y sistemas para solicitud de información
- Diligenciamiento de formatos y verificación de saldos
- Recolección de firmas
- Remisión a la aseguradora</t>
  </si>
  <si>
    <t>Gestión Administrativa</t>
  </si>
  <si>
    <t>Correo a la aseguradora con los formatos diligenciados</t>
  </si>
  <si>
    <t>Día 15 de cada mes</t>
  </si>
  <si>
    <t>Atender, gestionar y solucionar las diferentes solicitudes de usuarios internos y externos Sobre todos los temas de competencia de la OCAR</t>
  </si>
  <si>
    <t>Realizar seguimiento a la evacualción del aplicatiivo sigobius- La terminación de corresopondencia</t>
  </si>
  <si>
    <t>Gestión Documental</t>
  </si>
  <si>
    <t>Maria Teresa Torregrosa Rosales</t>
  </si>
  <si>
    <t>Informe Seguimiento sigobius</t>
  </si>
  <si>
    <t>Remisón de Circulares o correos para divulgación y publicación</t>
  </si>
  <si>
    <t>Maria Teresa Torregosa</t>
  </si>
  <si>
    <t>Circulares u oficios enviadas</t>
  </si>
  <si>
    <t>N° de  información relevamte/ N° de divulgaciones</t>
  </si>
  <si>
    <t xml:space="preserve">Unidad </t>
  </si>
  <si>
    <t>Actas de transferencias-cronograma de entregas e informes</t>
  </si>
  <si>
    <t>Actas de transferencias-cronograma-Informes</t>
  </si>
  <si>
    <t>3. trimestre-Actas de transferencias-cronogramas e informe.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</si>
</sst>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33" x14ac:knownFonts="1">
    <font>
      <sz val="11"/>
      <color theme="1"/>
      <name val="Calibri"/>
      <family val="2"/>
      <scheme val="minor"/>
    </font>
    <font>
      <sz val="9"/>
      <color theme="1"/>
      <name val="Arial"/>
      <family val="2"/>
    </font>
    <font>
      <b/>
      <sz val="9"/>
      <color theme="1"/>
      <name val="Arial"/>
      <family val="2"/>
    </font>
    <font>
      <b/>
      <sz val="11"/>
      <name val="Arial"/>
      <family val="2"/>
    </font>
    <font>
      <b/>
      <i/>
      <sz val="11"/>
      <name val="Arial"/>
      <family val="2"/>
    </font>
    <font>
      <sz val="9"/>
      <color indexed="81"/>
      <name val="Tahoma"/>
      <family val="2"/>
    </font>
    <font>
      <b/>
      <sz val="9"/>
      <color indexed="81"/>
      <name val="Tahoma"/>
      <family val="2"/>
    </font>
    <font>
      <sz val="9"/>
      <color indexed="81"/>
      <name val="Arial"/>
      <family val="2"/>
    </font>
    <font>
      <sz val="11"/>
      <color theme="1"/>
      <name val="Arial"/>
      <family val="2"/>
    </font>
    <font>
      <b/>
      <sz val="11"/>
      <color theme="1"/>
      <name val="Arial"/>
      <family val="2"/>
    </font>
    <font>
      <sz val="10"/>
      <color theme="1"/>
      <name val="Arial"/>
      <family val="2"/>
    </font>
    <font>
      <b/>
      <sz val="10"/>
      <name val="Arial"/>
      <family val="2"/>
    </font>
    <font>
      <sz val="10"/>
      <name val="Arial"/>
      <family val="2"/>
    </font>
    <font>
      <b/>
      <sz val="10"/>
      <color theme="1"/>
      <name val="Arial"/>
      <family val="2"/>
    </font>
    <font>
      <sz val="10"/>
      <color rgb="FF000000"/>
      <name val="Arial"/>
      <family val="2"/>
    </font>
    <font>
      <b/>
      <i/>
      <sz val="11"/>
      <color theme="1"/>
      <name val="Arial"/>
      <family val="2"/>
    </font>
    <font>
      <sz val="11"/>
      <color theme="1"/>
      <name val="Calibri"/>
      <family val="2"/>
      <scheme val="minor"/>
    </font>
    <font>
      <sz val="11"/>
      <name val="Arial"/>
      <family val="2"/>
    </font>
    <font>
      <b/>
      <sz val="11"/>
      <color theme="0"/>
      <name val="Arial"/>
      <family val="2"/>
    </font>
    <font>
      <b/>
      <i/>
      <sz val="10"/>
      <name val="Arial"/>
      <family val="2"/>
    </font>
    <font>
      <b/>
      <sz val="10"/>
      <color theme="2"/>
      <name val="Arial"/>
      <family val="2"/>
    </font>
    <font>
      <sz val="10"/>
      <color theme="1"/>
      <name val="Calibri"/>
      <family val="2"/>
      <scheme val="minor"/>
    </font>
    <font>
      <sz val="10"/>
      <color rgb="FF000000"/>
      <name val="Tahoma"/>
      <family val="2"/>
    </font>
    <font>
      <b/>
      <sz val="11"/>
      <color rgb="FFF2F2F2"/>
      <name val="Arial"/>
      <family val="2"/>
    </font>
    <font>
      <b/>
      <sz val="11"/>
      <color rgb="FF000000"/>
      <name val="Arial"/>
      <family val="2"/>
    </font>
    <font>
      <sz val="11"/>
      <color rgb="FF000000"/>
      <name val="Arial"/>
      <family val="2"/>
    </font>
    <font>
      <sz val="11"/>
      <color rgb="FF000000"/>
      <name val="Calibri"/>
      <family val="2"/>
      <charset val="1"/>
    </font>
    <font>
      <b/>
      <sz val="10"/>
      <color rgb="FF000000"/>
      <name val="Arial"/>
      <family val="2"/>
    </font>
    <font>
      <b/>
      <sz val="11"/>
      <color theme="0"/>
      <name val="Calibri"/>
      <family val="2"/>
      <scheme val="minor"/>
    </font>
    <font>
      <sz val="12"/>
      <name val="Arial"/>
      <family val="2"/>
    </font>
    <font>
      <u/>
      <sz val="11"/>
      <color theme="10"/>
      <name val="Calibri"/>
      <family val="2"/>
      <scheme val="minor"/>
    </font>
    <font>
      <sz val="9"/>
      <name val="Arial"/>
      <family val="2"/>
    </font>
    <font>
      <sz val="9"/>
      <color rgb="FF000000"/>
      <name val="Arial"/>
      <family val="2"/>
    </font>
  </fonts>
  <fills count="22">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theme="5" tint="-0.249977111117893"/>
        <bgColor indexed="64"/>
      </patternFill>
    </fill>
    <fill>
      <patternFill patternType="solid">
        <fgColor rgb="FF002060"/>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rgb="FFFFFFFF"/>
        <bgColor rgb="FF000000"/>
      </patternFill>
    </fill>
    <fill>
      <patternFill patternType="solid">
        <fgColor theme="0" tint="-0.34998626667073579"/>
        <bgColor indexed="64"/>
      </patternFill>
    </fill>
    <fill>
      <patternFill patternType="solid">
        <fgColor rgb="FF002060"/>
        <bgColor rgb="FF000000"/>
      </patternFill>
    </fill>
    <fill>
      <patternFill patternType="solid">
        <fgColor rgb="FF9BC2E6"/>
        <bgColor rgb="FF000000"/>
      </patternFill>
    </fill>
    <fill>
      <patternFill patternType="solid">
        <fgColor rgb="FF00B0F0"/>
        <bgColor rgb="FF000000"/>
      </patternFill>
    </fill>
    <fill>
      <patternFill patternType="solid">
        <fgColor theme="0"/>
        <bgColor rgb="FF000000"/>
      </patternFill>
    </fill>
    <fill>
      <patternFill patternType="solid">
        <fgColor rgb="FFA5A5A5"/>
      </patternFill>
    </fill>
    <fill>
      <patternFill patternType="solid">
        <fgColor rgb="FFFFFFFF"/>
        <bgColor indexed="64"/>
      </patternFill>
    </fill>
    <fill>
      <patternFill patternType="solid">
        <fgColor theme="4"/>
        <bgColor indexed="64"/>
      </patternFill>
    </fill>
    <fill>
      <patternFill patternType="solid">
        <fgColor rgb="FF92D050"/>
        <bgColor indexed="64"/>
      </patternFill>
    </fill>
    <fill>
      <patternFill patternType="solid">
        <fgColor rgb="FF00B0F0"/>
        <bgColor indexed="64"/>
      </patternFill>
    </fill>
    <fill>
      <patternFill patternType="solid">
        <fgColor rgb="FF00B050"/>
        <bgColor indexed="64"/>
      </patternFill>
    </fill>
    <fill>
      <patternFill patternType="solid">
        <fgColor theme="7" tint="0.79998168889431442"/>
        <bgColor indexed="64"/>
      </patternFill>
    </fill>
  </fills>
  <borders count="4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rgb="FF000000"/>
      </right>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bottom style="thin">
        <color indexed="64"/>
      </bottom>
      <diagonal/>
    </border>
    <border>
      <left style="medium">
        <color indexed="64"/>
      </left>
      <right style="medium">
        <color indexed="64"/>
      </right>
      <top/>
      <bottom style="medium">
        <color rgb="FF000000"/>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style="thin">
        <color rgb="FF000000"/>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rgb="FF000000"/>
      </left>
      <right style="medium">
        <color indexed="64"/>
      </right>
      <top/>
      <bottom style="thin">
        <color rgb="FF000000"/>
      </bottom>
      <diagonal/>
    </border>
    <border>
      <left style="thin">
        <color indexed="64"/>
      </left>
      <right style="medium">
        <color indexed="64"/>
      </right>
      <top/>
      <bottom style="thin">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thin">
        <color rgb="FF000000"/>
      </right>
      <top style="thin">
        <color rgb="FF000000"/>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double">
        <color rgb="FF3F3F3F"/>
      </left>
      <right style="double">
        <color rgb="FF3F3F3F"/>
      </right>
      <top style="double">
        <color rgb="FF3F3F3F"/>
      </top>
      <bottom style="double">
        <color rgb="FF3F3F3F"/>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164" fontId="16" fillId="0" borderId="0" applyFont="0" applyFill="0" applyBorder="0" applyAlignment="0" applyProtection="0"/>
    <xf numFmtId="0" fontId="28" fillId="15" borderId="40" applyNumberFormat="0" applyAlignment="0" applyProtection="0"/>
    <xf numFmtId="0" fontId="30" fillId="0" borderId="0" applyNumberFormat="0" applyFill="0" applyBorder="0" applyAlignment="0" applyProtection="0"/>
    <xf numFmtId="9" fontId="16" fillId="0" borderId="0" applyFont="0" applyFill="0" applyBorder="0" applyAlignment="0" applyProtection="0"/>
  </cellStyleXfs>
  <cellXfs count="384">
    <xf numFmtId="0" fontId="0" fillId="0" borderId="0" xfId="0"/>
    <xf numFmtId="0" fontId="8" fillId="0" borderId="0" xfId="0" applyFont="1"/>
    <xf numFmtId="0" fontId="8" fillId="0" borderId="0" xfId="0" applyFont="1" applyAlignment="1">
      <alignment horizontal="left"/>
    </xf>
    <xf numFmtId="0" fontId="8" fillId="0" borderId="0" xfId="0" applyFont="1" applyAlignment="1">
      <alignment horizontal="center"/>
    </xf>
    <xf numFmtId="0" fontId="8" fillId="0" borderId="0" xfId="0" applyFont="1" applyBorder="1" applyAlignment="1" applyProtection="1">
      <protection locked="0"/>
    </xf>
    <xf numFmtId="0" fontId="10" fillId="0" borderId="2" xfId="0" applyFont="1" applyBorder="1" applyAlignment="1">
      <alignment horizontal="left" vertical="center" wrapText="1"/>
    </xf>
    <xf numFmtId="0" fontId="12" fillId="0" borderId="2" xfId="0" applyFont="1" applyBorder="1" applyAlignment="1">
      <alignment horizontal="left" vertical="center" wrapText="1"/>
    </xf>
    <xf numFmtId="0" fontId="12" fillId="0" borderId="2" xfId="0" applyFont="1" applyBorder="1" applyAlignment="1">
      <alignment wrapText="1"/>
    </xf>
    <xf numFmtId="0" fontId="12" fillId="0" borderId="2" xfId="0" applyFont="1" applyBorder="1" applyAlignment="1">
      <alignment horizontal="left" vertical="top" wrapText="1"/>
    </xf>
    <xf numFmtId="0" fontId="12" fillId="0" borderId="2" xfId="0" applyFont="1" applyBorder="1" applyAlignment="1">
      <alignment vertical="center" wrapText="1"/>
    </xf>
    <xf numFmtId="0" fontId="12" fillId="0" borderId="2" xfId="0" applyFont="1" applyFill="1" applyBorder="1" applyAlignment="1">
      <alignment wrapText="1"/>
    </xf>
    <xf numFmtId="0" fontId="8" fillId="0" borderId="2" xfId="0" applyFont="1" applyBorder="1" applyAlignment="1">
      <alignment vertical="center" wrapText="1"/>
    </xf>
    <xf numFmtId="0" fontId="17" fillId="0" borderId="2" xfId="0" applyFont="1" applyBorder="1" applyAlignment="1">
      <alignment vertical="center" wrapText="1"/>
    </xf>
    <xf numFmtId="0" fontId="17" fillId="0" borderId="3" xfId="0" applyFont="1" applyBorder="1" applyAlignment="1">
      <alignment horizontal="left" vertical="center" wrapText="1"/>
    </xf>
    <xf numFmtId="0" fontId="9" fillId="6" borderId="2" xfId="0" applyFont="1" applyFill="1" applyBorder="1" applyAlignment="1">
      <alignment horizontal="center" vertical="center" wrapText="1"/>
    </xf>
    <xf numFmtId="0" fontId="9" fillId="6" borderId="2" xfId="0" applyFont="1" applyFill="1" applyBorder="1" applyAlignment="1">
      <alignment vertical="center" wrapText="1"/>
    </xf>
    <xf numFmtId="0" fontId="3" fillId="6" borderId="2" xfId="0" applyFont="1" applyFill="1" applyBorder="1" applyAlignment="1">
      <alignment horizontal="center" wrapText="1"/>
    </xf>
    <xf numFmtId="0" fontId="9" fillId="6" borderId="2" xfId="0" applyFont="1" applyFill="1" applyBorder="1" applyAlignment="1">
      <alignment horizontal="center" wrapText="1"/>
    </xf>
    <xf numFmtId="0" fontId="17" fillId="0" borderId="2" xfId="0" applyFont="1" applyFill="1" applyBorder="1" applyAlignment="1">
      <alignment vertical="center" wrapText="1"/>
    </xf>
    <xf numFmtId="0" fontId="17" fillId="0" borderId="5" xfId="0" applyFont="1" applyFill="1" applyBorder="1" applyAlignment="1">
      <alignment horizontal="center" vertical="center" wrapText="1"/>
    </xf>
    <xf numFmtId="0" fontId="17" fillId="0" borderId="2" xfId="0" applyFont="1" applyBorder="1" applyAlignment="1">
      <alignment horizontal="center" vertical="center" wrapText="1"/>
    </xf>
    <xf numFmtId="0" fontId="3" fillId="0" borderId="2" xfId="0" applyFont="1" applyBorder="1" applyAlignment="1">
      <alignment horizontal="center"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7" fillId="0" borderId="0" xfId="0" applyFont="1" applyAlignment="1">
      <alignment horizontal="center"/>
    </xf>
    <xf numFmtId="0" fontId="12" fillId="0" borderId="0" xfId="0" applyFont="1" applyBorder="1"/>
    <xf numFmtId="0" fontId="19" fillId="0" borderId="0" xfId="0" applyFont="1" applyBorder="1" applyAlignment="1">
      <alignment wrapText="1"/>
    </xf>
    <xf numFmtId="0" fontId="19" fillId="0" borderId="0" xfId="0" applyFont="1" applyBorder="1" applyAlignment="1"/>
    <xf numFmtId="0" fontId="11" fillId="4" borderId="2" xfId="0" applyFont="1" applyFill="1" applyBorder="1" applyAlignment="1">
      <alignment vertical="center"/>
    </xf>
    <xf numFmtId="0" fontId="11" fillId="4" borderId="2" xfId="0" applyFont="1" applyFill="1" applyBorder="1" applyAlignment="1">
      <alignment horizontal="left" vertical="center"/>
    </xf>
    <xf numFmtId="0" fontId="19" fillId="0" borderId="0" xfId="0" applyFont="1" applyBorder="1" applyAlignment="1">
      <alignment horizontal="left"/>
    </xf>
    <xf numFmtId="0" fontId="19" fillId="0" borderId="0" xfId="0" applyFont="1" applyBorder="1" applyAlignment="1">
      <alignment horizontal="left" vertical="center"/>
    </xf>
    <xf numFmtId="0" fontId="19" fillId="0" borderId="0" xfId="0" applyFont="1" applyBorder="1" applyAlignment="1">
      <alignment horizontal="center"/>
    </xf>
    <xf numFmtId="0" fontId="12" fillId="3" borderId="10" xfId="0" applyFont="1" applyFill="1" applyBorder="1" applyAlignment="1">
      <alignment horizontal="left" vertical="center" wrapText="1"/>
    </xf>
    <xf numFmtId="0" fontId="11" fillId="4" borderId="6" xfId="0" applyFont="1" applyFill="1" applyBorder="1" applyAlignment="1">
      <alignment vertical="center"/>
    </xf>
    <xf numFmtId="0" fontId="12" fillId="0" borderId="7" xfId="0" applyFont="1" applyBorder="1" applyAlignment="1">
      <alignment vertical="center" wrapText="1"/>
    </xf>
    <xf numFmtId="0" fontId="12" fillId="0" borderId="0" xfId="0" applyFont="1" applyBorder="1" applyAlignment="1">
      <alignment vertical="center" wrapText="1"/>
    </xf>
    <xf numFmtId="0" fontId="12" fillId="3" borderId="0" xfId="0" applyFont="1" applyFill="1" applyBorder="1" applyAlignment="1">
      <alignment horizontal="left" vertical="center" wrapText="1"/>
    </xf>
    <xf numFmtId="0" fontId="20" fillId="2" borderId="2"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4" fillId="0" borderId="2" xfId="0" applyFont="1" applyFill="1" applyBorder="1" applyAlignment="1">
      <alignment vertical="center" wrapText="1"/>
    </xf>
    <xf numFmtId="0" fontId="12" fillId="0" borderId="2" xfId="0" applyFont="1" applyFill="1" applyBorder="1" applyAlignment="1">
      <alignment vertical="center" wrapText="1"/>
    </xf>
    <xf numFmtId="0" fontId="12" fillId="0" borderId="2"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2" fillId="3" borderId="6" xfId="0" applyFont="1" applyFill="1" applyBorder="1" applyAlignment="1">
      <alignment vertical="center" wrapText="1"/>
    </xf>
    <xf numFmtId="0" fontId="12" fillId="3" borderId="2" xfId="0" applyFont="1" applyFill="1" applyBorder="1" applyAlignment="1">
      <alignment vertical="center" wrapText="1"/>
    </xf>
    <xf numFmtId="0" fontId="12" fillId="0" borderId="2" xfId="0" applyFont="1" applyFill="1" applyBorder="1" applyAlignment="1">
      <alignment horizontal="center" vertical="center"/>
    </xf>
    <xf numFmtId="0" fontId="12" fillId="0" borderId="2" xfId="0" applyFont="1" applyFill="1" applyBorder="1" applyAlignment="1">
      <alignment horizontal="left" vertical="center" wrapText="1"/>
    </xf>
    <xf numFmtId="14" fontId="12" fillId="0" borderId="2" xfId="0" applyNumberFormat="1" applyFont="1" applyFill="1" applyBorder="1" applyAlignment="1">
      <alignment horizontal="center" vertical="center"/>
    </xf>
    <xf numFmtId="0" fontId="12" fillId="0" borderId="2" xfId="0" applyFont="1" applyBorder="1"/>
    <xf numFmtId="0" fontId="10" fillId="0" borderId="2" xfId="0" applyFont="1" applyBorder="1" applyAlignment="1">
      <alignment horizontal="left" vertical="center"/>
    </xf>
    <xf numFmtId="0" fontId="12" fillId="0" borderId="2" xfId="0" applyFont="1" applyFill="1" applyBorder="1"/>
    <xf numFmtId="0" fontId="12" fillId="0" borderId="6" xfId="0" applyFont="1" applyBorder="1"/>
    <xf numFmtId="0" fontId="10" fillId="0" borderId="6" xfId="0" applyFont="1" applyBorder="1" applyAlignment="1">
      <alignment horizontal="left" vertical="center" wrapText="1"/>
    </xf>
    <xf numFmtId="0" fontId="12" fillId="0" borderId="2" xfId="0" applyFont="1" applyBorder="1" applyAlignment="1">
      <alignment horizontal="center" vertical="center" wrapText="1"/>
    </xf>
    <xf numFmtId="0" fontId="12" fillId="3" borderId="2" xfId="0" applyFont="1" applyFill="1" applyBorder="1" applyAlignment="1">
      <alignment horizontal="center" vertical="center" wrapText="1"/>
    </xf>
    <xf numFmtId="0" fontId="12" fillId="0" borderId="2" xfId="0" applyFont="1" applyBorder="1" applyAlignment="1">
      <alignment horizontal="center" vertical="center"/>
    </xf>
    <xf numFmtId="17" fontId="12" fillId="0" borderId="2" xfId="0" applyNumberFormat="1" applyFont="1" applyBorder="1" applyAlignment="1">
      <alignment horizontal="center" vertical="center"/>
    </xf>
    <xf numFmtId="17" fontId="12" fillId="0" borderId="2" xfId="0" applyNumberFormat="1" applyFont="1" applyBorder="1" applyAlignment="1">
      <alignment horizontal="center" vertical="center" wrapText="1"/>
    </xf>
    <xf numFmtId="0" fontId="12" fillId="0" borderId="6" xfId="0" applyFont="1" applyBorder="1" applyAlignment="1">
      <alignment horizontal="center" vertical="center"/>
    </xf>
    <xf numFmtId="0" fontId="12" fillId="0" borderId="2" xfId="0" applyFont="1" applyBorder="1" applyAlignment="1">
      <alignment vertical="center"/>
    </xf>
    <xf numFmtId="0" fontId="12" fillId="3" borderId="2" xfId="0" applyFont="1" applyFill="1" applyBorder="1" applyAlignment="1">
      <alignment horizontal="center" vertical="center"/>
    </xf>
    <xf numFmtId="14" fontId="12" fillId="0" borderId="2" xfId="0" applyNumberFormat="1" applyFont="1" applyBorder="1" applyAlignment="1">
      <alignment vertical="center"/>
    </xf>
    <xf numFmtId="0" fontId="12" fillId="0" borderId="6" xfId="0" applyFont="1" applyBorder="1" applyAlignment="1">
      <alignment horizontal="center" vertical="center" wrapText="1"/>
    </xf>
    <xf numFmtId="9" fontId="12" fillId="0" borderId="6" xfId="0" applyNumberFormat="1" applyFont="1" applyBorder="1" applyAlignment="1">
      <alignment horizontal="center" vertical="center"/>
    </xf>
    <xf numFmtId="0" fontId="21" fillId="0" borderId="2" xfId="0" applyFont="1" applyBorder="1" applyAlignment="1">
      <alignment horizontal="left" vertical="center" wrapText="1"/>
    </xf>
    <xf numFmtId="0" fontId="12" fillId="3" borderId="2" xfId="0" applyFont="1" applyFill="1" applyBorder="1"/>
    <xf numFmtId="14" fontId="12" fillId="0" borderId="2" xfId="0" applyNumberFormat="1" applyFont="1" applyBorder="1"/>
    <xf numFmtId="14" fontId="12" fillId="0" borderId="2" xfId="0" applyNumberFormat="1" applyFont="1" applyBorder="1" applyAlignment="1">
      <alignment horizontal="center" vertical="center"/>
    </xf>
    <xf numFmtId="0" fontId="22" fillId="0" borderId="2" xfId="0" applyFont="1" applyFill="1" applyBorder="1" applyAlignment="1">
      <alignment vertical="center" wrapText="1"/>
    </xf>
    <xf numFmtId="0" fontId="12" fillId="0" borderId="6" xfId="0" applyFont="1" applyBorder="1" applyAlignment="1">
      <alignment horizontal="left" vertical="center" wrapText="1"/>
    </xf>
    <xf numFmtId="9" fontId="12" fillId="0" borderId="2" xfId="0" applyNumberFormat="1" applyFont="1" applyBorder="1" applyAlignment="1">
      <alignment wrapText="1"/>
    </xf>
    <xf numFmtId="0" fontId="12" fillId="0" borderId="6" xfId="0" applyFont="1" applyBorder="1" applyAlignment="1">
      <alignment wrapText="1"/>
    </xf>
    <xf numFmtId="9" fontId="12" fillId="0" borderId="6" xfId="0" applyNumberFormat="1" applyFont="1" applyBorder="1"/>
    <xf numFmtId="0" fontId="12" fillId="8" borderId="6" xfId="0" applyFont="1" applyFill="1" applyBorder="1" applyAlignment="1">
      <alignment horizontal="left" vertical="center" wrapText="1"/>
    </xf>
    <xf numFmtId="0" fontId="12" fillId="8" borderId="2" xfId="0" applyFont="1" applyFill="1" applyBorder="1"/>
    <xf numFmtId="0" fontId="12" fillId="8" borderId="2" xfId="0" applyFont="1" applyFill="1" applyBorder="1" applyAlignment="1">
      <alignment wrapText="1"/>
    </xf>
    <xf numFmtId="0" fontId="12" fillId="8" borderId="2" xfId="0" applyFont="1" applyFill="1" applyBorder="1" applyAlignment="1">
      <alignment vertical="center"/>
    </xf>
    <xf numFmtId="9" fontId="12" fillId="8" borderId="2" xfId="0" applyNumberFormat="1" applyFont="1" applyFill="1" applyBorder="1" applyAlignment="1">
      <alignment horizontal="center" vertical="center"/>
    </xf>
    <xf numFmtId="14" fontId="12" fillId="8" borderId="2" xfId="0" applyNumberFormat="1" applyFont="1" applyFill="1" applyBorder="1"/>
    <xf numFmtId="0" fontId="12" fillId="8" borderId="6" xfId="0" applyFont="1" applyFill="1" applyBorder="1" applyAlignment="1">
      <alignment wrapText="1"/>
    </xf>
    <xf numFmtId="9" fontId="12" fillId="8" borderId="6" xfId="0" applyNumberFormat="1" applyFont="1" applyFill="1" applyBorder="1"/>
    <xf numFmtId="0" fontId="12" fillId="0" borderId="6" xfId="0" applyFont="1" applyFill="1" applyBorder="1" applyAlignment="1">
      <alignment horizontal="left" vertical="center" wrapText="1"/>
    </xf>
    <xf numFmtId="0" fontId="12" fillId="8" borderId="6" xfId="0" applyFont="1" applyFill="1" applyBorder="1"/>
    <xf numFmtId="0" fontId="12" fillId="0" borderId="2" xfId="1" applyNumberFormat="1" applyFont="1" applyBorder="1" applyAlignment="1">
      <alignment horizontal="center" vertical="center"/>
    </xf>
    <xf numFmtId="14" fontId="12" fillId="0" borderId="6" xfId="0" applyNumberFormat="1" applyFont="1" applyBorder="1" applyAlignment="1">
      <alignment vertical="center"/>
    </xf>
    <xf numFmtId="9" fontId="12" fillId="0" borderId="2" xfId="0" applyNumberFormat="1" applyFont="1" applyBorder="1" applyAlignment="1">
      <alignment horizontal="center" vertical="center"/>
    </xf>
    <xf numFmtId="0" fontId="10" fillId="0" borderId="3" xfId="0" applyFont="1" applyBorder="1" applyAlignment="1">
      <alignment horizontal="center" vertical="center" wrapText="1"/>
    </xf>
    <xf numFmtId="0" fontId="12" fillId="0" borderId="6" xfId="0" applyFont="1" applyFill="1" applyBorder="1" applyAlignment="1">
      <alignment horizontal="left" vertical="center"/>
    </xf>
    <xf numFmtId="0" fontId="12" fillId="0" borderId="9" xfId="0" applyFont="1" applyFill="1" applyBorder="1" applyAlignment="1">
      <alignment horizontal="left" vertical="center" wrapText="1"/>
    </xf>
    <xf numFmtId="0" fontId="10" fillId="0" borderId="3" xfId="0" applyFont="1" applyFill="1" applyBorder="1" applyAlignment="1">
      <alignment horizontal="center" vertical="center"/>
    </xf>
    <xf numFmtId="0" fontId="12" fillId="0" borderId="3" xfId="0" applyFont="1" applyFill="1" applyBorder="1"/>
    <xf numFmtId="0" fontId="12" fillId="0" borderId="3" xfId="0" applyFont="1" applyFill="1" applyBorder="1" applyAlignment="1">
      <alignment wrapText="1"/>
    </xf>
    <xf numFmtId="0" fontId="12"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0" fontId="12" fillId="0" borderId="0" xfId="0" applyFont="1" applyBorder="1" applyAlignment="1">
      <alignment horizontal="left"/>
    </xf>
    <xf numFmtId="0" fontId="12" fillId="0" borderId="0" xfId="0" applyFont="1" applyBorder="1" applyAlignment="1">
      <alignment horizontal="left" vertical="center"/>
    </xf>
    <xf numFmtId="9" fontId="12" fillId="0" borderId="3" xfId="0" applyNumberFormat="1" applyFont="1" applyBorder="1" applyAlignment="1">
      <alignment horizontal="center" vertical="center"/>
    </xf>
    <xf numFmtId="0" fontId="12" fillId="0" borderId="4" xfId="0" applyFont="1" applyBorder="1" applyAlignment="1">
      <alignment horizontal="center" vertical="center"/>
    </xf>
    <xf numFmtId="0" fontId="19" fillId="0" borderId="0" xfId="0" applyFont="1" applyBorder="1" applyAlignment="1">
      <alignment horizontal="center"/>
    </xf>
    <xf numFmtId="0" fontId="12" fillId="0" borderId="6" xfId="0" applyFont="1" applyBorder="1" applyAlignment="1">
      <alignment horizontal="left" vertical="center" wrapText="1"/>
    </xf>
    <xf numFmtId="0" fontId="10" fillId="0" borderId="2" xfId="0" applyFont="1" applyBorder="1" applyAlignment="1">
      <alignment horizontal="left" vertical="center" wrapText="1"/>
    </xf>
    <xf numFmtId="0" fontId="12" fillId="0" borderId="2" xfId="0" applyFont="1" applyBorder="1" applyAlignment="1">
      <alignment horizontal="center" vertical="center" wrapText="1"/>
    </xf>
    <xf numFmtId="0" fontId="12" fillId="3" borderId="2"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2" xfId="0" applyFont="1" applyBorder="1" applyAlignment="1">
      <alignment horizontal="center" vertical="center"/>
    </xf>
    <xf numFmtId="0" fontId="10" fillId="0" borderId="3" xfId="0" applyFont="1" applyBorder="1" applyAlignment="1">
      <alignment horizontal="center" vertical="center" wrapText="1"/>
    </xf>
    <xf numFmtId="0" fontId="12" fillId="3" borderId="10" xfId="0" applyFont="1" applyFill="1" applyBorder="1" applyAlignment="1">
      <alignment horizontal="left" vertical="center" wrapText="1"/>
    </xf>
    <xf numFmtId="0" fontId="10" fillId="0" borderId="6" xfId="0" applyFont="1" applyBorder="1" applyAlignment="1">
      <alignment horizontal="left" vertical="center" wrapText="1"/>
    </xf>
    <xf numFmtId="0" fontId="21" fillId="0" borderId="2" xfId="0" applyFont="1" applyBorder="1" applyAlignment="1">
      <alignment horizontal="left" vertical="center" wrapText="1"/>
    </xf>
    <xf numFmtId="0" fontId="24" fillId="12" borderId="12" xfId="0" applyFont="1" applyFill="1" applyBorder="1" applyAlignment="1">
      <alignment horizontal="center" vertical="center" wrapText="1"/>
    </xf>
    <xf numFmtId="0" fontId="24" fillId="12" borderId="14" xfId="0" applyFont="1" applyFill="1" applyBorder="1" applyAlignment="1">
      <alignment horizontal="center" vertical="center" wrapText="1"/>
    </xf>
    <xf numFmtId="0" fontId="25" fillId="9" borderId="16" xfId="0" applyFont="1" applyFill="1" applyBorder="1" applyAlignment="1">
      <alignment horizontal="center" vertical="center" wrapText="1"/>
    </xf>
    <xf numFmtId="0" fontId="25" fillId="9" borderId="16" xfId="0" applyFont="1" applyFill="1" applyBorder="1" applyAlignment="1">
      <alignment horizontal="center" vertical="center" wrapText="1" readingOrder="1"/>
    </xf>
    <xf numFmtId="0" fontId="25" fillId="9" borderId="17" xfId="0" applyFont="1" applyFill="1" applyBorder="1" applyAlignment="1">
      <alignment horizontal="center" vertical="center" wrapText="1"/>
    </xf>
    <xf numFmtId="0" fontId="25" fillId="9" borderId="7" xfId="0" applyFont="1" applyFill="1" applyBorder="1" applyAlignment="1">
      <alignment horizontal="center" vertical="center" wrapText="1"/>
    </xf>
    <xf numFmtId="0" fontId="25" fillId="9" borderId="19" xfId="0" applyFont="1" applyFill="1" applyBorder="1" applyAlignment="1">
      <alignment horizontal="center" vertical="center" wrapText="1"/>
    </xf>
    <xf numFmtId="0" fontId="25" fillId="9" borderId="21" xfId="0" applyFont="1" applyFill="1" applyBorder="1" applyAlignment="1">
      <alignment horizontal="center" vertical="center" wrapText="1"/>
    </xf>
    <xf numFmtId="0" fontId="25" fillId="9" borderId="22" xfId="0" applyFont="1" applyFill="1" applyBorder="1" applyAlignment="1">
      <alignment horizontal="center" vertical="center" wrapText="1"/>
    </xf>
    <xf numFmtId="0" fontId="25" fillId="9" borderId="2"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25" fillId="9" borderId="14" xfId="0" applyFont="1" applyFill="1" applyBorder="1" applyAlignment="1">
      <alignment horizontal="center" vertical="center" wrapText="1" readingOrder="1"/>
    </xf>
    <xf numFmtId="0" fontId="25" fillId="9" borderId="3" xfId="0" applyFont="1" applyFill="1" applyBorder="1" applyAlignment="1">
      <alignment horizontal="center" vertical="center" wrapText="1"/>
    </xf>
    <xf numFmtId="0" fontId="26" fillId="9" borderId="3" xfId="0" applyFont="1" applyFill="1" applyBorder="1" applyAlignment="1">
      <alignment horizontal="center" vertical="center" wrapText="1"/>
    </xf>
    <xf numFmtId="0" fontId="25" fillId="9" borderId="2" xfId="0" applyFont="1" applyFill="1" applyBorder="1" applyAlignment="1">
      <alignment horizontal="center" vertical="center" wrapText="1" readingOrder="1"/>
    </xf>
    <xf numFmtId="0" fontId="26" fillId="9" borderId="2" xfId="0" applyFont="1" applyFill="1" applyBorder="1" applyAlignment="1">
      <alignment horizontal="center" vertical="center" wrapText="1"/>
    </xf>
    <xf numFmtId="0" fontId="17" fillId="9" borderId="2" xfId="0" applyFont="1" applyFill="1" applyBorder="1" applyAlignment="1">
      <alignment horizontal="center" vertical="center" wrapText="1"/>
    </xf>
    <xf numFmtId="0" fontId="25" fillId="9" borderId="19" xfId="0" applyFont="1" applyFill="1" applyBorder="1" applyAlignment="1">
      <alignment horizontal="center" vertical="center" wrapText="1" readingOrder="1"/>
    </xf>
    <xf numFmtId="0" fontId="25" fillId="9" borderId="24" xfId="0" applyFont="1" applyFill="1" applyBorder="1" applyAlignment="1">
      <alignment horizontal="center" vertical="center" wrapText="1"/>
    </xf>
    <xf numFmtId="0" fontId="25" fillId="9" borderId="22" xfId="0" applyFont="1" applyFill="1" applyBorder="1" applyAlignment="1">
      <alignment horizontal="center" vertical="center" wrapText="1" readingOrder="1"/>
    </xf>
    <xf numFmtId="0" fontId="17" fillId="9" borderId="19" xfId="0" applyFont="1" applyFill="1" applyBorder="1" applyAlignment="1">
      <alignment horizontal="center" vertical="center" wrapText="1"/>
    </xf>
    <xf numFmtId="0" fontId="17" fillId="9" borderId="7" xfId="0" applyFont="1" applyFill="1" applyBorder="1" applyAlignment="1">
      <alignment horizontal="center" vertical="center" wrapText="1"/>
    </xf>
    <xf numFmtId="0" fontId="17" fillId="9" borderId="22" xfId="0" applyFont="1" applyFill="1" applyBorder="1" applyAlignment="1">
      <alignment horizontal="center" vertical="center" wrapText="1"/>
    </xf>
    <xf numFmtId="0" fontId="25" fillId="9" borderId="7" xfId="0" applyFont="1" applyFill="1" applyBorder="1" applyAlignment="1">
      <alignment horizontal="center" vertical="center" wrapText="1" readingOrder="1"/>
    </xf>
    <xf numFmtId="0" fontId="3" fillId="13" borderId="11" xfId="0" applyFont="1" applyFill="1" applyBorder="1" applyAlignment="1">
      <alignment horizontal="center" vertical="center" wrapText="1"/>
    </xf>
    <xf numFmtId="0" fontId="3" fillId="13" borderId="14" xfId="0" applyFont="1" applyFill="1" applyBorder="1" applyAlignment="1">
      <alignment horizontal="center" vertical="center" wrapText="1"/>
    </xf>
    <xf numFmtId="0" fontId="24" fillId="13" borderId="14" xfId="0" applyFont="1" applyFill="1" applyBorder="1" applyAlignment="1">
      <alignment horizontal="center" vertical="center" wrapText="1"/>
    </xf>
    <xf numFmtId="0" fontId="25" fillId="9" borderId="25" xfId="0" applyFont="1" applyFill="1" applyBorder="1" applyAlignment="1">
      <alignment horizontal="center" vertical="center" wrapText="1"/>
    </xf>
    <xf numFmtId="0" fontId="25" fillId="9" borderId="26" xfId="0" applyFont="1" applyFill="1" applyBorder="1" applyAlignment="1">
      <alignment horizontal="center" vertical="center" wrapText="1" readingOrder="1"/>
    </xf>
    <xf numFmtId="0" fontId="25" fillId="9" borderId="1" xfId="0" applyFont="1" applyFill="1" applyBorder="1" applyAlignment="1">
      <alignment horizontal="center" vertical="center" wrapText="1"/>
    </xf>
    <xf numFmtId="0" fontId="25" fillId="9" borderId="27" xfId="0" applyFont="1" applyFill="1" applyBorder="1" applyAlignment="1">
      <alignment horizontal="center" vertical="center" wrapText="1" readingOrder="1"/>
    </xf>
    <xf numFmtId="0" fontId="25" fillId="9" borderId="28" xfId="0" applyFont="1" applyFill="1" applyBorder="1" applyAlignment="1">
      <alignment horizontal="center" vertical="center" wrapText="1" readingOrder="1"/>
    </xf>
    <xf numFmtId="0" fontId="25" fillId="9" borderId="27" xfId="0" applyFont="1" applyFill="1" applyBorder="1" applyAlignment="1">
      <alignment horizontal="center" vertical="center" wrapText="1"/>
    </xf>
    <xf numFmtId="0" fontId="25" fillId="9" borderId="28" xfId="0" applyFont="1" applyFill="1" applyBorder="1" applyAlignment="1">
      <alignment horizontal="center" vertical="center" wrapText="1"/>
    </xf>
    <xf numFmtId="0" fontId="25" fillId="9" borderId="29" xfId="0" applyFont="1" applyFill="1" applyBorder="1" applyAlignment="1">
      <alignment horizontal="center" vertical="center" wrapText="1"/>
    </xf>
    <xf numFmtId="0" fontId="25" fillId="9" borderId="30" xfId="0" applyFont="1" applyFill="1" applyBorder="1" applyAlignment="1">
      <alignment horizontal="center" vertical="center" wrapText="1"/>
    </xf>
    <xf numFmtId="0" fontId="25" fillId="9" borderId="31" xfId="0" applyFont="1" applyFill="1" applyBorder="1" applyAlignment="1">
      <alignment horizontal="center" vertical="center" wrapText="1"/>
    </xf>
    <xf numFmtId="0" fontId="25" fillId="9" borderId="32" xfId="0" applyFont="1" applyFill="1" applyBorder="1" applyAlignment="1">
      <alignment horizontal="center" vertical="center" wrapText="1"/>
    </xf>
    <xf numFmtId="0" fontId="25" fillId="9" borderId="33" xfId="0" applyFont="1" applyFill="1" applyBorder="1" applyAlignment="1">
      <alignment horizontal="center" vertical="center" wrapText="1"/>
    </xf>
    <xf numFmtId="0" fontId="25" fillId="9" borderId="34" xfId="0" applyFont="1" applyFill="1" applyBorder="1" applyAlignment="1">
      <alignment horizontal="center" vertical="center" wrapText="1"/>
    </xf>
    <xf numFmtId="0" fontId="25" fillId="14" borderId="7" xfId="0" applyFont="1" applyFill="1" applyBorder="1" applyAlignment="1">
      <alignment horizontal="center" vertical="center" wrapText="1"/>
    </xf>
    <xf numFmtId="0" fontId="25" fillId="9" borderId="0" xfId="0" applyFont="1" applyFill="1" applyAlignment="1">
      <alignment horizontal="center" vertical="center" wrapText="1"/>
    </xf>
    <xf numFmtId="0" fontId="25" fillId="9" borderId="35" xfId="0" applyFont="1" applyFill="1" applyBorder="1" applyAlignment="1">
      <alignment horizontal="center" vertical="center" wrapText="1"/>
    </xf>
    <xf numFmtId="0" fontId="25" fillId="9" borderId="4" xfId="0" applyFont="1" applyFill="1" applyBorder="1" applyAlignment="1">
      <alignment horizontal="center" vertical="center" wrapText="1"/>
    </xf>
    <xf numFmtId="0" fontId="25" fillId="9" borderId="0" xfId="0" applyFont="1" applyFill="1" applyBorder="1" applyAlignment="1">
      <alignment horizontal="center" vertical="center" wrapText="1"/>
    </xf>
    <xf numFmtId="0" fontId="25" fillId="9" borderId="36" xfId="0" applyFont="1" applyFill="1" applyBorder="1" applyAlignment="1">
      <alignment horizontal="center" vertical="center" wrapText="1"/>
    </xf>
    <xf numFmtId="0" fontId="25" fillId="9" borderId="23" xfId="0" applyFont="1" applyFill="1" applyBorder="1" applyAlignment="1">
      <alignment horizontal="center" vertical="center" wrapText="1"/>
    </xf>
    <xf numFmtId="0" fontId="25" fillId="9" borderId="37" xfId="0" applyFont="1" applyFill="1" applyBorder="1" applyAlignment="1">
      <alignment horizontal="center" vertical="center" wrapText="1"/>
    </xf>
    <xf numFmtId="0" fontId="25" fillId="9" borderId="38" xfId="0" applyFont="1" applyFill="1" applyBorder="1" applyAlignment="1">
      <alignment horizontal="center" vertical="center" wrapText="1"/>
    </xf>
    <xf numFmtId="0" fontId="25" fillId="9" borderId="21" xfId="0" applyFont="1" applyFill="1" applyBorder="1" applyAlignment="1">
      <alignment horizontal="center" vertical="center" wrapText="1" readingOrder="1"/>
    </xf>
    <xf numFmtId="0" fontId="25" fillId="9" borderId="39" xfId="0" applyFont="1" applyFill="1" applyBorder="1" applyAlignment="1">
      <alignment horizontal="center" vertical="center" wrapText="1"/>
    </xf>
    <xf numFmtId="0" fontId="25" fillId="0" borderId="2" xfId="0" applyFont="1" applyBorder="1" applyAlignment="1">
      <alignment horizontal="center" vertical="center" wrapText="1"/>
    </xf>
    <xf numFmtId="0" fontId="25" fillId="0" borderId="2" xfId="0" applyFont="1" applyBorder="1" applyAlignment="1">
      <alignment horizontal="center" vertical="center" wrapText="1"/>
    </xf>
    <xf numFmtId="0" fontId="9" fillId="0" borderId="0" xfId="0" applyFont="1" applyBorder="1" applyAlignment="1" applyProtection="1">
      <alignment vertical="center"/>
      <protection locked="0"/>
    </xf>
    <xf numFmtId="0" fontId="15" fillId="0" borderId="0" xfId="0" applyFont="1" applyBorder="1" applyAlignment="1" applyProtection="1">
      <alignment horizontal="center" vertical="center"/>
      <protection locked="0"/>
    </xf>
    <xf numFmtId="0" fontId="28" fillId="15" borderId="2" xfId="2" applyBorder="1" applyAlignment="1" applyProtection="1">
      <alignment vertical="center"/>
      <protection locked="0"/>
    </xf>
    <xf numFmtId="0" fontId="13" fillId="0" borderId="2" xfId="0" applyFont="1" applyBorder="1" applyAlignment="1" applyProtection="1">
      <alignment horizontal="left" vertical="center"/>
      <protection locked="0"/>
    </xf>
    <xf numFmtId="0" fontId="2" fillId="16" borderId="2" xfId="0" applyFont="1" applyFill="1" applyBorder="1" applyAlignment="1" applyProtection="1">
      <alignment horizontal="left" vertical="center"/>
      <protection locked="0"/>
    </xf>
    <xf numFmtId="0" fontId="8" fillId="0" borderId="2" xfId="0" applyFont="1" applyBorder="1"/>
    <xf numFmtId="0" fontId="2" fillId="17" borderId="2" xfId="0" applyFont="1" applyFill="1" applyBorder="1" applyAlignment="1" applyProtection="1">
      <alignment vertical="center" wrapText="1"/>
      <protection locked="0"/>
    </xf>
    <xf numFmtId="0" fontId="13" fillId="10" borderId="2" xfId="0" applyFont="1" applyFill="1" applyBorder="1" applyAlignment="1" applyProtection="1">
      <alignment horizontal="left" wrapText="1"/>
      <protection locked="0"/>
    </xf>
    <xf numFmtId="0" fontId="13" fillId="0" borderId="2" xfId="0" applyFont="1" applyBorder="1" applyAlignment="1" applyProtection="1">
      <alignment horizontal="left"/>
      <protection locked="0"/>
    </xf>
    <xf numFmtId="0" fontId="25" fillId="0" borderId="2" xfId="0" applyFont="1" applyBorder="1" applyAlignment="1">
      <alignment vertical="center" wrapText="1"/>
    </xf>
    <xf numFmtId="0" fontId="12" fillId="3" borderId="2" xfId="0" applyFont="1" applyFill="1" applyBorder="1" applyAlignment="1">
      <alignment horizontal="justify" vertical="center" wrapText="1"/>
    </xf>
    <xf numFmtId="14" fontId="12" fillId="3" borderId="2" xfId="0" applyNumberFormat="1" applyFont="1" applyFill="1" applyBorder="1" applyAlignment="1">
      <alignment vertical="center" wrapText="1"/>
    </xf>
    <xf numFmtId="0" fontId="12" fillId="3" borderId="0" xfId="0" applyFont="1" applyFill="1" applyBorder="1"/>
    <xf numFmtId="0" fontId="12" fillId="0" borderId="2" xfId="0" applyFont="1" applyBorder="1" applyAlignment="1">
      <alignment horizontal="left" vertical="center"/>
    </xf>
    <xf numFmtId="0" fontId="12" fillId="0" borderId="2" xfId="0" applyFont="1" applyBorder="1" applyAlignment="1">
      <alignment horizontal="left"/>
    </xf>
    <xf numFmtId="0" fontId="12" fillId="0" borderId="2" xfId="0" applyFont="1" applyBorder="1" applyAlignment="1">
      <alignment horizontal="center"/>
    </xf>
    <xf numFmtId="0" fontId="12" fillId="0" borderId="2" xfId="0" applyFont="1" applyBorder="1" applyAlignment="1">
      <alignment horizontal="center" wrapText="1"/>
    </xf>
    <xf numFmtId="0" fontId="20" fillId="2" borderId="3" xfId="0" applyFont="1" applyFill="1" applyBorder="1" applyAlignment="1">
      <alignment vertical="center" wrapText="1"/>
    </xf>
    <xf numFmtId="0" fontId="20" fillId="2" borderId="4" xfId="0" applyFont="1" applyFill="1" applyBorder="1" applyAlignment="1">
      <alignment vertical="center" wrapText="1"/>
    </xf>
    <xf numFmtId="0" fontId="20" fillId="2" borderId="9" xfId="0" applyFont="1" applyFill="1" applyBorder="1" applyAlignment="1">
      <alignment vertical="center" wrapText="1"/>
    </xf>
    <xf numFmtId="0" fontId="20" fillId="2" borderId="2" xfId="0" applyFont="1" applyFill="1" applyBorder="1" applyAlignment="1">
      <alignment vertical="center" wrapText="1"/>
    </xf>
    <xf numFmtId="0" fontId="12" fillId="3" borderId="2"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4" fillId="3" borderId="2" xfId="0" applyFont="1" applyFill="1" applyBorder="1" applyAlignment="1">
      <alignment vertical="center" wrapText="1"/>
    </xf>
    <xf numFmtId="0" fontId="10" fillId="3" borderId="2" xfId="0" applyFont="1" applyFill="1" applyBorder="1" applyAlignment="1">
      <alignment horizontal="left" vertical="center" wrapText="1"/>
    </xf>
    <xf numFmtId="0" fontId="10" fillId="3" borderId="2" xfId="0" applyFont="1" applyFill="1" applyBorder="1" applyAlignment="1">
      <alignment vertical="center" wrapText="1"/>
    </xf>
    <xf numFmtId="0" fontId="12" fillId="3" borderId="2" xfId="0" applyFont="1" applyFill="1" applyBorder="1" applyAlignment="1">
      <alignment horizontal="left" vertical="center" wrapText="1"/>
    </xf>
    <xf numFmtId="0" fontId="12" fillId="3" borderId="3"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2" fillId="3" borderId="2" xfId="0" applyFont="1" applyFill="1" applyBorder="1" applyAlignment="1">
      <alignment horizontal="center" vertical="center" wrapText="1"/>
    </xf>
    <xf numFmtId="0" fontId="12" fillId="3" borderId="2" xfId="0" applyFont="1" applyFill="1" applyBorder="1" applyAlignment="1">
      <alignment horizontal="left" vertical="center" wrapText="1"/>
    </xf>
    <xf numFmtId="14" fontId="12" fillId="3" borderId="2" xfId="0" applyNumberFormat="1" applyFont="1" applyFill="1" applyBorder="1" applyAlignment="1">
      <alignment horizontal="center" vertical="center" wrapText="1"/>
    </xf>
    <xf numFmtId="0" fontId="10" fillId="3" borderId="2" xfId="0" applyFont="1" applyFill="1" applyBorder="1" applyAlignment="1">
      <alignment horizontal="left" vertical="center"/>
    </xf>
    <xf numFmtId="0" fontId="12" fillId="0" borderId="2" xfId="0" applyFont="1" applyBorder="1" applyAlignment="1">
      <alignment horizontal="center" vertical="center"/>
    </xf>
    <xf numFmtId="0" fontId="12" fillId="3" borderId="2"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center" vertical="center"/>
    </xf>
    <xf numFmtId="9" fontId="12" fillId="0" borderId="2" xfId="0" applyNumberFormat="1" applyFont="1" applyFill="1" applyBorder="1" applyAlignment="1">
      <alignment horizontal="center" vertical="center" wrapText="1"/>
    </xf>
    <xf numFmtId="0" fontId="10" fillId="0" borderId="6" xfId="0" applyFont="1" applyFill="1" applyBorder="1" applyAlignment="1">
      <alignment horizontal="left" vertical="center" wrapText="1"/>
    </xf>
    <xf numFmtId="14" fontId="30" fillId="0" borderId="2" xfId="3" applyNumberFormat="1" applyFill="1" applyBorder="1" applyAlignment="1">
      <alignment horizontal="left" vertical="center"/>
    </xf>
    <xf numFmtId="14" fontId="12" fillId="0" borderId="6" xfId="0" applyNumberFormat="1" applyFont="1" applyFill="1" applyBorder="1" applyAlignment="1">
      <alignment horizontal="center" vertical="center"/>
    </xf>
    <xf numFmtId="9" fontId="12" fillId="0" borderId="2" xfId="0" applyNumberFormat="1" applyFont="1" applyFill="1" applyBorder="1" applyAlignment="1">
      <alignment horizontal="center" vertical="center"/>
    </xf>
    <xf numFmtId="10" fontId="12" fillId="0" borderId="2" xfId="0" applyNumberFormat="1" applyFont="1" applyFill="1" applyBorder="1" applyAlignment="1">
      <alignment horizontal="center" vertical="center"/>
    </xf>
    <xf numFmtId="0" fontId="30" fillId="0" borderId="2" xfId="3" applyFill="1" applyBorder="1" applyAlignment="1">
      <alignment vertical="center" wrapText="1"/>
    </xf>
    <xf numFmtId="0" fontId="10" fillId="0" borderId="3" xfId="0" applyFont="1" applyBorder="1" applyAlignment="1">
      <alignment vertical="center" wrapText="1"/>
    </xf>
    <xf numFmtId="0" fontId="12" fillId="0" borderId="6" xfId="0" applyFont="1" applyFill="1" applyBorder="1"/>
    <xf numFmtId="0" fontId="12" fillId="3" borderId="2" xfId="0" applyFont="1" applyFill="1" applyBorder="1" applyAlignment="1">
      <alignment horizontal="center" vertical="center" wrapText="1"/>
    </xf>
    <xf numFmtId="10" fontId="12" fillId="0" borderId="2" xfId="0" applyNumberFormat="1" applyFont="1" applyFill="1" applyBorder="1" applyAlignment="1">
      <alignment horizontal="center" vertical="center" wrapText="1"/>
    </xf>
    <xf numFmtId="0" fontId="30" fillId="0" borderId="2" xfId="3" applyFill="1" applyBorder="1" applyAlignment="1">
      <alignment horizontal="center" vertical="center" wrapText="1"/>
    </xf>
    <xf numFmtId="0" fontId="30" fillId="0" borderId="2" xfId="3" applyBorder="1" applyAlignment="1">
      <alignment horizontal="center" vertical="center" wrapText="1"/>
    </xf>
    <xf numFmtId="10" fontId="12" fillId="0" borderId="2" xfId="0" applyNumberFormat="1" applyFont="1" applyBorder="1" applyAlignment="1">
      <alignment horizontal="center" vertical="center"/>
    </xf>
    <xf numFmtId="14" fontId="12" fillId="0" borderId="6"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2" xfId="0" applyFont="1" applyBorder="1" applyAlignment="1">
      <alignment horizontal="left" vertical="center" wrapText="1"/>
    </xf>
    <xf numFmtId="0" fontId="30" fillId="3" borderId="2" xfId="3" applyFill="1" applyBorder="1" applyAlignment="1">
      <alignment vertical="center" wrapText="1"/>
    </xf>
    <xf numFmtId="0" fontId="30" fillId="3" borderId="2" xfId="3" applyFill="1" applyBorder="1" applyAlignment="1">
      <alignment horizontal="center" vertical="center" wrapText="1"/>
    </xf>
    <xf numFmtId="14" fontId="0" fillId="0" borderId="3" xfId="0" applyNumberFormat="1" applyFill="1" applyBorder="1" applyAlignment="1">
      <alignment horizontal="center" vertical="center"/>
    </xf>
    <xf numFmtId="0" fontId="29" fillId="16" borderId="2" xfId="0" applyFont="1" applyFill="1" applyBorder="1" applyAlignment="1">
      <alignment horizontal="center" vertical="center" wrapText="1"/>
    </xf>
    <xf numFmtId="14" fontId="29" fillId="16" borderId="2" xfId="0" applyNumberFormat="1" applyFont="1" applyFill="1" applyBorder="1" applyAlignment="1">
      <alignment horizontal="center" vertical="center" wrapText="1"/>
    </xf>
    <xf numFmtId="14" fontId="29" fillId="18" borderId="2" xfId="0" applyNumberFormat="1" applyFont="1" applyFill="1" applyBorder="1" applyAlignment="1">
      <alignment horizontal="center" vertical="center" wrapText="1"/>
    </xf>
    <xf numFmtId="14" fontId="0" fillId="0" borderId="4" xfId="0" applyNumberFormat="1" applyBorder="1" applyAlignment="1">
      <alignment horizontal="center" vertical="center"/>
    </xf>
    <xf numFmtId="14" fontId="8" fillId="0" borderId="4" xfId="0" applyNumberFormat="1" applyFont="1" applyBorder="1" applyAlignment="1">
      <alignment horizontal="center" vertical="center"/>
    </xf>
    <xf numFmtId="0" fontId="12" fillId="19" borderId="2" xfId="0" applyFont="1" applyFill="1" applyBorder="1" applyAlignment="1">
      <alignment horizontal="center" vertical="center" wrapText="1"/>
    </xf>
    <xf numFmtId="0" fontId="30" fillId="20" borderId="2" xfId="3" applyFill="1" applyBorder="1" applyAlignment="1">
      <alignment horizontal="center" vertical="center" wrapText="1"/>
    </xf>
    <xf numFmtId="14" fontId="8" fillId="18" borderId="4" xfId="0" applyNumberFormat="1" applyFont="1" applyFill="1" applyBorder="1" applyAlignment="1">
      <alignment horizontal="center" vertical="center"/>
    </xf>
    <xf numFmtId="14" fontId="8" fillId="0" borderId="2" xfId="0" applyNumberFormat="1" applyFont="1" applyBorder="1" applyAlignment="1">
      <alignment horizontal="center" vertical="center"/>
    </xf>
    <xf numFmtId="14" fontId="0" fillId="18" borderId="4" xfId="0" applyNumberFormat="1" applyFill="1" applyBorder="1" applyAlignment="1">
      <alignment horizontal="center" vertical="center"/>
    </xf>
    <xf numFmtId="14" fontId="12" fillId="3" borderId="6" xfId="0" applyNumberFormat="1" applyFont="1" applyFill="1" applyBorder="1" applyAlignment="1">
      <alignment horizontal="center" vertical="center" wrapText="1"/>
    </xf>
    <xf numFmtId="14" fontId="12" fillId="16" borderId="6" xfId="0" applyNumberFormat="1" applyFont="1" applyFill="1" applyBorder="1" applyAlignment="1">
      <alignment horizontal="center" vertical="center" wrapText="1"/>
    </xf>
    <xf numFmtId="14" fontId="12" fillId="18" borderId="6" xfId="0" applyNumberFormat="1" applyFont="1" applyFill="1" applyBorder="1" applyAlignment="1">
      <alignment horizontal="center" vertical="center" wrapText="1"/>
    </xf>
    <xf numFmtId="0" fontId="12" fillId="3" borderId="2" xfId="0" applyFont="1" applyFill="1" applyBorder="1" applyAlignment="1">
      <alignment horizontal="center" vertical="center" wrapText="1"/>
    </xf>
    <xf numFmtId="0" fontId="10" fillId="0" borderId="2" xfId="0" applyFont="1" applyBorder="1" applyAlignment="1">
      <alignment horizontal="left" vertical="center" wrapText="1"/>
    </xf>
    <xf numFmtId="0" fontId="12" fillId="3" borderId="4"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0" fontId="12" fillId="3" borderId="2" xfId="0" applyFont="1" applyFill="1" applyBorder="1" applyAlignment="1">
      <alignment horizontal="center" vertical="center" wrapText="1"/>
    </xf>
    <xf numFmtId="0" fontId="12" fillId="0" borderId="2" xfId="0" applyFont="1" applyBorder="1" applyAlignment="1">
      <alignment horizontal="center" vertical="center"/>
    </xf>
    <xf numFmtId="0" fontId="12" fillId="0" borderId="2" xfId="0" applyFont="1" applyBorder="1" applyAlignment="1">
      <alignment horizontal="left" vertical="center" wrapText="1"/>
    </xf>
    <xf numFmtId="9" fontId="29" fillId="16" borderId="2" xfId="4" applyFont="1" applyFill="1" applyBorder="1" applyAlignment="1">
      <alignment horizontal="center" vertical="center" wrapText="1"/>
    </xf>
    <xf numFmtId="0" fontId="12" fillId="0" borderId="2" xfId="0" applyFont="1" applyFill="1" applyBorder="1" applyAlignment="1">
      <alignment horizontal="left"/>
    </xf>
    <xf numFmtId="9" fontId="12" fillId="3" borderId="2" xfId="0" applyNumberFormat="1" applyFont="1" applyFill="1" applyBorder="1" applyAlignment="1">
      <alignment horizontal="center" vertical="center" wrapText="1"/>
    </xf>
    <xf numFmtId="14" fontId="12" fillId="3" borderId="6" xfId="0" applyNumberFormat="1" applyFont="1" applyFill="1" applyBorder="1" applyAlignment="1">
      <alignment vertical="center" wrapText="1"/>
    </xf>
    <xf numFmtId="9" fontId="12" fillId="3" borderId="0" xfId="4" applyFont="1" applyFill="1" applyBorder="1"/>
    <xf numFmtId="0" fontId="30" fillId="3" borderId="2" xfId="3" applyFill="1" applyBorder="1" applyAlignment="1">
      <alignment vertical="center"/>
    </xf>
    <xf numFmtId="0" fontId="30" fillId="3" borderId="0" xfId="3" applyFill="1" applyBorder="1"/>
    <xf numFmtId="14" fontId="12" fillId="0" borderId="6" xfId="0" applyNumberFormat="1" applyFont="1" applyBorder="1"/>
    <xf numFmtId="0" fontId="30" fillId="0" borderId="2" xfId="3" applyBorder="1"/>
    <xf numFmtId="0" fontId="30" fillId="0" borderId="0" xfId="3"/>
    <xf numFmtId="0" fontId="12" fillId="0" borderId="2" xfId="0" applyFont="1" applyFill="1" applyBorder="1" applyAlignment="1">
      <alignment horizontal="center"/>
    </xf>
    <xf numFmtId="0" fontId="12" fillId="3" borderId="2" xfId="0" applyFont="1" applyFill="1" applyBorder="1" applyAlignment="1">
      <alignment vertical="center"/>
    </xf>
    <xf numFmtId="0" fontId="30" fillId="0" borderId="2" xfId="3" applyBorder="1" applyAlignment="1">
      <alignment wrapText="1"/>
    </xf>
    <xf numFmtId="0" fontId="12" fillId="0" borderId="2" xfId="0" applyFont="1" applyBorder="1" applyAlignment="1">
      <alignment horizontal="center" vertical="center"/>
    </xf>
    <xf numFmtId="0" fontId="12" fillId="0" borderId="2" xfId="0" applyFont="1" applyBorder="1" applyAlignment="1">
      <alignment horizontal="center" vertical="center" wrapText="1"/>
    </xf>
    <xf numFmtId="0" fontId="0" fillId="0" borderId="0" xfId="0" applyFill="1"/>
    <xf numFmtId="0" fontId="0" fillId="0" borderId="0" xfId="0" applyFill="1" applyAlignment="1">
      <alignment wrapText="1"/>
    </xf>
    <xf numFmtId="0" fontId="30" fillId="0" borderId="0" xfId="3" applyFill="1" applyAlignment="1">
      <alignment horizontal="center" wrapText="1"/>
    </xf>
    <xf numFmtId="0" fontId="12" fillId="3" borderId="2" xfId="0" applyFont="1" applyFill="1" applyBorder="1" applyAlignment="1">
      <alignment horizontal="center" wrapText="1"/>
    </xf>
    <xf numFmtId="0" fontId="30" fillId="3" borderId="2" xfId="3" applyFill="1" applyBorder="1"/>
    <xf numFmtId="0" fontId="12" fillId="3" borderId="2" xfId="0" applyFont="1" applyFill="1" applyBorder="1" applyAlignment="1">
      <alignment horizontal="center"/>
    </xf>
    <xf numFmtId="14" fontId="12" fillId="0" borderId="6" xfId="0" applyNumberFormat="1" applyFont="1" applyBorder="1" applyAlignment="1">
      <alignment horizontal="center"/>
    </xf>
    <xf numFmtId="0" fontId="0" fillId="0" borderId="0" xfId="0" applyAlignment="1">
      <alignment wrapText="1"/>
    </xf>
    <xf numFmtId="0" fontId="12" fillId="0" borderId="2" xfId="0" applyFont="1" applyBorder="1" applyAlignment="1"/>
    <xf numFmtId="10" fontId="12" fillId="0" borderId="2" xfId="0" applyNumberFormat="1" applyFont="1" applyBorder="1" applyAlignment="1">
      <alignment horizontal="center" vertical="center" wrapText="1"/>
    </xf>
    <xf numFmtId="14" fontId="12" fillId="0" borderId="6" xfId="0" applyNumberFormat="1" applyFont="1" applyBorder="1" applyAlignment="1">
      <alignment horizontal="center" vertical="center" wrapText="1"/>
    </xf>
    <xf numFmtId="0" fontId="30" fillId="0" borderId="0" xfId="3" applyFill="1" applyAlignment="1">
      <alignment horizontal="center" vertical="center" wrapText="1"/>
    </xf>
    <xf numFmtId="0" fontId="30" fillId="0" borderId="2" xfId="3" applyBorder="1" applyAlignment="1">
      <alignment horizontal="center" vertical="center"/>
    </xf>
    <xf numFmtId="0" fontId="31" fillId="21" borderId="2" xfId="0" applyFont="1" applyFill="1" applyBorder="1" applyAlignment="1">
      <alignment vertical="center" wrapText="1"/>
    </xf>
    <xf numFmtId="9" fontId="12" fillId="0" borderId="3" xfId="0" applyNumberFormat="1" applyFont="1" applyFill="1" applyBorder="1" applyAlignment="1">
      <alignment horizontal="center" vertical="center" wrapText="1"/>
    </xf>
    <xf numFmtId="14" fontId="12" fillId="0" borderId="6" xfId="0" applyNumberFormat="1" applyFont="1" applyBorder="1" applyAlignment="1">
      <alignment horizontal="right"/>
    </xf>
    <xf numFmtId="0" fontId="12" fillId="0" borderId="2" xfId="0" applyFont="1" applyBorder="1" applyAlignment="1">
      <alignment horizontal="center" vertical="center"/>
    </xf>
    <xf numFmtId="0" fontId="12" fillId="0" borderId="6" xfId="0" applyFont="1" applyBorder="1" applyAlignment="1">
      <alignment horizontal="left" vertical="center" wrapText="1"/>
    </xf>
    <xf numFmtId="0" fontId="12" fillId="0" borderId="2" xfId="0" applyFont="1" applyBorder="1" applyAlignment="1">
      <alignment horizontal="left" vertical="center" wrapText="1"/>
    </xf>
    <xf numFmtId="0" fontId="12" fillId="0" borderId="2" xfId="0" applyFont="1" applyBorder="1" applyAlignment="1">
      <alignment horizontal="center" vertical="center" wrapText="1"/>
    </xf>
    <xf numFmtId="0" fontId="31" fillId="16" borderId="2" xfId="0" applyFont="1" applyFill="1" applyBorder="1" applyAlignment="1">
      <alignment wrapText="1"/>
    </xf>
    <xf numFmtId="0" fontId="12" fillId="16" borderId="2" xfId="0" applyFont="1" applyFill="1" applyBorder="1"/>
    <xf numFmtId="0" fontId="14" fillId="0" borderId="2" xfId="0" applyFont="1" applyBorder="1" applyAlignment="1">
      <alignment horizontal="center" vertical="center"/>
    </xf>
    <xf numFmtId="0" fontId="12" fillId="16" borderId="2" xfId="0" applyFont="1" applyFill="1" applyBorder="1" applyAlignment="1">
      <alignment wrapText="1"/>
    </xf>
    <xf numFmtId="0" fontId="12" fillId="16" borderId="2" xfId="0" applyFont="1" applyFill="1" applyBorder="1" applyAlignment="1">
      <alignment horizontal="center" vertical="center" wrapText="1"/>
    </xf>
    <xf numFmtId="14" fontId="12" fillId="16" borderId="2" xfId="0" applyNumberFormat="1" applyFont="1" applyFill="1" applyBorder="1" applyAlignment="1">
      <alignment horizontal="center" vertical="center" wrapText="1"/>
    </xf>
    <xf numFmtId="0" fontId="12" fillId="16" borderId="6" xfId="0" applyFont="1" applyFill="1" applyBorder="1"/>
    <xf numFmtId="9" fontId="12" fillId="16" borderId="6" xfId="0" applyNumberFormat="1" applyFont="1" applyFill="1" applyBorder="1"/>
    <xf numFmtId="0" fontId="12" fillId="16" borderId="6" xfId="0" applyFont="1" applyFill="1" applyBorder="1" applyAlignment="1">
      <alignment horizontal="left" vertical="center" wrapText="1"/>
    </xf>
    <xf numFmtId="0" fontId="12" fillId="16" borderId="2" xfId="0" applyFont="1" applyFill="1" applyBorder="1" applyAlignment="1">
      <alignment horizontal="left"/>
    </xf>
    <xf numFmtId="0" fontId="14" fillId="0" borderId="5" xfId="0" applyFont="1" applyBorder="1" applyAlignment="1">
      <alignment vertical="center"/>
    </xf>
    <xf numFmtId="0" fontId="32" fillId="0" borderId="5" xfId="0" applyFont="1" applyBorder="1" applyAlignment="1">
      <alignment vertical="center"/>
    </xf>
    <xf numFmtId="0" fontId="14" fillId="0" borderId="5" xfId="0" applyFont="1" applyBorder="1" applyAlignment="1">
      <alignment vertical="center" wrapText="1"/>
    </xf>
    <xf numFmtId="0" fontId="12" fillId="0" borderId="10" xfId="0" applyFont="1" applyBorder="1" applyAlignment="1">
      <alignment vertical="center" wrapText="1"/>
    </xf>
    <xf numFmtId="0" fontId="25" fillId="9" borderId="18" xfId="0" applyFont="1" applyFill="1" applyBorder="1" applyAlignment="1">
      <alignment horizontal="center" vertical="center" wrapText="1"/>
    </xf>
    <xf numFmtId="0" fontId="25" fillId="9" borderId="20" xfId="0" applyFont="1" applyFill="1" applyBorder="1" applyAlignment="1">
      <alignment horizontal="center" vertical="center" wrapText="1"/>
    </xf>
    <xf numFmtId="0" fontId="27" fillId="0" borderId="2" xfId="0" applyFont="1" applyBorder="1" applyAlignment="1">
      <alignment horizontal="center" vertical="center" wrapText="1"/>
    </xf>
    <xf numFmtId="0" fontId="17" fillId="9" borderId="18" xfId="0" applyFont="1" applyFill="1" applyBorder="1" applyAlignment="1">
      <alignment horizontal="center" vertical="center" wrapText="1"/>
    </xf>
    <xf numFmtId="0" fontId="17" fillId="9" borderId="23" xfId="0" applyFont="1" applyFill="1" applyBorder="1" applyAlignment="1">
      <alignment horizontal="center" vertical="center" wrapText="1"/>
    </xf>
    <xf numFmtId="0" fontId="17" fillId="9" borderId="20" xfId="0" applyFont="1" applyFill="1" applyBorder="1" applyAlignment="1">
      <alignment horizontal="center" vertical="center" wrapText="1"/>
    </xf>
    <xf numFmtId="0" fontId="25" fillId="9" borderId="23" xfId="0" applyFont="1" applyFill="1" applyBorder="1" applyAlignment="1">
      <alignment horizontal="center" vertical="center" wrapText="1"/>
    </xf>
    <xf numFmtId="0" fontId="23" fillId="11" borderId="8" xfId="0" applyFont="1" applyFill="1" applyBorder="1" applyAlignment="1">
      <alignment horizontal="center" vertical="center" wrapText="1" readingOrder="1"/>
    </xf>
    <xf numFmtId="0" fontId="23" fillId="11" borderId="1" xfId="0" applyFont="1" applyFill="1" applyBorder="1" applyAlignment="1">
      <alignment horizontal="center" vertical="center" wrapText="1" readingOrder="1"/>
    </xf>
    <xf numFmtId="0" fontId="23" fillId="11" borderId="13" xfId="0" applyFont="1" applyFill="1" applyBorder="1" applyAlignment="1">
      <alignment horizontal="center" vertical="center" wrapText="1" readingOrder="1"/>
    </xf>
    <xf numFmtId="0" fontId="17" fillId="9" borderId="15" xfId="0" applyFont="1" applyFill="1" applyBorder="1" applyAlignment="1">
      <alignment horizontal="center" vertical="center" wrapText="1"/>
    </xf>
    <xf numFmtId="0" fontId="25" fillId="9" borderId="15" xfId="0" applyFont="1" applyFill="1" applyBorder="1" applyAlignment="1">
      <alignment horizontal="center" vertical="center" wrapText="1"/>
    </xf>
    <xf numFmtId="0" fontId="25" fillId="9" borderId="2" xfId="0" applyFont="1" applyFill="1" applyBorder="1" applyAlignment="1">
      <alignment horizontal="center" vertical="center" wrapText="1"/>
    </xf>
    <xf numFmtId="0" fontId="15" fillId="0" borderId="0" xfId="0" applyFont="1" applyBorder="1" applyAlignment="1" applyProtection="1">
      <alignment horizontal="center" vertical="center"/>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protection locked="0"/>
    </xf>
    <xf numFmtId="0" fontId="15" fillId="0" borderId="0" xfId="0" applyFont="1" applyAlignment="1">
      <alignment horizontal="center"/>
    </xf>
    <xf numFmtId="0" fontId="18" fillId="5" borderId="6" xfId="0" applyFont="1" applyFill="1" applyBorder="1" applyAlignment="1">
      <alignment horizontal="center" wrapText="1"/>
    </xf>
    <xf numFmtId="0" fontId="18" fillId="5" borderId="10" xfId="0" applyFont="1" applyFill="1" applyBorder="1" applyAlignment="1">
      <alignment horizontal="center" wrapText="1"/>
    </xf>
    <xf numFmtId="0" fontId="18" fillId="5" borderId="5" xfId="0" applyFont="1" applyFill="1" applyBorder="1" applyAlignment="1">
      <alignment horizontal="center" wrapText="1"/>
    </xf>
    <xf numFmtId="0" fontId="9" fillId="6" borderId="6" xfId="0" applyFont="1" applyFill="1" applyBorder="1" applyAlignment="1">
      <alignment horizontal="center" vertical="center" wrapText="1"/>
    </xf>
    <xf numFmtId="0" fontId="9" fillId="6" borderId="10"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4" fillId="0" borderId="0" xfId="0" applyFont="1" applyBorder="1" applyAlignment="1">
      <alignment horizontal="center" wrapText="1"/>
    </xf>
    <xf numFmtId="0" fontId="10" fillId="0" borderId="3" xfId="0" applyFont="1" applyBorder="1" applyAlignment="1">
      <alignment horizontal="left" vertical="center" wrapText="1"/>
    </xf>
    <xf numFmtId="0" fontId="10" fillId="0" borderId="12" xfId="0" applyFont="1" applyBorder="1" applyAlignment="1">
      <alignment horizontal="left" vertical="center" wrapText="1"/>
    </xf>
    <xf numFmtId="0" fontId="10" fillId="0" borderId="4" xfId="0" applyFont="1" applyBorder="1" applyAlignment="1">
      <alignment horizontal="left" vertical="center" wrapText="1"/>
    </xf>
    <xf numFmtId="0" fontId="12" fillId="0" borderId="3" xfId="0" applyFont="1" applyBorder="1" applyAlignment="1">
      <alignment horizontal="center"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30" fillId="0" borderId="3" xfId="3" applyBorder="1" applyAlignment="1">
      <alignment horizontal="center" vertical="center" wrapText="1"/>
    </xf>
    <xf numFmtId="0" fontId="30" fillId="0" borderId="12" xfId="3" applyBorder="1" applyAlignment="1">
      <alignment horizontal="center" vertical="center" wrapText="1"/>
    </xf>
    <xf numFmtId="0" fontId="30" fillId="0" borderId="4" xfId="3"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7" xfId="0" applyFont="1" applyBorder="1" applyAlignment="1">
      <alignment horizontal="center" vertical="center" wrapText="1"/>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0" borderId="2" xfId="0" applyFont="1" applyBorder="1" applyAlignment="1">
      <alignment horizontal="center" vertical="center"/>
    </xf>
    <xf numFmtId="0" fontId="10" fillId="0" borderId="2" xfId="0" applyFont="1" applyBorder="1" applyAlignment="1">
      <alignment horizontal="left" vertical="center" wrapText="1"/>
    </xf>
    <xf numFmtId="0" fontId="12" fillId="0" borderId="6" xfId="0" applyFont="1" applyBorder="1" applyAlignment="1">
      <alignment horizontal="left" vertical="center" wrapText="1"/>
    </xf>
    <xf numFmtId="0" fontId="21" fillId="0" borderId="2" xfId="0" applyFont="1" applyBorder="1" applyAlignment="1">
      <alignment horizontal="left" vertical="center" wrapText="1"/>
    </xf>
    <xf numFmtId="0" fontId="12" fillId="3" borderId="9"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2" fillId="3" borderId="8" xfId="0" applyFont="1" applyFill="1" applyBorder="1" applyAlignment="1">
      <alignment horizontal="left" vertical="center" wrapText="1"/>
    </xf>
    <xf numFmtId="0" fontId="12" fillId="3" borderId="2" xfId="0" applyFont="1" applyFill="1" applyBorder="1" applyAlignment="1">
      <alignment horizontal="left" vertical="center" wrapText="1"/>
    </xf>
    <xf numFmtId="0" fontId="20" fillId="7" borderId="3" xfId="0" applyFont="1" applyFill="1" applyBorder="1" applyAlignment="1">
      <alignment horizontal="center" vertical="center" wrapText="1"/>
    </xf>
    <xf numFmtId="0" fontId="20" fillId="7" borderId="4"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3"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4" xfId="0" applyFont="1" applyBorder="1" applyAlignment="1">
      <alignment horizontal="center" vertical="center" wrapText="1"/>
    </xf>
    <xf numFmtId="0" fontId="10" fillId="0" borderId="12" xfId="0" applyFont="1" applyBorder="1" applyAlignment="1">
      <alignment horizontal="center" vertical="center" wrapText="1"/>
    </xf>
    <xf numFmtId="0" fontId="12" fillId="0" borderId="3" xfId="0" applyFont="1" applyBorder="1" applyAlignment="1">
      <alignment horizontal="left" vertical="center" wrapText="1"/>
    </xf>
    <xf numFmtId="0" fontId="12" fillId="0" borderId="12" xfId="0" applyFont="1" applyBorder="1" applyAlignment="1">
      <alignment horizontal="left" vertical="center" wrapText="1"/>
    </xf>
    <xf numFmtId="0" fontId="12" fillId="0" borderId="4" xfId="0" applyFont="1" applyBorder="1" applyAlignment="1">
      <alignment horizontal="left" vertical="center" wrapText="1"/>
    </xf>
    <xf numFmtId="0" fontId="12" fillId="0" borderId="3" xfId="0" applyFont="1" applyBorder="1" applyAlignment="1">
      <alignment horizontal="center"/>
    </xf>
    <xf numFmtId="0" fontId="12" fillId="0" borderId="4" xfId="0" applyFont="1" applyBorder="1" applyAlignment="1">
      <alignment horizontal="center"/>
    </xf>
    <xf numFmtId="0" fontId="12" fillId="0" borderId="3" xfId="0" applyFont="1" applyBorder="1" applyAlignment="1">
      <alignment horizontal="center" wrapText="1"/>
    </xf>
    <xf numFmtId="0" fontId="12" fillId="0" borderId="4" xfId="0" applyFont="1" applyBorder="1" applyAlignment="1">
      <alignment horizontal="center" wrapText="1"/>
    </xf>
    <xf numFmtId="0" fontId="19" fillId="0" borderId="0" xfId="0" applyFont="1" applyBorder="1" applyAlignment="1">
      <alignment horizontal="center" wrapText="1"/>
    </xf>
    <xf numFmtId="0" fontId="19" fillId="0" borderId="0" xfId="0" applyFont="1" applyBorder="1" applyAlignment="1">
      <alignment horizontal="center"/>
    </xf>
    <xf numFmtId="0" fontId="12" fillId="0" borderId="6" xfId="0" applyFont="1" applyBorder="1" applyAlignment="1">
      <alignment horizontal="left" vertical="center"/>
    </xf>
    <xf numFmtId="0" fontId="10" fillId="0" borderId="2" xfId="0" applyFont="1" applyBorder="1" applyAlignment="1">
      <alignment horizontal="center" vertical="center" wrapText="1"/>
    </xf>
    <xf numFmtId="9" fontId="12" fillId="0" borderId="3" xfId="0" applyNumberFormat="1" applyFont="1" applyBorder="1" applyAlignment="1">
      <alignment horizontal="center" vertical="center"/>
    </xf>
    <xf numFmtId="0" fontId="19" fillId="0" borderId="8" xfId="0" applyFont="1" applyBorder="1" applyAlignment="1">
      <alignment horizontal="center" wrapText="1"/>
    </xf>
    <xf numFmtId="0" fontId="19" fillId="0" borderId="7" xfId="0" applyFont="1" applyBorder="1" applyAlignment="1">
      <alignment horizontal="center" wrapText="1"/>
    </xf>
    <xf numFmtId="0" fontId="12" fillId="3" borderId="6" xfId="0" applyFont="1" applyFill="1" applyBorder="1" applyAlignment="1">
      <alignment horizontal="left" vertical="center" wrapText="1"/>
    </xf>
    <xf numFmtId="0" fontId="12" fillId="3" borderId="10" xfId="0" applyFont="1" applyFill="1" applyBorder="1" applyAlignment="1">
      <alignment horizontal="left" vertical="center" wrapText="1"/>
    </xf>
    <xf numFmtId="0" fontId="12" fillId="3" borderId="5" xfId="0" applyFont="1" applyFill="1" applyBorder="1" applyAlignment="1">
      <alignment horizontal="left" vertical="center" wrapText="1"/>
    </xf>
    <xf numFmtId="14" fontId="12" fillId="0" borderId="3" xfId="0" applyNumberFormat="1" applyFont="1" applyBorder="1" applyAlignment="1">
      <alignment horizontal="center" vertical="center"/>
    </xf>
    <xf numFmtId="0" fontId="12" fillId="3" borderId="12" xfId="0" applyFont="1" applyFill="1" applyBorder="1" applyAlignment="1">
      <alignment horizontal="center" vertical="center" wrapText="1"/>
    </xf>
    <xf numFmtId="0" fontId="20" fillId="2" borderId="41" xfId="0" applyFont="1" applyFill="1" applyBorder="1" applyAlignment="1">
      <alignment horizontal="center" vertical="center" wrapText="1"/>
    </xf>
    <xf numFmtId="0" fontId="20" fillId="2" borderId="42" xfId="0" applyFont="1" applyFill="1" applyBorder="1" applyAlignment="1">
      <alignment horizontal="center" vertical="center" wrapText="1"/>
    </xf>
    <xf numFmtId="0" fontId="30" fillId="16" borderId="2" xfId="3" applyFill="1" applyBorder="1" applyAlignment="1">
      <alignment horizontal="center" vertical="center" wrapText="1"/>
    </xf>
    <xf numFmtId="0" fontId="30" fillId="0" borderId="0" xfId="3" applyAlignment="1">
      <alignment horizontal="center"/>
    </xf>
  </cellXfs>
  <cellStyles count="5">
    <cellStyle name="Celda de comprobación" xfId="2" builtinId="23"/>
    <cellStyle name="Hipervínculo" xfId="3" builtinId="8"/>
    <cellStyle name="Millares" xfId="1" builtinId="3"/>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xmlns=""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3</xdr:row>
      <xdr:rowOff>38100</xdr:rowOff>
    </xdr:to>
    <xdr:grpSp>
      <xdr:nvGrpSpPr>
        <xdr:cNvPr id="4" name="Group 8">
          <a:extLst>
            <a:ext uri="{FF2B5EF4-FFF2-40B4-BE49-F238E27FC236}">
              <a16:creationId xmlns:a16="http://schemas.microsoft.com/office/drawing/2014/main" xmlns="" id="{00000000-0008-0000-0000-000004000000}"/>
            </a:ext>
          </a:extLst>
        </xdr:cNvPr>
        <xdr:cNvGrpSpPr>
          <a:grpSpLocks/>
        </xdr:cNvGrpSpPr>
      </xdr:nvGrpSpPr>
      <xdr:grpSpPr bwMode="auto">
        <a:xfrm>
          <a:off x="8327272" y="446706"/>
          <a:ext cx="2886074" cy="75716"/>
          <a:chOff x="2381" y="720"/>
          <a:chExt cx="3154" cy="65"/>
        </a:xfrm>
      </xdr:grpSpPr>
      <xdr:pic>
        <xdr:nvPicPr>
          <xdr:cNvPr id="5" name="6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twoCellAnchor>
    <xdr:from>
      <xdr:col>4</xdr:col>
      <xdr:colOff>1085850</xdr:colOff>
      <xdr:row>0</xdr:row>
      <xdr:rowOff>57150</xdr:rowOff>
    </xdr:from>
    <xdr:to>
      <xdr:col>4</xdr:col>
      <xdr:colOff>2828925</xdr:colOff>
      <xdr:row>3</xdr:row>
      <xdr:rowOff>123825</xdr:rowOff>
    </xdr:to>
    <xdr:sp macro="" textlink="">
      <xdr:nvSpPr>
        <xdr:cNvPr id="9" name="CuadroTexto 4">
          <a:extLst>
            <a:ext uri="{FF2B5EF4-FFF2-40B4-BE49-F238E27FC236}">
              <a16:creationId xmlns:a16="http://schemas.microsoft.com/office/drawing/2014/main" xmlns="" id="{00000000-0008-0000-0000-000009000000}"/>
            </a:ext>
          </a:extLst>
        </xdr:cNvPr>
        <xdr:cNvSpPr txBox="1"/>
      </xdr:nvSpPr>
      <xdr:spPr>
        <a:xfrm>
          <a:off x="9324975" y="57150"/>
          <a:ext cx="1743075" cy="55245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123826</xdr:rowOff>
    </xdr:from>
    <xdr:to>
      <xdr:col>4</xdr:col>
      <xdr:colOff>2971799</xdr:colOff>
      <xdr:row>3</xdr:row>
      <xdr:rowOff>250233</xdr:rowOff>
    </xdr:to>
    <xdr:grpSp>
      <xdr:nvGrpSpPr>
        <xdr:cNvPr id="10" name="Group 8">
          <a:extLst>
            <a:ext uri="{FF2B5EF4-FFF2-40B4-BE49-F238E27FC236}">
              <a16:creationId xmlns:a16="http://schemas.microsoft.com/office/drawing/2014/main" xmlns="" id="{00000000-0008-0000-0000-00000A000000}"/>
            </a:ext>
          </a:extLst>
        </xdr:cNvPr>
        <xdr:cNvGrpSpPr>
          <a:grpSpLocks/>
        </xdr:cNvGrpSpPr>
      </xdr:nvGrpSpPr>
      <xdr:grpSpPr bwMode="auto">
        <a:xfrm>
          <a:off x="8327272" y="446707"/>
          <a:ext cx="2886074" cy="287848"/>
          <a:chOff x="2381" y="720"/>
          <a:chExt cx="3154" cy="65"/>
        </a:xfrm>
      </xdr:grpSpPr>
      <xdr:pic>
        <xdr:nvPicPr>
          <xdr:cNvPr id="11" name="6 Imagen">
            <a:extLst>
              <a:ext uri="{FF2B5EF4-FFF2-40B4-BE49-F238E27FC236}">
                <a16:creationId xmlns:a16="http://schemas.microsoft.com/office/drawing/2014/main" xmlns="" id="{00000000-0008-0000-0000-00000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7 Imagen">
            <a:extLst>
              <a:ext uri="{FF2B5EF4-FFF2-40B4-BE49-F238E27FC236}">
                <a16:creationId xmlns:a16="http://schemas.microsoft.com/office/drawing/2014/main" xmlns="" id="{00000000-0008-0000-0000-00000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162371</xdr:rowOff>
    </xdr:to>
    <xdr:pic>
      <xdr:nvPicPr>
        <xdr:cNvPr id="13" name="Imagen 12">
          <a:extLst>
            <a:ext uri="{FF2B5EF4-FFF2-40B4-BE49-F238E27FC236}">
              <a16:creationId xmlns:a16="http://schemas.microsoft.com/office/drawing/2014/main" xmlns="" id="{00000000-0008-0000-0000-00000D000000}"/>
            </a:ext>
          </a:extLst>
        </xdr:cNvPr>
        <xdr:cNvPicPr>
          <a:picLocks noChangeAspect="1"/>
        </xdr:cNvPicPr>
      </xdr:nvPicPr>
      <xdr:blipFill>
        <a:blip xmlns:r="http://schemas.openxmlformats.org/officeDocument/2006/relationships" r:embed="rId4"/>
        <a:stretch>
          <a:fillRect/>
        </a:stretch>
      </xdr:blipFill>
      <xdr:spPr>
        <a:xfrm>
          <a:off x="9505950" y="371475"/>
          <a:ext cx="1533526" cy="276671"/>
        </a:xfrm>
        <a:prstGeom prst="rect">
          <a:avLst/>
        </a:prstGeom>
      </xdr:spPr>
    </xdr:pic>
    <xdr:clientData/>
  </xdr:twoCellAnchor>
  <xdr:twoCellAnchor>
    <xdr:from>
      <xdr:col>0</xdr:col>
      <xdr:colOff>28575</xdr:colOff>
      <xdr:row>0</xdr:row>
      <xdr:rowOff>19051</xdr:rowOff>
    </xdr:from>
    <xdr:to>
      <xdr:col>0</xdr:col>
      <xdr:colOff>2409824</xdr:colOff>
      <xdr:row>3</xdr:row>
      <xdr:rowOff>0</xdr:rowOff>
    </xdr:to>
    <xdr:pic>
      <xdr:nvPicPr>
        <xdr:cNvPr id="14" name="18 Imagen" descr="Logo CSJ RGB_01">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15" name="CuadroTexto 4">
          <a:extLst>
            <a:ext uri="{FF2B5EF4-FFF2-40B4-BE49-F238E27FC236}">
              <a16:creationId xmlns:a16="http://schemas.microsoft.com/office/drawing/2014/main" xmlns="" id="{00000000-0008-0000-0000-00000F000000}"/>
            </a:ext>
          </a:extLst>
        </xdr:cNvPr>
        <xdr:cNvSpPr txBox="1"/>
      </xdr:nvSpPr>
      <xdr:spPr>
        <a:xfrm>
          <a:off x="8134350"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3</xdr:row>
      <xdr:rowOff>38100</xdr:rowOff>
    </xdr:to>
    <xdr:grpSp>
      <xdr:nvGrpSpPr>
        <xdr:cNvPr id="16" name="Group 8">
          <a:extLst>
            <a:ext uri="{FF2B5EF4-FFF2-40B4-BE49-F238E27FC236}">
              <a16:creationId xmlns:a16="http://schemas.microsoft.com/office/drawing/2014/main" xmlns="" id="{00000000-0008-0000-0000-000010000000}"/>
            </a:ext>
          </a:extLst>
        </xdr:cNvPr>
        <xdr:cNvGrpSpPr>
          <a:grpSpLocks/>
        </xdr:cNvGrpSpPr>
      </xdr:nvGrpSpPr>
      <xdr:grpSpPr bwMode="auto">
        <a:xfrm>
          <a:off x="8327272" y="446706"/>
          <a:ext cx="2886074" cy="75716"/>
          <a:chOff x="2381" y="720"/>
          <a:chExt cx="3154" cy="65"/>
        </a:xfrm>
      </xdr:grpSpPr>
      <xdr:pic>
        <xdr:nvPicPr>
          <xdr:cNvPr id="17" name="6 Imagen">
            <a:extLst>
              <a:ext uri="{FF2B5EF4-FFF2-40B4-BE49-F238E27FC236}">
                <a16:creationId xmlns:a16="http://schemas.microsoft.com/office/drawing/2014/main" xmlns="" id="{00000000-0008-0000-00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7 Imagen">
            <a:extLst>
              <a:ext uri="{FF2B5EF4-FFF2-40B4-BE49-F238E27FC236}">
                <a16:creationId xmlns:a16="http://schemas.microsoft.com/office/drawing/2014/main" xmlns="" id="{00000000-0008-0000-0000-00001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19" name="Imagen 18">
          <a:extLst>
            <a:ext uri="{FF2B5EF4-FFF2-40B4-BE49-F238E27FC236}">
              <a16:creationId xmlns:a16="http://schemas.microsoft.com/office/drawing/2014/main" xmlns="" id="{00000000-0008-0000-0000-000013000000}"/>
            </a:ext>
          </a:extLst>
        </xdr:cNvPr>
        <xdr:cNvPicPr>
          <a:picLocks noChangeAspect="1"/>
        </xdr:cNvPicPr>
      </xdr:nvPicPr>
      <xdr:blipFill>
        <a:blip xmlns:r="http://schemas.openxmlformats.org/officeDocument/2006/relationships" r:embed="rId4"/>
        <a:stretch>
          <a:fillRect/>
        </a:stretch>
      </xdr:blipFill>
      <xdr:spPr>
        <a:xfrm>
          <a:off x="8315325" y="371475"/>
          <a:ext cx="1533526" cy="2710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742950</xdr:colOff>
      <xdr:row>0</xdr:row>
      <xdr:rowOff>0</xdr:rowOff>
    </xdr:from>
    <xdr:to>
      <xdr:col>0</xdr:col>
      <xdr:colOff>2409825</xdr:colOff>
      <xdr:row>1</xdr:row>
      <xdr:rowOff>161925</xdr:rowOff>
    </xdr:to>
    <xdr:pic>
      <xdr:nvPicPr>
        <xdr:cNvPr id="2" name="18 Imagen" descr="Logo CSJ RGB_01">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2950" y="0"/>
          <a:ext cx="16668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xmlns=""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xmlns="" id="{00000000-0008-0000-0100-000004000000}"/>
            </a:ext>
          </a:extLst>
        </xdr:cNvPr>
        <xdr:cNvGrpSpPr>
          <a:grpSpLocks/>
        </xdr:cNvGrpSpPr>
      </xdr:nvGrpSpPr>
      <xdr:grpSpPr bwMode="auto">
        <a:xfrm>
          <a:off x="7105651" y="447675"/>
          <a:ext cx="2886074" cy="19050"/>
          <a:chOff x="2381" y="720"/>
          <a:chExt cx="3154" cy="65"/>
        </a:xfrm>
      </xdr:grpSpPr>
      <xdr:pic>
        <xdr:nvPicPr>
          <xdr:cNvPr id="5" name="6 Imagen">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5</xdr:col>
      <xdr:colOff>2800350</xdr:colOff>
      <xdr:row>2</xdr:row>
      <xdr:rowOff>147229</xdr:rowOff>
    </xdr:to>
    <xdr:pic>
      <xdr:nvPicPr>
        <xdr:cNvPr id="7" name="Imagen 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1109382</xdr:colOff>
      <xdr:row>2</xdr:row>
      <xdr:rowOff>95250</xdr:rowOff>
    </xdr:to>
    <xdr:pic>
      <xdr:nvPicPr>
        <xdr:cNvPr id="2" name="18 Imagen" descr="Logo CSJ RGB_01">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23764" cy="700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212912</xdr:colOff>
      <xdr:row>0</xdr:row>
      <xdr:rowOff>0</xdr:rowOff>
    </xdr:from>
    <xdr:to>
      <xdr:col>20</xdr:col>
      <xdr:colOff>974912</xdr:colOff>
      <xdr:row>2</xdr:row>
      <xdr:rowOff>17317</xdr:rowOff>
    </xdr:to>
    <xdr:sp macro="" textlink="">
      <xdr:nvSpPr>
        <xdr:cNvPr id="3" name="CuadroTexto 4">
          <a:extLst>
            <a:ext uri="{FF2B5EF4-FFF2-40B4-BE49-F238E27FC236}">
              <a16:creationId xmlns:a16="http://schemas.microsoft.com/office/drawing/2014/main" xmlns="" id="{00000000-0008-0000-0200-000003000000}"/>
            </a:ext>
          </a:extLst>
        </xdr:cNvPr>
        <xdr:cNvSpPr txBox="1"/>
      </xdr:nvSpPr>
      <xdr:spPr>
        <a:xfrm>
          <a:off x="38458588" y="0"/>
          <a:ext cx="2308412" cy="62243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1606826</xdr:colOff>
      <xdr:row>1</xdr:row>
      <xdr:rowOff>277223</xdr:rowOff>
    </xdr:from>
    <xdr:to>
      <xdr:col>21</xdr:col>
      <xdr:colOff>538370</xdr:colOff>
      <xdr:row>2</xdr:row>
      <xdr:rowOff>176369</xdr:rowOff>
    </xdr:to>
    <xdr:grpSp>
      <xdr:nvGrpSpPr>
        <xdr:cNvPr id="4" name="Group 8">
          <a:extLst>
            <a:ext uri="{FF2B5EF4-FFF2-40B4-BE49-F238E27FC236}">
              <a16:creationId xmlns:a16="http://schemas.microsoft.com/office/drawing/2014/main" xmlns="" id="{00000000-0008-0000-0200-000004000000}"/>
            </a:ext>
          </a:extLst>
        </xdr:cNvPr>
        <xdr:cNvGrpSpPr>
          <a:grpSpLocks/>
        </xdr:cNvGrpSpPr>
      </xdr:nvGrpSpPr>
      <xdr:grpSpPr bwMode="auto">
        <a:xfrm>
          <a:off x="35246338" y="579235"/>
          <a:ext cx="5912672" cy="201158"/>
          <a:chOff x="2381" y="720"/>
          <a:chExt cx="3154" cy="65"/>
        </a:xfrm>
      </xdr:grpSpPr>
      <xdr:pic>
        <xdr:nvPicPr>
          <xdr:cNvPr id="5" name="6 Imagen">
            <a:extLst>
              <a:ext uri="{FF2B5EF4-FFF2-40B4-BE49-F238E27FC236}">
                <a16:creationId xmlns:a16="http://schemas.microsoft.com/office/drawing/2014/main" xmlns=""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2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18</xdr:col>
      <xdr:colOff>357249</xdr:colOff>
      <xdr:row>1</xdr:row>
      <xdr:rowOff>210581</xdr:rowOff>
    </xdr:from>
    <xdr:to>
      <xdr:col>20</xdr:col>
      <xdr:colOff>499950</xdr:colOff>
      <xdr:row>2</xdr:row>
      <xdr:rowOff>261745</xdr:rowOff>
    </xdr:to>
    <xdr:pic>
      <xdr:nvPicPr>
        <xdr:cNvPr id="7" name="Imagen 6">
          <a:extLst>
            <a:ext uri="{FF2B5EF4-FFF2-40B4-BE49-F238E27FC236}">
              <a16:creationId xmlns:a16="http://schemas.microsoft.com/office/drawing/2014/main" xmlns="" id="{00000000-0008-0000-0200-000007000000}"/>
            </a:ext>
          </a:extLst>
        </xdr:cNvPr>
        <xdr:cNvPicPr>
          <a:picLocks noChangeAspect="1"/>
        </xdr:cNvPicPr>
      </xdr:nvPicPr>
      <xdr:blipFill>
        <a:blip xmlns:r="http://schemas.openxmlformats.org/officeDocument/2006/relationships" r:embed="rId4"/>
        <a:stretch>
          <a:fillRect/>
        </a:stretch>
      </xdr:blipFill>
      <xdr:spPr>
        <a:xfrm>
          <a:off x="38602925" y="513140"/>
          <a:ext cx="2058206" cy="3537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1109382</xdr:colOff>
      <xdr:row>2</xdr:row>
      <xdr:rowOff>95250</xdr:rowOff>
    </xdr:to>
    <xdr:pic>
      <xdr:nvPicPr>
        <xdr:cNvPr id="2" name="18 Imagen" descr="Logo CSJ RGB_01">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1928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0</xdr:colOff>
      <xdr:row>0</xdr:row>
      <xdr:rowOff>0</xdr:rowOff>
    </xdr:from>
    <xdr:to>
      <xdr:col>17</xdr:col>
      <xdr:colOff>0</xdr:colOff>
      <xdr:row>2</xdr:row>
      <xdr:rowOff>17317</xdr:rowOff>
    </xdr:to>
    <xdr:sp macro="" textlink="">
      <xdr:nvSpPr>
        <xdr:cNvPr id="3" name="CuadroTexto 4">
          <a:extLst>
            <a:ext uri="{FF2B5EF4-FFF2-40B4-BE49-F238E27FC236}">
              <a16:creationId xmlns:a16="http://schemas.microsoft.com/office/drawing/2014/main" xmlns="" id="{00000000-0008-0000-0300-000003000000}"/>
            </a:ext>
          </a:extLst>
        </xdr:cNvPr>
        <xdr:cNvSpPr txBox="1"/>
      </xdr:nvSpPr>
      <xdr:spPr>
        <a:xfrm>
          <a:off x="37760462" y="0"/>
          <a:ext cx="2390775"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14</xdr:col>
      <xdr:colOff>1606826</xdr:colOff>
      <xdr:row>1</xdr:row>
      <xdr:rowOff>277223</xdr:rowOff>
    </xdr:from>
    <xdr:to>
      <xdr:col>17</xdr:col>
      <xdr:colOff>538370</xdr:colOff>
      <xdr:row>2</xdr:row>
      <xdr:rowOff>176369</xdr:rowOff>
    </xdr:to>
    <xdr:grpSp>
      <xdr:nvGrpSpPr>
        <xdr:cNvPr id="4" name="Group 8">
          <a:extLst>
            <a:ext uri="{FF2B5EF4-FFF2-40B4-BE49-F238E27FC236}">
              <a16:creationId xmlns:a16="http://schemas.microsoft.com/office/drawing/2014/main" xmlns="" id="{00000000-0008-0000-0300-000004000000}"/>
            </a:ext>
          </a:extLst>
        </xdr:cNvPr>
        <xdr:cNvGrpSpPr>
          <a:grpSpLocks/>
        </xdr:cNvGrpSpPr>
      </xdr:nvGrpSpPr>
      <xdr:grpSpPr bwMode="auto">
        <a:xfrm>
          <a:off x="35837295" y="586786"/>
          <a:ext cx="3777388" cy="208708"/>
          <a:chOff x="2381" y="720"/>
          <a:chExt cx="3154" cy="65"/>
        </a:xfrm>
      </xdr:grpSpPr>
      <xdr:pic>
        <xdr:nvPicPr>
          <xdr:cNvPr id="5" name="6 Imagen">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3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16</xdr:col>
      <xdr:colOff>0</xdr:colOff>
      <xdr:row>1</xdr:row>
      <xdr:rowOff>210581</xdr:rowOff>
    </xdr:from>
    <xdr:to>
      <xdr:col>17</xdr:col>
      <xdr:colOff>199851</xdr:colOff>
      <xdr:row>2</xdr:row>
      <xdr:rowOff>261745</xdr:rowOff>
    </xdr:to>
    <xdr:pic>
      <xdr:nvPicPr>
        <xdr:cNvPr id="7" name="Imagen 6">
          <a:extLst>
            <a:ext uri="{FF2B5EF4-FFF2-40B4-BE49-F238E27FC236}">
              <a16:creationId xmlns:a16="http://schemas.microsoft.com/office/drawing/2014/main" xmlns="" id="{00000000-0008-0000-0300-000007000000}"/>
            </a:ext>
          </a:extLst>
        </xdr:cNvPr>
        <xdr:cNvPicPr>
          <a:picLocks noChangeAspect="1"/>
        </xdr:cNvPicPr>
      </xdr:nvPicPr>
      <xdr:blipFill>
        <a:blip xmlns:r="http://schemas.openxmlformats.org/officeDocument/2006/relationships" r:embed="rId4"/>
        <a:stretch>
          <a:fillRect/>
        </a:stretch>
      </xdr:blipFill>
      <xdr:spPr>
        <a:xfrm>
          <a:off x="37904799" y="515381"/>
          <a:ext cx="2057226" cy="35596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1109382</xdr:colOff>
      <xdr:row>2</xdr:row>
      <xdr:rowOff>95250</xdr:rowOff>
    </xdr:to>
    <xdr:pic>
      <xdr:nvPicPr>
        <xdr:cNvPr id="2" name="18 Imagen" descr="Logo CSJ RGB_01">
          <a:extLst>
            <a:ext uri="{FF2B5EF4-FFF2-40B4-BE49-F238E27FC236}">
              <a16:creationId xmlns:a16="http://schemas.microsoft.com/office/drawing/2014/main" xmlns=""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1928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0</xdr:colOff>
      <xdr:row>0</xdr:row>
      <xdr:rowOff>0</xdr:rowOff>
    </xdr:from>
    <xdr:to>
      <xdr:col>17</xdr:col>
      <xdr:colOff>0</xdr:colOff>
      <xdr:row>2</xdr:row>
      <xdr:rowOff>17317</xdr:rowOff>
    </xdr:to>
    <xdr:sp macro="" textlink="">
      <xdr:nvSpPr>
        <xdr:cNvPr id="3" name="CuadroTexto 4">
          <a:extLst>
            <a:ext uri="{FF2B5EF4-FFF2-40B4-BE49-F238E27FC236}">
              <a16:creationId xmlns:a16="http://schemas.microsoft.com/office/drawing/2014/main" xmlns="" id="{00000000-0008-0000-0400-000003000000}"/>
            </a:ext>
          </a:extLst>
        </xdr:cNvPr>
        <xdr:cNvSpPr txBox="1"/>
      </xdr:nvSpPr>
      <xdr:spPr>
        <a:xfrm>
          <a:off x="36509325" y="0"/>
          <a:ext cx="1857375"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14</xdr:col>
      <xdr:colOff>1606826</xdr:colOff>
      <xdr:row>1</xdr:row>
      <xdr:rowOff>277223</xdr:rowOff>
    </xdr:from>
    <xdr:to>
      <xdr:col>17</xdr:col>
      <xdr:colOff>538370</xdr:colOff>
      <xdr:row>2</xdr:row>
      <xdr:rowOff>176369</xdr:rowOff>
    </xdr:to>
    <xdr:grpSp>
      <xdr:nvGrpSpPr>
        <xdr:cNvPr id="4" name="Group 8">
          <a:extLst>
            <a:ext uri="{FF2B5EF4-FFF2-40B4-BE49-F238E27FC236}">
              <a16:creationId xmlns:a16="http://schemas.microsoft.com/office/drawing/2014/main" xmlns="" id="{00000000-0008-0000-0400-000004000000}"/>
            </a:ext>
          </a:extLst>
        </xdr:cNvPr>
        <xdr:cNvGrpSpPr>
          <a:grpSpLocks/>
        </xdr:cNvGrpSpPr>
      </xdr:nvGrpSpPr>
      <xdr:grpSpPr bwMode="auto">
        <a:xfrm>
          <a:off x="35155993" y="584140"/>
          <a:ext cx="3778710" cy="206062"/>
          <a:chOff x="2381" y="720"/>
          <a:chExt cx="3154" cy="65"/>
        </a:xfrm>
      </xdr:grpSpPr>
      <xdr:pic>
        <xdr:nvPicPr>
          <xdr:cNvPr id="5" name="6 Imagen">
            <a:extLst>
              <a:ext uri="{FF2B5EF4-FFF2-40B4-BE49-F238E27FC236}">
                <a16:creationId xmlns:a16="http://schemas.microsoft.com/office/drawing/2014/main" xmlns="" id="{00000000-0008-0000-04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4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16</xdr:col>
      <xdr:colOff>0</xdr:colOff>
      <xdr:row>1</xdr:row>
      <xdr:rowOff>210581</xdr:rowOff>
    </xdr:from>
    <xdr:to>
      <xdr:col>17</xdr:col>
      <xdr:colOff>199851</xdr:colOff>
      <xdr:row>2</xdr:row>
      <xdr:rowOff>261745</xdr:rowOff>
    </xdr:to>
    <xdr:pic>
      <xdr:nvPicPr>
        <xdr:cNvPr id="7" name="Imagen 6">
          <a:extLst>
            <a:ext uri="{FF2B5EF4-FFF2-40B4-BE49-F238E27FC236}">
              <a16:creationId xmlns:a16="http://schemas.microsoft.com/office/drawing/2014/main" xmlns="" id="{00000000-0008-0000-0400-000007000000}"/>
            </a:ext>
          </a:extLst>
        </xdr:cNvPr>
        <xdr:cNvPicPr>
          <a:picLocks noChangeAspect="1"/>
        </xdr:cNvPicPr>
      </xdr:nvPicPr>
      <xdr:blipFill>
        <a:blip xmlns:r="http://schemas.openxmlformats.org/officeDocument/2006/relationships" r:embed="rId4"/>
        <a:stretch>
          <a:fillRect/>
        </a:stretch>
      </xdr:blipFill>
      <xdr:spPr>
        <a:xfrm>
          <a:off x="36509325" y="515381"/>
          <a:ext cx="2057226" cy="35596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1109382</xdr:colOff>
      <xdr:row>2</xdr:row>
      <xdr:rowOff>95250</xdr:rowOff>
    </xdr:to>
    <xdr:pic>
      <xdr:nvPicPr>
        <xdr:cNvPr id="2" name="18 Imagen" descr="Logo CSJ RGB_01">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1928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0</xdr:colOff>
      <xdr:row>0</xdr:row>
      <xdr:rowOff>0</xdr:rowOff>
    </xdr:from>
    <xdr:to>
      <xdr:col>17</xdr:col>
      <xdr:colOff>0</xdr:colOff>
      <xdr:row>2</xdr:row>
      <xdr:rowOff>17317</xdr:rowOff>
    </xdr:to>
    <xdr:sp macro="" textlink="">
      <xdr:nvSpPr>
        <xdr:cNvPr id="3" name="CuadroTexto 4">
          <a:extLst>
            <a:ext uri="{FF2B5EF4-FFF2-40B4-BE49-F238E27FC236}">
              <a16:creationId xmlns:a16="http://schemas.microsoft.com/office/drawing/2014/main" xmlns="" id="{00000000-0008-0000-0500-000003000000}"/>
            </a:ext>
          </a:extLst>
        </xdr:cNvPr>
        <xdr:cNvSpPr txBox="1"/>
      </xdr:nvSpPr>
      <xdr:spPr>
        <a:xfrm>
          <a:off x="36509325" y="0"/>
          <a:ext cx="1857375"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14</xdr:col>
      <xdr:colOff>1606826</xdr:colOff>
      <xdr:row>1</xdr:row>
      <xdr:rowOff>277223</xdr:rowOff>
    </xdr:from>
    <xdr:to>
      <xdr:col>17</xdr:col>
      <xdr:colOff>538370</xdr:colOff>
      <xdr:row>2</xdr:row>
      <xdr:rowOff>176369</xdr:rowOff>
    </xdr:to>
    <xdr:grpSp>
      <xdr:nvGrpSpPr>
        <xdr:cNvPr id="4" name="Group 8">
          <a:extLst>
            <a:ext uri="{FF2B5EF4-FFF2-40B4-BE49-F238E27FC236}">
              <a16:creationId xmlns:a16="http://schemas.microsoft.com/office/drawing/2014/main" xmlns="" id="{00000000-0008-0000-0500-000004000000}"/>
            </a:ext>
          </a:extLst>
        </xdr:cNvPr>
        <xdr:cNvGrpSpPr>
          <a:grpSpLocks/>
        </xdr:cNvGrpSpPr>
      </xdr:nvGrpSpPr>
      <xdr:grpSpPr bwMode="auto">
        <a:xfrm>
          <a:off x="35392561" y="579782"/>
          <a:ext cx="3772485" cy="201705"/>
          <a:chOff x="2381" y="720"/>
          <a:chExt cx="3154" cy="65"/>
        </a:xfrm>
      </xdr:grpSpPr>
      <xdr:pic>
        <xdr:nvPicPr>
          <xdr:cNvPr id="5" name="6 Imagen">
            <a:extLst>
              <a:ext uri="{FF2B5EF4-FFF2-40B4-BE49-F238E27FC236}">
                <a16:creationId xmlns:a16="http://schemas.microsoft.com/office/drawing/2014/main" xmlns="" id="{00000000-0008-0000-05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5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16</xdr:col>
      <xdr:colOff>0</xdr:colOff>
      <xdr:row>1</xdr:row>
      <xdr:rowOff>210581</xdr:rowOff>
    </xdr:from>
    <xdr:to>
      <xdr:col>17</xdr:col>
      <xdr:colOff>199851</xdr:colOff>
      <xdr:row>2</xdr:row>
      <xdr:rowOff>261745</xdr:rowOff>
    </xdr:to>
    <xdr:pic>
      <xdr:nvPicPr>
        <xdr:cNvPr id="7" name="Imagen 6">
          <a:extLst>
            <a:ext uri="{FF2B5EF4-FFF2-40B4-BE49-F238E27FC236}">
              <a16:creationId xmlns:a16="http://schemas.microsoft.com/office/drawing/2014/main" xmlns="" id="{00000000-0008-0000-0500-000007000000}"/>
            </a:ext>
          </a:extLst>
        </xdr:cNvPr>
        <xdr:cNvPicPr>
          <a:picLocks noChangeAspect="1"/>
        </xdr:cNvPicPr>
      </xdr:nvPicPr>
      <xdr:blipFill>
        <a:blip xmlns:r="http://schemas.openxmlformats.org/officeDocument/2006/relationships" r:embed="rId4"/>
        <a:stretch>
          <a:fillRect/>
        </a:stretch>
      </xdr:blipFill>
      <xdr:spPr>
        <a:xfrm>
          <a:off x="36509325" y="515381"/>
          <a:ext cx="2057226" cy="35596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1109382</xdr:colOff>
      <xdr:row>2</xdr:row>
      <xdr:rowOff>95250</xdr:rowOff>
    </xdr:to>
    <xdr:pic>
      <xdr:nvPicPr>
        <xdr:cNvPr id="2" name="18 Imagen" descr="Logo CSJ RGB_01">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19282"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0</xdr:colOff>
      <xdr:row>0</xdr:row>
      <xdr:rowOff>0</xdr:rowOff>
    </xdr:from>
    <xdr:to>
      <xdr:col>17</xdr:col>
      <xdr:colOff>0</xdr:colOff>
      <xdr:row>2</xdr:row>
      <xdr:rowOff>17317</xdr:rowOff>
    </xdr:to>
    <xdr:sp macro="" textlink="">
      <xdr:nvSpPr>
        <xdr:cNvPr id="3" name="CuadroTexto 4">
          <a:extLst>
            <a:ext uri="{FF2B5EF4-FFF2-40B4-BE49-F238E27FC236}">
              <a16:creationId xmlns:a16="http://schemas.microsoft.com/office/drawing/2014/main" xmlns="" id="{00000000-0008-0000-0600-000003000000}"/>
            </a:ext>
          </a:extLst>
        </xdr:cNvPr>
        <xdr:cNvSpPr txBox="1"/>
      </xdr:nvSpPr>
      <xdr:spPr>
        <a:xfrm>
          <a:off x="36509325" y="0"/>
          <a:ext cx="1857375" cy="62691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14</xdr:col>
      <xdr:colOff>1606826</xdr:colOff>
      <xdr:row>1</xdr:row>
      <xdr:rowOff>277223</xdr:rowOff>
    </xdr:from>
    <xdr:to>
      <xdr:col>17</xdr:col>
      <xdr:colOff>538370</xdr:colOff>
      <xdr:row>2</xdr:row>
      <xdr:rowOff>176369</xdr:rowOff>
    </xdr:to>
    <xdr:grpSp>
      <xdr:nvGrpSpPr>
        <xdr:cNvPr id="4" name="Group 8">
          <a:extLst>
            <a:ext uri="{FF2B5EF4-FFF2-40B4-BE49-F238E27FC236}">
              <a16:creationId xmlns:a16="http://schemas.microsoft.com/office/drawing/2014/main" xmlns="" id="{00000000-0008-0000-0600-000004000000}"/>
            </a:ext>
          </a:extLst>
        </xdr:cNvPr>
        <xdr:cNvGrpSpPr>
          <a:grpSpLocks/>
        </xdr:cNvGrpSpPr>
      </xdr:nvGrpSpPr>
      <xdr:grpSpPr bwMode="auto">
        <a:xfrm>
          <a:off x="35813482" y="586786"/>
          <a:ext cx="3777388" cy="208708"/>
          <a:chOff x="2381" y="720"/>
          <a:chExt cx="3154" cy="65"/>
        </a:xfrm>
      </xdr:grpSpPr>
      <xdr:pic>
        <xdr:nvPicPr>
          <xdr:cNvPr id="5" name="6 Imagen">
            <a:extLst>
              <a:ext uri="{FF2B5EF4-FFF2-40B4-BE49-F238E27FC236}">
                <a16:creationId xmlns:a16="http://schemas.microsoft.com/office/drawing/2014/main" xmlns="" id="{00000000-0008-0000-06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6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16</xdr:col>
      <xdr:colOff>0</xdr:colOff>
      <xdr:row>1</xdr:row>
      <xdr:rowOff>210581</xdr:rowOff>
    </xdr:from>
    <xdr:to>
      <xdr:col>17</xdr:col>
      <xdr:colOff>199851</xdr:colOff>
      <xdr:row>2</xdr:row>
      <xdr:rowOff>261745</xdr:rowOff>
    </xdr:to>
    <xdr:pic>
      <xdr:nvPicPr>
        <xdr:cNvPr id="7" name="Imagen 6">
          <a:extLst>
            <a:ext uri="{FF2B5EF4-FFF2-40B4-BE49-F238E27FC236}">
              <a16:creationId xmlns:a16="http://schemas.microsoft.com/office/drawing/2014/main" xmlns="" id="{00000000-0008-0000-0600-000007000000}"/>
            </a:ext>
          </a:extLst>
        </xdr:cNvPr>
        <xdr:cNvPicPr>
          <a:picLocks noChangeAspect="1"/>
        </xdr:cNvPicPr>
      </xdr:nvPicPr>
      <xdr:blipFill>
        <a:blip xmlns:r="http://schemas.openxmlformats.org/officeDocument/2006/relationships" r:embed="rId4"/>
        <a:stretch>
          <a:fillRect/>
        </a:stretch>
      </xdr:blipFill>
      <xdr:spPr>
        <a:xfrm>
          <a:off x="36509325" y="515381"/>
          <a:ext cx="2057226" cy="3559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SS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3" Type="http://schemas.openxmlformats.org/officeDocument/2006/relationships/hyperlink" Target="https://forms.office.com/Pages/DesignPage.aspx?auth_pvr=OrgId&amp;auth_upn=mzabaler%40cendoj.ramajudicial.gov.co&amp;lang=es-ES&amp;origin=OfficeDotCom&amp;route=Start" TargetMode="External"/><Relationship Id="rId18" Type="http://schemas.openxmlformats.org/officeDocument/2006/relationships/hyperlink" Target="MEJORAMIENTO%20INFRAESTRUCTURA\ACTA%20DE%20ENTREGA%20INMUEBLE%20DE%20DIBULLA.pdf" TargetMode="External"/><Relationship Id="rId26" Type="http://schemas.openxmlformats.org/officeDocument/2006/relationships/hyperlink" Target="SST\Evidencias\43\Primer%20Trimestre" TargetMode="External"/><Relationship Id="rId3" Type="http://schemas.openxmlformats.org/officeDocument/2006/relationships/hyperlink" Target="GESTION%20TECNOL&#210;GICA\EVIDENCIAS\PRIMER%20TRIMESTRE%202021\Inventario%20de%20Salas%20de%20Audiencias\INVENTARIO%20DE%20SALAS%20DE%20AUDIENCIA%20MUNICIPIO%20LA%20GUAJIRA.xlsx" TargetMode="External"/><Relationship Id="rId21" Type="http://schemas.openxmlformats.org/officeDocument/2006/relationships/hyperlink" Target="GESTION%20HUMANA\2021\FORMATOS%20DE%20INGRESO%20RAMA%20JUDICIAL" TargetMode="External"/><Relationship Id="rId7" Type="http://schemas.openxmlformats.org/officeDocument/2006/relationships/hyperlink" Target="MEJORAMIENTO%20INFRAESTRUCTURA\CONTRATO%20VOZ%20Y%20DATOS%20PALACIO%20RIOHACHA%20LP-CR-01-2020%20FIRMADO.pdf" TargetMode="External"/><Relationship Id="rId12" Type="http://schemas.openxmlformats.org/officeDocument/2006/relationships/hyperlink" Target="https://forms.office.com/Pages/DesignPage.aspx?auth_pvr=OrgId&amp;auth_upn=mzabaler%40cendoj.ramajudicial.gov.co&amp;lang=es-ES&amp;origin=OfficeDotCom&amp;route=Start" TargetMode="External"/><Relationship Id="rId17" Type="http://schemas.openxmlformats.org/officeDocument/2006/relationships/hyperlink" Target="ACUERDO%20DONACION%20ALBANIA%20008%20DEL%2025%20DE%20AGOSTO%20DEL%202021%20(2).pdf" TargetMode="External"/><Relationship Id="rId25" Type="http://schemas.openxmlformats.org/officeDocument/2006/relationships/hyperlink" Target="GESTION%20HUMANA\2021\PLAN%20DE%20ACCION\PQRS\Consolidado%20de%20Quejas%20y%20Reclamos%20ENERO%20A%20MARZO%202021.xlsx" TargetMode="External"/><Relationship Id="rId33" Type="http://schemas.openxmlformats.org/officeDocument/2006/relationships/drawing" Target="../drawings/drawing4.xml"/><Relationship Id="rId2" Type="http://schemas.openxmlformats.org/officeDocument/2006/relationships/hyperlink" Target="GESTION%20TECNOL&#210;GICA\EVIDENCIAS\PRIMER%20TRIMESTRE%202021\1.%20Reporte%20a%20Proveedores%20y%20responsables%20de%20plataformas%20y%20Aplicativos%202.%20Informe%20Test%20de%20Velocidad" TargetMode="External"/><Relationship Id="rId16" Type="http://schemas.openxmlformats.org/officeDocument/2006/relationships/hyperlink" Target="OFICIOS%20DIRIGIDOS%20A%20LOS%20ALCALDES%20(DONACION%20DE%20LOTE%20PARA%20SEDE%20JUDICIAL)%20(1).pdf" TargetMode="External"/><Relationship Id="rId20" Type="http://schemas.openxmlformats.org/officeDocument/2006/relationships/hyperlink" Target="GESTION%20HUMANA\2021\PLAN%20DE%20ACCION\HOJAS%20DE%20VIDA\LISTADO%20HOJAS%20DE%20VIDA%20ACTUALIZADAS%20a%20JUNIO%202021.xlsx" TargetMode="External"/><Relationship Id="rId29" Type="http://schemas.openxmlformats.org/officeDocument/2006/relationships/hyperlink" Target="SST\Evidencias\46\Primer%20Trimestre" TargetMode="External"/><Relationship Id="rId1" Type="http://schemas.openxmlformats.org/officeDocument/2006/relationships/hyperlink" Target="ADQUISICI&#210;N%20DE%20BYS\PLAN%20ANUAL%20DE%20ADQUISICIONES%20Y%20GESTION%20CONTRACTUAL\seguimiento%20ejecuci&#243;n%20contractual.xlsx" TargetMode="External"/><Relationship Id="rId6" Type="http://schemas.openxmlformats.org/officeDocument/2006/relationships/hyperlink" Target="GESTION%20TECNOL&#210;GICA\EVIDENCIAS\PRIMER%20TRIMESTRE%202021\Inventario%20de%20equipos%20tecnol&#243;gicos%20-%20Informe%20de%20Necesidades%20Tecnol&#243;gicas" TargetMode="External"/><Relationship Id="rId11" Type="http://schemas.openxmlformats.org/officeDocument/2006/relationships/hyperlink" Target="Acta%20reuni&#243;n%2027%20de%20enero%202021%20Riohacha%20Dise&#241;os%20Bloque%20Anexo%20Palacio%20de%20Justicia.pdf" TargetMode="External"/><Relationship Id="rId24" Type="http://schemas.openxmlformats.org/officeDocument/2006/relationships/hyperlink" Target="GESTION%20HUMANA\2021\PLAN%20DE%20ACCION\NOMINA" TargetMode="External"/><Relationship Id="rId32" Type="http://schemas.openxmlformats.org/officeDocument/2006/relationships/printerSettings" Target="../printerSettings/printerSettings4.bin"/><Relationship Id="rId5" Type="http://schemas.openxmlformats.org/officeDocument/2006/relationships/hyperlink" Target="GESTION%20TECNOL&#210;GICA\EVIDENCIAS\PRIMER%20TRIMESTRE%202021\Informes%20de%20avance%20de%20digitalizac&#243;n%20de%20expedientes" TargetMode="External"/><Relationship Id="rId15" Type="http://schemas.openxmlformats.org/officeDocument/2006/relationships/hyperlink" Target="https://www.secop.gov.co/CO1BusinessLine/Tendering/BuyerWorkArea/Index?DocUniqueIdentifier=CO1.BDOS.2141094" TargetMode="External"/><Relationship Id="rId23" Type="http://schemas.openxmlformats.org/officeDocument/2006/relationships/hyperlink" Target="GESTION%20HUMANA\2021\ESTUDIO%20PLANTA" TargetMode="External"/><Relationship Id="rId28" Type="http://schemas.openxmlformats.org/officeDocument/2006/relationships/hyperlink" Target="SST\Evidencias\45\Primer%20Trimestre" TargetMode="External"/><Relationship Id="rId10" Type="http://schemas.openxmlformats.org/officeDocument/2006/relationships/hyperlink" Target="EXCEL%20PLANTA%20PERSONAL%20POR%20SEDE,%20DESPACHO%20Y%20GENERO%20(1).xlsx" TargetMode="External"/><Relationship Id="rId19" Type="http://schemas.openxmlformats.org/officeDocument/2006/relationships/hyperlink" Target="GESTION%20HUMANA\2021\ACUERDOS%20DE%20REQUISITOS%20Y%20FUNCIONES" TargetMode="External"/><Relationship Id="rId31" Type="http://schemas.openxmlformats.org/officeDocument/2006/relationships/hyperlink" Target="GESTION%20DOCUMENTAL\1%20TRIMESTRE%202021" TargetMode="External"/><Relationship Id="rId4" Type="http://schemas.openxmlformats.org/officeDocument/2006/relationships/hyperlink" Target="GESTION%20TECNOL&#210;GICA\EVIDENCIAS\PRIMER%20TRIMESTRE%202021\Planilla%20de%20seguimiento%20en%20excel\SOLICITUDES%20ATENDIDAS%20.xlsx" TargetMode="External"/><Relationship Id="rId9" Type="http://schemas.openxmlformats.org/officeDocument/2006/relationships/hyperlink" Target="RESOLUCIONES%20COMISION%20DE%20SERVICIOS%20-2021-Dra.%20MARIA%20JOSE%20ZABALETA%20RAMOS.pdf" TargetMode="External"/><Relationship Id="rId14" Type="http://schemas.openxmlformats.org/officeDocument/2006/relationships/hyperlink" Target="https://www.secop.gov.co/CO1BusinessLine/Tendering/BuyerWorkArea/Index?DocUniqueIdentifier=CO1.BDOS.2141094" TargetMode="External"/><Relationship Id="rId22" Type="http://schemas.openxmlformats.org/officeDocument/2006/relationships/hyperlink" Target="GESTION%20HUMANA\2021\DIAGNISTO%20DE%20COMPETENCIA" TargetMode="External"/><Relationship Id="rId27" Type="http://schemas.openxmlformats.org/officeDocument/2006/relationships/hyperlink" Target="SST\Evidencias\44\Primer%20trimestre" TargetMode="External"/><Relationship Id="rId30" Type="http://schemas.openxmlformats.org/officeDocument/2006/relationships/hyperlink" Target="SST\Evidencias\47\Primer%20Trimestre" TargetMode="External"/><Relationship Id="rId8" Type="http://schemas.openxmlformats.org/officeDocument/2006/relationships/hyperlink" Target="31.08.2021%20QUEJAS%20Y%20RECLAMOS%20%202021%20infraestructura.xlsx"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forms.office.com/Pages/DesignPage.aspx?auth_pvr=OrgId&amp;auth_upn=mzabaler%40cendoj.ramajudicial.gov.co&amp;lang=es-ES&amp;origin=OfficeDotCom&amp;route=Start" TargetMode="External"/><Relationship Id="rId18" Type="http://schemas.openxmlformats.org/officeDocument/2006/relationships/hyperlink" Target="MEJORAMIENTO%20INFRAESTRUCTURA\ACTA%20DE%20ENTREGA%20INMUEBLE%20DE%20DIBULLA.pdf" TargetMode="External"/><Relationship Id="rId26" Type="http://schemas.openxmlformats.org/officeDocument/2006/relationships/hyperlink" Target="SST\Evidencias\43\Segundo%20Trimestre" TargetMode="External"/><Relationship Id="rId3" Type="http://schemas.openxmlformats.org/officeDocument/2006/relationships/hyperlink" Target="GESTION%20TECNOL&#210;GICA\EVIDENCIAS\SEGUNDO%20TRIMESTRE%202021\Inventario%20de%20Salas%20de%20Audiencias\INVENTARIO%20DE%20SALAS%20DE%20AUDIENCIA%20MUNICIPIO%20LA%20GUAJIRA.xlsx" TargetMode="External"/><Relationship Id="rId21" Type="http://schemas.openxmlformats.org/officeDocument/2006/relationships/hyperlink" Target="GESTION%20HUMANA\2021\PLAN%20DE%20ACCION\HOJAS%20DE%20VIDA\LISTADO%20HOJAS%20DE%20VIDA%20ACTUALIZADAS%20a%20JUNIO%202021.xlsx" TargetMode="External"/><Relationship Id="rId7" Type="http://schemas.openxmlformats.org/officeDocument/2006/relationships/hyperlink" Target="MEJORAMIENTO%20INFRAESTRUCTURA\CONTRATO%20VOZ%20Y%20DATOS%20PALACIO%20RIOHACHA%20LP-CR-01-2020%20FIRMADO.pdf" TargetMode="External"/><Relationship Id="rId12" Type="http://schemas.openxmlformats.org/officeDocument/2006/relationships/hyperlink" Target="https://forms.office.com/Pages/DesignPage.aspx?auth_pvr=OrgId&amp;auth_upn=mzabaler%40cendoj.ramajudicial.gov.co&amp;lang=es-ES&amp;origin=OfficeDotCom&amp;route=Start" TargetMode="External"/><Relationship Id="rId17" Type="http://schemas.openxmlformats.org/officeDocument/2006/relationships/hyperlink" Target="ACUERDO%20DONACION%20ALBANIA%20008%20DEL%2025%20DE%20AGOSTO%20DEL%202021%20(2).pdf" TargetMode="External"/><Relationship Id="rId25" Type="http://schemas.openxmlformats.org/officeDocument/2006/relationships/hyperlink" Target="GESTION%20HUMANA\2021\ESTUDIO%20PLANTA" TargetMode="External"/><Relationship Id="rId33" Type="http://schemas.openxmlformats.org/officeDocument/2006/relationships/drawing" Target="../drawings/drawing5.xml"/><Relationship Id="rId2" Type="http://schemas.openxmlformats.org/officeDocument/2006/relationships/hyperlink" Target="GESTION%20TECNOL&#210;GICA\EVIDENCIAS\SEGUNDO%20TRIMESTRE%202021\1.%20Reporte%20a%20Proveedores%20y%20responsables%20de%20plataformas%20y%20Aplicativos%202.%20Informe%20Test%20de%20Velocidad" TargetMode="External"/><Relationship Id="rId16" Type="http://schemas.openxmlformats.org/officeDocument/2006/relationships/hyperlink" Target="OFICIOS%20DIRIGIDOS%20A%20LOS%20ALCALDES%20(DONACION%20DE%20LOTE%20PARA%20SEDE%20JUDICIAL)%20(1).pdf" TargetMode="External"/><Relationship Id="rId20" Type="http://schemas.openxmlformats.org/officeDocument/2006/relationships/hyperlink" Target="GESTION%20HUMANA\2021\ACUERDOS%20DE%20REQUISITOS%20Y%20FUNCIONES" TargetMode="External"/><Relationship Id="rId29" Type="http://schemas.openxmlformats.org/officeDocument/2006/relationships/hyperlink" Target="SST\Evidencias\46\Segundo%20trimestre" TargetMode="External"/><Relationship Id="rId1" Type="http://schemas.openxmlformats.org/officeDocument/2006/relationships/hyperlink" Target="ADQUISICI&#210;N%20DE%20BYS\PLAN%20ANUAL%20DE%20ADQUISICIONES%20Y%20GESTION%20CONTRACTUAL\seguimiento%20ejecuci&#243;n%20contractual.xlsx" TargetMode="External"/><Relationship Id="rId6" Type="http://schemas.openxmlformats.org/officeDocument/2006/relationships/hyperlink" Target="GESTION%20TECNOL&#210;GICA\EVIDENCIAS\SEGUNDO%20TRIMESTRE%202021\Inventario%20de%20equipos%20tecnol&#243;gicos%20-%20Informe%20de%20Necesidades%20Tecnol&#243;gicas" TargetMode="External"/><Relationship Id="rId11" Type="http://schemas.openxmlformats.org/officeDocument/2006/relationships/hyperlink" Target="Acta%20reuni&#243;n%2027%20de%20enero%202021%20Riohacha%20Dise&#241;os%20Bloque%20Anexo%20Palacio%20de%20Justicia.pdf" TargetMode="External"/><Relationship Id="rId24" Type="http://schemas.openxmlformats.org/officeDocument/2006/relationships/hyperlink" Target="GESTION%20HUMANA\2021\PLAN%20DE%20ACCION\NOMINA" TargetMode="External"/><Relationship Id="rId32" Type="http://schemas.openxmlformats.org/officeDocument/2006/relationships/printerSettings" Target="../printerSettings/printerSettings5.bin"/><Relationship Id="rId5" Type="http://schemas.openxmlformats.org/officeDocument/2006/relationships/hyperlink" Target="GESTION%20TECNOL&#210;GICA\EVIDENCIAS\SEGUNDO%20TRIMESTRE%202021\Informes%20de%20avance%20de%20digitalizac&#243;n%20de%20expedientes" TargetMode="External"/><Relationship Id="rId15" Type="http://schemas.openxmlformats.org/officeDocument/2006/relationships/hyperlink" Target="https://www.secop.gov.co/CO1BusinessLine/Tendering/BuyerWorkArea/Index?DocUniqueIdentifier=CO1.BDOS.2141094" TargetMode="External"/><Relationship Id="rId23" Type="http://schemas.openxmlformats.org/officeDocument/2006/relationships/hyperlink" Target="GESTION%20HUMANA\2021\PLAN%20DE%20ACCION\PQRS\Consolidado%20de%20Quejas%20y%20Reclamos%20ABRIL%20A%20JUNIO%202021.xlsx" TargetMode="External"/><Relationship Id="rId28" Type="http://schemas.openxmlformats.org/officeDocument/2006/relationships/hyperlink" Target="SST\Evidencias\45\Segundo%20Trimestre" TargetMode="External"/><Relationship Id="rId10" Type="http://schemas.openxmlformats.org/officeDocument/2006/relationships/hyperlink" Target="EXCEL%20PLANTA%20PERSONAL%20POR%20SEDE,%20DESPACHO%20Y%20GENERO%20(1).xlsx" TargetMode="External"/><Relationship Id="rId19" Type="http://schemas.openxmlformats.org/officeDocument/2006/relationships/hyperlink" Target="GESTION%20HUMANA\2021\PLAN%20DE%20ACCION\HOJAS%20DE%20VIDA\HOJAS%20DE%20VIDA%20PERSONAL%20NUEVO%20DE%20ENERO%20A%20DICIEMBRE%202021.xlsx" TargetMode="External"/><Relationship Id="rId31" Type="http://schemas.openxmlformats.org/officeDocument/2006/relationships/hyperlink" Target="GESTION%20DOCUMENTAL\2%20TRIMESTRE%202021" TargetMode="External"/><Relationship Id="rId4" Type="http://schemas.openxmlformats.org/officeDocument/2006/relationships/hyperlink" Target="GESTION%20TECNOL&#210;GICA\EVIDENCIAS\SEGUNDO%20TRIMESTRE%202021\Planilla%20de%20seguimiento%20en%20excel\SOLICITUDES%20ATENDIDAS%20.xlsx" TargetMode="External"/><Relationship Id="rId9" Type="http://schemas.openxmlformats.org/officeDocument/2006/relationships/hyperlink" Target="RESOLUCIONES%20COMISION%20DE%20SERVICIOS%20-2021-Dra.%20MARIA%20JOSE%20ZABALETA%20RAMOS.pdf" TargetMode="External"/><Relationship Id="rId14" Type="http://schemas.openxmlformats.org/officeDocument/2006/relationships/hyperlink" Target="https://www.secop.gov.co/CO1BusinessLine/Tendering/BuyerWorkArea/Index?DocUniqueIdentifier=CO1.BDOS.2141094" TargetMode="External"/><Relationship Id="rId22" Type="http://schemas.openxmlformats.org/officeDocument/2006/relationships/hyperlink" Target="GESTION%20HUMANA\2021\DIAGNISTO%20DE%20COMPETENCIA" TargetMode="External"/><Relationship Id="rId27" Type="http://schemas.openxmlformats.org/officeDocument/2006/relationships/hyperlink" Target="SST\Evidencias\44\Segundo%20Trimestre" TargetMode="External"/><Relationship Id="rId30" Type="http://schemas.openxmlformats.org/officeDocument/2006/relationships/hyperlink" Target="SST\Evidencias\47\Segundo%20trimestre" TargetMode="External"/><Relationship Id="rId8" Type="http://schemas.openxmlformats.org/officeDocument/2006/relationships/hyperlink" Target="31.08.2021%20QUEJAS%20Y%20RECLAMOS%20%202021%20infraestructura.xlsx"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31.08.2021%20QUEJAS%20Y%20RECLAMOS%20%202021%20infraestructura.xlsx" TargetMode="External"/><Relationship Id="rId13" Type="http://schemas.openxmlformats.org/officeDocument/2006/relationships/hyperlink" Target="https://forms.office.com/Pages/DesignPage.aspx?auth_pvr=OrgId&amp;auth_upn=mzabaler%40cendoj.ramajudicial.gov.co&amp;lang=es-ES&amp;origin=OfficeDotCom&amp;route=Start" TargetMode="External"/><Relationship Id="rId18" Type="http://schemas.openxmlformats.org/officeDocument/2006/relationships/hyperlink" Target="MEJORAMIENTO%20INFRAESTRUCTURA\ACTA%20DE%20ENTREGA%20INMUEBLE%20DE%20DIBULLA.pdf" TargetMode="External"/><Relationship Id="rId26" Type="http://schemas.openxmlformats.org/officeDocument/2006/relationships/hyperlink" Target="SST\Evidencias\43\Tercer%20Trimestre" TargetMode="External"/><Relationship Id="rId3" Type="http://schemas.openxmlformats.org/officeDocument/2006/relationships/hyperlink" Target="GESTION%20TECNOL&#210;GICA\EVIDENCIAS\TERCER%20TRIMESTRE%202021\Inventario%20de%20Salas%20de%20Audiencias\INVENTARIO%20DE%20SALAS%20DE%20AUDIENCIA%20MUNICIPIO%20LA%20GUAJIRA.xlsx" TargetMode="External"/><Relationship Id="rId21" Type="http://schemas.openxmlformats.org/officeDocument/2006/relationships/hyperlink" Target="GESTION%20HUMANA\2021\DIAGNISTO%20DE%20COMPETENCIA" TargetMode="External"/><Relationship Id="rId7" Type="http://schemas.openxmlformats.org/officeDocument/2006/relationships/hyperlink" Target="MEJORAMIENTO%20INFRAESTRUCTURA\CONTRATO%20VOZ%20Y%20DATOS%20PALACIO%20RIOHACHA%20LP-CR-01-2020%20FIRMADO.pdf" TargetMode="External"/><Relationship Id="rId12" Type="http://schemas.openxmlformats.org/officeDocument/2006/relationships/hyperlink" Target="https://forms.office.com/Pages/DesignPage.aspx?auth_pvr=OrgId&amp;auth_upn=mzabaler%40cendoj.ramajudicial.gov.co&amp;lang=es-ES&amp;origin=OfficeDotCom&amp;route=Start" TargetMode="External"/><Relationship Id="rId17" Type="http://schemas.openxmlformats.org/officeDocument/2006/relationships/hyperlink" Target="ACUERDO%20DONACION%20ALBANIA%20008%20DEL%2025%20DE%20AGOSTO%20DEL%202021%20(2).pdf" TargetMode="External"/><Relationship Id="rId25" Type="http://schemas.openxmlformats.org/officeDocument/2006/relationships/hyperlink" Target="GESTION%20HUMANA\2021\PLAN%20DE%20ACCION\PQRS\Consolidado%20de%20Quejas%20y%20Reclamos%20JULIO%20A%20SEPTIEMBRE%202021.xlsx" TargetMode="External"/><Relationship Id="rId2" Type="http://schemas.openxmlformats.org/officeDocument/2006/relationships/hyperlink" Target="GESTION%20TECNOL&#210;GICA\EVIDENCIAS\TERCER%20TRIMESTRE%202021\1.%20Reporte%20a%20Proveedores%20y%20responsables%20de%20plataformas%20y%20Aplicativos%202.%20Informe%20Test%20de%20Velocidad" TargetMode="External"/><Relationship Id="rId16" Type="http://schemas.openxmlformats.org/officeDocument/2006/relationships/hyperlink" Target="OFICIOS%20DIRIGIDOS%20A%20LOS%20ALCALDES%20(DONACION%20DE%20LOTE%20PARA%20SEDE%20JUDICIAL)%20(1).pdf" TargetMode="External"/><Relationship Id="rId20" Type="http://schemas.openxmlformats.org/officeDocument/2006/relationships/hyperlink" Target="GESTION%20HUMANA\2021\ACUERDOS%20DE%20REQUISITOS%20Y%20FUNCIONES" TargetMode="External"/><Relationship Id="rId29" Type="http://schemas.openxmlformats.org/officeDocument/2006/relationships/hyperlink" Target="SST\Evidencias\46\Tercer%20Trimestre" TargetMode="External"/><Relationship Id="rId1" Type="http://schemas.openxmlformats.org/officeDocument/2006/relationships/hyperlink" Target="ADQUISICI&#210;N%20DE%20BYS\PLAN%20ANUAL%20DE%20ADQUISICIONES%20Y%20GESTION%20CONTRACTUAL\seguimiento%20ejecuci&#243;n%20contractual.xlsx" TargetMode="External"/><Relationship Id="rId6" Type="http://schemas.openxmlformats.org/officeDocument/2006/relationships/hyperlink" Target="GESTION%20TECNOL&#210;GICA\EVIDENCIAS\TERCER%20TRIMESTRE%202021\Inventario%20de%20equipos%20tecnol&#243;gicos%20-%20Informe%20de%20Necesidades%20Tecnol&#243;gicas" TargetMode="External"/><Relationship Id="rId11" Type="http://schemas.openxmlformats.org/officeDocument/2006/relationships/hyperlink" Target="Acta%20reuni&#243;n%2027%20de%20enero%202021%20Riohacha%20Dise&#241;os%20Bloque%20Anexo%20Palacio%20de%20Justicia.pdf" TargetMode="External"/><Relationship Id="rId24" Type="http://schemas.openxmlformats.org/officeDocument/2006/relationships/hyperlink" Target="GESTION%20HUMANA\2021\PLAN%20DE%20ACCION\NOMINA" TargetMode="External"/><Relationship Id="rId32" Type="http://schemas.openxmlformats.org/officeDocument/2006/relationships/drawing" Target="../drawings/drawing6.xml"/><Relationship Id="rId5" Type="http://schemas.openxmlformats.org/officeDocument/2006/relationships/hyperlink" Target="GESTION%20TECNOL&#210;GICA\EVIDENCIAS\TERCER%20TRIMESTRE%202021\Informes%20de%20avance%20de%20digitalizac&#243;n%20de%20expedientes" TargetMode="External"/><Relationship Id="rId15" Type="http://schemas.openxmlformats.org/officeDocument/2006/relationships/hyperlink" Target="https://www.secop.gov.co/CO1BusinessLine/Tendering/BuyerWorkArea/Index?DocUniqueIdentifier=CO1.BDOS.2141094" TargetMode="External"/><Relationship Id="rId23" Type="http://schemas.openxmlformats.org/officeDocument/2006/relationships/hyperlink" Target="GESTION%20HUMANA\2021\ESTUDIO%20PLANTA" TargetMode="External"/><Relationship Id="rId28" Type="http://schemas.openxmlformats.org/officeDocument/2006/relationships/hyperlink" Target="SST\Evidencias\45\Tercer%20Trimestre" TargetMode="External"/><Relationship Id="rId10" Type="http://schemas.openxmlformats.org/officeDocument/2006/relationships/hyperlink" Target="EXCEL%20PLANTA%20PERSONAL%20POR%20SEDE,%20DESPACHO%20Y%20GENERO%20(1).xlsx" TargetMode="External"/><Relationship Id="rId19" Type="http://schemas.openxmlformats.org/officeDocument/2006/relationships/hyperlink" Target="GESTION%20HUMANA\2021\PLAN%20DE%20ACCION\HOJAS%20DE%20VIDA\HOJAS%20DE%20VIDA%20PERSONAL%20NUEVO%20DE%20ENERO%20A%20SEPTIEMBRE%202021.xlsx" TargetMode="External"/><Relationship Id="rId31" Type="http://schemas.openxmlformats.org/officeDocument/2006/relationships/printerSettings" Target="../printerSettings/printerSettings6.bin"/><Relationship Id="rId4" Type="http://schemas.openxmlformats.org/officeDocument/2006/relationships/hyperlink" Target="GESTION%20TECNOL&#210;GICA\EVIDENCIAS\TERCER%20TRIMESTRE%202021\Planilla%20de%20seguimiento%20en%20excel\SOLICITUDES%20ATENDIDAS%20.xlsx" TargetMode="External"/><Relationship Id="rId9" Type="http://schemas.openxmlformats.org/officeDocument/2006/relationships/hyperlink" Target="RESOLUCIONES%20COMISION%20DE%20SERVICIOS%20-2021-Dra.%20MARIA%20JOSE%20ZABALETA%20RAMOS.pdf" TargetMode="External"/><Relationship Id="rId14" Type="http://schemas.openxmlformats.org/officeDocument/2006/relationships/hyperlink" Target="https://www.secop.gov.co/CO1BusinessLine/Tendering/BuyerWorkArea/Index?DocUniqueIdentifier=CO1.BDOS.2141094" TargetMode="External"/><Relationship Id="rId22" Type="http://schemas.openxmlformats.org/officeDocument/2006/relationships/hyperlink" Target="GESTION%20HUMANA\2021\PLAN%20DE%20ACCION\HOJAS%20DE%20VIDA\HOJAS%20DE%20VIDA%20PERSONAL%20NUEVO%20DE%20ENERO%20A%20SEPTIEMBRE%202021.xlsx" TargetMode="External"/><Relationship Id="rId27" Type="http://schemas.openxmlformats.org/officeDocument/2006/relationships/hyperlink" Target="SST\Evidencias\44\Tercer%20Trimestre" TargetMode="External"/><Relationship Id="rId30" Type="http://schemas.openxmlformats.org/officeDocument/2006/relationships/hyperlink" Target="SST\Evidencias\47\Tercer%20Trimestre" TargetMode="External"/></Relationships>
</file>

<file path=xl/worksheets/_rels/sheet7.xml.rels><?xml version="1.0" encoding="UTF-8" standalone="yes"?>
<Relationships xmlns="http://schemas.openxmlformats.org/package/2006/relationships"><Relationship Id="rId13" Type="http://schemas.openxmlformats.org/officeDocument/2006/relationships/hyperlink" Target="https://forms.office.com/Pages/DesignPage.aspx?auth_pvr=OrgId&amp;auth_upn=mzabaler%40cendoj.ramajudicial.gov.co&amp;lang=es-ES&amp;origin=OfficeDotCom&amp;route=Start" TargetMode="External"/><Relationship Id="rId18" Type="http://schemas.openxmlformats.org/officeDocument/2006/relationships/hyperlink" Target="ACUERDO%20DONACION%20ALBANIA%20008%20DEL%2025%20DE%20AGOSTO%20DEL%202021%20(2).pdf" TargetMode="External"/><Relationship Id="rId26" Type="http://schemas.openxmlformats.org/officeDocument/2006/relationships/hyperlink" Target="GESTION%20HUMANA\2021\DIAGNISTO%20DE%20COMPETENCIA" TargetMode="External"/><Relationship Id="rId21" Type="http://schemas.openxmlformats.org/officeDocument/2006/relationships/hyperlink" Target="MEJORAMIENTO%20INFRAESTRUCTURA\FORMATO%20NECESIDADES%202022%20INFRAESTRUCTURA.xlsx" TargetMode="External"/><Relationship Id="rId34" Type="http://schemas.openxmlformats.org/officeDocument/2006/relationships/hyperlink" Target="SST\Evidencias\46\Cuarto%20Trimestre" TargetMode="External"/><Relationship Id="rId7" Type="http://schemas.openxmlformats.org/officeDocument/2006/relationships/hyperlink" Target="GESTION%20TECNOL&#210;GICA\EVIDENCIAS\CUARTO%20TRIMESTRE%202021\Inventario%20de%20equipos%20tecnol&#243;gicos%20-%20Informe%20de%20Necesidades%20Tecnol&#243;gicas" TargetMode="External"/><Relationship Id="rId12" Type="http://schemas.openxmlformats.org/officeDocument/2006/relationships/hyperlink" Target="Acta%20reuni&#243;n%2027%20de%20enero%202021%20Riohacha%20Dise&#241;os%20Bloque%20Anexo%20Palacio%20de%20Justicia.pdf" TargetMode="External"/><Relationship Id="rId17" Type="http://schemas.openxmlformats.org/officeDocument/2006/relationships/hyperlink" Target="OFICIOS%20DIRIGIDOS%20A%20LOS%20ALCALDES%20(DONACION%20DE%20LOTE%20PARA%20SEDE%20JUDICIAL)%20(1).pdf" TargetMode="External"/><Relationship Id="rId25" Type="http://schemas.openxmlformats.org/officeDocument/2006/relationships/hyperlink" Target="GESTION%20HUMANA\2021\ACUERDOS%20DE%20REQUISITOS%20Y%20FUNCIONES" TargetMode="External"/><Relationship Id="rId33" Type="http://schemas.openxmlformats.org/officeDocument/2006/relationships/hyperlink" Target="SST\Evidencias\45\Cuarto%20Trimestre" TargetMode="External"/><Relationship Id="rId2" Type="http://schemas.openxmlformats.org/officeDocument/2006/relationships/hyperlink" Target="ADQUISICI&#210;N%20DE%20BYS\PLAN%20ANUAL%20DE%20ADQUISICIONES%20Y%20GESTION%20CONTRACTUAL\seguimiento%20ejecuci&#243;n%20contractual.xlsx" TargetMode="External"/><Relationship Id="rId16" Type="http://schemas.openxmlformats.org/officeDocument/2006/relationships/hyperlink" Target="https://www.secop.gov.co/CO1BusinessLine/Tendering/BuyerWorkArea/Index?DocUniqueIdentifier=CO1.BDOS.2141094" TargetMode="External"/><Relationship Id="rId20" Type="http://schemas.openxmlformats.org/officeDocument/2006/relationships/hyperlink" Target="MEJORAMIENTO%20INFRAESTRUCTURA\FORMATO%20NECESIDADES%202022%20INFRAESTRUCTURA.xlsx" TargetMode="External"/><Relationship Id="rId29" Type="http://schemas.openxmlformats.org/officeDocument/2006/relationships/hyperlink" Target="GESTION%20HUMANA\2021\PLAN%20DE%20ACCION\NOMINA" TargetMode="External"/><Relationship Id="rId1" Type="http://schemas.openxmlformats.org/officeDocument/2006/relationships/hyperlink" Target="ADQUISICI&#210;N%20DE%20BYS\PLAN%20ANUAL%20DE%20ADQUISICIONES%20Y%20GESTION%20CONTRACTUAL\seguimiento%20ejecuci&#243;n%20contractual.xlsx" TargetMode="External"/><Relationship Id="rId6" Type="http://schemas.openxmlformats.org/officeDocument/2006/relationships/hyperlink" Target="GESTION%20TECNOL&#210;GICA\EVIDENCIAS\CUARTO%20TRIMESTRE%202021\Informes%20de%20avance%20de%20digitalizac&#243;n%20de%20expedientes\Corte%2031%20Diciembre%202021.xlsx" TargetMode="External"/><Relationship Id="rId11" Type="http://schemas.openxmlformats.org/officeDocument/2006/relationships/hyperlink" Target="EXCEL%20PLANTA%20PERSONAL%20POR%20SEDE,%20DESPACHO%20Y%20GENERO%20(1).xlsx" TargetMode="External"/><Relationship Id="rId24" Type="http://schemas.openxmlformats.org/officeDocument/2006/relationships/hyperlink" Target="GESTION%20HUMANA\2021\PLAN%20DE%20ACCION\HOJAS%20DE%20VIDA\HOJAS%20DE%20VIDA%20PERSONAL%20NUEVO%20DE%20ENERO%20A%20DICIEMBRE%202021.xlsx" TargetMode="External"/><Relationship Id="rId32" Type="http://schemas.openxmlformats.org/officeDocument/2006/relationships/hyperlink" Target="SST\Evidencias\44\Cuarto%20Trimestre" TargetMode="External"/><Relationship Id="rId37" Type="http://schemas.openxmlformats.org/officeDocument/2006/relationships/drawing" Target="../drawings/drawing7.xml"/><Relationship Id="rId5" Type="http://schemas.openxmlformats.org/officeDocument/2006/relationships/hyperlink" Target="GESTION%20TECNOL&#210;GICA\EVIDENCIAS\CUARTO%20TRIMESTRE%202021\Planilla%20de%20seguimiento%20en%20excel\SOLICITUDES%20ATENDIDAS%20.xlsx" TargetMode="External"/><Relationship Id="rId15" Type="http://schemas.openxmlformats.org/officeDocument/2006/relationships/hyperlink" Target="https://www.secop.gov.co/CO1BusinessLine/Tendering/BuyerWorkArea/Index?DocUniqueIdentifier=CO1.BDOS.2141094" TargetMode="External"/><Relationship Id="rId23" Type="http://schemas.openxmlformats.org/officeDocument/2006/relationships/hyperlink" Target="MEJORAMIENTO%20INFRAESTRUCTURA\ACTA%20DE%20ENTREGA%20INMUEBLE%20DE%20DIBULLA.pdf" TargetMode="External"/><Relationship Id="rId28" Type="http://schemas.openxmlformats.org/officeDocument/2006/relationships/hyperlink" Target="GESTION%20HUMANA\2021\ESTUDIO%20PLANTA" TargetMode="External"/><Relationship Id="rId36" Type="http://schemas.openxmlformats.org/officeDocument/2006/relationships/printerSettings" Target="../printerSettings/printerSettings7.bin"/><Relationship Id="rId10" Type="http://schemas.openxmlformats.org/officeDocument/2006/relationships/hyperlink" Target="RESOLUCIONES%20COMISION%20DE%20SERVICIOS%20-2021-Dra.%20MARIA%20JOSE%20ZABALETA%20RAMOS.pdf" TargetMode="External"/><Relationship Id="rId19" Type="http://schemas.openxmlformats.org/officeDocument/2006/relationships/hyperlink" Target="MEJORAMIENTO%20INFRAESTRUCTURA\copilado%20consultoria%20mantenimientos%20evidencia%20solicitud%20cotizacion%20y%20cdp.pdf" TargetMode="External"/><Relationship Id="rId31" Type="http://schemas.openxmlformats.org/officeDocument/2006/relationships/hyperlink" Target="SST\Evidencias\43\Cuarto%20Trimestre" TargetMode="External"/><Relationship Id="rId4" Type="http://schemas.openxmlformats.org/officeDocument/2006/relationships/hyperlink" Target="GESTION%20TECNOL&#210;GICA\EVIDENCIAS\CUARTO%20TRIMESTRE%202021\Inventario%20de%20Salas%20de%20Audiencias\INVENTARIO%20DE%20SALAS%20DE%20AUDIENCIA%20MUNICIPIO%20LA%20GUAJIRA.xlsx" TargetMode="External"/><Relationship Id="rId9" Type="http://schemas.openxmlformats.org/officeDocument/2006/relationships/hyperlink" Target="31.08.2021%20QUEJAS%20Y%20RECLAMOS%20%202021%20infraestructura.xlsx" TargetMode="External"/><Relationship Id="rId14" Type="http://schemas.openxmlformats.org/officeDocument/2006/relationships/hyperlink" Target="https://forms.office.com/Pages/DesignPage.aspx?auth_pvr=OrgId&amp;auth_upn=mzabaler%40cendoj.ramajudicial.gov.co&amp;lang=es-ES&amp;origin=OfficeDotCom&amp;route=Start" TargetMode="External"/><Relationship Id="rId22" Type="http://schemas.openxmlformats.org/officeDocument/2006/relationships/hyperlink" Target="https://forms.office.com/Pages/AnalysisPage.aspx?AnalyzerToken=zvWgKDkFKRpB6UfOuJXFXXyZngSeeY6F&amp;id=mLosYviA80GN9Y65mQFZiz0A4_luK_xLuL5FOJBAHBJURTZTQkU2SFBTTVVFSk4xMk85UERDSEoxVi4u" TargetMode="External"/><Relationship Id="rId27" Type="http://schemas.openxmlformats.org/officeDocument/2006/relationships/hyperlink" Target="GESTION%20HUMANA\2021\PLAN%20DE%20ACCION\HOJAS%20DE%20VIDA\LISTADO%20HOJAS%20DE%20VIDA%20ACTUALIZADAS%20OCTUBRE%20A%20DICIEMBRE%202021.xlsx" TargetMode="External"/><Relationship Id="rId30" Type="http://schemas.openxmlformats.org/officeDocument/2006/relationships/hyperlink" Target="GESTION%20HUMANA\2021\PLAN%20DE%20ACCION\PQRS\Consolidado%20de%20Quejas%20y%20Reclamos%20OCTUBRE%20A%20DICIEMBRE%202021.xlsx" TargetMode="External"/><Relationship Id="rId35" Type="http://schemas.openxmlformats.org/officeDocument/2006/relationships/hyperlink" Target="SST\Evidencias\47\Cuarto%20Trimestre" TargetMode="External"/><Relationship Id="rId8" Type="http://schemas.openxmlformats.org/officeDocument/2006/relationships/hyperlink" Target="MEJORAMIENTO%20INFRAESTRUCTURA\copilado%20evidencia%204%20seguimiento%20voz%20y%20datos.pdf" TargetMode="External"/><Relationship Id="rId3" Type="http://schemas.openxmlformats.org/officeDocument/2006/relationships/hyperlink" Target="GESTION%20TECNOL&#210;GICA\EVIDENCIAS\CUARTO%20TRIMESTRE%202021\1.%20Reporte%20a%20Proveedores%20y%20responsables%20de%20plataformas%20y%20Aplicativos%202.%20Informe%20Test%20de%20Velocid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3"/>
  <sheetViews>
    <sheetView topLeftCell="A40" zoomScale="118" zoomScaleNormal="118" workbookViewId="0">
      <selection activeCell="C43" sqref="C43"/>
    </sheetView>
  </sheetViews>
  <sheetFormatPr baseColWidth="10" defaultColWidth="10.7109375" defaultRowHeight="14.25" x14ac:dyDescent="0.2"/>
  <cols>
    <col min="1" max="1" width="44.42578125" style="2" customWidth="1"/>
    <col min="2" max="2" width="15.5703125" style="3" customWidth="1"/>
    <col min="3" max="3" width="39.42578125" style="1" customWidth="1"/>
    <col min="4" max="4" width="24.140625" style="3" customWidth="1"/>
    <col min="5" max="5" width="46.5703125" style="1" customWidth="1"/>
    <col min="6" max="16384" width="10.7109375" style="1"/>
  </cols>
  <sheetData>
    <row r="1" spans="1:8" ht="12.75" customHeight="1" x14ac:dyDescent="0.2">
      <c r="A1" s="4"/>
      <c r="B1" s="306" t="s">
        <v>0</v>
      </c>
      <c r="C1" s="306"/>
      <c r="D1" s="306"/>
      <c r="E1" s="165"/>
      <c r="F1" s="4"/>
      <c r="G1" s="4"/>
      <c r="H1" s="4"/>
    </row>
    <row r="2" spans="1:8" ht="12.75" customHeight="1" x14ac:dyDescent="0.2">
      <c r="A2" s="4"/>
      <c r="B2" s="306" t="s">
        <v>1</v>
      </c>
      <c r="C2" s="306"/>
      <c r="D2" s="306"/>
      <c r="E2" s="165"/>
      <c r="F2" s="4"/>
      <c r="G2" s="4"/>
      <c r="H2" s="4"/>
    </row>
    <row r="3" spans="1:8" ht="12.75" customHeight="1" x14ac:dyDescent="0.2">
      <c r="A3" s="4"/>
      <c r="B3" s="166"/>
      <c r="C3" s="166"/>
      <c r="D3" s="166"/>
      <c r="E3" s="165"/>
      <c r="F3" s="4"/>
      <c r="G3" s="4"/>
      <c r="H3" s="4"/>
    </row>
    <row r="4" spans="1:8" ht="54.75" customHeight="1" x14ac:dyDescent="0.2">
      <c r="A4" s="167" t="s">
        <v>365</v>
      </c>
      <c r="B4" s="168"/>
      <c r="C4" s="308" t="s">
        <v>499</v>
      </c>
      <c r="D4" s="308"/>
      <c r="E4" s="169" t="s">
        <v>500</v>
      </c>
      <c r="F4" s="170"/>
    </row>
    <row r="5" spans="1:8" ht="71.25" customHeight="1" x14ac:dyDescent="0.2">
      <c r="A5" s="171" t="s">
        <v>2</v>
      </c>
      <c r="B5" s="168"/>
      <c r="C5" s="309" t="s">
        <v>501</v>
      </c>
      <c r="D5" s="309"/>
      <c r="E5" s="307" t="s">
        <v>502</v>
      </c>
      <c r="F5" s="307"/>
    </row>
    <row r="6" spans="1:8" ht="126.75" customHeight="1" x14ac:dyDescent="0.2">
      <c r="A6" s="172" t="s">
        <v>503</v>
      </c>
      <c r="B6" s="173"/>
      <c r="C6" s="308" t="s">
        <v>504</v>
      </c>
      <c r="D6" s="308"/>
      <c r="E6" s="308" t="s">
        <v>505</v>
      </c>
      <c r="F6" s="308"/>
    </row>
    <row r="7" spans="1:8" ht="15" x14ac:dyDescent="0.2">
      <c r="A7" s="300" t="s">
        <v>3</v>
      </c>
      <c r="B7" s="301"/>
      <c r="C7" s="301"/>
      <c r="D7" s="301"/>
      <c r="E7" s="302"/>
    </row>
    <row r="8" spans="1:8" ht="15.75" thickBot="1" x14ac:dyDescent="0.25">
      <c r="A8" s="112" t="s">
        <v>366</v>
      </c>
      <c r="B8" s="113" t="s">
        <v>4</v>
      </c>
      <c r="C8" s="113" t="s">
        <v>367</v>
      </c>
      <c r="D8" s="113" t="s">
        <v>5</v>
      </c>
      <c r="E8" s="113" t="s">
        <v>368</v>
      </c>
    </row>
    <row r="9" spans="1:8" ht="57" x14ac:dyDescent="0.2">
      <c r="A9" s="304" t="s">
        <v>6</v>
      </c>
      <c r="B9" s="114">
        <v>1</v>
      </c>
      <c r="C9" s="115" t="s">
        <v>369</v>
      </c>
      <c r="D9" s="114">
        <v>1</v>
      </c>
      <c r="E9" s="116" t="s">
        <v>370</v>
      </c>
    </row>
    <row r="10" spans="1:8" ht="57" x14ac:dyDescent="0.2">
      <c r="A10" s="293"/>
      <c r="B10" s="117">
        <v>2</v>
      </c>
      <c r="C10" s="117" t="s">
        <v>371</v>
      </c>
      <c r="D10" s="117">
        <v>2</v>
      </c>
      <c r="E10" s="118" t="s">
        <v>372</v>
      </c>
    </row>
    <row r="11" spans="1:8" ht="28.5" x14ac:dyDescent="0.2">
      <c r="A11" s="293"/>
      <c r="B11" s="117">
        <v>3</v>
      </c>
      <c r="C11" s="20" t="s">
        <v>373</v>
      </c>
      <c r="D11" s="117">
        <v>3</v>
      </c>
      <c r="E11" s="118" t="s">
        <v>7</v>
      </c>
    </row>
    <row r="12" spans="1:8" ht="42.75" x14ac:dyDescent="0.2">
      <c r="A12" s="293"/>
      <c r="B12" s="117">
        <v>4</v>
      </c>
      <c r="C12" s="117" t="s">
        <v>8</v>
      </c>
      <c r="D12" s="117">
        <v>4</v>
      </c>
      <c r="E12" s="118" t="s">
        <v>9</v>
      </c>
    </row>
    <row r="13" spans="1:8" ht="57.75" thickBot="1" x14ac:dyDescent="0.25">
      <c r="A13" s="294"/>
      <c r="B13" s="119">
        <v>5</v>
      </c>
      <c r="C13" s="119" t="s">
        <v>374</v>
      </c>
      <c r="D13" s="119" t="s">
        <v>375</v>
      </c>
      <c r="E13" s="120" t="s">
        <v>375</v>
      </c>
    </row>
    <row r="14" spans="1:8" ht="57" x14ac:dyDescent="0.2">
      <c r="A14" s="293" t="s">
        <v>376</v>
      </c>
      <c r="B14" s="117">
        <v>6</v>
      </c>
      <c r="C14" s="117" t="s">
        <v>377</v>
      </c>
      <c r="D14" s="117">
        <v>5</v>
      </c>
      <c r="E14" s="118" t="s">
        <v>378</v>
      </c>
    </row>
    <row r="15" spans="1:8" ht="57" x14ac:dyDescent="0.2">
      <c r="A15" s="293"/>
      <c r="B15" s="117">
        <v>7</v>
      </c>
      <c r="C15" s="117" t="s">
        <v>379</v>
      </c>
      <c r="D15" s="117">
        <v>6</v>
      </c>
      <c r="E15" s="118" t="s">
        <v>380</v>
      </c>
    </row>
    <row r="16" spans="1:8" ht="43.5" thickBot="1" x14ac:dyDescent="0.25">
      <c r="A16" s="299"/>
      <c r="B16" s="121">
        <v>8</v>
      </c>
      <c r="C16" s="119" t="s">
        <v>381</v>
      </c>
      <c r="D16" s="121"/>
      <c r="E16" s="121"/>
    </row>
    <row r="17" spans="1:5" ht="45" x14ac:dyDescent="0.2">
      <c r="A17" s="305" t="s">
        <v>382</v>
      </c>
      <c r="B17" s="122">
        <v>9</v>
      </c>
      <c r="C17" s="123" t="s">
        <v>383</v>
      </c>
      <c r="D17" s="124">
        <v>7</v>
      </c>
      <c r="E17" s="125" t="s">
        <v>384</v>
      </c>
    </row>
    <row r="18" spans="1:5" ht="42.75" x14ac:dyDescent="0.2">
      <c r="A18" s="305"/>
      <c r="B18" s="121">
        <v>10</v>
      </c>
      <c r="C18" s="126" t="s">
        <v>385</v>
      </c>
      <c r="D18" s="121"/>
      <c r="E18" s="127"/>
    </row>
    <row r="19" spans="1:5" ht="71.25" x14ac:dyDescent="0.2">
      <c r="A19" s="305"/>
      <c r="B19" s="121">
        <v>11</v>
      </c>
      <c r="C19" s="126" t="s">
        <v>10</v>
      </c>
      <c r="D19" s="121">
        <v>8</v>
      </c>
      <c r="E19" s="128" t="s">
        <v>11</v>
      </c>
    </row>
    <row r="20" spans="1:5" ht="57" x14ac:dyDescent="0.2">
      <c r="A20" s="293" t="s">
        <v>12</v>
      </c>
      <c r="B20" s="117">
        <v>12</v>
      </c>
      <c r="C20" s="117" t="s">
        <v>386</v>
      </c>
      <c r="D20" s="117">
        <v>9</v>
      </c>
      <c r="E20" s="129" t="s">
        <v>387</v>
      </c>
    </row>
    <row r="21" spans="1:5" ht="28.5" x14ac:dyDescent="0.2">
      <c r="A21" s="293"/>
      <c r="B21" s="117">
        <v>13</v>
      </c>
      <c r="C21" s="117" t="s">
        <v>388</v>
      </c>
      <c r="D21" s="117">
        <v>10</v>
      </c>
      <c r="E21" s="129" t="s">
        <v>389</v>
      </c>
    </row>
    <row r="22" spans="1:5" ht="57" x14ac:dyDescent="0.2">
      <c r="A22" s="293"/>
      <c r="B22" s="117">
        <v>14</v>
      </c>
      <c r="C22" s="117" t="s">
        <v>390</v>
      </c>
      <c r="D22" s="117">
        <v>11</v>
      </c>
      <c r="E22" s="129" t="s">
        <v>391</v>
      </c>
    </row>
    <row r="23" spans="1:5" ht="28.5" x14ac:dyDescent="0.2">
      <c r="A23" s="293"/>
      <c r="B23" s="117">
        <v>15</v>
      </c>
      <c r="C23" s="117" t="s">
        <v>392</v>
      </c>
      <c r="D23" s="117">
        <v>12</v>
      </c>
      <c r="E23" s="130" t="s">
        <v>393</v>
      </c>
    </row>
    <row r="24" spans="1:5" ht="57" x14ac:dyDescent="0.2">
      <c r="A24" s="293"/>
      <c r="B24" s="117">
        <v>16</v>
      </c>
      <c r="C24" s="117" t="s">
        <v>394</v>
      </c>
      <c r="D24" s="117" t="s">
        <v>375</v>
      </c>
      <c r="E24" s="118" t="s">
        <v>375</v>
      </c>
    </row>
    <row r="25" spans="1:5" x14ac:dyDescent="0.2">
      <c r="A25" s="299"/>
      <c r="B25" s="121">
        <v>17</v>
      </c>
      <c r="C25" s="121" t="s">
        <v>395</v>
      </c>
      <c r="D25" s="121"/>
      <c r="E25" s="121"/>
    </row>
    <row r="26" spans="1:5" ht="63.75" customHeight="1" x14ac:dyDescent="0.2">
      <c r="A26" s="299"/>
      <c r="B26" s="121">
        <v>18</v>
      </c>
      <c r="C26" s="121" t="s">
        <v>396</v>
      </c>
      <c r="D26" s="121"/>
      <c r="E26" s="121"/>
    </row>
    <row r="27" spans="1:5" ht="68.25" customHeight="1" thickBot="1" x14ac:dyDescent="0.25">
      <c r="A27" s="294"/>
      <c r="B27" s="119">
        <v>19</v>
      </c>
      <c r="C27" s="119" t="s">
        <v>397</v>
      </c>
      <c r="D27" s="119" t="s">
        <v>375</v>
      </c>
      <c r="E27" s="120" t="s">
        <v>375</v>
      </c>
    </row>
    <row r="28" spans="1:5" ht="68.25" customHeight="1" x14ac:dyDescent="0.2">
      <c r="A28" s="293" t="s">
        <v>398</v>
      </c>
      <c r="B28" s="117">
        <v>20</v>
      </c>
      <c r="C28" s="117" t="s">
        <v>399</v>
      </c>
      <c r="D28" s="117" t="s">
        <v>375</v>
      </c>
      <c r="E28" s="118" t="s">
        <v>375</v>
      </c>
    </row>
    <row r="29" spans="1:5" ht="38.25" customHeight="1" thickBot="1" x14ac:dyDescent="0.25">
      <c r="A29" s="294"/>
      <c r="B29" s="119">
        <v>21</v>
      </c>
      <c r="C29" s="119" t="s">
        <v>400</v>
      </c>
      <c r="D29" s="119">
        <v>13</v>
      </c>
      <c r="E29" s="131" t="s">
        <v>401</v>
      </c>
    </row>
    <row r="30" spans="1:5" ht="53.25" customHeight="1" x14ac:dyDescent="0.2">
      <c r="A30" s="293" t="s">
        <v>402</v>
      </c>
      <c r="B30" s="117">
        <v>22</v>
      </c>
      <c r="C30" s="117" t="s">
        <v>403</v>
      </c>
      <c r="D30" s="117">
        <v>14</v>
      </c>
      <c r="E30" s="132" t="s">
        <v>13</v>
      </c>
    </row>
    <row r="31" spans="1:5" ht="85.5" x14ac:dyDescent="0.2">
      <c r="A31" s="293"/>
      <c r="B31" s="117">
        <v>23</v>
      </c>
      <c r="C31" s="133" t="s">
        <v>404</v>
      </c>
      <c r="D31" s="117">
        <v>15</v>
      </c>
      <c r="E31" s="132" t="s">
        <v>405</v>
      </c>
    </row>
    <row r="32" spans="1:5" ht="72" thickBot="1" x14ac:dyDescent="0.25">
      <c r="A32" s="294"/>
      <c r="B32" s="119">
        <v>24</v>
      </c>
      <c r="C32" s="119" t="s">
        <v>406</v>
      </c>
      <c r="D32" s="119">
        <v>16</v>
      </c>
      <c r="E32" s="134" t="s">
        <v>14</v>
      </c>
    </row>
    <row r="33" spans="1:5" ht="57" x14ac:dyDescent="0.2">
      <c r="A33" s="293" t="s">
        <v>407</v>
      </c>
      <c r="B33" s="117">
        <v>25</v>
      </c>
      <c r="C33" s="135" t="s">
        <v>408</v>
      </c>
      <c r="D33" s="117">
        <v>17</v>
      </c>
      <c r="E33" s="129" t="s">
        <v>409</v>
      </c>
    </row>
    <row r="34" spans="1:5" ht="54" customHeight="1" x14ac:dyDescent="0.2">
      <c r="A34" s="293"/>
      <c r="B34" s="117">
        <v>26</v>
      </c>
      <c r="C34" s="135" t="s">
        <v>410</v>
      </c>
      <c r="D34" s="117" t="s">
        <v>375</v>
      </c>
      <c r="E34" s="118" t="s">
        <v>375</v>
      </c>
    </row>
    <row r="35" spans="1:5" ht="63" customHeight="1" x14ac:dyDescent="0.2">
      <c r="A35" s="293"/>
      <c r="B35" s="117">
        <v>27</v>
      </c>
      <c r="C35" s="135" t="s">
        <v>411</v>
      </c>
      <c r="D35" s="117" t="s">
        <v>375</v>
      </c>
      <c r="E35" s="118" t="s">
        <v>375</v>
      </c>
    </row>
    <row r="36" spans="1:5" ht="65.25" customHeight="1" x14ac:dyDescent="0.2">
      <c r="A36" s="299"/>
      <c r="B36" s="121">
        <v>28</v>
      </c>
      <c r="C36" s="126" t="s">
        <v>412</v>
      </c>
      <c r="D36" s="121"/>
      <c r="E36" s="121"/>
    </row>
    <row r="37" spans="1:5" ht="57.75" thickBot="1" x14ac:dyDescent="0.25">
      <c r="A37" s="294"/>
      <c r="B37" s="119">
        <v>29</v>
      </c>
      <c r="C37" s="119" t="s">
        <v>413</v>
      </c>
      <c r="D37" s="119" t="s">
        <v>375</v>
      </c>
      <c r="E37" s="120" t="s">
        <v>375</v>
      </c>
    </row>
    <row r="38" spans="1:5" ht="15" x14ac:dyDescent="0.2">
      <c r="A38" s="300" t="s">
        <v>15</v>
      </c>
      <c r="B38" s="301"/>
      <c r="C38" s="301"/>
      <c r="D38" s="301"/>
      <c r="E38" s="302"/>
    </row>
    <row r="39" spans="1:5" ht="15.75" thickBot="1" x14ac:dyDescent="0.25">
      <c r="A39" s="136" t="s">
        <v>366</v>
      </c>
      <c r="B39" s="137" t="s">
        <v>4</v>
      </c>
      <c r="C39" s="138" t="s">
        <v>414</v>
      </c>
      <c r="D39" s="138" t="s">
        <v>5</v>
      </c>
      <c r="E39" s="138" t="s">
        <v>415</v>
      </c>
    </row>
    <row r="40" spans="1:5" ht="41.25" customHeight="1" x14ac:dyDescent="0.2">
      <c r="A40" s="303" t="s">
        <v>416</v>
      </c>
      <c r="B40" s="114">
        <v>1</v>
      </c>
      <c r="C40" s="115" t="s">
        <v>417</v>
      </c>
      <c r="D40" s="139">
        <v>1</v>
      </c>
      <c r="E40" s="140" t="s">
        <v>16</v>
      </c>
    </row>
    <row r="41" spans="1:5" ht="52.5" customHeight="1" x14ac:dyDescent="0.2">
      <c r="A41" s="296"/>
      <c r="B41" s="117">
        <v>2</v>
      </c>
      <c r="C41" s="135" t="s">
        <v>418</v>
      </c>
      <c r="D41" s="141">
        <v>2</v>
      </c>
      <c r="E41" s="142" t="s">
        <v>419</v>
      </c>
    </row>
    <row r="42" spans="1:5" ht="57" x14ac:dyDescent="0.2">
      <c r="A42" s="296"/>
      <c r="B42" s="117">
        <v>3</v>
      </c>
      <c r="C42" s="133" t="s">
        <v>420</v>
      </c>
      <c r="D42" s="141">
        <v>3</v>
      </c>
      <c r="E42" s="142" t="s">
        <v>421</v>
      </c>
    </row>
    <row r="43" spans="1:5" ht="71.25" x14ac:dyDescent="0.2">
      <c r="A43" s="296"/>
      <c r="B43" s="117">
        <v>4</v>
      </c>
      <c r="C43" s="135" t="s">
        <v>422</v>
      </c>
      <c r="D43" s="141">
        <v>4</v>
      </c>
      <c r="E43" s="143" t="s">
        <v>423</v>
      </c>
    </row>
    <row r="44" spans="1:5" x14ac:dyDescent="0.2">
      <c r="A44" s="296"/>
      <c r="B44" s="117" t="s">
        <v>375</v>
      </c>
      <c r="C44" s="117" t="s">
        <v>375</v>
      </c>
      <c r="D44" s="141">
        <v>5</v>
      </c>
      <c r="E44" s="144" t="s">
        <v>424</v>
      </c>
    </row>
    <row r="45" spans="1:5" ht="57" x14ac:dyDescent="0.2">
      <c r="A45" s="296"/>
      <c r="B45" s="117" t="s">
        <v>375</v>
      </c>
      <c r="C45" s="117" t="s">
        <v>375</v>
      </c>
      <c r="D45" s="141">
        <v>6</v>
      </c>
      <c r="E45" s="145" t="s">
        <v>425</v>
      </c>
    </row>
    <row r="46" spans="1:5" ht="42.75" x14ac:dyDescent="0.2">
      <c r="A46" s="296"/>
      <c r="B46" s="117" t="s">
        <v>375</v>
      </c>
      <c r="C46" s="117" t="s">
        <v>375</v>
      </c>
      <c r="D46" s="141">
        <v>7</v>
      </c>
      <c r="E46" s="145" t="s">
        <v>426</v>
      </c>
    </row>
    <row r="47" spans="1:5" ht="85.5" x14ac:dyDescent="0.2">
      <c r="A47" s="296"/>
      <c r="B47" s="117" t="s">
        <v>375</v>
      </c>
      <c r="C47" s="117" t="s">
        <v>375</v>
      </c>
      <c r="D47" s="141">
        <v>8</v>
      </c>
      <c r="E47" s="145" t="s">
        <v>427</v>
      </c>
    </row>
    <row r="48" spans="1:5" ht="57.75" thickBot="1" x14ac:dyDescent="0.25">
      <c r="A48" s="298"/>
      <c r="B48" s="119" t="s">
        <v>375</v>
      </c>
      <c r="C48" s="119" t="s">
        <v>375</v>
      </c>
      <c r="D48" s="146">
        <v>9</v>
      </c>
      <c r="E48" s="147" t="s">
        <v>428</v>
      </c>
    </row>
    <row r="49" spans="1:5" ht="57" x14ac:dyDescent="0.2">
      <c r="A49" s="296" t="s">
        <v>17</v>
      </c>
      <c r="B49" s="117">
        <v>5</v>
      </c>
      <c r="C49" s="135" t="s">
        <v>429</v>
      </c>
      <c r="D49" s="141">
        <v>10</v>
      </c>
      <c r="E49" s="145" t="s">
        <v>430</v>
      </c>
    </row>
    <row r="50" spans="1:5" ht="71.25" x14ac:dyDescent="0.2">
      <c r="A50" s="297"/>
      <c r="B50" s="121">
        <v>6</v>
      </c>
      <c r="C50" s="126" t="s">
        <v>431</v>
      </c>
      <c r="D50" s="121"/>
      <c r="E50" s="121"/>
    </row>
    <row r="51" spans="1:5" ht="57" x14ac:dyDescent="0.2">
      <c r="A51" s="297"/>
      <c r="B51" s="121">
        <v>7</v>
      </c>
      <c r="C51" s="126" t="s">
        <v>432</v>
      </c>
      <c r="D51" s="121"/>
      <c r="E51" s="121"/>
    </row>
    <row r="52" spans="1:5" x14ac:dyDescent="0.2">
      <c r="A52" s="297"/>
      <c r="B52" s="121"/>
      <c r="C52" s="126"/>
      <c r="D52" s="121"/>
      <c r="E52" s="121"/>
    </row>
    <row r="53" spans="1:5" ht="15" thickBot="1" x14ac:dyDescent="0.25">
      <c r="A53" s="298"/>
      <c r="B53" s="119"/>
      <c r="C53" s="119"/>
      <c r="D53" s="119" t="s">
        <v>375</v>
      </c>
      <c r="E53" s="120" t="s">
        <v>375</v>
      </c>
    </row>
    <row r="54" spans="1:5" ht="42.75" x14ac:dyDescent="0.2">
      <c r="A54" s="293" t="s">
        <v>433</v>
      </c>
      <c r="B54" s="117">
        <v>8</v>
      </c>
      <c r="C54" s="117" t="s">
        <v>434</v>
      </c>
      <c r="D54" s="117">
        <v>11</v>
      </c>
      <c r="E54" s="118" t="s">
        <v>435</v>
      </c>
    </row>
    <row r="55" spans="1:5" ht="71.25" x14ac:dyDescent="0.2">
      <c r="A55" s="293"/>
      <c r="B55" s="117">
        <v>9</v>
      </c>
      <c r="C55" s="117" t="s">
        <v>436</v>
      </c>
      <c r="D55" s="117">
        <v>12</v>
      </c>
      <c r="E55" s="148" t="s">
        <v>437</v>
      </c>
    </row>
    <row r="56" spans="1:5" ht="57" x14ac:dyDescent="0.2">
      <c r="A56" s="293"/>
      <c r="B56" s="117">
        <v>10</v>
      </c>
      <c r="C56" s="117" t="s">
        <v>438</v>
      </c>
      <c r="D56" s="117">
        <v>13</v>
      </c>
      <c r="E56" s="149" t="s">
        <v>439</v>
      </c>
    </row>
    <row r="57" spans="1:5" ht="57" x14ac:dyDescent="0.2">
      <c r="A57" s="293"/>
      <c r="B57" s="117">
        <v>11</v>
      </c>
      <c r="C57" s="117" t="s">
        <v>440</v>
      </c>
      <c r="D57" s="117">
        <v>14</v>
      </c>
      <c r="E57" s="148" t="s">
        <v>441</v>
      </c>
    </row>
    <row r="58" spans="1:5" ht="128.25" x14ac:dyDescent="0.2">
      <c r="A58" s="293"/>
      <c r="B58" s="117">
        <v>12</v>
      </c>
      <c r="C58" s="133" t="s">
        <v>442</v>
      </c>
      <c r="D58" s="141">
        <v>15</v>
      </c>
      <c r="E58" s="150" t="s">
        <v>443</v>
      </c>
    </row>
    <row r="59" spans="1:5" ht="28.5" x14ac:dyDescent="0.2">
      <c r="A59" s="293"/>
      <c r="B59" s="117" t="s">
        <v>375</v>
      </c>
      <c r="C59" s="117" t="s">
        <v>375</v>
      </c>
      <c r="D59" s="117">
        <v>16</v>
      </c>
      <c r="E59" s="118" t="s">
        <v>444</v>
      </c>
    </row>
    <row r="60" spans="1:5" ht="28.5" x14ac:dyDescent="0.2">
      <c r="A60" s="293"/>
      <c r="B60" s="117" t="s">
        <v>375</v>
      </c>
      <c r="C60" s="117" t="s">
        <v>375</v>
      </c>
      <c r="D60" s="117">
        <v>17</v>
      </c>
      <c r="E60" s="118" t="s">
        <v>445</v>
      </c>
    </row>
    <row r="61" spans="1:5" ht="15" thickBot="1" x14ac:dyDescent="0.25">
      <c r="A61" s="294"/>
      <c r="B61" s="119" t="s">
        <v>375</v>
      </c>
      <c r="C61" s="119" t="s">
        <v>375</v>
      </c>
      <c r="D61" s="119" t="s">
        <v>375</v>
      </c>
      <c r="E61" s="120" t="s">
        <v>375</v>
      </c>
    </row>
    <row r="62" spans="1:5" ht="71.25" x14ac:dyDescent="0.2">
      <c r="A62" s="293" t="s">
        <v>446</v>
      </c>
      <c r="B62" s="117">
        <v>13</v>
      </c>
      <c r="C62" s="117" t="s">
        <v>447</v>
      </c>
      <c r="D62" s="117">
        <v>18</v>
      </c>
      <c r="E62" s="118" t="s">
        <v>448</v>
      </c>
    </row>
    <row r="63" spans="1:5" ht="71.25" x14ac:dyDescent="0.2">
      <c r="A63" s="293"/>
      <c r="B63" s="122">
        <v>14</v>
      </c>
      <c r="C63" s="122" t="s">
        <v>449</v>
      </c>
      <c r="D63" s="122">
        <v>19</v>
      </c>
      <c r="E63" s="148" t="s">
        <v>450</v>
      </c>
    </row>
    <row r="64" spans="1:5" ht="42.75" x14ac:dyDescent="0.2">
      <c r="A64" s="299"/>
      <c r="B64" s="121">
        <v>15</v>
      </c>
      <c r="C64" s="121" t="s">
        <v>451</v>
      </c>
      <c r="D64" s="121"/>
      <c r="E64" s="121"/>
    </row>
    <row r="65" spans="1:5" ht="43.5" thickBot="1" x14ac:dyDescent="0.25">
      <c r="A65" s="294"/>
      <c r="B65" s="119">
        <v>16</v>
      </c>
      <c r="C65" s="119" t="s">
        <v>452</v>
      </c>
      <c r="D65" s="146">
        <v>20</v>
      </c>
      <c r="E65" s="151" t="s">
        <v>453</v>
      </c>
    </row>
    <row r="66" spans="1:5" ht="42.75" x14ac:dyDescent="0.2">
      <c r="A66" s="293" t="s">
        <v>12</v>
      </c>
      <c r="B66" s="152">
        <v>17</v>
      </c>
      <c r="C66" s="117" t="s">
        <v>454</v>
      </c>
      <c r="D66" s="117">
        <v>21</v>
      </c>
      <c r="E66" s="118" t="s">
        <v>455</v>
      </c>
    </row>
    <row r="67" spans="1:5" ht="42.75" x14ac:dyDescent="0.2">
      <c r="A67" s="293"/>
      <c r="B67" s="117">
        <v>18</v>
      </c>
      <c r="C67" s="117" t="s">
        <v>456</v>
      </c>
      <c r="D67" s="117">
        <v>22</v>
      </c>
      <c r="E67" s="118" t="s">
        <v>457</v>
      </c>
    </row>
    <row r="68" spans="1:5" ht="71.25" x14ac:dyDescent="0.2">
      <c r="A68" s="293"/>
      <c r="B68" s="117">
        <v>19</v>
      </c>
      <c r="C68" s="135" t="s">
        <v>458</v>
      </c>
      <c r="D68" s="117">
        <v>23</v>
      </c>
      <c r="E68" s="118" t="s">
        <v>459</v>
      </c>
    </row>
    <row r="69" spans="1:5" ht="42.75" x14ac:dyDescent="0.2">
      <c r="A69" s="293"/>
      <c r="B69" s="117">
        <v>20</v>
      </c>
      <c r="C69" s="117" t="s">
        <v>460</v>
      </c>
      <c r="D69" s="117">
        <v>24</v>
      </c>
      <c r="E69" s="118" t="s">
        <v>461</v>
      </c>
    </row>
    <row r="70" spans="1:5" ht="57" x14ac:dyDescent="0.2">
      <c r="A70" s="293"/>
      <c r="B70" s="117">
        <v>21</v>
      </c>
      <c r="C70" s="121" t="s">
        <v>462</v>
      </c>
      <c r="D70" s="117">
        <v>25</v>
      </c>
      <c r="E70" s="118" t="s">
        <v>463</v>
      </c>
    </row>
    <row r="71" spans="1:5" ht="42.75" x14ac:dyDescent="0.2">
      <c r="A71" s="293"/>
      <c r="B71" s="117">
        <v>22</v>
      </c>
      <c r="C71" s="153" t="s">
        <v>464</v>
      </c>
      <c r="D71" s="117">
        <v>26</v>
      </c>
      <c r="E71" s="132" t="s">
        <v>465</v>
      </c>
    </row>
    <row r="72" spans="1:5" ht="43.5" thickBot="1" x14ac:dyDescent="0.25">
      <c r="A72" s="293"/>
      <c r="B72" s="146">
        <v>23</v>
      </c>
      <c r="C72" s="154" t="s">
        <v>466</v>
      </c>
      <c r="D72" s="155">
        <v>27</v>
      </c>
      <c r="E72" s="118" t="s">
        <v>467</v>
      </c>
    </row>
    <row r="73" spans="1:5" ht="15" thickBot="1" x14ac:dyDescent="0.25">
      <c r="A73" s="294"/>
      <c r="B73" s="156"/>
      <c r="C73" s="157"/>
      <c r="D73" s="122" t="s">
        <v>375</v>
      </c>
      <c r="E73" s="120" t="s">
        <v>375</v>
      </c>
    </row>
    <row r="74" spans="1:5" ht="29.25" thickBot="1" x14ac:dyDescent="0.25">
      <c r="A74" s="158"/>
      <c r="B74" s="121">
        <v>24</v>
      </c>
      <c r="C74" s="121" t="s">
        <v>468</v>
      </c>
      <c r="D74" s="121">
        <v>28</v>
      </c>
      <c r="E74" s="120" t="s">
        <v>469</v>
      </c>
    </row>
    <row r="75" spans="1:5" ht="29.25" thickBot="1" x14ac:dyDescent="0.25">
      <c r="A75" s="159" t="s">
        <v>18</v>
      </c>
      <c r="B75" s="119">
        <v>25</v>
      </c>
      <c r="C75" s="119" t="s">
        <v>470</v>
      </c>
      <c r="D75" s="119">
        <v>29</v>
      </c>
      <c r="E75" s="120" t="s">
        <v>471</v>
      </c>
    </row>
    <row r="76" spans="1:5" ht="57" x14ac:dyDescent="0.2">
      <c r="A76" s="293" t="s">
        <v>19</v>
      </c>
      <c r="B76" s="117">
        <v>26</v>
      </c>
      <c r="C76" s="122" t="s">
        <v>472</v>
      </c>
      <c r="D76" s="117">
        <v>30</v>
      </c>
      <c r="E76" s="118" t="s">
        <v>473</v>
      </c>
    </row>
    <row r="77" spans="1:5" ht="71.25" x14ac:dyDescent="0.2">
      <c r="A77" s="293"/>
      <c r="B77" s="141">
        <v>27</v>
      </c>
      <c r="C77" s="160" t="s">
        <v>474</v>
      </c>
      <c r="D77" s="117">
        <v>31</v>
      </c>
      <c r="E77" s="148" t="s">
        <v>475</v>
      </c>
    </row>
    <row r="78" spans="1:5" ht="57.75" thickBot="1" x14ac:dyDescent="0.25">
      <c r="A78" s="294"/>
      <c r="B78" s="119">
        <v>28</v>
      </c>
      <c r="C78" s="161" t="s">
        <v>476</v>
      </c>
      <c r="D78" s="146">
        <v>32</v>
      </c>
      <c r="E78" s="162" t="s">
        <v>477</v>
      </c>
    </row>
    <row r="79" spans="1:5" ht="57" x14ac:dyDescent="0.2">
      <c r="A79" s="293" t="s">
        <v>20</v>
      </c>
      <c r="B79" s="117">
        <v>29</v>
      </c>
      <c r="C79" s="135" t="s">
        <v>478</v>
      </c>
      <c r="D79" s="141">
        <v>33</v>
      </c>
      <c r="E79" s="145" t="s">
        <v>479</v>
      </c>
    </row>
    <row r="80" spans="1:5" ht="57" x14ac:dyDescent="0.2">
      <c r="A80" s="293"/>
      <c r="B80" s="117">
        <v>30</v>
      </c>
      <c r="C80" s="117" t="s">
        <v>480</v>
      </c>
      <c r="D80" s="117">
        <v>34</v>
      </c>
      <c r="E80" s="118" t="s">
        <v>481</v>
      </c>
    </row>
    <row r="81" spans="1:5" ht="29.25" thickBot="1" x14ac:dyDescent="0.25">
      <c r="A81" s="294"/>
      <c r="B81" s="119" t="s">
        <v>375</v>
      </c>
      <c r="C81" s="119" t="s">
        <v>375</v>
      </c>
      <c r="D81" s="146">
        <v>33</v>
      </c>
      <c r="E81" s="147" t="s">
        <v>482</v>
      </c>
    </row>
    <row r="82" spans="1:5" ht="42.75" x14ac:dyDescent="0.2">
      <c r="A82" s="293" t="s">
        <v>21</v>
      </c>
      <c r="B82" s="117">
        <v>31</v>
      </c>
      <c r="C82" s="117" t="s">
        <v>483</v>
      </c>
      <c r="D82" s="117">
        <v>34</v>
      </c>
      <c r="E82" s="118" t="s">
        <v>484</v>
      </c>
    </row>
    <row r="83" spans="1:5" ht="85.5" x14ac:dyDescent="0.2">
      <c r="A83" s="293"/>
      <c r="B83" s="117">
        <v>32</v>
      </c>
      <c r="C83" s="135" t="s">
        <v>485</v>
      </c>
      <c r="D83" s="141">
        <v>35</v>
      </c>
      <c r="E83" s="145" t="s">
        <v>486</v>
      </c>
    </row>
    <row r="84" spans="1:5" ht="28.5" x14ac:dyDescent="0.2">
      <c r="A84" s="293"/>
      <c r="B84" s="117">
        <v>33</v>
      </c>
      <c r="C84" s="117" t="s">
        <v>487</v>
      </c>
      <c r="D84" s="117">
        <v>36</v>
      </c>
      <c r="E84" s="118" t="s">
        <v>488</v>
      </c>
    </row>
    <row r="85" spans="1:5" ht="42.75" x14ac:dyDescent="0.2">
      <c r="A85" s="293"/>
      <c r="B85" s="117" t="s">
        <v>375</v>
      </c>
      <c r="C85" s="117" t="s">
        <v>375</v>
      </c>
      <c r="D85" s="141">
        <v>37</v>
      </c>
      <c r="E85" s="145" t="s">
        <v>489</v>
      </c>
    </row>
    <row r="86" spans="1:5" ht="86.25" thickBot="1" x14ac:dyDescent="0.25">
      <c r="A86" s="294"/>
      <c r="B86" s="119" t="s">
        <v>375</v>
      </c>
      <c r="C86" s="119" t="s">
        <v>375</v>
      </c>
      <c r="D86" s="119">
        <v>38</v>
      </c>
      <c r="E86" s="120" t="s">
        <v>490</v>
      </c>
    </row>
    <row r="87" spans="1:5" ht="86.25" thickBot="1" x14ac:dyDescent="0.25">
      <c r="A87" s="295" t="s">
        <v>402</v>
      </c>
      <c r="B87" s="163">
        <v>34</v>
      </c>
      <c r="C87" s="120" t="s">
        <v>491</v>
      </c>
      <c r="D87" s="120">
        <v>39</v>
      </c>
      <c r="E87" s="120" t="s">
        <v>492</v>
      </c>
    </row>
    <row r="88" spans="1:5" ht="43.5" thickBot="1" x14ac:dyDescent="0.25">
      <c r="A88" s="295"/>
      <c r="B88" s="163">
        <v>35</v>
      </c>
      <c r="C88" s="120" t="s">
        <v>493</v>
      </c>
      <c r="D88" s="120">
        <v>40</v>
      </c>
      <c r="E88" s="120" t="s">
        <v>494</v>
      </c>
    </row>
    <row r="89" spans="1:5" ht="43.5" thickBot="1" x14ac:dyDescent="0.25">
      <c r="A89" s="295"/>
      <c r="B89" s="163">
        <v>36</v>
      </c>
      <c r="C89" s="120" t="s">
        <v>495</v>
      </c>
      <c r="D89" s="120">
        <v>41</v>
      </c>
      <c r="E89" s="120" t="s">
        <v>333</v>
      </c>
    </row>
    <row r="90" spans="1:5" ht="43.5" thickBot="1" x14ac:dyDescent="0.25">
      <c r="A90" s="295"/>
      <c r="B90" s="164">
        <v>37</v>
      </c>
      <c r="C90" s="120" t="s">
        <v>496</v>
      </c>
      <c r="D90" s="120">
        <v>42</v>
      </c>
      <c r="E90" s="120" t="s">
        <v>497</v>
      </c>
    </row>
    <row r="91" spans="1:5" ht="72" thickBot="1" x14ac:dyDescent="0.25">
      <c r="A91" s="295"/>
      <c r="B91" s="174"/>
      <c r="C91" s="120"/>
      <c r="D91" s="120">
        <v>43</v>
      </c>
      <c r="E91" s="120" t="s">
        <v>498</v>
      </c>
    </row>
    <row r="92" spans="1:5" ht="15" thickBot="1" x14ac:dyDescent="0.25">
      <c r="A92" s="295"/>
      <c r="B92" s="174"/>
      <c r="C92" s="120"/>
      <c r="D92" s="120"/>
      <c r="E92" s="120"/>
    </row>
    <row r="93" spans="1:5" ht="15" thickBot="1" x14ac:dyDescent="0.25">
      <c r="A93" s="295"/>
      <c r="B93" s="174"/>
      <c r="C93" s="120"/>
      <c r="D93" s="120"/>
      <c r="E93" s="120"/>
    </row>
  </sheetData>
  <mergeCells count="25">
    <mergeCell ref="B1:D1"/>
    <mergeCell ref="A7:E7"/>
    <mergeCell ref="E5:F5"/>
    <mergeCell ref="E6:F6"/>
    <mergeCell ref="A28:A29"/>
    <mergeCell ref="B2:D2"/>
    <mergeCell ref="C4:D4"/>
    <mergeCell ref="C5:D5"/>
    <mergeCell ref="C6:D6"/>
    <mergeCell ref="A30:A32"/>
    <mergeCell ref="A33:A37"/>
    <mergeCell ref="A38:E38"/>
    <mergeCell ref="A40:A48"/>
    <mergeCell ref="A9:A13"/>
    <mergeCell ref="A14:A16"/>
    <mergeCell ref="A17:A19"/>
    <mergeCell ref="A20:A27"/>
    <mergeCell ref="A82:A86"/>
    <mergeCell ref="A87:A93"/>
    <mergeCell ref="A49:A53"/>
    <mergeCell ref="A54:A61"/>
    <mergeCell ref="A62:A65"/>
    <mergeCell ref="A66:A73"/>
    <mergeCell ref="A76:A78"/>
    <mergeCell ref="A79:A81"/>
  </mergeCells>
  <pageMargins left="0.7" right="0.7" top="0.75" bottom="0.75" header="0.3" footer="0.3"/>
  <pageSetup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A7" sqref="A7"/>
    </sheetView>
  </sheetViews>
  <sheetFormatPr baseColWidth="10" defaultColWidth="10.7109375" defaultRowHeight="14.25" x14ac:dyDescent="0.2"/>
  <cols>
    <col min="1" max="1" width="52.140625" style="2" customWidth="1"/>
    <col min="2" max="2" width="19" style="26" customWidth="1"/>
    <col min="3" max="3" width="7" style="3" customWidth="1"/>
    <col min="4" max="4" width="14.85546875" style="3" customWidth="1"/>
    <col min="5" max="5" width="13" style="3" customWidth="1"/>
    <col min="6" max="6" width="44.42578125" style="2" customWidth="1"/>
    <col min="7" max="16384" width="10.7109375" style="1"/>
  </cols>
  <sheetData>
    <row r="1" spans="1:6" ht="22.5" customHeight="1" x14ac:dyDescent="0.2">
      <c r="A1" s="317" t="s">
        <v>0</v>
      </c>
      <c r="B1" s="317"/>
      <c r="C1" s="317"/>
      <c r="D1" s="317"/>
      <c r="E1" s="317"/>
      <c r="F1" s="317"/>
    </row>
    <row r="2" spans="1:6" x14ac:dyDescent="0.2">
      <c r="A2" s="310" t="s">
        <v>22</v>
      </c>
      <c r="B2" s="310"/>
      <c r="C2" s="310"/>
      <c r="D2" s="310"/>
      <c r="E2" s="310"/>
      <c r="F2" s="310"/>
    </row>
    <row r="3" spans="1:6" ht="15" x14ac:dyDescent="0.25">
      <c r="A3" s="311" t="s">
        <v>23</v>
      </c>
      <c r="B3" s="312"/>
      <c r="C3" s="312"/>
      <c r="D3" s="312"/>
      <c r="E3" s="312"/>
      <c r="F3" s="313"/>
    </row>
    <row r="4" spans="1:6" ht="28.5" customHeight="1" x14ac:dyDescent="0.2">
      <c r="A4" s="14" t="s">
        <v>24</v>
      </c>
      <c r="B4" s="314" t="s">
        <v>25</v>
      </c>
      <c r="C4" s="315"/>
      <c r="D4" s="315"/>
      <c r="E4" s="316"/>
      <c r="F4" s="14" t="s">
        <v>26</v>
      </c>
    </row>
    <row r="5" spans="1:6" ht="15" x14ac:dyDescent="0.25">
      <c r="A5" s="15"/>
      <c r="B5" s="16" t="s">
        <v>27</v>
      </c>
      <c r="C5" s="17" t="s">
        <v>28</v>
      </c>
      <c r="D5" s="17" t="s">
        <v>29</v>
      </c>
      <c r="E5" s="17" t="s">
        <v>30</v>
      </c>
      <c r="F5" s="15"/>
    </row>
    <row r="6" spans="1:6" ht="42" customHeight="1" x14ac:dyDescent="0.2">
      <c r="A6" s="18" t="s">
        <v>328</v>
      </c>
      <c r="B6" s="19">
        <v>4.5</v>
      </c>
      <c r="C6" s="20">
        <v>4</v>
      </c>
      <c r="D6" s="20" t="s">
        <v>334</v>
      </c>
      <c r="E6" s="20" t="s">
        <v>335</v>
      </c>
      <c r="F6" s="13" t="s">
        <v>329</v>
      </c>
    </row>
    <row r="7" spans="1:6" ht="42.75" x14ac:dyDescent="0.2">
      <c r="A7" s="18" t="s">
        <v>330</v>
      </c>
      <c r="B7" s="19">
        <v>5.6</v>
      </c>
      <c r="C7" s="21" t="s">
        <v>336</v>
      </c>
      <c r="D7" s="20" t="s">
        <v>337</v>
      </c>
      <c r="E7" s="21" t="s">
        <v>338</v>
      </c>
      <c r="F7" s="13" t="s">
        <v>329</v>
      </c>
    </row>
    <row r="8" spans="1:6" ht="42.75" x14ac:dyDescent="0.2">
      <c r="A8" s="18" t="s">
        <v>339</v>
      </c>
      <c r="B8" s="19">
        <v>6</v>
      </c>
      <c r="C8" s="21" t="s">
        <v>340</v>
      </c>
      <c r="D8" s="21">
        <v>5</v>
      </c>
      <c r="E8" s="20" t="s">
        <v>341</v>
      </c>
      <c r="F8" s="13" t="s">
        <v>31</v>
      </c>
    </row>
    <row r="9" spans="1:6" ht="28.5" x14ac:dyDescent="0.2">
      <c r="A9" s="18" t="s">
        <v>342</v>
      </c>
      <c r="B9" s="19">
        <v>11</v>
      </c>
      <c r="C9" s="21"/>
      <c r="D9" s="20" t="s">
        <v>343</v>
      </c>
      <c r="E9" s="20">
        <v>5</v>
      </c>
      <c r="F9" s="13" t="s">
        <v>31</v>
      </c>
    </row>
    <row r="10" spans="1:6" ht="57" x14ac:dyDescent="0.2">
      <c r="A10" s="18" t="s">
        <v>331</v>
      </c>
      <c r="B10" s="19"/>
      <c r="C10" s="20"/>
      <c r="D10" s="20">
        <v>8</v>
      </c>
      <c r="E10" s="21">
        <v>4</v>
      </c>
      <c r="F10" s="13" t="s">
        <v>31</v>
      </c>
    </row>
    <row r="11" spans="1:6" ht="57" x14ac:dyDescent="0.2">
      <c r="A11" s="18" t="s">
        <v>344</v>
      </c>
      <c r="B11" s="19" t="s">
        <v>343</v>
      </c>
      <c r="C11" s="21">
        <v>3</v>
      </c>
      <c r="D11" s="20"/>
      <c r="E11" s="20">
        <v>6</v>
      </c>
      <c r="F11" s="13" t="s">
        <v>31</v>
      </c>
    </row>
    <row r="12" spans="1:6" ht="42.75" x14ac:dyDescent="0.2">
      <c r="A12" s="18" t="s">
        <v>345</v>
      </c>
      <c r="B12" s="19">
        <v>1</v>
      </c>
      <c r="C12" s="21">
        <v>1.3</v>
      </c>
      <c r="D12" s="20"/>
      <c r="E12" s="20">
        <v>19</v>
      </c>
      <c r="F12" s="13" t="s">
        <v>31</v>
      </c>
    </row>
    <row r="13" spans="1:6" ht="57" x14ac:dyDescent="0.2">
      <c r="A13" s="18" t="s">
        <v>348</v>
      </c>
      <c r="B13" s="19">
        <v>10</v>
      </c>
      <c r="C13" s="21" t="s">
        <v>349</v>
      </c>
      <c r="D13" s="20">
        <v>6.11</v>
      </c>
      <c r="E13" s="20">
        <v>16.170000000000002</v>
      </c>
      <c r="F13" s="13" t="s">
        <v>31</v>
      </c>
    </row>
    <row r="14" spans="1:6" ht="71.25" x14ac:dyDescent="0.2">
      <c r="A14" s="18" t="s">
        <v>346</v>
      </c>
      <c r="B14" s="19">
        <v>9</v>
      </c>
      <c r="C14" s="21"/>
      <c r="D14" s="20">
        <v>4</v>
      </c>
      <c r="E14" s="20">
        <v>3</v>
      </c>
      <c r="F14" s="13" t="s">
        <v>329</v>
      </c>
    </row>
    <row r="15" spans="1:6" ht="57" x14ac:dyDescent="0.2">
      <c r="A15" s="18" t="s">
        <v>347</v>
      </c>
      <c r="B15" s="19"/>
      <c r="C15" s="21">
        <v>6</v>
      </c>
      <c r="D15" s="20"/>
      <c r="E15" s="21">
        <v>2.5</v>
      </c>
      <c r="F15" s="13" t="s">
        <v>31</v>
      </c>
    </row>
    <row r="16" spans="1:6" ht="42.75" x14ac:dyDescent="0.2">
      <c r="A16" s="18" t="s">
        <v>351</v>
      </c>
      <c r="B16" s="19" t="s">
        <v>350</v>
      </c>
      <c r="C16" s="21">
        <v>3.5</v>
      </c>
      <c r="D16" s="20">
        <v>8</v>
      </c>
      <c r="E16" s="21">
        <v>1.4</v>
      </c>
      <c r="F16" s="13" t="s">
        <v>31</v>
      </c>
    </row>
    <row r="17" spans="1:6" ht="15" x14ac:dyDescent="0.2">
      <c r="A17" s="12"/>
      <c r="B17" s="22"/>
      <c r="C17" s="20"/>
      <c r="D17" s="21"/>
      <c r="E17" s="21"/>
      <c r="F17" s="23"/>
    </row>
    <row r="18" spans="1:6" ht="15" x14ac:dyDescent="0.2">
      <c r="A18" s="12"/>
      <c r="B18" s="24"/>
      <c r="C18" s="25"/>
      <c r="D18" s="25"/>
      <c r="E18" s="25"/>
      <c r="F18" s="23"/>
    </row>
    <row r="19" spans="1:6" ht="15" x14ac:dyDescent="0.2">
      <c r="A19" s="12"/>
      <c r="B19" s="24"/>
      <c r="C19" s="25"/>
      <c r="D19" s="25"/>
      <c r="E19" s="25"/>
      <c r="F19" s="23"/>
    </row>
    <row r="20" spans="1:6" ht="15" x14ac:dyDescent="0.2">
      <c r="A20" s="11"/>
      <c r="B20" s="24"/>
      <c r="C20" s="24"/>
      <c r="D20" s="25"/>
      <c r="E20" s="24"/>
      <c r="F20" s="23"/>
    </row>
  </sheetData>
  <mergeCells count="4">
    <mergeCell ref="A2:F2"/>
    <mergeCell ref="A3:F3"/>
    <mergeCell ref="B4:E4"/>
    <mergeCell ref="A1:F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84"/>
  <sheetViews>
    <sheetView topLeftCell="E49" zoomScale="82" zoomScaleNormal="82" workbookViewId="0">
      <selection activeCell="H56" sqref="H56:S57"/>
    </sheetView>
  </sheetViews>
  <sheetFormatPr baseColWidth="10" defaultColWidth="11.42578125" defaultRowHeight="24" customHeight="1" x14ac:dyDescent="0.2"/>
  <cols>
    <col min="1" max="1" width="20" style="27" customWidth="1"/>
    <col min="2" max="2" width="25.140625" style="27" customWidth="1"/>
    <col min="3" max="3" width="57.5703125" style="27" customWidth="1"/>
    <col min="4" max="4" width="63.5703125" style="97" customWidth="1"/>
    <col min="5" max="5" width="34.85546875" style="97" customWidth="1"/>
    <col min="6" max="6" width="52.140625" style="98" customWidth="1"/>
    <col min="7" max="7" width="46.140625" style="27" customWidth="1"/>
    <col min="8" max="8" width="25.5703125" style="27" customWidth="1"/>
    <col min="9" max="9" width="21" style="27" customWidth="1"/>
    <col min="10" max="10" width="26" style="27" customWidth="1"/>
    <col min="11" max="11" width="50.85546875" style="27" customWidth="1"/>
    <col min="12" max="12" width="19" style="27" customWidth="1"/>
    <col min="13" max="13" width="17.140625" style="27" customWidth="1"/>
    <col min="14" max="14" width="25" style="27" customWidth="1"/>
    <col min="15" max="15" width="20.5703125" style="27" customWidth="1"/>
    <col min="16" max="16" width="26" style="27" customWidth="1"/>
    <col min="17" max="17" width="18.7109375" style="27" customWidth="1"/>
    <col min="18" max="18" width="13.85546875" style="27" customWidth="1"/>
    <col min="19" max="19" width="15.7109375" style="27" customWidth="1"/>
    <col min="20" max="20" width="13" style="27" customWidth="1"/>
    <col min="21" max="21" width="17.42578125" style="27" customWidth="1"/>
    <col min="22" max="23" width="17.28515625" style="27" customWidth="1"/>
    <col min="24" max="16384" width="11.42578125" style="27"/>
  </cols>
  <sheetData>
    <row r="1" spans="1:23" ht="24" customHeight="1" x14ac:dyDescent="0.2">
      <c r="B1" s="368" t="s">
        <v>0</v>
      </c>
      <c r="C1" s="368"/>
      <c r="D1" s="368"/>
      <c r="E1" s="368"/>
      <c r="F1" s="368"/>
      <c r="G1" s="368"/>
      <c r="H1" s="368"/>
      <c r="I1" s="368"/>
      <c r="J1" s="368"/>
      <c r="K1" s="368"/>
      <c r="L1" s="368"/>
      <c r="M1" s="368"/>
      <c r="N1" s="368"/>
      <c r="O1" s="368"/>
      <c r="P1" s="368"/>
      <c r="Q1" s="368"/>
      <c r="R1" s="368"/>
      <c r="S1" s="368"/>
      <c r="T1" s="368"/>
      <c r="U1" s="368"/>
      <c r="V1" s="368"/>
      <c r="W1" s="28"/>
    </row>
    <row r="2" spans="1:23" ht="24" customHeight="1" x14ac:dyDescent="0.2">
      <c r="B2" s="368" t="s">
        <v>39</v>
      </c>
      <c r="C2" s="368"/>
      <c r="D2" s="368"/>
      <c r="E2" s="368"/>
      <c r="F2" s="368"/>
      <c r="G2" s="368"/>
      <c r="H2" s="368"/>
      <c r="I2" s="368"/>
      <c r="J2" s="368"/>
      <c r="K2" s="368"/>
      <c r="L2" s="368"/>
      <c r="M2" s="368"/>
      <c r="N2" s="368"/>
      <c r="O2" s="368"/>
      <c r="P2" s="368"/>
      <c r="Q2" s="368"/>
      <c r="R2" s="368"/>
      <c r="S2" s="368"/>
      <c r="T2" s="368"/>
      <c r="U2" s="368"/>
      <c r="V2" s="368"/>
      <c r="W2" s="28"/>
    </row>
    <row r="3" spans="1:23" ht="24" customHeight="1" x14ac:dyDescent="0.2">
      <c r="B3" s="369" t="s">
        <v>40</v>
      </c>
      <c r="C3" s="369"/>
      <c r="D3" s="369"/>
      <c r="E3" s="369"/>
      <c r="F3" s="369"/>
      <c r="G3" s="369"/>
      <c r="H3" s="369"/>
      <c r="I3" s="369"/>
      <c r="J3" s="369"/>
      <c r="K3" s="369"/>
      <c r="L3" s="369"/>
      <c r="M3" s="369"/>
      <c r="N3" s="369"/>
      <c r="O3" s="369"/>
      <c r="P3" s="369"/>
      <c r="Q3" s="369"/>
      <c r="R3" s="369"/>
      <c r="S3" s="369"/>
      <c r="T3" s="369"/>
      <c r="U3" s="369"/>
      <c r="V3" s="369"/>
      <c r="W3" s="29"/>
    </row>
    <row r="4" spans="1:23" ht="24" customHeight="1" x14ac:dyDescent="0.2">
      <c r="A4" s="30" t="s">
        <v>41</v>
      </c>
      <c r="B4" s="373" t="s">
        <v>514</v>
      </c>
      <c r="C4" s="374"/>
      <c r="D4" s="31" t="s">
        <v>42</v>
      </c>
      <c r="E4" s="32" t="s">
        <v>76</v>
      </c>
      <c r="F4" s="33"/>
      <c r="G4" s="34"/>
      <c r="H4" s="34"/>
      <c r="I4" s="34"/>
      <c r="J4" s="34"/>
      <c r="K4" s="34"/>
      <c r="L4" s="34"/>
      <c r="M4" s="34"/>
      <c r="N4" s="34"/>
      <c r="O4" s="34"/>
      <c r="P4" s="34"/>
      <c r="Q4" s="34"/>
      <c r="R4" s="34"/>
      <c r="S4" s="34"/>
      <c r="T4" s="34"/>
      <c r="U4" s="34"/>
      <c r="V4" s="34"/>
      <c r="W4" s="34"/>
    </row>
    <row r="5" spans="1:23" ht="24" customHeight="1" x14ac:dyDescent="0.2">
      <c r="A5" s="30" t="s">
        <v>43</v>
      </c>
      <c r="B5" s="375" t="s">
        <v>44</v>
      </c>
      <c r="C5" s="376"/>
      <c r="D5" s="376"/>
      <c r="E5" s="376"/>
      <c r="F5" s="376"/>
      <c r="G5" s="377"/>
      <c r="H5" s="35"/>
      <c r="I5" s="36" t="s">
        <v>45</v>
      </c>
      <c r="J5" s="329" t="s">
        <v>46</v>
      </c>
      <c r="K5" s="330"/>
      <c r="L5" s="330"/>
      <c r="M5" s="330"/>
      <c r="N5" s="330"/>
      <c r="O5" s="330"/>
      <c r="P5" s="330"/>
      <c r="Q5" s="330"/>
      <c r="R5" s="330"/>
      <c r="S5" s="330"/>
      <c r="T5" s="330"/>
      <c r="U5" s="331"/>
      <c r="V5" s="37"/>
      <c r="W5" s="38"/>
    </row>
    <row r="6" spans="1:23" s="39" customFormat="1" ht="24" customHeight="1" x14ac:dyDescent="0.25">
      <c r="A6" s="345" t="s">
        <v>5</v>
      </c>
      <c r="B6" s="345" t="s">
        <v>47</v>
      </c>
      <c r="C6" s="345" t="s">
        <v>48</v>
      </c>
      <c r="D6" s="345" t="s">
        <v>49</v>
      </c>
      <c r="E6" s="345" t="s">
        <v>50</v>
      </c>
      <c r="F6" s="345" t="s">
        <v>51</v>
      </c>
      <c r="G6" s="345" t="s">
        <v>52</v>
      </c>
      <c r="H6" s="332" t="s">
        <v>53</v>
      </c>
      <c r="I6" s="332" t="s">
        <v>54</v>
      </c>
      <c r="J6" s="332" t="s">
        <v>55</v>
      </c>
      <c r="K6" s="332" t="s">
        <v>56</v>
      </c>
      <c r="L6" s="351" t="s">
        <v>57</v>
      </c>
      <c r="M6" s="351"/>
      <c r="N6" s="332" t="s">
        <v>58</v>
      </c>
      <c r="O6" s="332" t="s">
        <v>59</v>
      </c>
      <c r="P6" s="332" t="s">
        <v>60</v>
      </c>
      <c r="Q6" s="332" t="s">
        <v>61</v>
      </c>
      <c r="R6" s="333" t="s">
        <v>62</v>
      </c>
      <c r="S6" s="333"/>
      <c r="T6" s="334" t="s">
        <v>63</v>
      </c>
      <c r="U6" s="351" t="s">
        <v>64</v>
      </c>
      <c r="V6" s="351" t="s">
        <v>65</v>
      </c>
    </row>
    <row r="7" spans="1:23" s="41" customFormat="1" ht="42.75" customHeight="1" x14ac:dyDescent="0.25">
      <c r="A7" s="346"/>
      <c r="B7" s="346"/>
      <c r="C7" s="346"/>
      <c r="D7" s="346"/>
      <c r="E7" s="346"/>
      <c r="F7" s="346"/>
      <c r="G7" s="346"/>
      <c r="H7" s="333"/>
      <c r="I7" s="333"/>
      <c r="J7" s="333"/>
      <c r="K7" s="333"/>
      <c r="L7" s="40" t="s">
        <v>66</v>
      </c>
      <c r="M7" s="40" t="s">
        <v>67</v>
      </c>
      <c r="N7" s="333"/>
      <c r="O7" s="333"/>
      <c r="P7" s="333"/>
      <c r="Q7" s="333"/>
      <c r="R7" s="40" t="s">
        <v>68</v>
      </c>
      <c r="S7" s="40" t="s">
        <v>69</v>
      </c>
      <c r="T7" s="335"/>
      <c r="U7" s="351"/>
      <c r="V7" s="351"/>
    </row>
    <row r="8" spans="1:23" s="41" customFormat="1" ht="117.75" customHeight="1" x14ac:dyDescent="0.25">
      <c r="A8" s="336">
        <v>1</v>
      </c>
      <c r="B8" s="336" t="s">
        <v>70</v>
      </c>
      <c r="C8" s="344" t="s">
        <v>322</v>
      </c>
      <c r="D8" s="347" t="s">
        <v>71</v>
      </c>
      <c r="E8" s="344" t="s">
        <v>72</v>
      </c>
      <c r="F8" s="349" t="s">
        <v>323</v>
      </c>
      <c r="G8" s="341" t="s">
        <v>73</v>
      </c>
      <c r="H8" s="189" t="s">
        <v>352</v>
      </c>
      <c r="I8" s="47"/>
      <c r="J8" s="188" t="s">
        <v>74</v>
      </c>
      <c r="K8" s="190" t="s">
        <v>555</v>
      </c>
      <c r="L8" s="47" t="s">
        <v>75</v>
      </c>
      <c r="M8" s="188" t="s">
        <v>76</v>
      </c>
      <c r="N8" s="188" t="s">
        <v>359</v>
      </c>
      <c r="O8" s="191" t="s">
        <v>358</v>
      </c>
      <c r="P8" s="191" t="s">
        <v>511</v>
      </c>
      <c r="Q8" s="188" t="s">
        <v>77</v>
      </c>
      <c r="R8" s="197">
        <v>44197</v>
      </c>
      <c r="S8" s="197">
        <v>44561</v>
      </c>
      <c r="T8" s="46"/>
      <c r="U8" s="46"/>
      <c r="V8" s="47"/>
    </row>
    <row r="9" spans="1:23" s="41" customFormat="1" ht="117.75" customHeight="1" x14ac:dyDescent="0.25">
      <c r="A9" s="336"/>
      <c r="B9" s="336"/>
      <c r="C9" s="344"/>
      <c r="D9" s="348"/>
      <c r="E9" s="344"/>
      <c r="F9" s="350"/>
      <c r="G9" s="342"/>
      <c r="H9" s="189" t="s">
        <v>506</v>
      </c>
      <c r="I9" s="47"/>
      <c r="J9" s="188" t="s">
        <v>74</v>
      </c>
      <c r="K9" s="190" t="s">
        <v>507</v>
      </c>
      <c r="L9" s="47" t="s">
        <v>508</v>
      </c>
      <c r="M9" s="188" t="s">
        <v>76</v>
      </c>
      <c r="N9" s="188" t="s">
        <v>509</v>
      </c>
      <c r="O9" s="191" t="s">
        <v>510</v>
      </c>
      <c r="P9" s="191" t="s">
        <v>512</v>
      </c>
      <c r="Q9" s="188" t="s">
        <v>77</v>
      </c>
      <c r="R9" s="197">
        <v>44191</v>
      </c>
      <c r="S9" s="197">
        <v>44469</v>
      </c>
      <c r="T9" s="46"/>
      <c r="U9" s="46"/>
      <c r="V9" s="47"/>
    </row>
    <row r="10" spans="1:23" s="41" customFormat="1" ht="78" customHeight="1" x14ac:dyDescent="0.25">
      <c r="A10" s="336"/>
      <c r="B10" s="336"/>
      <c r="C10" s="344"/>
      <c r="D10" s="192" t="s">
        <v>78</v>
      </c>
      <c r="E10" s="344"/>
      <c r="F10" s="190" t="s">
        <v>324</v>
      </c>
      <c r="G10" s="342"/>
      <c r="H10" s="47" t="s">
        <v>353</v>
      </c>
      <c r="I10" s="63" t="s">
        <v>74</v>
      </c>
      <c r="J10" s="188"/>
      <c r="K10" s="175" t="s">
        <v>354</v>
      </c>
      <c r="L10" s="188" t="s">
        <v>75</v>
      </c>
      <c r="M10" s="188" t="s">
        <v>75</v>
      </c>
      <c r="N10" s="188" t="s">
        <v>359</v>
      </c>
      <c r="O10" s="188" t="s">
        <v>360</v>
      </c>
      <c r="P10" s="188" t="s">
        <v>361</v>
      </c>
      <c r="Q10" s="188" t="s">
        <v>77</v>
      </c>
      <c r="R10" s="197">
        <v>44197</v>
      </c>
      <c r="S10" s="197">
        <v>44561</v>
      </c>
      <c r="T10" s="46"/>
      <c r="U10" s="46"/>
      <c r="V10" s="47"/>
    </row>
    <row r="11" spans="1:23" s="41" customFormat="1" ht="72" customHeight="1" x14ac:dyDescent="0.25">
      <c r="A11" s="336"/>
      <c r="B11" s="336"/>
      <c r="C11" s="344"/>
      <c r="D11" s="192" t="s">
        <v>80</v>
      </c>
      <c r="E11" s="344"/>
      <c r="F11" s="190" t="s">
        <v>325</v>
      </c>
      <c r="G11" s="342"/>
      <c r="H11" s="47" t="s">
        <v>355</v>
      </c>
      <c r="I11" s="188" t="s">
        <v>74</v>
      </c>
      <c r="J11" s="188"/>
      <c r="K11" s="175" t="s">
        <v>81</v>
      </c>
      <c r="L11" s="188" t="s">
        <v>75</v>
      </c>
      <c r="M11" s="188" t="s">
        <v>75</v>
      </c>
      <c r="N11" s="188" t="s">
        <v>359</v>
      </c>
      <c r="O11" s="188" t="s">
        <v>362</v>
      </c>
      <c r="P11" s="188" t="s">
        <v>82</v>
      </c>
      <c r="Q11" s="188" t="s">
        <v>77</v>
      </c>
      <c r="R11" s="197">
        <v>44197</v>
      </c>
      <c r="S11" s="197">
        <v>44561</v>
      </c>
      <c r="T11" s="46"/>
      <c r="U11" s="46"/>
      <c r="V11" s="47"/>
    </row>
    <row r="12" spans="1:23" s="177" customFormat="1" ht="57" customHeight="1" x14ac:dyDescent="0.2">
      <c r="A12" s="336"/>
      <c r="B12" s="336"/>
      <c r="C12" s="344"/>
      <c r="D12" s="192" t="s">
        <v>83</v>
      </c>
      <c r="E12" s="344"/>
      <c r="F12" s="190" t="s">
        <v>326</v>
      </c>
      <c r="G12" s="342"/>
      <c r="H12" s="47" t="s">
        <v>84</v>
      </c>
      <c r="I12" s="188" t="s">
        <v>74</v>
      </c>
      <c r="J12" s="188"/>
      <c r="K12" s="175" t="s">
        <v>356</v>
      </c>
      <c r="L12" s="188" t="s">
        <v>75</v>
      </c>
      <c r="M12" s="188" t="s">
        <v>75</v>
      </c>
      <c r="N12" s="188" t="s">
        <v>359</v>
      </c>
      <c r="O12" s="188" t="s">
        <v>85</v>
      </c>
      <c r="P12" s="188" t="s">
        <v>86</v>
      </c>
      <c r="Q12" s="188" t="s">
        <v>77</v>
      </c>
      <c r="R12" s="197">
        <v>44197</v>
      </c>
      <c r="S12" s="197">
        <v>44561</v>
      </c>
      <c r="T12" s="46"/>
      <c r="U12" s="46"/>
      <c r="V12" s="47"/>
    </row>
    <row r="13" spans="1:23" s="177" customFormat="1" ht="81.75" customHeight="1" x14ac:dyDescent="0.2">
      <c r="A13" s="336"/>
      <c r="B13" s="336"/>
      <c r="C13" s="344"/>
      <c r="D13" s="193" t="s">
        <v>87</v>
      </c>
      <c r="E13" s="344"/>
      <c r="F13" s="194" t="s">
        <v>327</v>
      </c>
      <c r="G13" s="343"/>
      <c r="H13" s="47" t="s">
        <v>363</v>
      </c>
      <c r="I13" s="47"/>
      <c r="J13" s="188" t="s">
        <v>74</v>
      </c>
      <c r="K13" s="175" t="s">
        <v>364</v>
      </c>
      <c r="L13" s="188" t="s">
        <v>75</v>
      </c>
      <c r="M13" s="188" t="s">
        <v>75</v>
      </c>
      <c r="N13" s="188" t="s">
        <v>359</v>
      </c>
      <c r="O13" s="188" t="s">
        <v>332</v>
      </c>
      <c r="P13" s="188" t="s">
        <v>357</v>
      </c>
      <c r="Q13" s="188" t="s">
        <v>77</v>
      </c>
      <c r="R13" s="176">
        <v>44197</v>
      </c>
      <c r="S13" s="176">
        <v>44561</v>
      </c>
      <c r="T13" s="46"/>
      <c r="U13" s="46"/>
      <c r="V13" s="47"/>
    </row>
    <row r="14" spans="1:23" s="177" customFormat="1" ht="81.75" customHeight="1" x14ac:dyDescent="0.2">
      <c r="A14" s="321">
        <v>2</v>
      </c>
      <c r="B14" s="353" t="s">
        <v>88</v>
      </c>
      <c r="C14" s="353" t="s">
        <v>89</v>
      </c>
      <c r="D14" s="347" t="s">
        <v>513</v>
      </c>
      <c r="E14" s="347" t="s">
        <v>91</v>
      </c>
      <c r="F14" s="347" t="s">
        <v>92</v>
      </c>
      <c r="G14" s="347" t="s">
        <v>518</v>
      </c>
      <c r="H14" s="347" t="s">
        <v>515</v>
      </c>
      <c r="I14" s="347" t="s">
        <v>74</v>
      </c>
      <c r="J14" s="347"/>
      <c r="K14" s="175" t="s">
        <v>612</v>
      </c>
      <c r="L14" s="44" t="s">
        <v>93</v>
      </c>
      <c r="M14" s="44" t="s">
        <v>76</v>
      </c>
      <c r="N14" s="236" t="s">
        <v>509</v>
      </c>
      <c r="O14" s="236" t="s">
        <v>613</v>
      </c>
      <c r="P14" s="236" t="s">
        <v>98</v>
      </c>
      <c r="Q14" s="236" t="s">
        <v>77</v>
      </c>
      <c r="R14" s="176">
        <v>44197</v>
      </c>
      <c r="S14" s="176">
        <v>44561</v>
      </c>
      <c r="T14" s="46"/>
      <c r="U14" s="46"/>
      <c r="V14" s="47"/>
    </row>
    <row r="15" spans="1:23" s="177" customFormat="1" ht="81.75" customHeight="1" x14ac:dyDescent="0.2">
      <c r="A15" s="322"/>
      <c r="B15" s="354"/>
      <c r="C15" s="354"/>
      <c r="D15" s="348"/>
      <c r="E15" s="379"/>
      <c r="F15" s="348"/>
      <c r="G15" s="379"/>
      <c r="H15" s="379"/>
      <c r="I15" s="379"/>
      <c r="J15" s="379"/>
      <c r="K15" s="175" t="s">
        <v>520</v>
      </c>
      <c r="L15" s="44" t="s">
        <v>93</v>
      </c>
      <c r="M15" s="44" t="s">
        <v>76</v>
      </c>
      <c r="N15" s="236" t="s">
        <v>509</v>
      </c>
      <c r="O15" s="236" t="s">
        <v>523</v>
      </c>
      <c r="P15" s="236" t="s">
        <v>122</v>
      </c>
      <c r="Q15" s="236" t="s">
        <v>115</v>
      </c>
      <c r="R15" s="176">
        <v>44197</v>
      </c>
      <c r="S15" s="176">
        <v>44561</v>
      </c>
      <c r="T15" s="46"/>
      <c r="U15" s="46"/>
      <c r="V15" s="47"/>
    </row>
    <row r="16" spans="1:23" s="177" customFormat="1" ht="81.75" customHeight="1" x14ac:dyDescent="0.2">
      <c r="A16" s="322"/>
      <c r="B16" s="354"/>
      <c r="C16" s="354"/>
      <c r="D16" s="190" t="s">
        <v>90</v>
      </c>
      <c r="E16" s="379"/>
      <c r="F16" s="198" t="s">
        <v>97</v>
      </c>
      <c r="G16" s="379"/>
      <c r="H16" s="379"/>
      <c r="I16" s="379"/>
      <c r="J16" s="379"/>
      <c r="K16" s="175" t="s">
        <v>527</v>
      </c>
      <c r="L16" s="44" t="s">
        <v>93</v>
      </c>
      <c r="M16" s="44" t="s">
        <v>76</v>
      </c>
      <c r="N16" s="236" t="s">
        <v>509</v>
      </c>
      <c r="O16" s="236" t="s">
        <v>528</v>
      </c>
      <c r="P16" s="236" t="s">
        <v>122</v>
      </c>
      <c r="Q16" s="236" t="s">
        <v>79</v>
      </c>
      <c r="R16" s="176">
        <v>44454</v>
      </c>
      <c r="S16" s="176">
        <v>44515</v>
      </c>
      <c r="T16" s="46"/>
      <c r="U16" s="46"/>
      <c r="V16" s="47"/>
    </row>
    <row r="17" spans="1:22" s="177" customFormat="1" ht="81.75" customHeight="1" x14ac:dyDescent="0.2">
      <c r="A17" s="322"/>
      <c r="B17" s="354"/>
      <c r="C17" s="354"/>
      <c r="D17" s="190" t="s">
        <v>96</v>
      </c>
      <c r="E17" s="379"/>
      <c r="F17" s="192" t="s">
        <v>100</v>
      </c>
      <c r="G17" s="379"/>
      <c r="H17" s="348"/>
      <c r="I17" s="348"/>
      <c r="J17" s="348"/>
      <c r="K17" s="175" t="s">
        <v>521</v>
      </c>
      <c r="L17" s="44" t="s">
        <v>93</v>
      </c>
      <c r="M17" s="44" t="s">
        <v>93</v>
      </c>
      <c r="N17" s="236" t="s">
        <v>509</v>
      </c>
      <c r="O17" s="236" t="s">
        <v>524</v>
      </c>
      <c r="P17" s="236" t="s">
        <v>614</v>
      </c>
      <c r="Q17" s="236" t="s">
        <v>79</v>
      </c>
      <c r="R17" s="176">
        <v>44197</v>
      </c>
      <c r="S17" s="176">
        <v>44561</v>
      </c>
      <c r="T17" s="46"/>
      <c r="U17" s="46"/>
      <c r="V17" s="47"/>
    </row>
    <row r="18" spans="1:22" s="177" customFormat="1" ht="81.75" customHeight="1" x14ac:dyDescent="0.2">
      <c r="A18" s="322"/>
      <c r="B18" s="354"/>
      <c r="C18" s="354"/>
      <c r="D18" s="190" t="s">
        <v>99</v>
      </c>
      <c r="E18" s="379"/>
      <c r="F18" s="192" t="s">
        <v>102</v>
      </c>
      <c r="G18" s="379"/>
      <c r="H18" s="187" t="s">
        <v>525</v>
      </c>
      <c r="I18" s="187"/>
      <c r="J18" s="187" t="s">
        <v>74</v>
      </c>
      <c r="K18" s="175" t="s">
        <v>536</v>
      </c>
      <c r="L18" s="44" t="s">
        <v>93</v>
      </c>
      <c r="M18" s="44" t="s">
        <v>93</v>
      </c>
      <c r="N18" s="236" t="s">
        <v>509</v>
      </c>
      <c r="O18" s="236" t="s">
        <v>615</v>
      </c>
      <c r="P18" s="236" t="s">
        <v>616</v>
      </c>
      <c r="Q18" s="236" t="s">
        <v>77</v>
      </c>
      <c r="R18" s="176">
        <v>44197</v>
      </c>
      <c r="S18" s="176" t="s">
        <v>617</v>
      </c>
      <c r="T18" s="46"/>
      <c r="U18" s="46"/>
      <c r="V18" s="47"/>
    </row>
    <row r="19" spans="1:22" s="177" customFormat="1" ht="81.75" customHeight="1" x14ac:dyDescent="0.2">
      <c r="A19" s="322"/>
      <c r="B19" s="354"/>
      <c r="C19" s="354"/>
      <c r="D19" s="190"/>
      <c r="E19" s="379"/>
      <c r="F19" s="353" t="s">
        <v>103</v>
      </c>
      <c r="G19" s="379"/>
      <c r="H19" s="42" t="s">
        <v>618</v>
      </c>
      <c r="I19" s="48"/>
      <c r="J19" s="245" t="s">
        <v>74</v>
      </c>
      <c r="K19" s="49" t="s">
        <v>619</v>
      </c>
      <c r="L19" s="44" t="s">
        <v>620</v>
      </c>
      <c r="M19" s="44" t="s">
        <v>621</v>
      </c>
      <c r="N19" s="44" t="s">
        <v>509</v>
      </c>
      <c r="O19" s="44" t="s">
        <v>622</v>
      </c>
      <c r="P19" s="44" t="s">
        <v>623</v>
      </c>
      <c r="Q19" s="48" t="s">
        <v>95</v>
      </c>
      <c r="R19" s="50">
        <v>44501</v>
      </c>
      <c r="S19" s="50">
        <v>44530</v>
      </c>
      <c r="T19" s="46"/>
      <c r="U19" s="46"/>
      <c r="V19" s="47"/>
    </row>
    <row r="20" spans="1:22" ht="61.5" customHeight="1" x14ac:dyDescent="0.2">
      <c r="A20" s="322"/>
      <c r="B20" s="354"/>
      <c r="C20" s="354"/>
      <c r="D20" s="103" t="s">
        <v>517</v>
      </c>
      <c r="E20" s="379"/>
      <c r="F20" s="355"/>
      <c r="G20" s="379"/>
      <c r="H20" s="42" t="s">
        <v>34</v>
      </c>
      <c r="I20" s="48"/>
      <c r="J20" s="48" t="s">
        <v>74</v>
      </c>
      <c r="K20" s="49" t="s">
        <v>529</v>
      </c>
      <c r="L20" s="44" t="s">
        <v>93</v>
      </c>
      <c r="M20" s="44" t="s">
        <v>530</v>
      </c>
      <c r="N20" s="44" t="s">
        <v>509</v>
      </c>
      <c r="O20" s="44" t="s">
        <v>532</v>
      </c>
      <c r="P20" s="44" t="s">
        <v>94</v>
      </c>
      <c r="Q20" s="48" t="s">
        <v>95</v>
      </c>
      <c r="R20" s="50">
        <v>44197</v>
      </c>
      <c r="S20" s="50">
        <v>44561</v>
      </c>
      <c r="T20" s="46"/>
      <c r="U20" s="46"/>
      <c r="V20" s="51"/>
    </row>
    <row r="21" spans="1:22" ht="55.5" customHeight="1" x14ac:dyDescent="0.2">
      <c r="A21" s="322"/>
      <c r="B21" s="354"/>
      <c r="C21" s="354"/>
      <c r="D21" s="106" t="s">
        <v>516</v>
      </c>
      <c r="E21" s="379"/>
      <c r="G21" s="379"/>
      <c r="H21" s="42" t="s">
        <v>37</v>
      </c>
      <c r="I21" s="48" t="s">
        <v>74</v>
      </c>
      <c r="J21" s="53"/>
      <c r="K21" s="49" t="s">
        <v>531</v>
      </c>
      <c r="L21" s="44" t="s">
        <v>93</v>
      </c>
      <c r="M21" s="44" t="s">
        <v>93</v>
      </c>
      <c r="N21" s="44" t="s">
        <v>509</v>
      </c>
      <c r="O21" s="44" t="s">
        <v>533</v>
      </c>
      <c r="P21" s="44" t="s">
        <v>98</v>
      </c>
      <c r="Q21" s="48" t="s">
        <v>77</v>
      </c>
      <c r="R21" s="50">
        <v>44197</v>
      </c>
      <c r="S21" s="50">
        <v>44561</v>
      </c>
      <c r="T21" s="54"/>
      <c r="U21" s="54"/>
      <c r="V21" s="51"/>
    </row>
    <row r="22" spans="1:22" ht="88.5" customHeight="1" x14ac:dyDescent="0.2">
      <c r="A22" s="322"/>
      <c r="B22" s="354"/>
      <c r="C22" s="354"/>
      <c r="D22" s="27"/>
      <c r="E22" s="379"/>
      <c r="F22" s="51"/>
      <c r="G22" s="379"/>
      <c r="H22" s="45" t="s">
        <v>101</v>
      </c>
      <c r="I22" s="48" t="s">
        <v>74</v>
      </c>
      <c r="J22" s="53"/>
      <c r="K22" s="49" t="s">
        <v>534</v>
      </c>
      <c r="L22" s="44" t="s">
        <v>93</v>
      </c>
      <c r="M22" s="44" t="s">
        <v>93</v>
      </c>
      <c r="N22" s="44" t="s">
        <v>509</v>
      </c>
      <c r="O22" s="44" t="s">
        <v>537</v>
      </c>
      <c r="P22" s="44"/>
      <c r="Q22" s="44" t="s">
        <v>79</v>
      </c>
      <c r="R22" s="50">
        <v>44197</v>
      </c>
      <c r="S22" s="50">
        <v>44561</v>
      </c>
      <c r="T22" s="54"/>
      <c r="U22" s="54"/>
      <c r="V22" s="51"/>
    </row>
    <row r="23" spans="1:22" ht="47.25" customHeight="1" x14ac:dyDescent="0.2">
      <c r="A23" s="322"/>
      <c r="B23" s="354"/>
      <c r="C23" s="354"/>
      <c r="D23" s="179"/>
      <c r="E23" s="379"/>
      <c r="F23" s="178"/>
      <c r="G23" s="379"/>
      <c r="H23" s="55"/>
      <c r="I23" s="51"/>
      <c r="J23" s="51"/>
      <c r="K23" s="51" t="s">
        <v>538</v>
      </c>
      <c r="L23" s="44" t="s">
        <v>93</v>
      </c>
      <c r="M23" s="44" t="s">
        <v>93</v>
      </c>
      <c r="N23" s="44" t="s">
        <v>509</v>
      </c>
      <c r="O23" s="51" t="s">
        <v>539</v>
      </c>
      <c r="P23" s="51"/>
      <c r="Q23" s="180" t="s">
        <v>79</v>
      </c>
      <c r="R23" s="51"/>
      <c r="S23" s="51"/>
      <c r="T23" s="54"/>
      <c r="U23" s="54"/>
      <c r="V23" s="51"/>
    </row>
    <row r="24" spans="1:22" ht="47.25" customHeight="1" x14ac:dyDescent="0.2">
      <c r="A24" s="322"/>
      <c r="B24" s="354"/>
      <c r="C24" s="354"/>
      <c r="D24" s="106"/>
      <c r="E24" s="379"/>
      <c r="F24" s="178"/>
      <c r="G24" s="379"/>
      <c r="H24" s="110"/>
      <c r="I24" s="51"/>
      <c r="J24" s="51"/>
      <c r="K24" s="51" t="s">
        <v>540</v>
      </c>
      <c r="L24" s="44" t="s">
        <v>93</v>
      </c>
      <c r="M24" s="44" t="s">
        <v>93</v>
      </c>
      <c r="N24" s="44" t="s">
        <v>509</v>
      </c>
      <c r="O24" s="51" t="s">
        <v>541</v>
      </c>
      <c r="P24" s="51"/>
      <c r="Q24" s="51"/>
      <c r="R24" s="51"/>
      <c r="S24" s="51"/>
      <c r="T24" s="54"/>
      <c r="U24" s="54"/>
      <c r="V24" s="51"/>
    </row>
    <row r="25" spans="1:22" ht="59.25" customHeight="1" x14ac:dyDescent="0.2">
      <c r="A25" s="322"/>
      <c r="B25" s="354"/>
      <c r="C25" s="354"/>
      <c r="D25" s="106"/>
      <c r="E25" s="379"/>
      <c r="F25" s="178"/>
      <c r="G25" s="379"/>
      <c r="H25" s="110"/>
      <c r="I25" s="51"/>
      <c r="J25" s="51"/>
      <c r="K25" s="51" t="s">
        <v>542</v>
      </c>
      <c r="L25" s="44" t="s">
        <v>93</v>
      </c>
      <c r="M25" s="44" t="s">
        <v>545</v>
      </c>
      <c r="N25" s="44" t="s">
        <v>509</v>
      </c>
      <c r="O25" s="51" t="s">
        <v>543</v>
      </c>
      <c r="P25" s="51"/>
      <c r="Q25" s="51"/>
      <c r="R25" s="51"/>
      <c r="S25" s="51"/>
      <c r="T25" s="54"/>
      <c r="U25" s="54"/>
      <c r="V25" s="51"/>
    </row>
    <row r="26" spans="1:22" ht="79.5" customHeight="1" x14ac:dyDescent="0.2">
      <c r="A26" s="323"/>
      <c r="B26" s="355"/>
      <c r="C26" s="355"/>
      <c r="D26" s="27"/>
      <c r="E26" s="348"/>
      <c r="F26" s="178"/>
      <c r="G26" s="348"/>
      <c r="H26" s="55"/>
      <c r="I26" s="51"/>
      <c r="J26" s="51"/>
      <c r="K26" s="181" t="s">
        <v>544</v>
      </c>
      <c r="L26" s="44" t="s">
        <v>93</v>
      </c>
      <c r="M26" s="44" t="s">
        <v>546</v>
      </c>
      <c r="N26" s="44" t="s">
        <v>509</v>
      </c>
      <c r="O26" s="7" t="s">
        <v>547</v>
      </c>
      <c r="P26" s="7" t="s">
        <v>548</v>
      </c>
      <c r="Q26" s="51"/>
      <c r="R26" s="51"/>
      <c r="S26" s="51"/>
      <c r="T26" s="54"/>
      <c r="U26" s="54"/>
      <c r="V26" s="51"/>
    </row>
    <row r="27" spans="1:22" ht="107.25" customHeight="1" x14ac:dyDescent="0.2">
      <c r="A27" s="321">
        <v>3</v>
      </c>
      <c r="B27" s="353" t="s">
        <v>104</v>
      </c>
      <c r="C27" s="353" t="s">
        <v>105</v>
      </c>
      <c r="D27" s="327" t="s">
        <v>106</v>
      </c>
      <c r="E27" s="357" t="s">
        <v>107</v>
      </c>
      <c r="F27" s="357" t="s">
        <v>108</v>
      </c>
      <c r="G27" s="353" t="s">
        <v>109</v>
      </c>
      <c r="H27" s="47" t="s">
        <v>110</v>
      </c>
      <c r="I27" s="56"/>
      <c r="J27" s="57" t="s">
        <v>74</v>
      </c>
      <c r="K27" s="8" t="s">
        <v>111</v>
      </c>
      <c r="L27" s="56" t="s">
        <v>112</v>
      </c>
      <c r="M27" s="56" t="s">
        <v>76</v>
      </c>
      <c r="N27" s="58" t="s">
        <v>113</v>
      </c>
      <c r="O27" s="56" t="s">
        <v>114</v>
      </c>
      <c r="P27" s="58" t="s">
        <v>94</v>
      </c>
      <c r="Q27" s="56" t="s">
        <v>115</v>
      </c>
      <c r="R27" s="59">
        <v>44197</v>
      </c>
      <c r="S27" s="60">
        <v>44531</v>
      </c>
      <c r="T27" s="54"/>
      <c r="U27" s="54"/>
      <c r="V27" s="56"/>
    </row>
    <row r="28" spans="1:22" ht="105.75" customHeight="1" x14ac:dyDescent="0.2">
      <c r="A28" s="322"/>
      <c r="B28" s="354"/>
      <c r="C28" s="354"/>
      <c r="D28" s="360"/>
      <c r="E28" s="358"/>
      <c r="F28" s="358"/>
      <c r="G28" s="354"/>
      <c r="H28" s="42" t="s">
        <v>32</v>
      </c>
      <c r="I28" s="53"/>
      <c r="J28" s="48" t="s">
        <v>74</v>
      </c>
      <c r="K28" s="43" t="s">
        <v>116</v>
      </c>
      <c r="L28" s="48" t="s">
        <v>117</v>
      </c>
      <c r="M28" s="49" t="s">
        <v>76</v>
      </c>
      <c r="N28" s="44" t="s">
        <v>118</v>
      </c>
      <c r="O28" s="44" t="s">
        <v>119</v>
      </c>
      <c r="P28" s="44" t="s">
        <v>120</v>
      </c>
      <c r="Q28" s="48" t="s">
        <v>77</v>
      </c>
      <c r="R28" s="50">
        <v>44197</v>
      </c>
      <c r="S28" s="50">
        <v>44561</v>
      </c>
      <c r="T28" s="61"/>
      <c r="U28" s="61"/>
      <c r="V28" s="51"/>
    </row>
    <row r="29" spans="1:22" ht="90.75" customHeight="1" x14ac:dyDescent="0.2">
      <c r="A29" s="322"/>
      <c r="B29" s="354"/>
      <c r="C29" s="354"/>
      <c r="D29" s="328"/>
      <c r="E29" s="358"/>
      <c r="F29" s="358"/>
      <c r="G29" s="354"/>
      <c r="H29" s="6" t="s">
        <v>121</v>
      </c>
      <c r="I29" s="56" t="s">
        <v>74</v>
      </c>
      <c r="J29" s="51" t="s">
        <v>122</v>
      </c>
      <c r="K29" s="7" t="s">
        <v>123</v>
      </c>
      <c r="L29" s="255" t="s">
        <v>124</v>
      </c>
      <c r="M29" s="255" t="s">
        <v>112</v>
      </c>
      <c r="N29" s="47" t="s">
        <v>125</v>
      </c>
      <c r="O29" s="63" t="s">
        <v>126</v>
      </c>
      <c r="P29" s="7" t="s">
        <v>127</v>
      </c>
      <c r="Q29" s="51"/>
      <c r="R29" s="64">
        <v>44197</v>
      </c>
      <c r="S29" s="64">
        <v>44561</v>
      </c>
      <c r="T29" s="65" t="s">
        <v>128</v>
      </c>
      <c r="U29" s="66">
        <v>1</v>
      </c>
      <c r="V29" s="51"/>
    </row>
    <row r="30" spans="1:22" ht="54" customHeight="1" x14ac:dyDescent="0.2">
      <c r="A30" s="322"/>
      <c r="B30" s="354"/>
      <c r="C30" s="354"/>
      <c r="D30" s="5" t="s">
        <v>96</v>
      </c>
      <c r="E30" s="358"/>
      <c r="F30" s="359"/>
      <c r="G30" s="354"/>
      <c r="H30" s="6" t="s">
        <v>129</v>
      </c>
      <c r="I30" s="56" t="s">
        <v>74</v>
      </c>
      <c r="J30" s="51" t="s">
        <v>122</v>
      </c>
      <c r="K30" s="7" t="s">
        <v>130</v>
      </c>
      <c r="L30" s="51"/>
      <c r="M30" s="51"/>
      <c r="N30" s="51"/>
      <c r="O30" s="51"/>
      <c r="P30" s="51"/>
      <c r="Q30" s="51"/>
      <c r="R30" s="51"/>
      <c r="S30" s="51"/>
      <c r="T30" s="61"/>
      <c r="U30" s="61"/>
      <c r="V30" s="51"/>
    </row>
    <row r="31" spans="1:22" ht="24" customHeight="1" x14ac:dyDescent="0.2">
      <c r="A31" s="322"/>
      <c r="B31" s="354"/>
      <c r="C31" s="354"/>
      <c r="D31" s="5" t="s">
        <v>90</v>
      </c>
      <c r="E31" s="358"/>
      <c r="F31" s="67" t="s">
        <v>131</v>
      </c>
      <c r="G31" s="354"/>
      <c r="H31" s="6" t="s">
        <v>132</v>
      </c>
      <c r="I31" s="56" t="s">
        <v>74</v>
      </c>
      <c r="J31" s="51" t="s">
        <v>122</v>
      </c>
      <c r="K31" s="7" t="s">
        <v>133</v>
      </c>
      <c r="L31" s="51"/>
      <c r="M31" s="51"/>
      <c r="N31" s="51"/>
      <c r="O31" s="51"/>
      <c r="P31" s="51"/>
      <c r="Q31" s="51"/>
      <c r="R31" s="51"/>
      <c r="S31" s="51"/>
      <c r="T31" s="54"/>
      <c r="U31" s="54"/>
      <c r="V31" s="51"/>
    </row>
    <row r="32" spans="1:22" ht="24" customHeight="1" x14ac:dyDescent="0.2">
      <c r="A32" s="322"/>
      <c r="B32" s="354"/>
      <c r="C32" s="354"/>
      <c r="D32" s="5" t="s">
        <v>134</v>
      </c>
      <c r="E32" s="358"/>
      <c r="F32" s="340" t="s">
        <v>135</v>
      </c>
      <c r="G32" s="354"/>
      <c r="H32" s="6" t="s">
        <v>136</v>
      </c>
      <c r="I32" s="56" t="s">
        <v>74</v>
      </c>
      <c r="J32" s="51" t="s">
        <v>122</v>
      </c>
      <c r="K32" s="51" t="s">
        <v>137</v>
      </c>
      <c r="L32" s="51"/>
      <c r="M32" s="51"/>
      <c r="N32" s="51"/>
      <c r="O32" s="51"/>
      <c r="P32" s="51"/>
      <c r="Q32" s="51"/>
      <c r="R32" s="51"/>
      <c r="S32" s="51"/>
      <c r="T32" s="54"/>
      <c r="U32" s="54"/>
      <c r="V32" s="51"/>
    </row>
    <row r="33" spans="1:22" ht="24" customHeight="1" x14ac:dyDescent="0.2">
      <c r="A33" s="322"/>
      <c r="B33" s="354"/>
      <c r="C33" s="354"/>
      <c r="D33" s="5"/>
      <c r="E33" s="358"/>
      <c r="F33" s="340"/>
      <c r="G33" s="354"/>
      <c r="H33" s="6" t="s">
        <v>138</v>
      </c>
      <c r="I33" s="56" t="s">
        <v>74</v>
      </c>
      <c r="J33" s="51" t="s">
        <v>122</v>
      </c>
      <c r="K33" s="51" t="s">
        <v>139</v>
      </c>
      <c r="L33" s="51"/>
      <c r="M33" s="51"/>
      <c r="N33" s="51"/>
      <c r="O33" s="51"/>
      <c r="P33" s="51"/>
      <c r="Q33" s="51"/>
      <c r="R33" s="51"/>
      <c r="S33" s="51"/>
      <c r="T33" s="54"/>
      <c r="U33" s="54"/>
      <c r="V33" s="51"/>
    </row>
    <row r="34" spans="1:22" ht="24" customHeight="1" x14ac:dyDescent="0.2">
      <c r="A34" s="322"/>
      <c r="B34" s="354"/>
      <c r="C34" s="354"/>
      <c r="D34" s="5"/>
      <c r="E34" s="358"/>
      <c r="F34" s="340"/>
      <c r="G34" s="354"/>
      <c r="H34" s="6" t="s">
        <v>140</v>
      </c>
      <c r="I34" s="56" t="s">
        <v>74</v>
      </c>
      <c r="J34" s="51" t="s">
        <v>122</v>
      </c>
      <c r="K34" s="7" t="s">
        <v>141</v>
      </c>
      <c r="L34" s="51"/>
      <c r="M34" s="51"/>
      <c r="N34" s="51"/>
      <c r="O34" s="51"/>
      <c r="P34" s="51"/>
      <c r="Q34" s="51"/>
      <c r="R34" s="51"/>
      <c r="S34" s="51"/>
      <c r="T34" s="54"/>
      <c r="U34" s="54"/>
      <c r="V34" s="51"/>
    </row>
    <row r="35" spans="1:22" ht="42.75" customHeight="1" x14ac:dyDescent="0.2">
      <c r="A35" s="322"/>
      <c r="B35" s="354"/>
      <c r="C35" s="354"/>
      <c r="D35" s="5"/>
      <c r="E35" s="358"/>
      <c r="F35" s="340"/>
      <c r="G35" s="354"/>
      <c r="H35" s="6" t="s">
        <v>142</v>
      </c>
      <c r="I35" s="56" t="s">
        <v>74</v>
      </c>
      <c r="J35" s="51" t="s">
        <v>122</v>
      </c>
      <c r="K35" s="51"/>
      <c r="L35" s="51"/>
      <c r="M35" s="51"/>
      <c r="N35" s="51"/>
      <c r="O35" s="51"/>
      <c r="P35" s="51"/>
      <c r="Q35" s="51"/>
      <c r="R35" s="51"/>
      <c r="S35" s="51"/>
      <c r="T35" s="54"/>
      <c r="U35" s="54"/>
      <c r="V35" s="51"/>
    </row>
    <row r="36" spans="1:22" ht="66.75" customHeight="1" x14ac:dyDescent="0.2">
      <c r="A36" s="322"/>
      <c r="B36" s="354"/>
      <c r="C36" s="354"/>
      <c r="D36" s="5"/>
      <c r="E36" s="358"/>
      <c r="F36" s="340"/>
      <c r="G36" s="354"/>
      <c r="H36" s="6" t="s">
        <v>143</v>
      </c>
      <c r="I36" s="56" t="s">
        <v>74</v>
      </c>
      <c r="J36" s="51"/>
      <c r="K36" s="51"/>
      <c r="L36" s="51"/>
      <c r="M36" s="51"/>
      <c r="N36" s="51"/>
      <c r="O36" s="51"/>
      <c r="P36" s="51"/>
      <c r="Q36" s="51"/>
      <c r="R36" s="51"/>
      <c r="S36" s="51"/>
      <c r="T36" s="54"/>
      <c r="U36" s="54"/>
      <c r="V36" s="51"/>
    </row>
    <row r="37" spans="1:22" ht="57.75" customHeight="1" x14ac:dyDescent="0.2">
      <c r="A37" s="322"/>
      <c r="B37" s="354"/>
      <c r="C37" s="354"/>
      <c r="D37" s="5" t="s">
        <v>144</v>
      </c>
      <c r="E37" s="358"/>
      <c r="F37" s="340"/>
      <c r="G37" s="354"/>
      <c r="H37" s="6" t="s">
        <v>145</v>
      </c>
      <c r="I37" s="56" t="s">
        <v>74</v>
      </c>
      <c r="J37" s="51" t="s">
        <v>122</v>
      </c>
      <c r="K37" s="9" t="s">
        <v>146</v>
      </c>
      <c r="L37" s="62" t="s">
        <v>147</v>
      </c>
      <c r="M37" s="62" t="s">
        <v>112</v>
      </c>
      <c r="N37" s="9" t="s">
        <v>125</v>
      </c>
      <c r="O37" s="68"/>
      <c r="P37" s="7" t="s">
        <v>148</v>
      </c>
      <c r="Q37" s="51" t="s">
        <v>149</v>
      </c>
      <c r="R37" s="69">
        <v>44197</v>
      </c>
      <c r="S37" s="69">
        <v>44561</v>
      </c>
      <c r="T37" s="54"/>
      <c r="U37" s="54"/>
      <c r="V37" s="51"/>
    </row>
    <row r="38" spans="1:22" ht="57.75" customHeight="1" x14ac:dyDescent="0.2">
      <c r="A38" s="322"/>
      <c r="B38" s="354"/>
      <c r="C38" s="354"/>
      <c r="D38" s="5"/>
      <c r="E38" s="358"/>
      <c r="F38" s="340"/>
      <c r="G38" s="354"/>
      <c r="H38" s="6" t="s">
        <v>150</v>
      </c>
      <c r="I38" s="51"/>
      <c r="J38" s="58" t="s">
        <v>74</v>
      </c>
      <c r="K38" s="9" t="s">
        <v>151</v>
      </c>
      <c r="L38" s="56" t="s">
        <v>152</v>
      </c>
      <c r="M38" s="56" t="s">
        <v>153</v>
      </c>
      <c r="N38" s="56" t="s">
        <v>154</v>
      </c>
      <c r="O38" s="56" t="s">
        <v>155</v>
      </c>
      <c r="P38" s="56" t="s">
        <v>156</v>
      </c>
      <c r="Q38" s="58" t="s">
        <v>77</v>
      </c>
      <c r="R38" s="70">
        <v>44197</v>
      </c>
      <c r="S38" s="70">
        <v>44561</v>
      </c>
      <c r="T38" s="54"/>
      <c r="U38" s="51"/>
      <c r="V38" s="51"/>
    </row>
    <row r="39" spans="1:22" ht="57.75" customHeight="1" x14ac:dyDescent="0.2">
      <c r="A39" s="322"/>
      <c r="B39" s="354"/>
      <c r="C39" s="354"/>
      <c r="D39" s="47" t="s">
        <v>648</v>
      </c>
      <c r="E39" s="358"/>
      <c r="F39" s="340"/>
      <c r="G39" s="354"/>
      <c r="H39" s="47" t="s">
        <v>662</v>
      </c>
      <c r="I39" s="56" t="s">
        <v>649</v>
      </c>
      <c r="J39" s="57"/>
      <c r="K39" s="8" t="s">
        <v>650</v>
      </c>
      <c r="L39" s="56" t="s">
        <v>117</v>
      </c>
      <c r="M39" s="56" t="s">
        <v>76</v>
      </c>
      <c r="N39" s="58" t="s">
        <v>651</v>
      </c>
      <c r="O39" s="243" t="s">
        <v>652</v>
      </c>
      <c r="P39" s="240" t="s">
        <v>653</v>
      </c>
      <c r="Q39" s="56" t="s">
        <v>191</v>
      </c>
      <c r="R39" s="59">
        <v>44197</v>
      </c>
      <c r="S39" s="60">
        <v>44561</v>
      </c>
      <c r="T39" s="54"/>
      <c r="U39" s="54"/>
      <c r="V39" s="56"/>
    </row>
    <row r="40" spans="1:22" ht="48.75" customHeight="1" x14ac:dyDescent="0.2">
      <c r="A40" s="322"/>
      <c r="B40" s="354"/>
      <c r="C40" s="354"/>
      <c r="D40" s="5" t="s">
        <v>157</v>
      </c>
      <c r="E40" s="358"/>
      <c r="F40" s="340"/>
      <c r="G40" s="354"/>
      <c r="H40" s="42" t="s">
        <v>33</v>
      </c>
      <c r="I40" s="53"/>
      <c r="J40" s="48" t="s">
        <v>74</v>
      </c>
      <c r="K40" s="43" t="s">
        <v>158</v>
      </c>
      <c r="L40" s="48" t="s">
        <v>117</v>
      </c>
      <c r="M40" s="48" t="s">
        <v>76</v>
      </c>
      <c r="N40" s="44" t="s">
        <v>651</v>
      </c>
      <c r="O40" s="44" t="s">
        <v>159</v>
      </c>
      <c r="P40" s="44" t="s">
        <v>160</v>
      </c>
      <c r="Q40" s="48" t="s">
        <v>77</v>
      </c>
      <c r="R40" s="50">
        <v>44197</v>
      </c>
      <c r="S40" s="50">
        <v>44561</v>
      </c>
      <c r="T40" s="54"/>
      <c r="U40" s="54"/>
      <c r="V40" s="51"/>
    </row>
    <row r="41" spans="1:22" ht="63" customHeight="1" x14ac:dyDescent="0.25">
      <c r="A41" s="322"/>
      <c r="B41" s="354"/>
      <c r="C41" s="354"/>
      <c r="D41" s="5" t="s">
        <v>161</v>
      </c>
      <c r="E41" s="358"/>
      <c r="F41" s="340" t="s">
        <v>162</v>
      </c>
      <c r="G41" s="354"/>
      <c r="H41" s="6" t="s">
        <v>664</v>
      </c>
      <c r="I41" s="242" t="s">
        <v>649</v>
      </c>
      <c r="J41" s="51"/>
      <c r="K41" s="266" t="s">
        <v>665</v>
      </c>
      <c r="L41" s="180" t="s">
        <v>117</v>
      </c>
      <c r="M41" s="267" t="s">
        <v>76</v>
      </c>
      <c r="N41" s="51" t="s">
        <v>651</v>
      </c>
      <c r="O41" s="7" t="s">
        <v>666</v>
      </c>
      <c r="P41" s="7" t="s">
        <v>667</v>
      </c>
      <c r="Q41" s="242" t="s">
        <v>77</v>
      </c>
      <c r="R41" s="69">
        <v>44197</v>
      </c>
      <c r="S41" s="69">
        <v>44561</v>
      </c>
      <c r="T41" s="54"/>
      <c r="U41" s="54"/>
      <c r="V41" s="51"/>
    </row>
    <row r="42" spans="1:22" ht="60.75" customHeight="1" x14ac:dyDescent="0.25">
      <c r="A42" s="322"/>
      <c r="B42" s="354"/>
      <c r="C42" s="354"/>
      <c r="D42" s="5" t="s">
        <v>163</v>
      </c>
      <c r="E42" s="358"/>
      <c r="F42" s="340"/>
      <c r="G42" s="354"/>
      <c r="H42" s="6" t="s">
        <v>668</v>
      </c>
      <c r="I42" s="242" t="s">
        <v>649</v>
      </c>
      <c r="J42" s="51"/>
      <c r="K42" s="266" t="s">
        <v>669</v>
      </c>
      <c r="L42" s="180" t="s">
        <v>117</v>
      </c>
      <c r="M42" s="267" t="s">
        <v>76</v>
      </c>
      <c r="N42" s="51" t="s">
        <v>651</v>
      </c>
      <c r="O42" s="7" t="s">
        <v>670</v>
      </c>
      <c r="P42" s="7" t="s">
        <v>671</v>
      </c>
      <c r="Q42" s="242" t="s">
        <v>672</v>
      </c>
      <c r="R42" s="69">
        <v>44197</v>
      </c>
      <c r="S42" s="69">
        <v>44561</v>
      </c>
      <c r="T42" s="54"/>
      <c r="U42" s="54"/>
      <c r="V42" s="51"/>
    </row>
    <row r="43" spans="1:22" ht="96" customHeight="1" x14ac:dyDescent="0.2">
      <c r="A43" s="322"/>
      <c r="B43" s="354"/>
      <c r="C43" s="354"/>
      <c r="D43" s="5"/>
      <c r="E43" s="358"/>
      <c r="F43" s="324" t="s">
        <v>164</v>
      </c>
      <c r="G43" s="354"/>
      <c r="H43" s="42" t="s">
        <v>35</v>
      </c>
      <c r="I43" s="48" t="s">
        <v>74</v>
      </c>
      <c r="J43" s="48"/>
      <c r="K43" s="43" t="s">
        <v>165</v>
      </c>
      <c r="L43" s="44" t="s">
        <v>169</v>
      </c>
      <c r="M43" s="44" t="s">
        <v>169</v>
      </c>
      <c r="N43" s="44" t="s">
        <v>552</v>
      </c>
      <c r="O43" s="44" t="s">
        <v>166</v>
      </c>
      <c r="P43" s="44" t="s">
        <v>553</v>
      </c>
      <c r="Q43" s="48" t="s">
        <v>77</v>
      </c>
      <c r="R43" s="50">
        <v>44197</v>
      </c>
      <c r="S43" s="50">
        <v>44561</v>
      </c>
      <c r="T43" s="54"/>
      <c r="U43" s="54"/>
      <c r="V43" s="51"/>
    </row>
    <row r="44" spans="1:22" ht="96" customHeight="1" x14ac:dyDescent="0.2">
      <c r="A44" s="322"/>
      <c r="B44" s="354"/>
      <c r="C44" s="354"/>
      <c r="D44" s="5"/>
      <c r="E44" s="358"/>
      <c r="F44" s="325"/>
      <c r="G44" s="354"/>
      <c r="H44" s="49" t="s">
        <v>167</v>
      </c>
      <c r="I44" s="48" t="s">
        <v>74</v>
      </c>
      <c r="J44" s="48"/>
      <c r="K44" s="43" t="s">
        <v>168</v>
      </c>
      <c r="L44" s="44" t="s">
        <v>169</v>
      </c>
      <c r="M44" s="44" t="s">
        <v>169</v>
      </c>
      <c r="N44" s="44" t="s">
        <v>552</v>
      </c>
      <c r="O44" s="44" t="s">
        <v>170</v>
      </c>
      <c r="P44" s="44" t="s">
        <v>171</v>
      </c>
      <c r="Q44" s="44" t="s">
        <v>77</v>
      </c>
      <c r="R44" s="50">
        <v>44197</v>
      </c>
      <c r="S44" s="50">
        <v>44561</v>
      </c>
      <c r="T44" s="54"/>
      <c r="U44" s="54"/>
      <c r="V44" s="51"/>
    </row>
    <row r="45" spans="1:22" ht="96" customHeight="1" x14ac:dyDescent="0.2">
      <c r="A45" s="322"/>
      <c r="B45" s="354"/>
      <c r="C45" s="354"/>
      <c r="D45" s="5"/>
      <c r="E45" s="358"/>
      <c r="F45" s="325"/>
      <c r="G45" s="354"/>
      <c r="H45" s="49" t="s">
        <v>172</v>
      </c>
      <c r="I45" s="48" t="s">
        <v>74</v>
      </c>
      <c r="J45" s="48"/>
      <c r="K45" s="71" t="s">
        <v>173</v>
      </c>
      <c r="L45" s="44" t="s">
        <v>169</v>
      </c>
      <c r="M45" s="44" t="s">
        <v>169</v>
      </c>
      <c r="N45" s="44" t="s">
        <v>552</v>
      </c>
      <c r="O45" s="44" t="s">
        <v>174</v>
      </c>
      <c r="P45" s="44" t="s">
        <v>554</v>
      </c>
      <c r="Q45" s="44" t="s">
        <v>79</v>
      </c>
      <c r="R45" s="50">
        <v>44197</v>
      </c>
      <c r="S45" s="50">
        <v>44561</v>
      </c>
      <c r="T45" s="54"/>
      <c r="U45" s="54"/>
      <c r="V45" s="51"/>
    </row>
    <row r="46" spans="1:22" ht="96" customHeight="1" x14ac:dyDescent="0.2">
      <c r="A46" s="322"/>
      <c r="B46" s="354"/>
      <c r="C46" s="354"/>
      <c r="D46" s="5" t="s">
        <v>175</v>
      </c>
      <c r="E46" s="358"/>
      <c r="F46" s="326"/>
      <c r="G46" s="354"/>
      <c r="H46" s="49" t="s">
        <v>176</v>
      </c>
      <c r="I46" s="48" t="s">
        <v>74</v>
      </c>
      <c r="J46" s="48"/>
      <c r="K46" s="71" t="s">
        <v>177</v>
      </c>
      <c r="L46" s="44" t="s">
        <v>169</v>
      </c>
      <c r="M46" s="44" t="s">
        <v>169</v>
      </c>
      <c r="N46" s="44" t="s">
        <v>552</v>
      </c>
      <c r="O46" s="44" t="s">
        <v>174</v>
      </c>
      <c r="P46" s="44" t="s">
        <v>554</v>
      </c>
      <c r="Q46" s="44" t="s">
        <v>79</v>
      </c>
      <c r="R46" s="50">
        <v>44197</v>
      </c>
      <c r="S46" s="50">
        <v>44561</v>
      </c>
      <c r="T46" s="54"/>
      <c r="U46" s="54"/>
      <c r="V46" s="51"/>
    </row>
    <row r="47" spans="1:22" ht="60.75" customHeight="1" x14ac:dyDescent="0.2">
      <c r="A47" s="323"/>
      <c r="B47" s="355"/>
      <c r="C47" s="355"/>
      <c r="D47" s="5" t="s">
        <v>178</v>
      </c>
      <c r="E47" s="359"/>
      <c r="F47" s="67" t="s">
        <v>179</v>
      </c>
      <c r="G47" s="355"/>
      <c r="H47" s="6" t="s">
        <v>550</v>
      </c>
      <c r="I47" s="199" t="s">
        <v>74</v>
      </c>
      <c r="J47" s="51"/>
      <c r="K47" s="7" t="s">
        <v>551</v>
      </c>
      <c r="L47" s="44" t="s">
        <v>169</v>
      </c>
      <c r="M47" s="44" t="s">
        <v>169</v>
      </c>
      <c r="N47" s="44" t="s">
        <v>552</v>
      </c>
      <c r="O47" s="44" t="s">
        <v>590</v>
      </c>
      <c r="P47" s="44" t="s">
        <v>554</v>
      </c>
      <c r="Q47" s="44" t="s">
        <v>79</v>
      </c>
      <c r="R47" s="50">
        <v>44197</v>
      </c>
      <c r="S47" s="50">
        <v>44561</v>
      </c>
      <c r="T47" s="54"/>
      <c r="U47" s="54"/>
      <c r="V47" s="51"/>
    </row>
    <row r="48" spans="1:22" ht="63" customHeight="1" x14ac:dyDescent="0.2">
      <c r="A48" s="337">
        <v>4</v>
      </c>
      <c r="B48" s="356" t="s">
        <v>180</v>
      </c>
      <c r="C48" s="338" t="s">
        <v>181</v>
      </c>
      <c r="D48" s="5" t="s">
        <v>96</v>
      </c>
      <c r="E48" s="338" t="s">
        <v>182</v>
      </c>
      <c r="F48" s="5" t="s">
        <v>183</v>
      </c>
      <c r="G48" s="339" t="s">
        <v>184</v>
      </c>
      <c r="H48" s="72" t="s">
        <v>185</v>
      </c>
      <c r="I48" s="51"/>
      <c r="J48" s="7" t="s">
        <v>186</v>
      </c>
      <c r="K48" s="9" t="s">
        <v>146</v>
      </c>
      <c r="L48" s="7" t="s">
        <v>187</v>
      </c>
      <c r="M48" s="7" t="s">
        <v>188</v>
      </c>
      <c r="N48" s="7" t="s">
        <v>125</v>
      </c>
      <c r="O48" s="73" t="s">
        <v>189</v>
      </c>
      <c r="P48" s="7" t="s">
        <v>190</v>
      </c>
      <c r="Q48" s="58" t="s">
        <v>191</v>
      </c>
      <c r="R48" s="69">
        <v>44197</v>
      </c>
      <c r="S48" s="69">
        <v>44561</v>
      </c>
      <c r="T48" s="74" t="s">
        <v>192</v>
      </c>
      <c r="U48" s="75">
        <v>0.8</v>
      </c>
      <c r="V48" s="51"/>
    </row>
    <row r="49" spans="1:22" ht="24" customHeight="1" x14ac:dyDescent="0.2">
      <c r="A49" s="337"/>
      <c r="B49" s="356"/>
      <c r="C49" s="338"/>
      <c r="D49" s="5" t="s">
        <v>99</v>
      </c>
      <c r="E49" s="338"/>
      <c r="F49" s="5" t="s">
        <v>193</v>
      </c>
      <c r="G49" s="339"/>
      <c r="H49" s="72"/>
      <c r="I49" s="51"/>
      <c r="J49" s="51"/>
      <c r="K49" s="51"/>
      <c r="L49" s="51"/>
      <c r="M49" s="51"/>
      <c r="N49" s="51"/>
      <c r="O49" s="51"/>
      <c r="P49" s="51"/>
      <c r="Q49" s="51"/>
      <c r="R49" s="51"/>
      <c r="S49" s="51"/>
      <c r="T49" s="54"/>
      <c r="U49" s="54"/>
      <c r="V49" s="51"/>
    </row>
    <row r="50" spans="1:22" ht="50.25" customHeight="1" x14ac:dyDescent="0.2">
      <c r="A50" s="337"/>
      <c r="B50" s="356"/>
      <c r="C50" s="338"/>
      <c r="D50" s="5" t="s">
        <v>194</v>
      </c>
      <c r="E50" s="338"/>
      <c r="F50" s="5" t="s">
        <v>195</v>
      </c>
      <c r="G50" s="339"/>
      <c r="H50" s="72" t="s">
        <v>196</v>
      </c>
      <c r="I50" s="51"/>
      <c r="J50" s="51"/>
      <c r="K50" s="9" t="s">
        <v>197</v>
      </c>
      <c r="L50" s="7" t="s">
        <v>187</v>
      </c>
      <c r="M50" s="7" t="s">
        <v>198</v>
      </c>
      <c r="N50" s="7" t="s">
        <v>125</v>
      </c>
      <c r="O50" s="73" t="s">
        <v>199</v>
      </c>
      <c r="P50" s="7" t="s">
        <v>200</v>
      </c>
      <c r="Q50" s="58" t="s">
        <v>191</v>
      </c>
      <c r="R50" s="69">
        <v>44197</v>
      </c>
      <c r="S50" s="69">
        <v>44561</v>
      </c>
      <c r="T50" s="74" t="s">
        <v>192</v>
      </c>
      <c r="U50" s="75">
        <v>0.9</v>
      </c>
      <c r="V50" s="51"/>
    </row>
    <row r="51" spans="1:22" ht="24" customHeight="1" x14ac:dyDescent="0.2">
      <c r="A51" s="337"/>
      <c r="B51" s="356"/>
      <c r="C51" s="338"/>
      <c r="D51" s="5" t="s">
        <v>201</v>
      </c>
      <c r="E51" s="338"/>
      <c r="F51" s="5" t="s">
        <v>202</v>
      </c>
      <c r="G51" s="339"/>
      <c r="H51" s="72"/>
      <c r="I51" s="51"/>
      <c r="J51" s="51"/>
      <c r="K51" s="51"/>
      <c r="L51" s="51"/>
      <c r="M51" s="51"/>
      <c r="N51" s="51"/>
      <c r="O51" s="51"/>
      <c r="P51" s="51"/>
      <c r="Q51" s="51"/>
      <c r="R51" s="51"/>
      <c r="S51" s="51"/>
      <c r="T51" s="54"/>
      <c r="U51" s="54"/>
      <c r="V51" s="51"/>
    </row>
    <row r="52" spans="1:22" ht="61.5" customHeight="1" x14ac:dyDescent="0.2">
      <c r="A52" s="356">
        <v>5</v>
      </c>
      <c r="B52" s="336" t="s">
        <v>203</v>
      </c>
      <c r="C52" s="371" t="s">
        <v>204</v>
      </c>
      <c r="D52" s="5" t="s">
        <v>205</v>
      </c>
      <c r="E52" s="338" t="s">
        <v>206</v>
      </c>
      <c r="F52" s="327" t="s">
        <v>207</v>
      </c>
      <c r="G52" s="339" t="s">
        <v>208</v>
      </c>
      <c r="H52" s="76" t="s">
        <v>209</v>
      </c>
      <c r="I52" s="77"/>
      <c r="J52" s="77"/>
      <c r="K52" s="78" t="s">
        <v>210</v>
      </c>
      <c r="L52" s="79" t="s">
        <v>211</v>
      </c>
      <c r="M52" s="79" t="s">
        <v>76</v>
      </c>
      <c r="N52" s="79" t="s">
        <v>212</v>
      </c>
      <c r="O52" s="80">
        <v>1</v>
      </c>
      <c r="P52" s="78" t="s">
        <v>213</v>
      </c>
      <c r="Q52" s="58" t="s">
        <v>191</v>
      </c>
      <c r="R52" s="81">
        <v>44197</v>
      </c>
      <c r="S52" s="81">
        <v>44561</v>
      </c>
      <c r="T52" s="82" t="s">
        <v>192</v>
      </c>
      <c r="U52" s="83">
        <v>0.9</v>
      </c>
      <c r="V52" s="77"/>
    </row>
    <row r="53" spans="1:22" ht="61.5" customHeight="1" x14ac:dyDescent="0.2">
      <c r="A53" s="356"/>
      <c r="B53" s="336"/>
      <c r="C53" s="371"/>
      <c r="D53" s="5"/>
      <c r="E53" s="338"/>
      <c r="F53" s="328"/>
      <c r="G53" s="339"/>
      <c r="H53" s="84" t="s">
        <v>214</v>
      </c>
      <c r="I53" s="48" t="s">
        <v>74</v>
      </c>
      <c r="J53" s="53"/>
      <c r="K53" s="43" t="s">
        <v>215</v>
      </c>
      <c r="L53" s="44" t="s">
        <v>216</v>
      </c>
      <c r="M53" s="48" t="s">
        <v>76</v>
      </c>
      <c r="N53" s="48" t="s">
        <v>217</v>
      </c>
      <c r="O53" s="44" t="s">
        <v>218</v>
      </c>
      <c r="P53" s="44" t="s">
        <v>219</v>
      </c>
      <c r="Q53" s="48" t="s">
        <v>77</v>
      </c>
      <c r="R53" s="50">
        <v>44197</v>
      </c>
      <c r="S53" s="50">
        <v>44561</v>
      </c>
      <c r="T53" s="54"/>
      <c r="U53" s="54"/>
      <c r="V53" s="51"/>
    </row>
    <row r="54" spans="1:22" ht="24" customHeight="1" x14ac:dyDescent="0.2">
      <c r="A54" s="356"/>
      <c r="B54" s="336"/>
      <c r="C54" s="371"/>
      <c r="D54" s="5" t="s">
        <v>220</v>
      </c>
      <c r="E54" s="338"/>
      <c r="F54" s="338" t="s">
        <v>221</v>
      </c>
      <c r="G54" s="339"/>
      <c r="H54" s="72" t="s">
        <v>222</v>
      </c>
      <c r="I54" s="58" t="s">
        <v>74</v>
      </c>
      <c r="J54" s="51"/>
      <c r="K54" s="9" t="s">
        <v>223</v>
      </c>
      <c r="L54" s="56" t="s">
        <v>224</v>
      </c>
      <c r="M54" s="56" t="s">
        <v>76</v>
      </c>
      <c r="N54" s="58" t="s">
        <v>225</v>
      </c>
      <c r="O54" s="56" t="s">
        <v>226</v>
      </c>
      <c r="P54" s="9" t="s">
        <v>227</v>
      </c>
      <c r="Q54" s="51" t="s">
        <v>77</v>
      </c>
      <c r="R54" s="69">
        <v>44197</v>
      </c>
      <c r="S54" s="69">
        <v>44286</v>
      </c>
      <c r="T54" s="54"/>
      <c r="U54" s="51"/>
      <c r="V54" s="51"/>
    </row>
    <row r="55" spans="1:22" ht="24" customHeight="1" x14ac:dyDescent="0.2">
      <c r="A55" s="356"/>
      <c r="B55" s="336"/>
      <c r="C55" s="371"/>
      <c r="D55" s="5" t="s">
        <v>134</v>
      </c>
      <c r="E55" s="338"/>
      <c r="F55" s="338"/>
      <c r="G55" s="339"/>
      <c r="H55" s="72" t="s">
        <v>214</v>
      </c>
      <c r="I55" s="58" t="s">
        <v>74</v>
      </c>
      <c r="J55" s="51"/>
      <c r="K55" s="9" t="s">
        <v>215</v>
      </c>
      <c r="L55" s="56" t="s">
        <v>224</v>
      </c>
      <c r="M55" s="58" t="s">
        <v>76</v>
      </c>
      <c r="N55" s="58" t="s">
        <v>228</v>
      </c>
      <c r="O55" s="56" t="s">
        <v>218</v>
      </c>
      <c r="P55" s="56" t="s">
        <v>219</v>
      </c>
      <c r="Q55" s="58" t="s">
        <v>77</v>
      </c>
      <c r="R55" s="70">
        <v>44197</v>
      </c>
      <c r="S55" s="70">
        <v>44561</v>
      </c>
      <c r="T55" s="54"/>
      <c r="U55" s="51"/>
      <c r="V55" s="51"/>
    </row>
    <row r="56" spans="1:22" ht="24" customHeight="1" x14ac:dyDescent="0.2">
      <c r="A56" s="356"/>
      <c r="B56" s="336"/>
      <c r="C56" s="371"/>
      <c r="D56" s="5" t="s">
        <v>229</v>
      </c>
      <c r="E56" s="338"/>
      <c r="F56" s="338" t="s">
        <v>230</v>
      </c>
      <c r="G56" s="339"/>
      <c r="H56" s="276" t="s">
        <v>714</v>
      </c>
      <c r="I56" s="275" t="s">
        <v>74</v>
      </c>
      <c r="J56" s="179"/>
      <c r="K56" s="9" t="s">
        <v>715</v>
      </c>
      <c r="L56" s="278" t="s">
        <v>716</v>
      </c>
      <c r="M56" s="275" t="s">
        <v>76</v>
      </c>
      <c r="N56" s="275" t="s">
        <v>717</v>
      </c>
      <c r="O56" s="278" t="s">
        <v>718</v>
      </c>
      <c r="P56" s="278" t="s">
        <v>219</v>
      </c>
      <c r="Q56" s="275" t="s">
        <v>77</v>
      </c>
      <c r="R56" s="284">
        <v>44562</v>
      </c>
      <c r="S56" s="284">
        <v>44926</v>
      </c>
      <c r="T56" s="54"/>
      <c r="U56" s="51"/>
      <c r="V56" s="51"/>
    </row>
    <row r="57" spans="1:22" ht="24" customHeight="1" x14ac:dyDescent="0.2">
      <c r="A57" s="356"/>
      <c r="B57" s="336"/>
      <c r="C57" s="371"/>
      <c r="D57" s="5" t="s">
        <v>106</v>
      </c>
      <c r="E57" s="338"/>
      <c r="F57" s="338"/>
      <c r="G57" s="339"/>
      <c r="H57" s="276" t="s">
        <v>231</v>
      </c>
      <c r="I57" s="275" t="s">
        <v>74</v>
      </c>
      <c r="J57" s="179"/>
      <c r="K57" s="277" t="s">
        <v>719</v>
      </c>
      <c r="L57" s="278" t="s">
        <v>716</v>
      </c>
      <c r="M57" s="275" t="s">
        <v>76</v>
      </c>
      <c r="N57" s="275" t="s">
        <v>720</v>
      </c>
      <c r="O57" s="278" t="s">
        <v>721</v>
      </c>
      <c r="P57" s="278" t="s">
        <v>722</v>
      </c>
      <c r="Q57" s="275" t="s">
        <v>723</v>
      </c>
      <c r="R57" s="284">
        <v>44562</v>
      </c>
      <c r="S57" s="284">
        <v>44926</v>
      </c>
      <c r="T57" s="85"/>
      <c r="U57" s="85"/>
      <c r="V57" s="77"/>
    </row>
    <row r="58" spans="1:22" ht="24" customHeight="1" x14ac:dyDescent="0.2">
      <c r="A58" s="356"/>
      <c r="B58" s="336"/>
      <c r="C58" s="371"/>
      <c r="D58" s="5" t="s">
        <v>232</v>
      </c>
      <c r="E58" s="338"/>
      <c r="F58" s="338" t="s">
        <v>230</v>
      </c>
      <c r="G58" s="339"/>
      <c r="H58" s="76"/>
      <c r="I58" s="77"/>
      <c r="J58" s="77"/>
      <c r="K58" s="77"/>
      <c r="L58" s="77"/>
      <c r="M58" s="77"/>
      <c r="N58" s="77"/>
      <c r="O58" s="77"/>
      <c r="P58" s="77"/>
      <c r="Q58" s="77"/>
      <c r="R58" s="77"/>
      <c r="S58" s="77"/>
      <c r="T58" s="85"/>
      <c r="U58" s="85"/>
      <c r="V58" s="77"/>
    </row>
    <row r="59" spans="1:22" ht="24" customHeight="1" x14ac:dyDescent="0.2">
      <c r="A59" s="356"/>
      <c r="B59" s="336"/>
      <c r="C59" s="371"/>
      <c r="D59" s="5" t="s">
        <v>233</v>
      </c>
      <c r="E59" s="338"/>
      <c r="F59" s="338"/>
      <c r="G59" s="339"/>
      <c r="H59" s="76"/>
      <c r="I59" s="77"/>
      <c r="J59" s="77"/>
      <c r="K59" s="77"/>
      <c r="L59" s="77"/>
      <c r="M59" s="77"/>
      <c r="N59" s="77"/>
      <c r="O59" s="77"/>
      <c r="P59" s="77"/>
      <c r="Q59" s="77"/>
      <c r="R59" s="77"/>
      <c r="S59" s="77"/>
      <c r="T59" s="85"/>
      <c r="U59" s="85"/>
      <c r="V59" s="77"/>
    </row>
    <row r="60" spans="1:22" ht="24" customHeight="1" x14ac:dyDescent="0.2">
      <c r="A60" s="356"/>
      <c r="B60" s="336"/>
      <c r="C60" s="371"/>
      <c r="D60" s="5" t="s">
        <v>234</v>
      </c>
      <c r="E60" s="338"/>
      <c r="F60" s="338" t="s">
        <v>235</v>
      </c>
      <c r="G60" s="339"/>
      <c r="H60" s="72" t="s">
        <v>236</v>
      </c>
      <c r="I60" s="58" t="s">
        <v>74</v>
      </c>
      <c r="J60" s="51"/>
      <c r="K60" s="9" t="s">
        <v>237</v>
      </c>
      <c r="L60" s="56" t="s">
        <v>238</v>
      </c>
      <c r="M60" s="56" t="s">
        <v>239</v>
      </c>
      <c r="N60" s="58"/>
      <c r="O60" s="56" t="s">
        <v>240</v>
      </c>
      <c r="P60" s="51"/>
      <c r="Q60" s="58" t="s">
        <v>95</v>
      </c>
      <c r="R60" s="70">
        <v>44197</v>
      </c>
      <c r="S60" s="70">
        <v>44561</v>
      </c>
      <c r="T60" s="54"/>
      <c r="U60" s="51"/>
      <c r="V60" s="51"/>
    </row>
    <row r="61" spans="1:22" ht="24" customHeight="1" x14ac:dyDescent="0.2">
      <c r="A61" s="356"/>
      <c r="B61" s="336"/>
      <c r="C61" s="371"/>
      <c r="D61" s="5" t="s">
        <v>241</v>
      </c>
      <c r="E61" s="338"/>
      <c r="F61" s="338"/>
      <c r="G61" s="339"/>
      <c r="H61" s="84" t="s">
        <v>242</v>
      </c>
      <c r="I61" s="48" t="s">
        <v>74</v>
      </c>
      <c r="J61" s="53"/>
      <c r="K61" s="10" t="s">
        <v>243</v>
      </c>
      <c r="L61" s="44" t="s">
        <v>238</v>
      </c>
      <c r="M61" s="44" t="s">
        <v>239</v>
      </c>
      <c r="N61" s="48"/>
      <c r="O61" s="44" t="s">
        <v>244</v>
      </c>
      <c r="P61" s="44" t="s">
        <v>245</v>
      </c>
      <c r="Q61" s="48" t="s">
        <v>77</v>
      </c>
      <c r="R61" s="50">
        <v>44197</v>
      </c>
      <c r="S61" s="50">
        <v>44561</v>
      </c>
      <c r="T61" s="54"/>
      <c r="U61" s="54"/>
      <c r="V61" s="51"/>
    </row>
    <row r="62" spans="1:22" ht="24" customHeight="1" x14ac:dyDescent="0.2">
      <c r="A62" s="356"/>
      <c r="B62" s="336"/>
      <c r="C62" s="371"/>
      <c r="D62" s="5" t="s">
        <v>246</v>
      </c>
      <c r="E62" s="338"/>
      <c r="F62" s="338" t="s">
        <v>247</v>
      </c>
      <c r="G62" s="339"/>
      <c r="H62" s="76"/>
      <c r="I62" s="77"/>
      <c r="J62" s="77"/>
      <c r="K62" s="77"/>
      <c r="L62" s="77"/>
      <c r="M62" s="77"/>
      <c r="N62" s="77"/>
      <c r="O62" s="77"/>
      <c r="P62" s="77"/>
      <c r="Q62" s="77"/>
      <c r="R62" s="77"/>
      <c r="S62" s="77"/>
      <c r="T62" s="85"/>
      <c r="U62" s="77"/>
      <c r="V62" s="77"/>
    </row>
    <row r="63" spans="1:22" ht="24" customHeight="1" x14ac:dyDescent="0.2">
      <c r="A63" s="356"/>
      <c r="B63" s="336"/>
      <c r="C63" s="371"/>
      <c r="D63" s="5" t="s">
        <v>248</v>
      </c>
      <c r="E63" s="338"/>
      <c r="F63" s="338"/>
      <c r="G63" s="339"/>
      <c r="H63" s="76"/>
      <c r="I63" s="77"/>
      <c r="J63" s="77"/>
      <c r="K63" s="77"/>
      <c r="L63" s="77"/>
      <c r="M63" s="77"/>
      <c r="N63" s="77"/>
      <c r="O63" s="77"/>
      <c r="P63" s="77"/>
      <c r="Q63" s="77"/>
      <c r="R63" s="77"/>
      <c r="S63" s="77"/>
      <c r="T63" s="85"/>
      <c r="U63" s="77"/>
      <c r="V63" s="77"/>
    </row>
    <row r="64" spans="1:22" ht="24" customHeight="1" x14ac:dyDescent="0.2">
      <c r="A64" s="337">
        <v>6</v>
      </c>
      <c r="B64" s="356" t="s">
        <v>249</v>
      </c>
      <c r="C64" s="338" t="s">
        <v>250</v>
      </c>
      <c r="D64" s="338" t="s">
        <v>229</v>
      </c>
      <c r="E64" s="352" t="s">
        <v>251</v>
      </c>
      <c r="F64" s="5" t="s">
        <v>252</v>
      </c>
      <c r="G64" s="339" t="s">
        <v>253</v>
      </c>
      <c r="H64" s="279" t="s">
        <v>698</v>
      </c>
      <c r="I64" s="280"/>
      <c r="J64" s="281" t="s">
        <v>74</v>
      </c>
      <c r="K64" s="282" t="s">
        <v>699</v>
      </c>
      <c r="L64" s="280" t="s">
        <v>700</v>
      </c>
      <c r="M64" s="280" t="s">
        <v>76</v>
      </c>
      <c r="N64" s="283" t="s">
        <v>701</v>
      </c>
      <c r="O64" s="282" t="s">
        <v>702</v>
      </c>
      <c r="P64" s="282" t="s">
        <v>703</v>
      </c>
      <c r="Q64" s="280" t="s">
        <v>77</v>
      </c>
      <c r="R64" s="284">
        <v>44562</v>
      </c>
      <c r="S64" s="284">
        <v>44926</v>
      </c>
      <c r="T64" s="285" t="s">
        <v>263</v>
      </c>
      <c r="U64" s="286"/>
      <c r="V64" s="51"/>
    </row>
    <row r="65" spans="1:22" ht="57.75" customHeight="1" x14ac:dyDescent="0.2">
      <c r="A65" s="337"/>
      <c r="B65" s="356"/>
      <c r="C65" s="338"/>
      <c r="D65" s="338"/>
      <c r="E65" s="352"/>
      <c r="F65" s="5" t="s">
        <v>254</v>
      </c>
      <c r="G65" s="339"/>
      <c r="H65" s="287" t="s">
        <v>704</v>
      </c>
      <c r="I65" s="280" t="s">
        <v>649</v>
      </c>
      <c r="J65" s="288"/>
      <c r="K65" s="282" t="s">
        <v>705</v>
      </c>
      <c r="L65" s="280" t="s">
        <v>706</v>
      </c>
      <c r="M65" s="280" t="s">
        <v>76</v>
      </c>
      <c r="N65" s="283" t="s">
        <v>701</v>
      </c>
      <c r="O65" s="282" t="s">
        <v>707</v>
      </c>
      <c r="P65" s="282" t="s">
        <v>708</v>
      </c>
      <c r="Q65" s="280" t="s">
        <v>77</v>
      </c>
      <c r="R65" s="284">
        <v>44562</v>
      </c>
      <c r="S65" s="284">
        <v>44926</v>
      </c>
      <c r="T65" s="285"/>
      <c r="U65" s="285"/>
      <c r="V65" s="51"/>
    </row>
    <row r="66" spans="1:22" ht="24" customHeight="1" x14ac:dyDescent="0.2">
      <c r="A66" s="337"/>
      <c r="B66" s="356"/>
      <c r="C66" s="338"/>
      <c r="D66" s="338" t="s">
        <v>90</v>
      </c>
      <c r="E66" s="352"/>
      <c r="F66" s="5" t="s">
        <v>255</v>
      </c>
      <c r="G66" s="339"/>
      <c r="H66" s="9" t="s">
        <v>709</v>
      </c>
      <c r="I66" s="289" t="s">
        <v>74</v>
      </c>
      <c r="J66" s="290" t="s">
        <v>375</v>
      </c>
      <c r="K66" s="291" t="s">
        <v>710</v>
      </c>
      <c r="L66" s="291" t="s">
        <v>711</v>
      </c>
      <c r="M66" s="289" t="s">
        <v>76</v>
      </c>
      <c r="N66" s="291" t="s">
        <v>569</v>
      </c>
      <c r="O66" s="291" t="s">
        <v>712</v>
      </c>
      <c r="P66" s="291" t="s">
        <v>94</v>
      </c>
      <c r="Q66" s="289" t="s">
        <v>79</v>
      </c>
      <c r="R66" s="284">
        <v>44562</v>
      </c>
      <c r="S66" s="284">
        <v>44926</v>
      </c>
      <c r="T66" s="292" t="s">
        <v>713</v>
      </c>
      <c r="U66" s="51"/>
      <c r="V66" s="51"/>
    </row>
    <row r="67" spans="1:22" ht="24" customHeight="1" x14ac:dyDescent="0.2">
      <c r="A67" s="337"/>
      <c r="B67" s="356"/>
      <c r="C67" s="338"/>
      <c r="D67" s="338"/>
      <c r="E67" s="352"/>
      <c r="F67" s="5" t="s">
        <v>256</v>
      </c>
      <c r="G67" s="339"/>
      <c r="H67" s="72"/>
      <c r="I67" s="51"/>
      <c r="J67" s="51"/>
      <c r="K67" s="51"/>
      <c r="L67" s="51"/>
      <c r="M67" s="51"/>
      <c r="N67" s="51"/>
      <c r="O67" s="51"/>
      <c r="P67" s="51"/>
      <c r="Q67" s="51"/>
      <c r="R67" s="51"/>
      <c r="S67" s="51"/>
      <c r="T67" s="54"/>
      <c r="U67" s="51"/>
      <c r="V67" s="51"/>
    </row>
    <row r="68" spans="1:22" ht="24" customHeight="1" x14ac:dyDescent="0.2">
      <c r="A68" s="337"/>
      <c r="B68" s="356"/>
      <c r="C68" s="338"/>
      <c r="D68" s="338" t="s">
        <v>144</v>
      </c>
      <c r="E68" s="352"/>
      <c r="F68" s="5" t="s">
        <v>257</v>
      </c>
      <c r="G68" s="339"/>
      <c r="H68" s="72"/>
      <c r="I68" s="51"/>
      <c r="J68" s="51"/>
      <c r="K68" s="51"/>
      <c r="L68" s="51"/>
      <c r="M68" s="51"/>
      <c r="N68" s="51"/>
      <c r="O68" s="51"/>
      <c r="P68" s="51"/>
      <c r="Q68" s="51"/>
      <c r="R68" s="51"/>
      <c r="S68" s="51"/>
      <c r="T68" s="54"/>
      <c r="U68" s="51"/>
      <c r="V68" s="51"/>
    </row>
    <row r="69" spans="1:22" ht="24" customHeight="1" x14ac:dyDescent="0.2">
      <c r="A69" s="337"/>
      <c r="B69" s="356"/>
      <c r="C69" s="338"/>
      <c r="D69" s="338"/>
      <c r="E69" s="352"/>
      <c r="F69" s="5"/>
      <c r="G69" s="339"/>
      <c r="H69" s="84" t="s">
        <v>258</v>
      </c>
      <c r="I69" s="48" t="s">
        <v>74</v>
      </c>
      <c r="J69" s="53"/>
      <c r="K69" s="43" t="s">
        <v>259</v>
      </c>
      <c r="L69" s="44" t="s">
        <v>260</v>
      </c>
      <c r="M69" s="48" t="s">
        <v>76</v>
      </c>
      <c r="N69" s="44" t="s">
        <v>261</v>
      </c>
      <c r="O69" s="44" t="s">
        <v>262</v>
      </c>
      <c r="P69" s="44" t="s">
        <v>94</v>
      </c>
      <c r="Q69" s="44" t="s">
        <v>115</v>
      </c>
      <c r="R69" s="50">
        <v>44197</v>
      </c>
      <c r="S69" s="50">
        <v>44561</v>
      </c>
      <c r="T69" s="54" t="s">
        <v>263</v>
      </c>
      <c r="U69" s="51">
        <v>100</v>
      </c>
      <c r="V69" s="51"/>
    </row>
    <row r="70" spans="1:22" ht="87.75" customHeight="1" x14ac:dyDescent="0.2">
      <c r="A70" s="337"/>
      <c r="B70" s="356"/>
      <c r="C70" s="338"/>
      <c r="D70" s="338"/>
      <c r="E70" s="352"/>
      <c r="F70" s="5" t="s">
        <v>264</v>
      </c>
      <c r="G70" s="339"/>
      <c r="H70" s="72" t="s">
        <v>265</v>
      </c>
      <c r="I70" s="58" t="s">
        <v>74</v>
      </c>
      <c r="J70" s="51"/>
      <c r="K70" s="7" t="s">
        <v>266</v>
      </c>
      <c r="L70" s="56" t="s">
        <v>267</v>
      </c>
      <c r="M70" s="62" t="s">
        <v>76</v>
      </c>
      <c r="N70" s="9" t="s">
        <v>261</v>
      </c>
      <c r="O70" s="86">
        <v>4</v>
      </c>
      <c r="P70" s="56" t="s">
        <v>268</v>
      </c>
      <c r="Q70" s="7" t="s">
        <v>269</v>
      </c>
      <c r="R70" s="56" t="s">
        <v>270</v>
      </c>
      <c r="S70" s="64">
        <v>44285</v>
      </c>
      <c r="T70" s="87">
        <v>44561</v>
      </c>
      <c r="U70" s="88">
        <v>1</v>
      </c>
      <c r="V70" s="51"/>
    </row>
    <row r="71" spans="1:22" ht="85.5" customHeight="1" x14ac:dyDescent="0.2">
      <c r="A71" s="337"/>
      <c r="B71" s="356"/>
      <c r="C71" s="338"/>
      <c r="D71" s="338" t="s">
        <v>134</v>
      </c>
      <c r="E71" s="352"/>
      <c r="F71" s="5" t="s">
        <v>271</v>
      </c>
      <c r="G71" s="339"/>
      <c r="H71" s="353" t="s">
        <v>36</v>
      </c>
      <c r="I71" s="321" t="s">
        <v>74</v>
      </c>
      <c r="J71" s="364"/>
      <c r="K71" s="361" t="s">
        <v>272</v>
      </c>
      <c r="L71" s="353" t="s">
        <v>267</v>
      </c>
      <c r="M71" s="321" t="s">
        <v>76</v>
      </c>
      <c r="N71" s="353" t="s">
        <v>261</v>
      </c>
      <c r="O71" s="372">
        <v>0.25</v>
      </c>
      <c r="P71" s="353" t="s">
        <v>273</v>
      </c>
      <c r="Q71" s="366" t="s">
        <v>274</v>
      </c>
      <c r="R71" s="378">
        <v>44249</v>
      </c>
      <c r="S71" s="378">
        <v>44498</v>
      </c>
      <c r="T71" s="378">
        <v>44377</v>
      </c>
      <c r="U71" s="372">
        <v>0.9</v>
      </c>
      <c r="V71" s="372"/>
    </row>
    <row r="72" spans="1:22" ht="24" customHeight="1" x14ac:dyDescent="0.2">
      <c r="A72" s="337"/>
      <c r="B72" s="356"/>
      <c r="C72" s="338"/>
      <c r="D72" s="338"/>
      <c r="E72" s="352"/>
      <c r="F72" s="89" t="s">
        <v>275</v>
      </c>
      <c r="G72" s="339"/>
      <c r="H72" s="355"/>
      <c r="I72" s="323"/>
      <c r="J72" s="365"/>
      <c r="K72" s="363"/>
      <c r="L72" s="355"/>
      <c r="M72" s="323"/>
      <c r="N72" s="355"/>
      <c r="O72" s="323"/>
      <c r="P72" s="355"/>
      <c r="Q72" s="367"/>
      <c r="R72" s="323"/>
      <c r="S72" s="323"/>
      <c r="T72" s="323"/>
      <c r="U72" s="323"/>
      <c r="V72" s="323"/>
    </row>
    <row r="73" spans="1:22" ht="24" customHeight="1" x14ac:dyDescent="0.2">
      <c r="A73" s="337"/>
      <c r="B73" s="356"/>
      <c r="C73" s="338"/>
      <c r="D73" s="5" t="s">
        <v>106</v>
      </c>
      <c r="E73" s="352"/>
      <c r="F73" s="5" t="s">
        <v>276</v>
      </c>
      <c r="G73" s="339"/>
      <c r="H73" s="84"/>
      <c r="I73" s="48"/>
      <c r="J73" s="53"/>
      <c r="K73" s="43"/>
      <c r="L73" s="44"/>
      <c r="M73" s="48"/>
      <c r="N73" s="44"/>
      <c r="O73" s="44"/>
      <c r="P73" s="44"/>
      <c r="Q73" s="44"/>
      <c r="R73" s="50"/>
      <c r="S73" s="50"/>
      <c r="T73" s="54"/>
      <c r="U73" s="51"/>
      <c r="V73" s="51"/>
    </row>
    <row r="74" spans="1:22" ht="24" customHeight="1" x14ac:dyDescent="0.2">
      <c r="A74" s="337"/>
      <c r="B74" s="356"/>
      <c r="C74" s="338"/>
      <c r="D74" s="338" t="s">
        <v>277</v>
      </c>
      <c r="E74" s="352"/>
      <c r="F74" s="5" t="s">
        <v>278</v>
      </c>
      <c r="G74" s="339"/>
      <c r="H74" s="72"/>
      <c r="I74" s="51"/>
      <c r="J74" s="51"/>
      <c r="K74" s="51"/>
      <c r="L74" s="51"/>
      <c r="M74" s="51"/>
      <c r="N74" s="51"/>
      <c r="O74" s="51"/>
      <c r="P74" s="51"/>
      <c r="Q74" s="51"/>
      <c r="R74" s="51"/>
      <c r="S74" s="51"/>
      <c r="T74" s="54"/>
      <c r="U74" s="51"/>
      <c r="V74" s="51"/>
    </row>
    <row r="75" spans="1:22" ht="24" customHeight="1" x14ac:dyDescent="0.2">
      <c r="A75" s="337"/>
      <c r="B75" s="356"/>
      <c r="C75" s="338"/>
      <c r="D75" s="338"/>
      <c r="E75" s="352"/>
      <c r="F75" s="5" t="s">
        <v>279</v>
      </c>
      <c r="G75" s="339"/>
      <c r="H75" s="72"/>
      <c r="I75" s="51"/>
      <c r="J75" s="51"/>
      <c r="K75" s="51"/>
      <c r="L75" s="51"/>
      <c r="M75" s="51"/>
      <c r="N75" s="51"/>
      <c r="O75" s="51"/>
      <c r="P75" s="51"/>
      <c r="Q75" s="51"/>
      <c r="R75" s="51"/>
      <c r="S75" s="51"/>
      <c r="T75" s="54"/>
      <c r="U75" s="51"/>
      <c r="V75" s="51"/>
    </row>
    <row r="76" spans="1:22" ht="24" customHeight="1" x14ac:dyDescent="0.2">
      <c r="A76" s="337">
        <v>7</v>
      </c>
      <c r="B76" s="356" t="s">
        <v>280</v>
      </c>
      <c r="C76" s="338" t="s">
        <v>281</v>
      </c>
      <c r="D76" s="318" t="s">
        <v>282</v>
      </c>
      <c r="E76" s="352" t="s">
        <v>283</v>
      </c>
      <c r="F76" s="6" t="s">
        <v>284</v>
      </c>
      <c r="G76" s="339" t="s">
        <v>285</v>
      </c>
      <c r="H76" s="42" t="s">
        <v>38</v>
      </c>
      <c r="I76" s="53"/>
      <c r="J76" s="48" t="s">
        <v>74</v>
      </c>
      <c r="K76" s="43" t="s">
        <v>286</v>
      </c>
      <c r="L76" s="44" t="s">
        <v>224</v>
      </c>
      <c r="M76" s="44" t="s">
        <v>76</v>
      </c>
      <c r="N76" s="44" t="s">
        <v>287</v>
      </c>
      <c r="O76" s="44" t="s">
        <v>288</v>
      </c>
      <c r="P76" s="44" t="s">
        <v>289</v>
      </c>
      <c r="Q76" s="44" t="s">
        <v>191</v>
      </c>
      <c r="R76" s="50">
        <v>44197</v>
      </c>
      <c r="S76" s="50">
        <v>44561</v>
      </c>
      <c r="T76" s="54"/>
      <c r="U76" s="51"/>
      <c r="V76" s="51"/>
    </row>
    <row r="77" spans="1:22" ht="24" customHeight="1" x14ac:dyDescent="0.2">
      <c r="A77" s="337"/>
      <c r="B77" s="356"/>
      <c r="C77" s="338"/>
      <c r="D77" s="319"/>
      <c r="E77" s="352"/>
      <c r="F77" s="361" t="s">
        <v>290</v>
      </c>
      <c r="G77" s="339"/>
      <c r="H77" s="204" t="s">
        <v>563</v>
      </c>
      <c r="I77" s="53"/>
      <c r="J77" s="48"/>
      <c r="K77" s="43" t="s">
        <v>564</v>
      </c>
      <c r="L77" s="44" t="s">
        <v>568</v>
      </c>
      <c r="M77" s="44" t="s">
        <v>76</v>
      </c>
      <c r="N77" s="44" t="s">
        <v>565</v>
      </c>
      <c r="O77" s="44" t="s">
        <v>291</v>
      </c>
      <c r="P77" s="44" t="s">
        <v>292</v>
      </c>
      <c r="Q77" s="44" t="s">
        <v>79</v>
      </c>
      <c r="R77" s="50">
        <v>44197</v>
      </c>
      <c r="S77" s="50">
        <v>44561</v>
      </c>
      <c r="T77" s="211"/>
      <c r="U77" s="53"/>
      <c r="V77" s="51"/>
    </row>
    <row r="78" spans="1:22" ht="57.75" customHeight="1" x14ac:dyDescent="0.2">
      <c r="A78" s="337"/>
      <c r="B78" s="356"/>
      <c r="C78" s="338"/>
      <c r="D78" s="320"/>
      <c r="E78" s="352"/>
      <c r="F78" s="362"/>
      <c r="G78" s="339"/>
      <c r="H78" s="84" t="s">
        <v>566</v>
      </c>
      <c r="I78" s="48" t="s">
        <v>74</v>
      </c>
      <c r="J78" s="53"/>
      <c r="K78" s="43" t="s">
        <v>567</v>
      </c>
      <c r="L78" s="44" t="s">
        <v>568</v>
      </c>
      <c r="M78" s="44" t="s">
        <v>76</v>
      </c>
      <c r="N78" s="48" t="s">
        <v>569</v>
      </c>
      <c r="O78" s="203">
        <v>0.95</v>
      </c>
      <c r="P78" s="43" t="s">
        <v>570</v>
      </c>
      <c r="Q78" s="44" t="s">
        <v>571</v>
      </c>
      <c r="R78" s="50">
        <v>44197</v>
      </c>
      <c r="S78" s="50">
        <v>44561</v>
      </c>
      <c r="T78" s="211"/>
      <c r="U78" s="53"/>
      <c r="V78" s="51"/>
    </row>
    <row r="79" spans="1:22" ht="21" customHeight="1" x14ac:dyDescent="0.2">
      <c r="A79" s="337"/>
      <c r="B79" s="356"/>
      <c r="C79" s="338"/>
      <c r="D79" s="210" t="s">
        <v>134</v>
      </c>
      <c r="E79" s="352"/>
      <c r="F79" s="362"/>
      <c r="G79" s="370"/>
      <c r="H79" s="84"/>
      <c r="I79" s="48"/>
      <c r="J79" s="53"/>
      <c r="K79" s="43"/>
      <c r="L79" s="44"/>
      <c r="M79" s="44"/>
      <c r="N79" s="48"/>
      <c r="O79" s="203"/>
      <c r="P79" s="43"/>
      <c r="Q79" s="44"/>
      <c r="R79" s="50"/>
      <c r="S79" s="50"/>
      <c r="T79" s="211"/>
      <c r="U79" s="53"/>
      <c r="V79" s="51"/>
    </row>
    <row r="80" spans="1:22" ht="24" customHeight="1" x14ac:dyDescent="0.2">
      <c r="A80" s="337"/>
      <c r="B80" s="356"/>
      <c r="C80" s="338"/>
      <c r="D80" s="5" t="s">
        <v>106</v>
      </c>
      <c r="E80" s="352"/>
      <c r="F80" s="363"/>
      <c r="G80" s="370"/>
      <c r="H80" s="84" t="s">
        <v>293</v>
      </c>
      <c r="I80" s="48" t="s">
        <v>74</v>
      </c>
      <c r="J80" s="53"/>
      <c r="K80" s="43" t="s">
        <v>294</v>
      </c>
      <c r="L80" s="48" t="s">
        <v>295</v>
      </c>
      <c r="M80" s="48" t="s">
        <v>295</v>
      </c>
      <c r="N80" s="48"/>
      <c r="O80" s="44" t="s">
        <v>296</v>
      </c>
      <c r="P80" s="44" t="s">
        <v>297</v>
      </c>
      <c r="Q80" s="48" t="s">
        <v>79</v>
      </c>
      <c r="R80" s="50">
        <v>44197</v>
      </c>
      <c r="S80" s="50">
        <v>44561</v>
      </c>
      <c r="T80" s="54"/>
      <c r="U80" s="51"/>
      <c r="V80" s="51"/>
    </row>
    <row r="81" spans="1:22" ht="24" customHeight="1" x14ac:dyDescent="0.2">
      <c r="A81" s="337"/>
      <c r="B81" s="356"/>
      <c r="C81" s="338"/>
      <c r="D81" s="5" t="s">
        <v>229</v>
      </c>
      <c r="E81" s="352"/>
      <c r="F81" s="338" t="s">
        <v>298</v>
      </c>
      <c r="G81" s="370"/>
      <c r="H81" s="84" t="s">
        <v>299</v>
      </c>
      <c r="I81" s="48" t="s">
        <v>74</v>
      </c>
      <c r="J81" s="53"/>
      <c r="K81" s="84" t="s">
        <v>300</v>
      </c>
      <c r="L81" s="48" t="s">
        <v>295</v>
      </c>
      <c r="M81" s="48" t="s">
        <v>295</v>
      </c>
      <c r="N81" s="48"/>
      <c r="O81" s="48" t="s">
        <v>549</v>
      </c>
      <c r="P81" s="44" t="s">
        <v>302</v>
      </c>
      <c r="Q81" s="48" t="s">
        <v>79</v>
      </c>
      <c r="R81" s="50">
        <v>44197</v>
      </c>
      <c r="S81" s="50">
        <v>44561</v>
      </c>
      <c r="T81" s="54"/>
      <c r="U81" s="51"/>
      <c r="V81" s="51"/>
    </row>
    <row r="82" spans="1:22" ht="24" customHeight="1" x14ac:dyDescent="0.2">
      <c r="A82" s="337"/>
      <c r="B82" s="356"/>
      <c r="C82" s="338"/>
      <c r="D82" s="5" t="s">
        <v>220</v>
      </c>
      <c r="E82" s="352"/>
      <c r="F82" s="338"/>
      <c r="G82" s="370"/>
      <c r="H82" s="90" t="s">
        <v>303</v>
      </c>
      <c r="I82" s="48" t="s">
        <v>74</v>
      </c>
      <c r="J82" s="53"/>
      <c r="K82" s="71" t="s">
        <v>304</v>
      </c>
      <c r="L82" s="48" t="s">
        <v>295</v>
      </c>
      <c r="M82" s="48" t="s">
        <v>295</v>
      </c>
      <c r="N82" s="48"/>
      <c r="O82" s="48" t="s">
        <v>305</v>
      </c>
      <c r="P82" s="44" t="s">
        <v>306</v>
      </c>
      <c r="Q82" s="48" t="s">
        <v>79</v>
      </c>
      <c r="R82" s="50">
        <v>44197</v>
      </c>
      <c r="S82" s="50">
        <v>44561</v>
      </c>
      <c r="T82" s="54"/>
      <c r="U82" s="51"/>
      <c r="V82" s="51"/>
    </row>
    <row r="83" spans="1:22" ht="24" customHeight="1" x14ac:dyDescent="0.2">
      <c r="A83" s="337"/>
      <c r="B83" s="356"/>
      <c r="C83" s="338"/>
      <c r="D83" s="5" t="s">
        <v>307</v>
      </c>
      <c r="E83" s="352"/>
      <c r="F83" s="338" t="s">
        <v>308</v>
      </c>
      <c r="G83" s="370"/>
      <c r="H83" s="91" t="s">
        <v>309</v>
      </c>
      <c r="I83" s="92" t="s">
        <v>74</v>
      </c>
      <c r="J83" s="93"/>
      <c r="K83" s="94" t="s">
        <v>310</v>
      </c>
      <c r="L83" s="44" t="s">
        <v>311</v>
      </c>
      <c r="M83" s="44" t="s">
        <v>311</v>
      </c>
      <c r="N83" s="48"/>
      <c r="O83" s="95" t="s">
        <v>312</v>
      </c>
      <c r="P83" s="95" t="s">
        <v>313</v>
      </c>
      <c r="Q83" s="96" t="s">
        <v>79</v>
      </c>
      <c r="R83" s="50">
        <v>44197</v>
      </c>
      <c r="S83" s="50">
        <v>44561</v>
      </c>
      <c r="T83" s="54"/>
      <c r="U83" s="51"/>
      <c r="V83" s="51"/>
    </row>
    <row r="84" spans="1:22" ht="24" customHeight="1" x14ac:dyDescent="0.2">
      <c r="A84" s="337"/>
      <c r="B84" s="356"/>
      <c r="C84" s="338"/>
      <c r="D84" s="5" t="s">
        <v>314</v>
      </c>
      <c r="E84" s="352"/>
      <c r="F84" s="338"/>
      <c r="G84" s="370"/>
      <c r="H84" s="49" t="s">
        <v>315</v>
      </c>
      <c r="I84" s="48" t="s">
        <v>74</v>
      </c>
      <c r="J84" s="53"/>
      <c r="K84" s="43" t="s">
        <v>316</v>
      </c>
      <c r="L84" s="44" t="s">
        <v>311</v>
      </c>
      <c r="M84" s="44" t="s">
        <v>311</v>
      </c>
      <c r="N84" s="48"/>
      <c r="O84" s="44" t="s">
        <v>317</v>
      </c>
      <c r="P84" s="44" t="s">
        <v>318</v>
      </c>
      <c r="Q84" s="48" t="s">
        <v>79</v>
      </c>
      <c r="R84" s="50">
        <v>44197</v>
      </c>
      <c r="S84" s="50">
        <v>44561</v>
      </c>
      <c r="T84" s="51"/>
      <c r="U84" s="51"/>
      <c r="V84" s="51"/>
    </row>
  </sheetData>
  <mergeCells count="104">
    <mergeCell ref="H14:H17"/>
    <mergeCell ref="I14:I17"/>
    <mergeCell ref="J14:J17"/>
    <mergeCell ref="D14:D15"/>
    <mergeCell ref="F14:F15"/>
    <mergeCell ref="A14:A26"/>
    <mergeCell ref="B14:B26"/>
    <mergeCell ref="C14:C26"/>
    <mergeCell ref="E14:E26"/>
    <mergeCell ref="G14:G26"/>
    <mergeCell ref="F19:F20"/>
    <mergeCell ref="U71:U72"/>
    <mergeCell ref="T71:T72"/>
    <mergeCell ref="S71:S72"/>
    <mergeCell ref="R71:R72"/>
    <mergeCell ref="K71:K72"/>
    <mergeCell ref="L71:L72"/>
    <mergeCell ref="M71:M72"/>
    <mergeCell ref="N71:N72"/>
    <mergeCell ref="O71:O72"/>
    <mergeCell ref="H71:H72"/>
    <mergeCell ref="I71:I72"/>
    <mergeCell ref="J71:J72"/>
    <mergeCell ref="P71:P72"/>
    <mergeCell ref="Q71:Q72"/>
    <mergeCell ref="B2:V2"/>
    <mergeCell ref="B1:V1"/>
    <mergeCell ref="B3:V3"/>
    <mergeCell ref="G76:G84"/>
    <mergeCell ref="C76:C84"/>
    <mergeCell ref="B76:B84"/>
    <mergeCell ref="G64:G75"/>
    <mergeCell ref="C52:C63"/>
    <mergeCell ref="B52:B63"/>
    <mergeCell ref="G52:G63"/>
    <mergeCell ref="C48:C51"/>
    <mergeCell ref="B48:B51"/>
    <mergeCell ref="V71:V72"/>
    <mergeCell ref="F54:F55"/>
    <mergeCell ref="G27:G47"/>
    <mergeCell ref="C27:C47"/>
    <mergeCell ref="V6:V7"/>
    <mergeCell ref="B4:C4"/>
    <mergeCell ref="B5:G5"/>
    <mergeCell ref="A76:A84"/>
    <mergeCell ref="E76:E84"/>
    <mergeCell ref="F81:F82"/>
    <mergeCell ref="F83:F84"/>
    <mergeCell ref="B27:B47"/>
    <mergeCell ref="A52:A63"/>
    <mergeCell ref="E52:E63"/>
    <mergeCell ref="F62:F63"/>
    <mergeCell ref="E64:E75"/>
    <mergeCell ref="C64:C75"/>
    <mergeCell ref="B64:B75"/>
    <mergeCell ref="A64:A75"/>
    <mergeCell ref="D64:D65"/>
    <mergeCell ref="D66:D67"/>
    <mergeCell ref="D68:D70"/>
    <mergeCell ref="D71:D72"/>
    <mergeCell ref="D74:D75"/>
    <mergeCell ref="F60:F61"/>
    <mergeCell ref="F58:F59"/>
    <mergeCell ref="F56:F57"/>
    <mergeCell ref="F27:F30"/>
    <mergeCell ref="E27:E47"/>
    <mergeCell ref="D27:D29"/>
    <mergeCell ref="F77:F80"/>
    <mergeCell ref="A6:A7"/>
    <mergeCell ref="B6:B7"/>
    <mergeCell ref="H6:H7"/>
    <mergeCell ref="K6:K7"/>
    <mergeCell ref="N6:N7"/>
    <mergeCell ref="O6:O7"/>
    <mergeCell ref="U6:U7"/>
    <mergeCell ref="I6:I7"/>
    <mergeCell ref="J6:J7"/>
    <mergeCell ref="L6:M6"/>
    <mergeCell ref="E6:E7"/>
    <mergeCell ref="F6:F7"/>
    <mergeCell ref="D76:D78"/>
    <mergeCell ref="A27:A47"/>
    <mergeCell ref="F43:F46"/>
    <mergeCell ref="F52:F53"/>
    <mergeCell ref="J5:U5"/>
    <mergeCell ref="P6:P7"/>
    <mergeCell ref="Q6:Q7"/>
    <mergeCell ref="R6:S6"/>
    <mergeCell ref="T6:T7"/>
    <mergeCell ref="A8:A13"/>
    <mergeCell ref="A48:A51"/>
    <mergeCell ref="E48:E51"/>
    <mergeCell ref="G48:G51"/>
    <mergeCell ref="F32:F40"/>
    <mergeCell ref="F41:F42"/>
    <mergeCell ref="G8:G13"/>
    <mergeCell ref="C8:C13"/>
    <mergeCell ref="E8:E13"/>
    <mergeCell ref="G6:G7"/>
    <mergeCell ref="C6:C7"/>
    <mergeCell ref="D6:D7"/>
    <mergeCell ref="B8:B13"/>
    <mergeCell ref="D8:D9"/>
    <mergeCell ref="F8:F9"/>
  </mergeCells>
  <hyperlinks>
    <hyperlink ref="F43:F46" r:id="rId1" display="e) Ampliar la participación de los servidores judiciales de la Rama Judicial en los programas de bienestar integral, prevención y control del riesgo laboral."/>
  </hyperlinks>
  <pageMargins left="0.7" right="0.7" top="0.75" bottom="0.75" header="0.3" footer="0.3"/>
  <pageSetup orientation="portrait" horizontalDpi="300" verticalDpi="300"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4"/>
  <sheetViews>
    <sheetView topLeftCell="G55" zoomScale="80" zoomScaleNormal="80" workbookViewId="0">
      <selection activeCell="N65" sqref="N65"/>
    </sheetView>
  </sheetViews>
  <sheetFormatPr baseColWidth="10" defaultColWidth="11.42578125" defaultRowHeight="24" customHeight="1" x14ac:dyDescent="0.2"/>
  <cols>
    <col min="1" max="1" width="20" style="27" customWidth="1"/>
    <col min="2" max="2" width="25.140625" style="27" customWidth="1"/>
    <col min="3" max="3" width="57.5703125" style="27" customWidth="1"/>
    <col min="4" max="4" width="63.5703125" style="97" customWidth="1"/>
    <col min="5" max="5" width="34.85546875" style="97" customWidth="1"/>
    <col min="6" max="6" width="52.140625" style="98" customWidth="1"/>
    <col min="7" max="7" width="46.140625" style="27" customWidth="1"/>
    <col min="8" max="8" width="25.5703125" style="27" customWidth="1"/>
    <col min="9" max="9" width="21" style="27" customWidth="1"/>
    <col min="10" max="10" width="26" style="27" customWidth="1"/>
    <col min="11" max="11" width="54.28515625" style="27" customWidth="1"/>
    <col min="12" max="12" width="24.85546875" style="27" customWidth="1"/>
    <col min="13" max="13" width="34.28515625" style="27" customWidth="1"/>
    <col min="14" max="14" width="28" style="27" customWidth="1"/>
    <col min="15" max="15" width="26" style="27" customWidth="1"/>
    <col min="16" max="16" width="18.7109375" style="27" customWidth="1"/>
    <col min="17" max="17" width="27.85546875" style="27" customWidth="1"/>
    <col min="18" max="18" width="34.140625" style="27" customWidth="1"/>
    <col min="19" max="19" width="17.28515625" style="27" customWidth="1"/>
    <col min="20" max="16384" width="11.42578125" style="27"/>
  </cols>
  <sheetData>
    <row r="1" spans="1:21" ht="24" customHeight="1" x14ac:dyDescent="0.2">
      <c r="B1" s="368" t="s">
        <v>0</v>
      </c>
      <c r="C1" s="368"/>
      <c r="D1" s="368"/>
      <c r="E1" s="368"/>
      <c r="F1" s="368"/>
      <c r="G1" s="368"/>
      <c r="H1" s="368"/>
      <c r="I1" s="368"/>
      <c r="J1" s="368"/>
      <c r="K1" s="368"/>
      <c r="L1" s="368"/>
      <c r="M1" s="368"/>
      <c r="N1" s="368"/>
      <c r="O1" s="368"/>
      <c r="P1" s="368"/>
      <c r="Q1" s="368"/>
      <c r="R1" s="368"/>
      <c r="S1" s="28"/>
    </row>
    <row r="2" spans="1:21" ht="24" customHeight="1" x14ac:dyDescent="0.2">
      <c r="B2" s="368" t="s">
        <v>39</v>
      </c>
      <c r="C2" s="368"/>
      <c r="D2" s="368"/>
      <c r="E2" s="368"/>
      <c r="F2" s="368"/>
      <c r="G2" s="368"/>
      <c r="H2" s="368"/>
      <c r="I2" s="368"/>
      <c r="J2" s="368"/>
      <c r="K2" s="368"/>
      <c r="L2" s="368"/>
      <c r="M2" s="368"/>
      <c r="N2" s="368"/>
      <c r="O2" s="368"/>
      <c r="P2" s="368"/>
      <c r="Q2" s="368"/>
      <c r="R2" s="368"/>
      <c r="S2" s="28"/>
    </row>
    <row r="3" spans="1:21" ht="24" customHeight="1" x14ac:dyDescent="0.2">
      <c r="B3" s="369" t="s">
        <v>40</v>
      </c>
      <c r="C3" s="369"/>
      <c r="D3" s="369"/>
      <c r="E3" s="369"/>
      <c r="F3" s="369"/>
      <c r="G3" s="369"/>
      <c r="H3" s="369"/>
      <c r="I3" s="369"/>
      <c r="J3" s="369"/>
      <c r="K3" s="369"/>
      <c r="L3" s="369"/>
      <c r="M3" s="369"/>
      <c r="N3" s="369"/>
      <c r="O3" s="369"/>
      <c r="P3" s="369"/>
      <c r="Q3" s="369"/>
      <c r="R3" s="369"/>
      <c r="S3" s="29"/>
    </row>
    <row r="4" spans="1:21" ht="24" customHeight="1" x14ac:dyDescent="0.2">
      <c r="A4" s="30" t="s">
        <v>41</v>
      </c>
      <c r="B4" s="373" t="s">
        <v>514</v>
      </c>
      <c r="C4" s="374"/>
      <c r="D4" s="31" t="s">
        <v>42</v>
      </c>
      <c r="E4" s="32" t="s">
        <v>76</v>
      </c>
      <c r="F4" s="33"/>
      <c r="G4" s="101"/>
      <c r="H4" s="101"/>
      <c r="I4" s="101"/>
      <c r="J4" s="101"/>
      <c r="K4" s="101"/>
      <c r="L4" s="101"/>
      <c r="M4" s="101"/>
      <c r="N4" s="101"/>
      <c r="O4" s="101"/>
      <c r="P4" s="101"/>
      <c r="Q4" s="101"/>
      <c r="R4" s="101"/>
      <c r="S4" s="101"/>
    </row>
    <row r="5" spans="1:21" ht="24" customHeight="1" x14ac:dyDescent="0.2">
      <c r="A5" s="30" t="s">
        <v>43</v>
      </c>
      <c r="B5" s="375" t="s">
        <v>44</v>
      </c>
      <c r="C5" s="376"/>
      <c r="D5" s="376"/>
      <c r="E5" s="376"/>
      <c r="F5" s="376"/>
      <c r="G5" s="377"/>
      <c r="H5" s="109"/>
      <c r="I5" s="36" t="s">
        <v>45</v>
      </c>
      <c r="J5" s="329" t="s">
        <v>46</v>
      </c>
      <c r="K5" s="330"/>
      <c r="L5" s="330"/>
      <c r="M5" s="330"/>
      <c r="N5" s="330"/>
      <c r="O5" s="330"/>
      <c r="P5" s="330"/>
      <c r="Q5" s="330"/>
      <c r="R5" s="37"/>
      <c r="S5" s="38"/>
    </row>
    <row r="6" spans="1:21" s="39" customFormat="1" ht="24" customHeight="1" x14ac:dyDescent="0.25">
      <c r="A6" s="345" t="s">
        <v>5</v>
      </c>
      <c r="B6" s="345" t="s">
        <v>47</v>
      </c>
      <c r="C6" s="345" t="s">
        <v>48</v>
      </c>
      <c r="D6" s="345" t="s">
        <v>49</v>
      </c>
      <c r="E6" s="345" t="s">
        <v>50</v>
      </c>
      <c r="F6" s="345" t="s">
        <v>51</v>
      </c>
      <c r="G6" s="345" t="s">
        <v>52</v>
      </c>
      <c r="H6" s="332" t="s">
        <v>53</v>
      </c>
      <c r="I6" s="332" t="s">
        <v>54</v>
      </c>
      <c r="J6" s="332" t="s">
        <v>55</v>
      </c>
      <c r="K6" s="332" t="s">
        <v>56</v>
      </c>
      <c r="L6" s="334" t="s">
        <v>319</v>
      </c>
      <c r="M6" s="380"/>
      <c r="N6" s="380"/>
      <c r="O6" s="380"/>
      <c r="P6" s="380"/>
      <c r="Q6" s="380"/>
      <c r="R6" s="381"/>
    </row>
    <row r="7" spans="1:21" s="41" customFormat="1" ht="66.75" customHeight="1" x14ac:dyDescent="0.25">
      <c r="A7" s="346"/>
      <c r="B7" s="346"/>
      <c r="C7" s="346"/>
      <c r="D7" s="346"/>
      <c r="E7" s="346"/>
      <c r="F7" s="346"/>
      <c r="G7" s="346"/>
      <c r="H7" s="333"/>
      <c r="I7" s="333"/>
      <c r="J7" s="333"/>
      <c r="K7" s="333"/>
      <c r="L7" s="183" t="s">
        <v>59</v>
      </c>
      <c r="M7" s="183" t="s">
        <v>320</v>
      </c>
      <c r="N7" s="183" t="s">
        <v>321</v>
      </c>
      <c r="O7" s="182" t="s">
        <v>60</v>
      </c>
      <c r="P7" s="182" t="s">
        <v>61</v>
      </c>
      <c r="Q7" s="184" t="s">
        <v>63</v>
      </c>
      <c r="R7" s="185" t="s">
        <v>65</v>
      </c>
    </row>
    <row r="8" spans="1:21" s="41" customFormat="1" ht="117.75" customHeight="1" x14ac:dyDescent="0.25">
      <c r="A8" s="336">
        <v>1</v>
      </c>
      <c r="B8" s="336" t="s">
        <v>70</v>
      </c>
      <c r="C8" s="344" t="s">
        <v>322</v>
      </c>
      <c r="D8" s="347" t="s">
        <v>71</v>
      </c>
      <c r="E8" s="344" t="s">
        <v>72</v>
      </c>
      <c r="F8" s="349" t="s">
        <v>323</v>
      </c>
      <c r="G8" s="341" t="s">
        <v>73</v>
      </c>
      <c r="H8" s="189" t="s">
        <v>352</v>
      </c>
      <c r="I8" s="47"/>
      <c r="J8" s="195" t="s">
        <v>74</v>
      </c>
      <c r="K8" s="190" t="s">
        <v>555</v>
      </c>
      <c r="L8" s="191" t="s">
        <v>358</v>
      </c>
      <c r="M8" s="191" t="s">
        <v>556</v>
      </c>
      <c r="N8" s="220" t="s">
        <v>358</v>
      </c>
      <c r="O8" s="191" t="s">
        <v>511</v>
      </c>
      <c r="P8" s="195" t="s">
        <v>77</v>
      </c>
      <c r="Q8" s="222">
        <v>44651</v>
      </c>
      <c r="R8" s="222"/>
    </row>
    <row r="9" spans="1:21" s="41" customFormat="1" ht="117.75" customHeight="1" x14ac:dyDescent="0.25">
      <c r="A9" s="336"/>
      <c r="B9" s="336"/>
      <c r="C9" s="344"/>
      <c r="D9" s="348"/>
      <c r="E9" s="344"/>
      <c r="F9" s="350"/>
      <c r="G9" s="342"/>
      <c r="H9" s="189" t="s">
        <v>506</v>
      </c>
      <c r="I9" s="47"/>
      <c r="J9" s="195" t="s">
        <v>74</v>
      </c>
      <c r="K9" s="190" t="s">
        <v>507</v>
      </c>
      <c r="L9" s="191" t="s">
        <v>510</v>
      </c>
      <c r="M9" s="191" t="s">
        <v>606</v>
      </c>
      <c r="N9" s="220" t="s">
        <v>607</v>
      </c>
      <c r="O9" s="191" t="s">
        <v>512</v>
      </c>
      <c r="P9" s="195" t="s">
        <v>77</v>
      </c>
      <c r="Q9" s="244">
        <f>1/3</f>
        <v>0.33333333333333331</v>
      </c>
      <c r="R9" s="223"/>
    </row>
    <row r="10" spans="1:21" s="41" customFormat="1" ht="78" customHeight="1" x14ac:dyDescent="0.25">
      <c r="A10" s="336"/>
      <c r="B10" s="336"/>
      <c r="C10" s="344"/>
      <c r="D10" s="196" t="s">
        <v>78</v>
      </c>
      <c r="E10" s="344"/>
      <c r="F10" s="190" t="s">
        <v>324</v>
      </c>
      <c r="G10" s="342"/>
      <c r="H10" s="47" t="s">
        <v>353</v>
      </c>
      <c r="I10" s="63" t="s">
        <v>74</v>
      </c>
      <c r="J10" s="195"/>
      <c r="K10" s="175" t="s">
        <v>354</v>
      </c>
      <c r="L10" s="195" t="s">
        <v>360</v>
      </c>
      <c r="M10" s="200" t="s">
        <v>557</v>
      </c>
      <c r="N10" s="221" t="s">
        <v>360</v>
      </c>
      <c r="O10" s="195" t="s">
        <v>361</v>
      </c>
      <c r="P10" s="195" t="s">
        <v>77</v>
      </c>
      <c r="Q10" s="224">
        <v>44651</v>
      </c>
      <c r="R10" s="224"/>
    </row>
    <row r="11" spans="1:21" s="41" customFormat="1" ht="72" customHeight="1" x14ac:dyDescent="0.25">
      <c r="A11" s="336"/>
      <c r="B11" s="336"/>
      <c r="C11" s="344"/>
      <c r="D11" s="196" t="s">
        <v>80</v>
      </c>
      <c r="E11" s="344"/>
      <c r="F11" s="190" t="s">
        <v>325</v>
      </c>
      <c r="G11" s="342"/>
      <c r="H11" s="47" t="s">
        <v>355</v>
      </c>
      <c r="I11" s="195" t="s">
        <v>74</v>
      </c>
      <c r="J11" s="195"/>
      <c r="K11" s="175" t="s">
        <v>81</v>
      </c>
      <c r="L11" s="195" t="s">
        <v>362</v>
      </c>
      <c r="M11" s="200" t="s">
        <v>82</v>
      </c>
      <c r="N11" s="221" t="s">
        <v>558</v>
      </c>
      <c r="O11" s="195" t="s">
        <v>82</v>
      </c>
      <c r="P11" s="195" t="s">
        <v>77</v>
      </c>
      <c r="Q11" s="224">
        <v>44651</v>
      </c>
      <c r="R11" s="224"/>
    </row>
    <row r="12" spans="1:21" s="177" customFormat="1" ht="57" customHeight="1" x14ac:dyDescent="0.2">
      <c r="A12" s="336"/>
      <c r="B12" s="336"/>
      <c r="C12" s="344"/>
      <c r="D12" s="196" t="s">
        <v>83</v>
      </c>
      <c r="E12" s="344"/>
      <c r="F12" s="190" t="s">
        <v>326</v>
      </c>
      <c r="G12" s="342"/>
      <c r="H12" s="47" t="s">
        <v>84</v>
      </c>
      <c r="I12" s="195" t="s">
        <v>74</v>
      </c>
      <c r="J12" s="195"/>
      <c r="K12" s="175" t="s">
        <v>356</v>
      </c>
      <c r="L12" s="195" t="s">
        <v>85</v>
      </c>
      <c r="M12" s="200" t="s">
        <v>559</v>
      </c>
      <c r="N12" s="221" t="s">
        <v>85</v>
      </c>
      <c r="O12" s="195" t="s">
        <v>86</v>
      </c>
      <c r="P12" s="195" t="s">
        <v>77</v>
      </c>
      <c r="Q12" s="224">
        <v>44651</v>
      </c>
      <c r="R12" s="224"/>
    </row>
    <row r="13" spans="1:21" s="177" customFormat="1" ht="81.75" customHeight="1" x14ac:dyDescent="0.2">
      <c r="A13" s="336"/>
      <c r="B13" s="336"/>
      <c r="C13" s="344"/>
      <c r="D13" s="193" t="s">
        <v>87</v>
      </c>
      <c r="E13" s="344"/>
      <c r="F13" s="194" t="s">
        <v>327</v>
      </c>
      <c r="G13" s="343"/>
      <c r="H13" s="47" t="s">
        <v>363</v>
      </c>
      <c r="I13" s="47"/>
      <c r="J13" s="195" t="s">
        <v>74</v>
      </c>
      <c r="K13" s="175" t="s">
        <v>364</v>
      </c>
      <c r="L13" s="195" t="s">
        <v>332</v>
      </c>
      <c r="M13" s="200" t="s">
        <v>560</v>
      </c>
      <c r="N13" s="221" t="s">
        <v>561</v>
      </c>
      <c r="O13" s="195" t="s">
        <v>357</v>
      </c>
      <c r="P13" s="195" t="s">
        <v>77</v>
      </c>
      <c r="Q13" s="225" t="s">
        <v>562</v>
      </c>
      <c r="R13" s="225"/>
    </row>
    <row r="14" spans="1:21" s="177" customFormat="1" ht="81.75" customHeight="1" x14ac:dyDescent="0.2">
      <c r="A14" s="321">
        <v>2</v>
      </c>
      <c r="B14" s="353" t="s">
        <v>88</v>
      </c>
      <c r="C14" s="353" t="s">
        <v>89</v>
      </c>
      <c r="D14" s="347" t="s">
        <v>513</v>
      </c>
      <c r="E14" s="347" t="s">
        <v>91</v>
      </c>
      <c r="F14" s="353" t="s">
        <v>92</v>
      </c>
      <c r="G14" s="347" t="s">
        <v>518</v>
      </c>
      <c r="H14" s="347" t="s">
        <v>515</v>
      </c>
      <c r="I14" s="347" t="s">
        <v>74</v>
      </c>
      <c r="J14" s="347"/>
      <c r="K14" s="175" t="s">
        <v>519</v>
      </c>
      <c r="L14" s="236" t="s">
        <v>522</v>
      </c>
      <c r="M14" s="246">
        <v>1</v>
      </c>
      <c r="N14" s="221" t="s">
        <v>624</v>
      </c>
      <c r="O14" s="236" t="s">
        <v>98</v>
      </c>
      <c r="P14" s="236" t="s">
        <v>77</v>
      </c>
      <c r="Q14" s="247">
        <v>44439</v>
      </c>
      <c r="R14" s="47"/>
    </row>
    <row r="15" spans="1:21" s="177" customFormat="1" ht="81.75" customHeight="1" x14ac:dyDescent="0.2">
      <c r="A15" s="322"/>
      <c r="B15" s="354"/>
      <c r="C15" s="354"/>
      <c r="D15" s="348"/>
      <c r="E15" s="379"/>
      <c r="F15" s="355"/>
      <c r="G15" s="379"/>
      <c r="H15" s="379"/>
      <c r="I15" s="379"/>
      <c r="J15" s="379"/>
      <c r="K15" s="175" t="s">
        <v>520</v>
      </c>
      <c r="L15" s="236" t="s">
        <v>523</v>
      </c>
      <c r="M15" s="246">
        <v>1</v>
      </c>
      <c r="N15" s="221" t="s">
        <v>625</v>
      </c>
      <c r="O15" s="236" t="s">
        <v>122</v>
      </c>
      <c r="P15" s="236" t="s">
        <v>77</v>
      </c>
      <c r="Q15" s="247">
        <v>44439</v>
      </c>
      <c r="R15" s="47"/>
      <c r="S15" s="177">
        <v>4</v>
      </c>
      <c r="T15" s="177">
        <v>5</v>
      </c>
      <c r="U15" s="248">
        <f>+S15/5</f>
        <v>0.8</v>
      </c>
    </row>
    <row r="16" spans="1:21" s="177" customFormat="1" ht="81.75" customHeight="1" x14ac:dyDescent="0.2">
      <c r="A16" s="322"/>
      <c r="B16" s="354"/>
      <c r="C16" s="354"/>
      <c r="D16" s="237" t="s">
        <v>90</v>
      </c>
      <c r="E16" s="379"/>
      <c r="F16" s="52" t="s">
        <v>97</v>
      </c>
      <c r="G16" s="379"/>
      <c r="H16" s="379"/>
      <c r="I16" s="379"/>
      <c r="J16" s="379"/>
      <c r="K16" s="175" t="s">
        <v>527</v>
      </c>
      <c r="L16" s="236" t="s">
        <v>528</v>
      </c>
      <c r="M16" s="236">
        <v>10</v>
      </c>
      <c r="N16" s="236" t="s">
        <v>626</v>
      </c>
      <c r="O16" s="236" t="s">
        <v>122</v>
      </c>
      <c r="P16" s="236" t="s">
        <v>634</v>
      </c>
      <c r="Q16" s="247">
        <v>44460</v>
      </c>
      <c r="R16" s="47"/>
    </row>
    <row r="17" spans="1:44" s="177" customFormat="1" ht="107.25" customHeight="1" x14ac:dyDescent="0.2">
      <c r="A17" s="322"/>
      <c r="B17" s="354"/>
      <c r="C17" s="354"/>
      <c r="D17" s="237" t="s">
        <v>96</v>
      </c>
      <c r="E17" s="379"/>
      <c r="F17" s="239" t="s">
        <v>100</v>
      </c>
      <c r="G17" s="379"/>
      <c r="H17" s="348"/>
      <c r="I17" s="348"/>
      <c r="J17" s="348"/>
      <c r="K17" s="175" t="s">
        <v>521</v>
      </c>
      <c r="L17" s="236" t="s">
        <v>524</v>
      </c>
      <c r="M17" s="236">
        <v>100</v>
      </c>
      <c r="N17" s="236" t="s">
        <v>645</v>
      </c>
      <c r="O17" s="236" t="s">
        <v>122</v>
      </c>
      <c r="P17" s="236" t="s">
        <v>77</v>
      </c>
      <c r="Q17" s="247">
        <v>44439</v>
      </c>
      <c r="R17" s="249" t="s">
        <v>628</v>
      </c>
      <c r="AN17" s="177" t="s">
        <v>629</v>
      </c>
    </row>
    <row r="18" spans="1:44" s="177" customFormat="1" ht="81.75" customHeight="1" x14ac:dyDescent="0.25">
      <c r="A18" s="322"/>
      <c r="B18" s="354"/>
      <c r="C18" s="354"/>
      <c r="D18" s="237" t="s">
        <v>99</v>
      </c>
      <c r="E18" s="379"/>
      <c r="F18" s="239" t="s">
        <v>102</v>
      </c>
      <c r="G18" s="379"/>
      <c r="H18" s="238" t="s">
        <v>525</v>
      </c>
      <c r="I18" s="238"/>
      <c r="J18" s="238" t="s">
        <v>74</v>
      </c>
      <c r="K18" s="175" t="s">
        <v>536</v>
      </c>
      <c r="L18" s="236" t="s">
        <v>526</v>
      </c>
      <c r="M18" s="236">
        <v>1</v>
      </c>
      <c r="N18" s="221" t="s">
        <v>630</v>
      </c>
      <c r="O18" s="236" t="s">
        <v>535</v>
      </c>
      <c r="P18" s="236" t="s">
        <v>631</v>
      </c>
      <c r="Q18" s="247">
        <v>44439</v>
      </c>
      <c r="R18" s="47"/>
      <c r="S18" s="250" t="s">
        <v>632</v>
      </c>
      <c r="AR18" s="177" t="s">
        <v>633</v>
      </c>
    </row>
    <row r="19" spans="1:44" s="177" customFormat="1" ht="81.75" customHeight="1" x14ac:dyDescent="0.2">
      <c r="A19" s="322"/>
      <c r="B19" s="354"/>
      <c r="C19" s="354"/>
      <c r="D19" s="237"/>
      <c r="E19" s="379"/>
      <c r="F19" s="239"/>
      <c r="G19" s="379"/>
      <c r="H19" s="42" t="s">
        <v>618</v>
      </c>
      <c r="I19" s="48"/>
      <c r="J19" s="254" t="s">
        <v>74</v>
      </c>
      <c r="K19" s="49" t="s">
        <v>619</v>
      </c>
      <c r="L19" s="44" t="s">
        <v>622</v>
      </c>
      <c r="M19" s="44" t="s">
        <v>622</v>
      </c>
      <c r="N19" s="44" t="s">
        <v>622</v>
      </c>
      <c r="O19" s="44" t="s">
        <v>634</v>
      </c>
      <c r="P19" s="44" t="s">
        <v>634</v>
      </c>
      <c r="Q19" s="48" t="s">
        <v>95</v>
      </c>
      <c r="R19" s="50"/>
      <c r="S19" s="50"/>
    </row>
    <row r="20" spans="1:44" ht="61.5" customHeight="1" x14ac:dyDescent="0.2">
      <c r="A20" s="322"/>
      <c r="B20" s="354"/>
      <c r="C20" s="354"/>
      <c r="D20" s="237" t="s">
        <v>517</v>
      </c>
      <c r="E20" s="379"/>
      <c r="F20" s="239" t="s">
        <v>103</v>
      </c>
      <c r="G20" s="379"/>
      <c r="H20" s="42" t="s">
        <v>34</v>
      </c>
      <c r="I20" s="48"/>
      <c r="J20" s="48" t="s">
        <v>74</v>
      </c>
      <c r="K20" s="49" t="s">
        <v>529</v>
      </c>
      <c r="L20" s="44" t="s">
        <v>532</v>
      </c>
      <c r="M20" s="44">
        <v>1</v>
      </c>
      <c r="N20" s="214" t="s">
        <v>635</v>
      </c>
      <c r="O20" s="44" t="s">
        <v>94</v>
      </c>
      <c r="P20" s="48" t="s">
        <v>95</v>
      </c>
      <c r="Q20" s="247">
        <v>44439</v>
      </c>
      <c r="R20" s="51"/>
    </row>
    <row r="21" spans="1:44" ht="55.5" customHeight="1" x14ac:dyDescent="0.25">
      <c r="A21" s="322"/>
      <c r="B21" s="354"/>
      <c r="C21" s="354"/>
      <c r="D21" s="239" t="s">
        <v>516</v>
      </c>
      <c r="E21" s="379"/>
      <c r="G21" s="379"/>
      <c r="H21" s="42" t="s">
        <v>37</v>
      </c>
      <c r="I21" s="48" t="s">
        <v>74</v>
      </c>
      <c r="J21" s="53"/>
      <c r="K21" s="49" t="s">
        <v>531</v>
      </c>
      <c r="L21" s="44" t="s">
        <v>533</v>
      </c>
      <c r="M21" s="44">
        <v>2</v>
      </c>
      <c r="N21" s="214" t="s">
        <v>636</v>
      </c>
      <c r="O21" s="44" t="s">
        <v>98</v>
      </c>
      <c r="P21" s="48" t="s">
        <v>95</v>
      </c>
      <c r="Q21" s="251">
        <v>44439</v>
      </c>
      <c r="R21" s="252"/>
    </row>
    <row r="22" spans="1:44" ht="88.5" customHeight="1" x14ac:dyDescent="0.25">
      <c r="A22" s="322"/>
      <c r="B22" s="354"/>
      <c r="C22" s="354"/>
      <c r="D22" s="27"/>
      <c r="E22" s="379"/>
      <c r="F22" s="51"/>
      <c r="G22" s="379"/>
      <c r="H22" s="45" t="s">
        <v>101</v>
      </c>
      <c r="I22" s="48" t="s">
        <v>74</v>
      </c>
      <c r="J22" s="53"/>
      <c r="K22" s="49" t="s">
        <v>534</v>
      </c>
      <c r="L22" s="44" t="s">
        <v>537</v>
      </c>
      <c r="M22" s="44">
        <v>100</v>
      </c>
      <c r="N22" s="214" t="s">
        <v>637</v>
      </c>
      <c r="O22" s="44" t="s">
        <v>94</v>
      </c>
      <c r="P22" s="44" t="s">
        <v>79</v>
      </c>
      <c r="Q22" s="251">
        <v>44439</v>
      </c>
      <c r="R22" s="252" t="s">
        <v>638</v>
      </c>
    </row>
    <row r="23" spans="1:44" ht="47.25" customHeight="1" x14ac:dyDescent="0.2">
      <c r="A23" s="322"/>
      <c r="B23" s="354"/>
      <c r="C23" s="354"/>
      <c r="D23" s="179"/>
      <c r="E23" s="379"/>
      <c r="F23" s="178"/>
      <c r="G23" s="379"/>
      <c r="H23" s="110"/>
      <c r="I23" s="51"/>
      <c r="J23" s="51"/>
      <c r="K23" s="51" t="s">
        <v>538</v>
      </c>
      <c r="L23" s="51" t="s">
        <v>539</v>
      </c>
      <c r="M23" s="180">
        <v>1</v>
      </c>
      <c r="N23" s="7" t="s">
        <v>639</v>
      </c>
      <c r="O23" s="180" t="s">
        <v>94</v>
      </c>
      <c r="P23" s="180" t="s">
        <v>79</v>
      </c>
      <c r="Q23" s="251">
        <v>44469</v>
      </c>
      <c r="R23" s="51" t="s">
        <v>640</v>
      </c>
    </row>
    <row r="24" spans="1:44" ht="47.25" customHeight="1" x14ac:dyDescent="0.2">
      <c r="A24" s="322"/>
      <c r="B24" s="354"/>
      <c r="C24" s="354"/>
      <c r="D24" s="239"/>
      <c r="E24" s="379"/>
      <c r="F24" s="178"/>
      <c r="G24" s="379"/>
      <c r="H24" s="110"/>
      <c r="I24" s="51"/>
      <c r="J24" s="51"/>
      <c r="K24" s="51" t="s">
        <v>540</v>
      </c>
      <c r="L24" s="51" t="s">
        <v>541</v>
      </c>
      <c r="M24" s="180">
        <v>100</v>
      </c>
      <c r="N24" s="51" t="s">
        <v>641</v>
      </c>
      <c r="O24" s="180" t="s">
        <v>94</v>
      </c>
      <c r="P24" s="180" t="s">
        <v>115</v>
      </c>
      <c r="Q24" s="251">
        <v>44469</v>
      </c>
      <c r="R24" s="51"/>
    </row>
    <row r="25" spans="1:44" ht="59.25" customHeight="1" x14ac:dyDescent="0.25">
      <c r="A25" s="322"/>
      <c r="B25" s="354"/>
      <c r="C25" s="354"/>
      <c r="D25" s="239"/>
      <c r="E25" s="379"/>
      <c r="F25" s="178"/>
      <c r="G25" s="379"/>
      <c r="H25" s="110"/>
      <c r="I25" s="51"/>
      <c r="J25" s="51"/>
      <c r="K25" s="51" t="s">
        <v>542</v>
      </c>
      <c r="L25" s="51" t="s">
        <v>543</v>
      </c>
      <c r="M25" s="180">
        <v>100</v>
      </c>
      <c r="N25" s="7" t="s">
        <v>642</v>
      </c>
      <c r="O25" s="180" t="s">
        <v>94</v>
      </c>
      <c r="P25" s="180" t="s">
        <v>77</v>
      </c>
      <c r="Q25" s="251">
        <v>44561</v>
      </c>
      <c r="R25" s="51"/>
      <c r="S25" s="253" t="s">
        <v>643</v>
      </c>
    </row>
    <row r="26" spans="1:44" ht="79.5" customHeight="1" x14ac:dyDescent="0.25">
      <c r="A26" s="323"/>
      <c r="B26" s="355"/>
      <c r="C26" s="355"/>
      <c r="D26" s="27"/>
      <c r="E26" s="348"/>
      <c r="F26" s="178"/>
      <c r="G26" s="348"/>
      <c r="H26" s="110"/>
      <c r="I26" s="51"/>
      <c r="J26" s="51"/>
      <c r="K26" s="181" t="s">
        <v>544</v>
      </c>
      <c r="L26" s="7" t="s">
        <v>547</v>
      </c>
      <c r="M26" s="181">
        <v>100</v>
      </c>
      <c r="N26" s="7" t="s">
        <v>644</v>
      </c>
      <c r="O26" s="7" t="s">
        <v>548</v>
      </c>
      <c r="P26" s="180" t="s">
        <v>77</v>
      </c>
      <c r="Q26" s="251">
        <v>44561</v>
      </c>
      <c r="R26" s="51"/>
      <c r="S26" s="253" t="s">
        <v>643</v>
      </c>
    </row>
    <row r="27" spans="1:44" ht="114.75" customHeight="1" x14ac:dyDescent="0.25">
      <c r="A27" s="321">
        <v>3</v>
      </c>
      <c r="B27" s="353" t="s">
        <v>104</v>
      </c>
      <c r="C27" s="353" t="s">
        <v>105</v>
      </c>
      <c r="D27" s="327" t="s">
        <v>106</v>
      </c>
      <c r="E27" s="357" t="s">
        <v>107</v>
      </c>
      <c r="F27" s="357" t="s">
        <v>108</v>
      </c>
      <c r="G27" s="353" t="s">
        <v>109</v>
      </c>
      <c r="H27" s="47" t="s">
        <v>110</v>
      </c>
      <c r="I27" s="104"/>
      <c r="J27" s="105" t="s">
        <v>74</v>
      </c>
      <c r="K27" s="8" t="s">
        <v>111</v>
      </c>
      <c r="L27" s="104" t="s">
        <v>114</v>
      </c>
      <c r="M27" s="104">
        <v>43</v>
      </c>
      <c r="N27" s="261" t="s">
        <v>658</v>
      </c>
      <c r="O27" s="107" t="s">
        <v>94</v>
      </c>
      <c r="P27" s="104" t="s">
        <v>115</v>
      </c>
      <c r="Q27" s="251">
        <v>44286</v>
      </c>
      <c r="R27" s="104"/>
    </row>
    <row r="28" spans="1:44" ht="105.75" customHeight="1" x14ac:dyDescent="0.2">
      <c r="A28" s="322"/>
      <c r="B28" s="354"/>
      <c r="C28" s="354"/>
      <c r="D28" s="360"/>
      <c r="E28" s="358"/>
      <c r="F28" s="358"/>
      <c r="G28" s="354"/>
      <c r="H28" s="42" t="s">
        <v>32</v>
      </c>
      <c r="I28" s="53"/>
      <c r="J28" s="48" t="s">
        <v>74</v>
      </c>
      <c r="K28" s="43" t="s">
        <v>116</v>
      </c>
      <c r="L28" s="44" t="s">
        <v>119</v>
      </c>
      <c r="M28" s="44">
        <v>20</v>
      </c>
      <c r="N28" s="214" t="s">
        <v>647</v>
      </c>
      <c r="O28" s="44" t="s">
        <v>120</v>
      </c>
      <c r="P28" s="48">
        <v>100</v>
      </c>
      <c r="Q28" s="217">
        <v>44286</v>
      </c>
      <c r="R28" s="51"/>
    </row>
    <row r="29" spans="1:44" ht="90.75" customHeight="1" x14ac:dyDescent="0.25">
      <c r="A29" s="322"/>
      <c r="B29" s="354"/>
      <c r="C29" s="354"/>
      <c r="D29" s="328"/>
      <c r="E29" s="358"/>
      <c r="F29" s="358"/>
      <c r="G29" s="354"/>
      <c r="H29" s="106" t="s">
        <v>121</v>
      </c>
      <c r="I29" s="104" t="s">
        <v>74</v>
      </c>
      <c r="J29" s="51" t="s">
        <v>122</v>
      </c>
      <c r="K29" s="7" t="s">
        <v>123</v>
      </c>
      <c r="L29" s="63" t="s">
        <v>126</v>
      </c>
      <c r="M29" s="63"/>
      <c r="N29" s="259"/>
      <c r="O29" s="7" t="s">
        <v>127</v>
      </c>
      <c r="P29" s="51"/>
      <c r="Q29" s="65" t="s">
        <v>128</v>
      </c>
      <c r="R29" s="51"/>
    </row>
    <row r="30" spans="1:44" ht="54" customHeight="1" x14ac:dyDescent="0.2">
      <c r="A30" s="322"/>
      <c r="B30" s="354"/>
      <c r="C30" s="354"/>
      <c r="D30" s="103" t="s">
        <v>96</v>
      </c>
      <c r="E30" s="358"/>
      <c r="F30" s="359"/>
      <c r="G30" s="354"/>
      <c r="H30" s="106" t="s">
        <v>129</v>
      </c>
      <c r="I30" s="104" t="s">
        <v>74</v>
      </c>
      <c r="J30" s="51" t="s">
        <v>122</v>
      </c>
      <c r="K30" s="7" t="s">
        <v>130</v>
      </c>
      <c r="L30" s="51"/>
      <c r="M30" s="51"/>
      <c r="N30" s="51"/>
      <c r="O30" s="51"/>
      <c r="P30" s="51"/>
      <c r="Q30" s="61"/>
      <c r="R30" s="51"/>
    </row>
    <row r="31" spans="1:44" ht="24" customHeight="1" x14ac:dyDescent="0.2">
      <c r="A31" s="322"/>
      <c r="B31" s="354"/>
      <c r="C31" s="354"/>
      <c r="D31" s="103" t="s">
        <v>90</v>
      </c>
      <c r="E31" s="358"/>
      <c r="F31" s="111" t="s">
        <v>131</v>
      </c>
      <c r="G31" s="354"/>
      <c r="H31" s="106" t="s">
        <v>132</v>
      </c>
      <c r="I31" s="104" t="s">
        <v>74</v>
      </c>
      <c r="J31" s="51" t="s">
        <v>122</v>
      </c>
      <c r="K31" s="7" t="s">
        <v>133</v>
      </c>
      <c r="L31" s="51"/>
      <c r="M31" s="51"/>
      <c r="N31" s="51"/>
      <c r="O31" s="51"/>
      <c r="P31" s="51"/>
      <c r="Q31" s="54"/>
      <c r="R31" s="51"/>
    </row>
    <row r="32" spans="1:44" ht="24" customHeight="1" x14ac:dyDescent="0.2">
      <c r="A32" s="322"/>
      <c r="B32" s="354"/>
      <c r="C32" s="354"/>
      <c r="D32" s="103" t="s">
        <v>134</v>
      </c>
      <c r="E32" s="358"/>
      <c r="F32" s="340" t="s">
        <v>135</v>
      </c>
      <c r="G32" s="354"/>
      <c r="H32" s="106" t="s">
        <v>136</v>
      </c>
      <c r="I32" s="104" t="s">
        <v>74</v>
      </c>
      <c r="J32" s="51" t="s">
        <v>122</v>
      </c>
      <c r="K32" s="51" t="s">
        <v>137</v>
      </c>
      <c r="L32" s="51"/>
      <c r="M32" s="51"/>
      <c r="N32" s="51"/>
      <c r="O32" s="51"/>
      <c r="P32" s="51"/>
      <c r="Q32" s="54"/>
      <c r="R32" s="51"/>
    </row>
    <row r="33" spans="1:18" ht="24" customHeight="1" x14ac:dyDescent="0.2">
      <c r="A33" s="322"/>
      <c r="B33" s="354"/>
      <c r="C33" s="354"/>
      <c r="D33" s="103"/>
      <c r="E33" s="358"/>
      <c r="F33" s="340"/>
      <c r="G33" s="354"/>
      <c r="H33" s="106" t="s">
        <v>138</v>
      </c>
      <c r="I33" s="104" t="s">
        <v>74</v>
      </c>
      <c r="J33" s="51" t="s">
        <v>122</v>
      </c>
      <c r="K33" s="51" t="s">
        <v>139</v>
      </c>
      <c r="L33" s="51"/>
      <c r="M33" s="51"/>
      <c r="N33" s="51"/>
      <c r="O33" s="51"/>
      <c r="P33" s="51"/>
      <c r="Q33" s="54"/>
      <c r="R33" s="51"/>
    </row>
    <row r="34" spans="1:18" ht="24" customHeight="1" x14ac:dyDescent="0.2">
      <c r="A34" s="322"/>
      <c r="B34" s="354"/>
      <c r="C34" s="354"/>
      <c r="D34" s="103"/>
      <c r="E34" s="358"/>
      <c r="F34" s="340"/>
      <c r="G34" s="354"/>
      <c r="H34" s="106" t="s">
        <v>140</v>
      </c>
      <c r="I34" s="104" t="s">
        <v>74</v>
      </c>
      <c r="J34" s="51" t="s">
        <v>122</v>
      </c>
      <c r="K34" s="7" t="s">
        <v>141</v>
      </c>
      <c r="L34" s="51"/>
      <c r="M34" s="51"/>
      <c r="N34" s="51"/>
      <c r="O34" s="51"/>
      <c r="P34" s="51"/>
      <c r="Q34" s="54"/>
      <c r="R34" s="51"/>
    </row>
    <row r="35" spans="1:18" ht="42.75" customHeight="1" x14ac:dyDescent="0.2">
      <c r="A35" s="322"/>
      <c r="B35" s="354"/>
      <c r="C35" s="354"/>
      <c r="D35" s="103"/>
      <c r="E35" s="358"/>
      <c r="F35" s="340"/>
      <c r="G35" s="354"/>
      <c r="H35" s="106" t="s">
        <v>142</v>
      </c>
      <c r="I35" s="104" t="s">
        <v>74</v>
      </c>
      <c r="J35" s="51" t="s">
        <v>122</v>
      </c>
      <c r="K35" s="51"/>
      <c r="L35" s="51"/>
      <c r="M35" s="51"/>
      <c r="N35" s="51"/>
      <c r="O35" s="51"/>
      <c r="P35" s="51"/>
      <c r="Q35" s="54"/>
      <c r="R35" s="51"/>
    </row>
    <row r="36" spans="1:18" ht="66.75" customHeight="1" x14ac:dyDescent="0.2">
      <c r="A36" s="322"/>
      <c r="B36" s="354"/>
      <c r="C36" s="354"/>
      <c r="D36" s="103"/>
      <c r="E36" s="358"/>
      <c r="F36" s="340"/>
      <c r="G36" s="354"/>
      <c r="H36" s="106" t="s">
        <v>143</v>
      </c>
      <c r="I36" s="104" t="s">
        <v>74</v>
      </c>
      <c r="J36" s="51"/>
      <c r="K36" s="51"/>
      <c r="L36" s="51"/>
      <c r="M36" s="51"/>
      <c r="N36" s="51"/>
      <c r="O36" s="51"/>
      <c r="P36" s="51"/>
      <c r="Q36" s="54"/>
      <c r="R36" s="51"/>
    </row>
    <row r="37" spans="1:18" ht="57.75" customHeight="1" x14ac:dyDescent="0.25">
      <c r="A37" s="322"/>
      <c r="B37" s="354"/>
      <c r="C37" s="354"/>
      <c r="D37" s="103" t="s">
        <v>144</v>
      </c>
      <c r="E37" s="358"/>
      <c r="F37" s="340"/>
      <c r="G37" s="354"/>
      <c r="H37" s="106" t="s">
        <v>145</v>
      </c>
      <c r="I37" s="104" t="s">
        <v>74</v>
      </c>
      <c r="J37" s="51" t="s">
        <v>122</v>
      </c>
      <c r="K37" s="9" t="s">
        <v>146</v>
      </c>
      <c r="L37" s="262" t="s">
        <v>660</v>
      </c>
      <c r="M37" s="264">
        <v>121</v>
      </c>
      <c r="N37" s="263" t="s">
        <v>661</v>
      </c>
      <c r="O37" s="260" t="s">
        <v>148</v>
      </c>
      <c r="P37" s="180" t="s">
        <v>149</v>
      </c>
      <c r="Q37" s="265">
        <v>44286</v>
      </c>
      <c r="R37" s="51"/>
    </row>
    <row r="38" spans="1:18" ht="78.75" customHeight="1" x14ac:dyDescent="0.2">
      <c r="A38" s="322"/>
      <c r="B38" s="354"/>
      <c r="C38" s="354"/>
      <c r="D38" s="103"/>
      <c r="E38" s="358"/>
      <c r="F38" s="340"/>
      <c r="G38" s="354"/>
      <c r="H38" s="106" t="s">
        <v>150</v>
      </c>
      <c r="I38" s="51"/>
      <c r="J38" s="107" t="s">
        <v>74</v>
      </c>
      <c r="K38" s="9" t="s">
        <v>151</v>
      </c>
      <c r="L38" s="104" t="s">
        <v>155</v>
      </c>
      <c r="M38" s="104"/>
      <c r="N38" s="104"/>
      <c r="O38" s="104" t="s">
        <v>156</v>
      </c>
      <c r="P38" s="107" t="s">
        <v>77</v>
      </c>
      <c r="Q38" s="54"/>
      <c r="R38" s="51"/>
    </row>
    <row r="39" spans="1:18" ht="57.75" customHeight="1" x14ac:dyDescent="0.2">
      <c r="A39" s="322"/>
      <c r="B39" s="354"/>
      <c r="C39" s="354"/>
      <c r="D39" s="47" t="s">
        <v>648</v>
      </c>
      <c r="E39" s="358"/>
      <c r="F39" s="340"/>
      <c r="G39" s="354"/>
      <c r="H39" s="243" t="s">
        <v>654</v>
      </c>
      <c r="I39" s="104" t="s">
        <v>649</v>
      </c>
      <c r="J39" s="105"/>
      <c r="K39" s="8" t="s">
        <v>655</v>
      </c>
      <c r="L39" s="104" t="s">
        <v>656</v>
      </c>
      <c r="M39" s="104">
        <v>50</v>
      </c>
      <c r="N39" s="215" t="s">
        <v>657</v>
      </c>
      <c r="O39" s="240" t="s">
        <v>659</v>
      </c>
      <c r="P39" s="104" t="s">
        <v>149</v>
      </c>
      <c r="Q39" s="265">
        <v>44286</v>
      </c>
      <c r="R39" s="104"/>
    </row>
    <row r="40" spans="1:18" ht="65.25" customHeight="1" x14ac:dyDescent="0.2">
      <c r="A40" s="322"/>
      <c r="B40" s="354"/>
      <c r="C40" s="354"/>
      <c r="D40" s="103" t="s">
        <v>157</v>
      </c>
      <c r="E40" s="358"/>
      <c r="F40" s="340"/>
      <c r="G40" s="354"/>
      <c r="H40" s="42" t="s">
        <v>33</v>
      </c>
      <c r="I40" s="53"/>
      <c r="J40" s="48" t="s">
        <v>74</v>
      </c>
      <c r="K40" s="43" t="s">
        <v>158</v>
      </c>
      <c r="L40" s="44" t="s">
        <v>159</v>
      </c>
      <c r="M40" s="44">
        <v>1</v>
      </c>
      <c r="N40" s="214" t="s">
        <v>663</v>
      </c>
      <c r="O40" s="44" t="s">
        <v>160</v>
      </c>
      <c r="P40" s="48" t="s">
        <v>149</v>
      </c>
      <c r="Q40" s="269">
        <v>44286</v>
      </c>
      <c r="R40" s="51"/>
    </row>
    <row r="41" spans="1:18" ht="72.75" customHeight="1" x14ac:dyDescent="0.25">
      <c r="A41" s="322"/>
      <c r="B41" s="354"/>
      <c r="C41" s="354"/>
      <c r="D41" s="103" t="s">
        <v>161</v>
      </c>
      <c r="E41" s="358"/>
      <c r="F41" s="340" t="s">
        <v>162</v>
      </c>
      <c r="G41" s="354"/>
      <c r="H41" s="266" t="s">
        <v>665</v>
      </c>
      <c r="I41" s="242" t="s">
        <v>649</v>
      </c>
      <c r="J41" s="51"/>
      <c r="K41" s="7" t="s">
        <v>666</v>
      </c>
      <c r="L41" s="7" t="s">
        <v>673</v>
      </c>
      <c r="M41" s="268">
        <v>0.99450000000000005</v>
      </c>
      <c r="N41" s="215" t="s">
        <v>674</v>
      </c>
      <c r="O41" s="240" t="s">
        <v>676</v>
      </c>
      <c r="P41" s="48" t="s">
        <v>77</v>
      </c>
      <c r="Q41" s="217">
        <v>44286</v>
      </c>
      <c r="R41" s="51"/>
    </row>
    <row r="42" spans="1:18" ht="103.5" customHeight="1" x14ac:dyDescent="0.25">
      <c r="A42" s="322"/>
      <c r="B42" s="354"/>
      <c r="C42" s="354"/>
      <c r="D42" s="103" t="s">
        <v>163</v>
      </c>
      <c r="E42" s="358"/>
      <c r="F42" s="340"/>
      <c r="G42" s="354"/>
      <c r="H42" s="266" t="s">
        <v>669</v>
      </c>
      <c r="I42" s="242" t="s">
        <v>649</v>
      </c>
      <c r="J42" s="51"/>
      <c r="K42" s="240" t="s">
        <v>670</v>
      </c>
      <c r="L42" s="242" t="s">
        <v>675</v>
      </c>
      <c r="M42" s="88">
        <v>0.76</v>
      </c>
      <c r="N42" s="215" t="s">
        <v>678</v>
      </c>
      <c r="O42" s="240" t="s">
        <v>677</v>
      </c>
      <c r="P42" s="242" t="s">
        <v>672</v>
      </c>
      <c r="Q42" s="217">
        <v>44286</v>
      </c>
      <c r="R42" s="51"/>
    </row>
    <row r="43" spans="1:18" ht="135" customHeight="1" x14ac:dyDescent="0.2">
      <c r="A43" s="322"/>
      <c r="B43" s="354"/>
      <c r="C43" s="354"/>
      <c r="D43" s="103"/>
      <c r="E43" s="358"/>
      <c r="F43" s="357" t="s">
        <v>164</v>
      </c>
      <c r="G43" s="354"/>
      <c r="H43" s="42" t="s">
        <v>35</v>
      </c>
      <c r="I43" s="48" t="s">
        <v>74</v>
      </c>
      <c r="J43" s="48"/>
      <c r="K43" s="43" t="s">
        <v>578</v>
      </c>
      <c r="L43" s="44" t="s">
        <v>594</v>
      </c>
      <c r="M43" s="213">
        <f>11/22</f>
        <v>0.5</v>
      </c>
      <c r="N43" s="215" t="s">
        <v>580</v>
      </c>
      <c r="O43" s="44" t="s">
        <v>553</v>
      </c>
      <c r="P43" s="48" t="s">
        <v>77</v>
      </c>
      <c r="Q43" s="217">
        <v>44286</v>
      </c>
      <c r="R43" s="51"/>
    </row>
    <row r="44" spans="1:18" ht="111.75" customHeight="1" x14ac:dyDescent="0.2">
      <c r="A44" s="322"/>
      <c r="B44" s="354"/>
      <c r="C44" s="354"/>
      <c r="D44" s="103"/>
      <c r="E44" s="358"/>
      <c r="F44" s="358"/>
      <c r="G44" s="354"/>
      <c r="H44" s="49" t="s">
        <v>167</v>
      </c>
      <c r="I44" s="48" t="s">
        <v>74</v>
      </c>
      <c r="J44" s="48"/>
      <c r="K44" s="43" t="s">
        <v>582</v>
      </c>
      <c r="L44" s="44" t="s">
        <v>593</v>
      </c>
      <c r="M44" s="213">
        <f>38/132</f>
        <v>0.2878787878787879</v>
      </c>
      <c r="N44" s="215" t="s">
        <v>583</v>
      </c>
      <c r="O44" s="44" t="s">
        <v>171</v>
      </c>
      <c r="P44" s="44" t="s">
        <v>77</v>
      </c>
      <c r="Q44" s="217">
        <v>44286</v>
      </c>
      <c r="R44" s="51"/>
    </row>
    <row r="45" spans="1:18" ht="108" customHeight="1" x14ac:dyDescent="0.2">
      <c r="A45" s="322"/>
      <c r="B45" s="354"/>
      <c r="C45" s="354"/>
      <c r="D45" s="103"/>
      <c r="E45" s="358"/>
      <c r="F45" s="358"/>
      <c r="G45" s="354"/>
      <c r="H45" s="49" t="s">
        <v>172</v>
      </c>
      <c r="I45" s="48" t="s">
        <v>74</v>
      </c>
      <c r="J45" s="48"/>
      <c r="K45" s="71" t="s">
        <v>585</v>
      </c>
      <c r="L45" s="44" t="s">
        <v>174</v>
      </c>
      <c r="M45" s="213">
        <f>9/21</f>
        <v>0.42857142857142855</v>
      </c>
      <c r="N45" s="215" t="s">
        <v>584</v>
      </c>
      <c r="O45" s="44" t="s">
        <v>554</v>
      </c>
      <c r="P45" s="44" t="s">
        <v>77</v>
      </c>
      <c r="Q45" s="217">
        <v>44286</v>
      </c>
      <c r="R45" s="51"/>
    </row>
    <row r="46" spans="1:18" ht="141" customHeight="1" x14ac:dyDescent="0.2">
      <c r="A46" s="322"/>
      <c r="B46" s="354"/>
      <c r="C46" s="354"/>
      <c r="D46" s="103" t="s">
        <v>175</v>
      </c>
      <c r="E46" s="358"/>
      <c r="F46" s="359"/>
      <c r="G46" s="354"/>
      <c r="H46" s="49" t="s">
        <v>176</v>
      </c>
      <c r="I46" s="48" t="s">
        <v>74</v>
      </c>
      <c r="J46" s="48"/>
      <c r="K46" s="71" t="s">
        <v>586</v>
      </c>
      <c r="L46" s="44" t="s">
        <v>174</v>
      </c>
      <c r="M46" s="213">
        <f>5/33</f>
        <v>0.15151515151515152</v>
      </c>
      <c r="N46" s="215" t="s">
        <v>587</v>
      </c>
      <c r="O46" s="44" t="s">
        <v>554</v>
      </c>
      <c r="P46" s="44" t="s">
        <v>77</v>
      </c>
      <c r="Q46" s="217">
        <v>44286</v>
      </c>
      <c r="R46" s="51"/>
    </row>
    <row r="47" spans="1:18" ht="41.25" customHeight="1" x14ac:dyDescent="0.2">
      <c r="A47" s="323"/>
      <c r="B47" s="355"/>
      <c r="C47" s="355"/>
      <c r="D47" s="103" t="s">
        <v>178</v>
      </c>
      <c r="E47" s="359"/>
      <c r="F47" s="111" t="s">
        <v>179</v>
      </c>
      <c r="G47" s="355"/>
      <c r="H47" s="106" t="s">
        <v>550</v>
      </c>
      <c r="I47" s="48" t="s">
        <v>74</v>
      </c>
      <c r="J47" s="51"/>
      <c r="K47" s="7" t="s">
        <v>588</v>
      </c>
      <c r="L47" s="202" t="s">
        <v>589</v>
      </c>
      <c r="M47" s="216">
        <f>2/16</f>
        <v>0.125</v>
      </c>
      <c r="N47" s="215" t="s">
        <v>591</v>
      </c>
      <c r="O47" s="201" t="s">
        <v>554</v>
      </c>
      <c r="P47" s="202" t="s">
        <v>77</v>
      </c>
      <c r="Q47" s="217">
        <v>44286</v>
      </c>
      <c r="R47" s="51"/>
    </row>
    <row r="48" spans="1:18" ht="63" customHeight="1" x14ac:dyDescent="0.2">
      <c r="A48" s="337">
        <v>4</v>
      </c>
      <c r="B48" s="356" t="s">
        <v>180</v>
      </c>
      <c r="C48" s="338" t="s">
        <v>181</v>
      </c>
      <c r="D48" s="103" t="s">
        <v>96</v>
      </c>
      <c r="E48" s="338" t="s">
        <v>182</v>
      </c>
      <c r="F48" s="103" t="s">
        <v>183</v>
      </c>
      <c r="G48" s="339" t="s">
        <v>184</v>
      </c>
      <c r="H48" s="102" t="s">
        <v>185</v>
      </c>
      <c r="I48" s="51"/>
      <c r="J48" s="7" t="s">
        <v>186</v>
      </c>
      <c r="K48" s="9" t="s">
        <v>146</v>
      </c>
      <c r="L48" s="73" t="s">
        <v>189</v>
      </c>
      <c r="M48" s="73"/>
      <c r="N48" s="73"/>
      <c r="O48" s="7" t="s">
        <v>190</v>
      </c>
      <c r="P48" s="107" t="s">
        <v>191</v>
      </c>
      <c r="Q48" s="74" t="s">
        <v>192</v>
      </c>
      <c r="R48" s="51"/>
    </row>
    <row r="49" spans="1:21" ht="24" customHeight="1" x14ac:dyDescent="0.2">
      <c r="A49" s="337"/>
      <c r="B49" s="356"/>
      <c r="C49" s="338"/>
      <c r="D49" s="103" t="s">
        <v>99</v>
      </c>
      <c r="E49" s="338"/>
      <c r="F49" s="103" t="s">
        <v>193</v>
      </c>
      <c r="G49" s="339"/>
      <c r="H49" s="102"/>
      <c r="I49" s="51"/>
      <c r="J49" s="51"/>
      <c r="K49" s="51"/>
      <c r="L49" s="51"/>
      <c r="M49" s="51"/>
      <c r="N49" s="51"/>
      <c r="O49" s="51"/>
      <c r="P49" s="51"/>
      <c r="Q49" s="54"/>
      <c r="R49" s="51"/>
    </row>
    <row r="50" spans="1:21" ht="50.25" customHeight="1" x14ac:dyDescent="0.2">
      <c r="A50" s="337"/>
      <c r="B50" s="356"/>
      <c r="C50" s="338"/>
      <c r="D50" s="103" t="s">
        <v>194</v>
      </c>
      <c r="E50" s="338"/>
      <c r="F50" s="103" t="s">
        <v>195</v>
      </c>
      <c r="G50" s="339"/>
      <c r="H50" s="102" t="s">
        <v>196</v>
      </c>
      <c r="I50" s="51"/>
      <c r="J50" s="51"/>
      <c r="K50" s="9" t="s">
        <v>197</v>
      </c>
      <c r="L50" s="73" t="s">
        <v>199</v>
      </c>
      <c r="M50" s="73"/>
      <c r="N50" s="73"/>
      <c r="O50" s="7" t="s">
        <v>200</v>
      </c>
      <c r="P50" s="107" t="s">
        <v>191</v>
      </c>
      <c r="Q50" s="74" t="s">
        <v>192</v>
      </c>
      <c r="R50" s="51"/>
    </row>
    <row r="51" spans="1:21" ht="24" customHeight="1" x14ac:dyDescent="0.2">
      <c r="A51" s="337"/>
      <c r="B51" s="356"/>
      <c r="C51" s="338"/>
      <c r="D51" s="103" t="s">
        <v>201</v>
      </c>
      <c r="E51" s="338"/>
      <c r="F51" s="103" t="s">
        <v>202</v>
      </c>
      <c r="G51" s="339"/>
      <c r="H51" s="102"/>
      <c r="I51" s="51"/>
      <c r="J51" s="51"/>
      <c r="K51" s="51"/>
      <c r="L51" s="51"/>
      <c r="M51" s="51"/>
      <c r="N51" s="51"/>
      <c r="O51" s="51"/>
      <c r="P51" s="51"/>
      <c r="Q51" s="54"/>
      <c r="R51" s="51"/>
    </row>
    <row r="52" spans="1:21" ht="61.5" customHeight="1" x14ac:dyDescent="0.2">
      <c r="A52" s="356">
        <v>5</v>
      </c>
      <c r="B52" s="336" t="s">
        <v>203</v>
      </c>
      <c r="C52" s="371" t="s">
        <v>204</v>
      </c>
      <c r="D52" s="103" t="s">
        <v>205</v>
      </c>
      <c r="E52" s="338" t="s">
        <v>206</v>
      </c>
      <c r="F52" s="327" t="s">
        <v>207</v>
      </c>
      <c r="G52" s="339" t="s">
        <v>208</v>
      </c>
      <c r="H52" s="76" t="s">
        <v>209</v>
      </c>
      <c r="I52" s="77"/>
      <c r="J52" s="77"/>
      <c r="K52" s="78" t="s">
        <v>210</v>
      </c>
      <c r="L52" s="80">
        <v>1</v>
      </c>
      <c r="M52" s="80"/>
      <c r="N52" s="80"/>
      <c r="O52" s="78" t="s">
        <v>213</v>
      </c>
      <c r="P52" s="107" t="s">
        <v>191</v>
      </c>
      <c r="Q52" s="82" t="s">
        <v>192</v>
      </c>
      <c r="R52" s="77"/>
    </row>
    <row r="53" spans="1:21" ht="61.5" customHeight="1" x14ac:dyDescent="0.2">
      <c r="A53" s="356"/>
      <c r="B53" s="336"/>
      <c r="C53" s="371"/>
      <c r="D53" s="103"/>
      <c r="E53" s="338"/>
      <c r="F53" s="328"/>
      <c r="G53" s="339"/>
      <c r="H53" s="84" t="s">
        <v>214</v>
      </c>
      <c r="I53" s="48" t="s">
        <v>74</v>
      </c>
      <c r="J53" s="53"/>
      <c r="K53" s="43" t="s">
        <v>215</v>
      </c>
      <c r="L53" s="44" t="s">
        <v>218</v>
      </c>
      <c r="M53" s="44"/>
      <c r="N53" s="44"/>
      <c r="O53" s="44" t="s">
        <v>219</v>
      </c>
      <c r="P53" s="48" t="s">
        <v>77</v>
      </c>
      <c r="Q53" s="54"/>
      <c r="R53" s="51"/>
    </row>
    <row r="54" spans="1:21" ht="24" customHeight="1" x14ac:dyDescent="0.2">
      <c r="A54" s="356"/>
      <c r="B54" s="336"/>
      <c r="C54" s="371"/>
      <c r="D54" s="103" t="s">
        <v>220</v>
      </c>
      <c r="E54" s="338"/>
      <c r="F54" s="338" t="s">
        <v>221</v>
      </c>
      <c r="G54" s="339"/>
      <c r="H54" s="102" t="s">
        <v>222</v>
      </c>
      <c r="I54" s="107" t="s">
        <v>74</v>
      </c>
      <c r="J54" s="51"/>
      <c r="K54" s="9" t="s">
        <v>223</v>
      </c>
      <c r="L54" s="104" t="s">
        <v>226</v>
      </c>
      <c r="M54" s="104"/>
      <c r="N54" s="104"/>
      <c r="O54" s="9" t="s">
        <v>227</v>
      </c>
      <c r="P54" s="51" t="s">
        <v>77</v>
      </c>
      <c r="Q54" s="54"/>
      <c r="R54" s="51"/>
    </row>
    <row r="55" spans="1:21" ht="24" customHeight="1" x14ac:dyDescent="0.2">
      <c r="A55" s="356"/>
      <c r="B55" s="336"/>
      <c r="C55" s="371"/>
      <c r="D55" s="103" t="s">
        <v>134</v>
      </c>
      <c r="E55" s="338"/>
      <c r="F55" s="338"/>
      <c r="G55" s="339"/>
      <c r="H55" s="102" t="s">
        <v>214</v>
      </c>
      <c r="I55" s="107" t="s">
        <v>74</v>
      </c>
      <c r="J55" s="51"/>
      <c r="K55" s="9" t="s">
        <v>215</v>
      </c>
      <c r="L55" s="104" t="s">
        <v>218</v>
      </c>
      <c r="M55" s="104"/>
      <c r="N55" s="104"/>
      <c r="O55" s="104" t="s">
        <v>219</v>
      </c>
      <c r="P55" s="107" t="s">
        <v>77</v>
      </c>
      <c r="Q55" s="54"/>
      <c r="R55" s="51"/>
    </row>
    <row r="56" spans="1:21" ht="24" customHeight="1" x14ac:dyDescent="0.2">
      <c r="A56" s="356"/>
      <c r="B56" s="336"/>
      <c r="C56" s="371"/>
      <c r="D56" s="103" t="s">
        <v>229</v>
      </c>
      <c r="E56" s="338"/>
      <c r="F56" s="338" t="s">
        <v>230</v>
      </c>
      <c r="G56" s="339"/>
      <c r="H56" s="102" t="s">
        <v>231</v>
      </c>
      <c r="I56" s="51"/>
      <c r="J56" s="107"/>
      <c r="K56" s="106"/>
      <c r="L56" s="104"/>
      <c r="M56" s="104"/>
      <c r="N56" s="104"/>
      <c r="O56" s="104"/>
      <c r="P56" s="107"/>
      <c r="Q56" s="54"/>
      <c r="R56" s="51"/>
    </row>
    <row r="57" spans="1:21" ht="24" customHeight="1" x14ac:dyDescent="0.2">
      <c r="A57" s="356"/>
      <c r="B57" s="336"/>
      <c r="C57" s="371"/>
      <c r="D57" s="103" t="s">
        <v>106</v>
      </c>
      <c r="E57" s="338"/>
      <c r="F57" s="338"/>
      <c r="G57" s="339"/>
      <c r="H57" s="76"/>
      <c r="I57" s="77"/>
      <c r="J57" s="77"/>
      <c r="K57" s="77"/>
      <c r="L57" s="77"/>
      <c r="M57" s="77"/>
      <c r="N57" s="77"/>
      <c r="O57" s="77"/>
      <c r="P57" s="77"/>
      <c r="Q57" s="85"/>
      <c r="R57" s="77"/>
    </row>
    <row r="58" spans="1:21" ht="24" customHeight="1" x14ac:dyDescent="0.2">
      <c r="A58" s="356"/>
      <c r="B58" s="336"/>
      <c r="C58" s="371"/>
      <c r="D58" s="103" t="s">
        <v>232</v>
      </c>
      <c r="E58" s="338"/>
      <c r="F58" s="338" t="s">
        <v>230</v>
      </c>
      <c r="G58" s="339"/>
      <c r="H58" s="76"/>
      <c r="I58" s="77"/>
      <c r="J58" s="77"/>
      <c r="K58" s="77"/>
      <c r="L58" s="77"/>
      <c r="M58" s="77"/>
      <c r="N58" s="77"/>
      <c r="O58" s="77"/>
      <c r="P58" s="77"/>
      <c r="Q58" s="85"/>
      <c r="R58" s="77"/>
    </row>
    <row r="59" spans="1:21" ht="24" customHeight="1" x14ac:dyDescent="0.2">
      <c r="A59" s="356"/>
      <c r="B59" s="336"/>
      <c r="C59" s="371"/>
      <c r="D59" s="103" t="s">
        <v>233</v>
      </c>
      <c r="E59" s="338"/>
      <c r="F59" s="338"/>
      <c r="G59" s="339"/>
      <c r="H59" s="76"/>
      <c r="I59" s="77"/>
      <c r="J59" s="77"/>
      <c r="K59" s="77"/>
      <c r="L59" s="77"/>
      <c r="M59" s="77"/>
      <c r="N59" s="77"/>
      <c r="O59" s="77"/>
      <c r="P59" s="77"/>
      <c r="Q59" s="85"/>
      <c r="R59" s="77"/>
    </row>
    <row r="60" spans="1:21" ht="24" customHeight="1" x14ac:dyDescent="0.2">
      <c r="A60" s="356"/>
      <c r="B60" s="336"/>
      <c r="C60" s="371"/>
      <c r="D60" s="103" t="s">
        <v>234</v>
      </c>
      <c r="E60" s="338"/>
      <c r="F60" s="338" t="s">
        <v>235</v>
      </c>
      <c r="G60" s="339"/>
      <c r="H60" s="102" t="s">
        <v>236</v>
      </c>
      <c r="I60" s="107" t="s">
        <v>74</v>
      </c>
      <c r="J60" s="51"/>
      <c r="K60" s="9" t="s">
        <v>237</v>
      </c>
      <c r="L60" s="104" t="s">
        <v>240</v>
      </c>
      <c r="M60" s="104"/>
      <c r="N60" s="104"/>
      <c r="O60" s="51"/>
      <c r="P60" s="107" t="s">
        <v>95</v>
      </c>
      <c r="Q60" s="54"/>
      <c r="R60" s="51"/>
    </row>
    <row r="61" spans="1:21" ht="24" customHeight="1" x14ac:dyDescent="0.2">
      <c r="A61" s="356"/>
      <c r="B61" s="336"/>
      <c r="C61" s="371"/>
      <c r="D61" s="103" t="s">
        <v>241</v>
      </c>
      <c r="E61" s="338"/>
      <c r="F61" s="338"/>
      <c r="G61" s="339"/>
      <c r="H61" s="84" t="s">
        <v>242</v>
      </c>
      <c r="I61" s="48" t="s">
        <v>74</v>
      </c>
      <c r="J61" s="53"/>
      <c r="K61" s="10" t="s">
        <v>243</v>
      </c>
      <c r="L61" s="44" t="s">
        <v>244</v>
      </c>
      <c r="M61" s="44"/>
      <c r="N61" s="44"/>
      <c r="O61" s="44" t="s">
        <v>245</v>
      </c>
      <c r="P61" s="48" t="s">
        <v>77</v>
      </c>
      <c r="Q61" s="54"/>
      <c r="R61" s="51"/>
    </row>
    <row r="62" spans="1:21" ht="24" customHeight="1" x14ac:dyDescent="0.2">
      <c r="A62" s="356"/>
      <c r="B62" s="336"/>
      <c r="C62" s="371"/>
      <c r="D62" s="103" t="s">
        <v>246</v>
      </c>
      <c r="E62" s="338"/>
      <c r="F62" s="338" t="s">
        <v>247</v>
      </c>
      <c r="G62" s="339"/>
      <c r="H62" s="76"/>
      <c r="I62" s="77"/>
      <c r="J62" s="77"/>
      <c r="K62" s="77"/>
      <c r="L62" s="77"/>
      <c r="M62" s="77"/>
      <c r="N62" s="77"/>
      <c r="O62" s="77"/>
      <c r="P62" s="77"/>
      <c r="Q62" s="85"/>
      <c r="R62" s="77"/>
    </row>
    <row r="63" spans="1:21" ht="24" customHeight="1" x14ac:dyDescent="0.2">
      <c r="A63" s="356"/>
      <c r="B63" s="336"/>
      <c r="C63" s="371"/>
      <c r="D63" s="103" t="s">
        <v>248</v>
      </c>
      <c r="E63" s="338"/>
      <c r="F63" s="338"/>
      <c r="G63" s="339"/>
      <c r="H63" s="76"/>
      <c r="I63" s="77"/>
      <c r="J63" s="77"/>
      <c r="K63" s="77"/>
      <c r="L63" s="77"/>
      <c r="M63" s="77"/>
      <c r="N63" s="77"/>
      <c r="O63" s="77"/>
      <c r="P63" s="77"/>
      <c r="Q63" s="85"/>
      <c r="R63" s="77"/>
    </row>
    <row r="64" spans="1:21" ht="60" customHeight="1" x14ac:dyDescent="0.2">
      <c r="A64" s="337">
        <v>6</v>
      </c>
      <c r="B64" s="356" t="s">
        <v>249</v>
      </c>
      <c r="C64" s="338" t="s">
        <v>250</v>
      </c>
      <c r="D64" s="338" t="s">
        <v>229</v>
      </c>
      <c r="E64" s="352" t="s">
        <v>251</v>
      </c>
      <c r="F64" s="103" t="s">
        <v>252</v>
      </c>
      <c r="G64" s="339" t="s">
        <v>253</v>
      </c>
      <c r="H64" s="279" t="s">
        <v>698</v>
      </c>
      <c r="I64" s="280"/>
      <c r="J64" s="281" t="s">
        <v>74</v>
      </c>
      <c r="K64" s="282" t="s">
        <v>699</v>
      </c>
      <c r="L64" s="280" t="s">
        <v>700</v>
      </c>
      <c r="M64" s="280" t="s">
        <v>76</v>
      </c>
      <c r="N64" s="283" t="s">
        <v>701</v>
      </c>
      <c r="O64" s="282" t="s">
        <v>702</v>
      </c>
      <c r="P64" s="282" t="s">
        <v>703</v>
      </c>
      <c r="Q64" s="280" t="s">
        <v>77</v>
      </c>
      <c r="R64" s="284">
        <v>44562</v>
      </c>
      <c r="S64" s="284">
        <v>44926</v>
      </c>
      <c r="T64" s="285" t="s">
        <v>263</v>
      </c>
      <c r="U64" s="286"/>
    </row>
    <row r="65" spans="1:21" ht="75.75" customHeight="1" x14ac:dyDescent="0.25">
      <c r="A65" s="337"/>
      <c r="B65" s="356"/>
      <c r="C65" s="338"/>
      <c r="D65" s="338"/>
      <c r="E65" s="352"/>
      <c r="F65" s="103" t="s">
        <v>254</v>
      </c>
      <c r="G65" s="339"/>
      <c r="H65" s="287" t="s">
        <v>704</v>
      </c>
      <c r="I65" s="280" t="s">
        <v>649</v>
      </c>
      <c r="J65" s="288"/>
      <c r="K65" s="282" t="s">
        <v>705</v>
      </c>
      <c r="L65" s="280" t="s">
        <v>706</v>
      </c>
      <c r="M65" s="280" t="s">
        <v>76</v>
      </c>
      <c r="N65" s="383" t="s">
        <v>724</v>
      </c>
      <c r="O65" s="282" t="s">
        <v>707</v>
      </c>
      <c r="P65" s="282" t="s">
        <v>708</v>
      </c>
      <c r="Q65" s="280" t="s">
        <v>77</v>
      </c>
      <c r="R65" s="284">
        <v>44562</v>
      </c>
      <c r="S65" s="284">
        <v>44926</v>
      </c>
      <c r="T65" s="285"/>
      <c r="U65" s="285"/>
    </row>
    <row r="66" spans="1:21" ht="24" customHeight="1" x14ac:dyDescent="0.2">
      <c r="A66" s="337"/>
      <c r="B66" s="356"/>
      <c r="C66" s="338"/>
      <c r="D66" s="338" t="s">
        <v>90</v>
      </c>
      <c r="E66" s="352"/>
      <c r="F66" s="103" t="s">
        <v>255</v>
      </c>
      <c r="G66" s="339"/>
      <c r="H66" s="9" t="s">
        <v>709</v>
      </c>
      <c r="I66" s="289" t="s">
        <v>74</v>
      </c>
      <c r="J66" s="290" t="s">
        <v>375</v>
      </c>
      <c r="K66" s="291" t="s">
        <v>710</v>
      </c>
      <c r="L66" s="291" t="s">
        <v>711</v>
      </c>
      <c r="M66" s="289" t="s">
        <v>76</v>
      </c>
      <c r="N66" s="291" t="s">
        <v>569</v>
      </c>
      <c r="O66" s="291" t="s">
        <v>712</v>
      </c>
      <c r="P66" s="291" t="s">
        <v>94</v>
      </c>
      <c r="Q66" s="289" t="s">
        <v>79</v>
      </c>
      <c r="R66" s="284">
        <v>44562</v>
      </c>
      <c r="S66" s="284">
        <v>44926</v>
      </c>
      <c r="T66" s="292" t="s">
        <v>713</v>
      </c>
      <c r="U66" s="51"/>
    </row>
    <row r="67" spans="1:21" ht="24" customHeight="1" x14ac:dyDescent="0.2">
      <c r="A67" s="337"/>
      <c r="B67" s="356"/>
      <c r="C67" s="338"/>
      <c r="D67" s="338"/>
      <c r="E67" s="352"/>
      <c r="F67" s="103" t="s">
        <v>256</v>
      </c>
      <c r="G67" s="339"/>
      <c r="H67" s="102"/>
      <c r="I67" s="51"/>
      <c r="J67" s="51"/>
      <c r="K67" s="51"/>
      <c r="L67" s="51"/>
      <c r="M67" s="51"/>
      <c r="N67" s="51"/>
      <c r="O67" s="51"/>
      <c r="P67" s="51"/>
      <c r="Q67" s="54"/>
      <c r="R67" s="51"/>
    </row>
    <row r="68" spans="1:21" ht="24" customHeight="1" x14ac:dyDescent="0.2">
      <c r="A68" s="337"/>
      <c r="B68" s="356"/>
      <c r="C68" s="338"/>
      <c r="D68" s="338" t="s">
        <v>144</v>
      </c>
      <c r="E68" s="352"/>
      <c r="F68" s="103" t="s">
        <v>257</v>
      </c>
      <c r="G68" s="339"/>
      <c r="H68" s="102"/>
      <c r="I68" s="51"/>
      <c r="J68" s="51"/>
      <c r="K68" s="51"/>
      <c r="L68" s="51"/>
      <c r="M68" s="51"/>
      <c r="N68" s="51"/>
      <c r="O68" s="51"/>
      <c r="P68" s="51"/>
      <c r="Q68" s="54"/>
      <c r="R68" s="51"/>
    </row>
    <row r="69" spans="1:21" ht="24" customHeight="1" x14ac:dyDescent="0.2">
      <c r="A69" s="337"/>
      <c r="B69" s="356"/>
      <c r="C69" s="338"/>
      <c r="D69" s="338"/>
      <c r="E69" s="352"/>
      <c r="F69" s="103"/>
      <c r="G69" s="339"/>
      <c r="H69" s="84" t="s">
        <v>258</v>
      </c>
      <c r="I69" s="48" t="s">
        <v>74</v>
      </c>
      <c r="J69" s="53"/>
      <c r="K69" s="43" t="s">
        <v>259</v>
      </c>
      <c r="L69" s="44" t="s">
        <v>262</v>
      </c>
      <c r="M69" s="44"/>
      <c r="N69" s="44"/>
      <c r="O69" s="44" t="s">
        <v>94</v>
      </c>
      <c r="P69" s="44" t="s">
        <v>115</v>
      </c>
      <c r="Q69" s="54" t="s">
        <v>263</v>
      </c>
      <c r="R69" s="51"/>
    </row>
    <row r="70" spans="1:21" ht="87.75" customHeight="1" x14ac:dyDescent="0.2">
      <c r="A70" s="337"/>
      <c r="B70" s="356"/>
      <c r="C70" s="338"/>
      <c r="D70" s="338"/>
      <c r="E70" s="352"/>
      <c r="F70" s="103" t="s">
        <v>264</v>
      </c>
      <c r="G70" s="339"/>
      <c r="H70" s="102" t="s">
        <v>265</v>
      </c>
      <c r="I70" s="107" t="s">
        <v>74</v>
      </c>
      <c r="J70" s="51"/>
      <c r="K70" s="7" t="s">
        <v>266</v>
      </c>
      <c r="L70" s="86">
        <v>4</v>
      </c>
      <c r="M70" s="86"/>
      <c r="N70" s="86"/>
      <c r="O70" s="104" t="s">
        <v>268</v>
      </c>
      <c r="P70" s="7" t="s">
        <v>269</v>
      </c>
      <c r="Q70" s="87">
        <v>44561</v>
      </c>
      <c r="R70" s="51"/>
    </row>
    <row r="71" spans="1:21" ht="85.5" customHeight="1" x14ac:dyDescent="0.2">
      <c r="A71" s="337"/>
      <c r="B71" s="356"/>
      <c r="C71" s="338"/>
      <c r="D71" s="338" t="s">
        <v>134</v>
      </c>
      <c r="E71" s="352"/>
      <c r="F71" s="103" t="s">
        <v>271</v>
      </c>
      <c r="G71" s="339"/>
      <c r="H71" s="353" t="s">
        <v>36</v>
      </c>
      <c r="I71" s="321" t="s">
        <v>74</v>
      </c>
      <c r="J71" s="364"/>
      <c r="K71" s="361" t="s">
        <v>272</v>
      </c>
      <c r="L71" s="372">
        <v>0.25</v>
      </c>
      <c r="M71" s="99"/>
      <c r="N71" s="99"/>
      <c r="O71" s="353" t="s">
        <v>273</v>
      </c>
      <c r="P71" s="366" t="s">
        <v>274</v>
      </c>
      <c r="Q71" s="378">
        <v>44377</v>
      </c>
      <c r="R71" s="372"/>
    </row>
    <row r="72" spans="1:21" ht="24" customHeight="1" x14ac:dyDescent="0.2">
      <c r="A72" s="337"/>
      <c r="B72" s="356"/>
      <c r="C72" s="338"/>
      <c r="D72" s="338"/>
      <c r="E72" s="352"/>
      <c r="F72" s="108" t="s">
        <v>275</v>
      </c>
      <c r="G72" s="339"/>
      <c r="H72" s="355"/>
      <c r="I72" s="323"/>
      <c r="J72" s="365"/>
      <c r="K72" s="363"/>
      <c r="L72" s="323"/>
      <c r="M72" s="100"/>
      <c r="N72" s="100"/>
      <c r="O72" s="355"/>
      <c r="P72" s="367"/>
      <c r="Q72" s="323"/>
      <c r="R72" s="323"/>
    </row>
    <row r="73" spans="1:21" ht="24" customHeight="1" x14ac:dyDescent="0.2">
      <c r="A73" s="337"/>
      <c r="B73" s="356"/>
      <c r="C73" s="338"/>
      <c r="D73" s="103" t="s">
        <v>106</v>
      </c>
      <c r="E73" s="352"/>
      <c r="F73" s="103" t="s">
        <v>276</v>
      </c>
      <c r="G73" s="339"/>
      <c r="H73" s="84"/>
      <c r="I73" s="48"/>
      <c r="J73" s="53"/>
      <c r="K73" s="43"/>
      <c r="L73" s="44"/>
      <c r="M73" s="44"/>
      <c r="N73" s="44"/>
      <c r="O73" s="44"/>
      <c r="P73" s="44"/>
      <c r="Q73" s="54"/>
      <c r="R73" s="51"/>
    </row>
    <row r="74" spans="1:21" ht="24" customHeight="1" x14ac:dyDescent="0.2">
      <c r="A74" s="337"/>
      <c r="B74" s="356"/>
      <c r="C74" s="338"/>
      <c r="D74" s="338" t="s">
        <v>277</v>
      </c>
      <c r="E74" s="352"/>
      <c r="F74" s="103" t="s">
        <v>278</v>
      </c>
      <c r="G74" s="339"/>
      <c r="H74" s="102"/>
      <c r="I74" s="51"/>
      <c r="J74" s="51"/>
      <c r="K74" s="51"/>
      <c r="L74" s="51"/>
      <c r="M74" s="51"/>
      <c r="N74" s="51"/>
      <c r="O74" s="51"/>
      <c r="P74" s="51"/>
      <c r="Q74" s="54"/>
      <c r="R74" s="51"/>
    </row>
    <row r="75" spans="1:21" ht="24" customHeight="1" x14ac:dyDescent="0.2">
      <c r="A75" s="337"/>
      <c r="B75" s="356"/>
      <c r="C75" s="338"/>
      <c r="D75" s="338"/>
      <c r="E75" s="352"/>
      <c r="F75" s="103" t="s">
        <v>279</v>
      </c>
      <c r="G75" s="339"/>
      <c r="H75" s="102"/>
      <c r="I75" s="51"/>
      <c r="J75" s="51"/>
      <c r="K75" s="51"/>
      <c r="L75" s="51"/>
      <c r="M75" s="51"/>
      <c r="N75" s="51"/>
      <c r="O75" s="51"/>
      <c r="P75" s="51"/>
      <c r="Q75" s="54"/>
      <c r="R75" s="51"/>
    </row>
    <row r="76" spans="1:21" ht="24" customHeight="1" x14ac:dyDescent="0.2">
      <c r="A76" s="337">
        <v>7</v>
      </c>
      <c r="B76" s="356" t="s">
        <v>280</v>
      </c>
      <c r="C76" s="338" t="s">
        <v>281</v>
      </c>
      <c r="D76" s="318" t="s">
        <v>282</v>
      </c>
      <c r="E76" s="352" t="s">
        <v>283</v>
      </c>
      <c r="F76" s="106" t="s">
        <v>284</v>
      </c>
      <c r="G76" s="339" t="s">
        <v>285</v>
      </c>
      <c r="H76" s="42" t="s">
        <v>38</v>
      </c>
      <c r="I76" s="53"/>
      <c r="J76" s="48" t="s">
        <v>74</v>
      </c>
      <c r="K76" s="43" t="s">
        <v>286</v>
      </c>
      <c r="L76" s="44" t="s">
        <v>288</v>
      </c>
      <c r="M76" s="44"/>
      <c r="N76" s="44"/>
      <c r="O76" s="44" t="s">
        <v>289</v>
      </c>
      <c r="P76" s="44" t="s">
        <v>191</v>
      </c>
      <c r="Q76" s="54"/>
      <c r="R76" s="51"/>
    </row>
    <row r="77" spans="1:21" ht="24" customHeight="1" x14ac:dyDescent="0.2">
      <c r="A77" s="337"/>
      <c r="B77" s="356"/>
      <c r="C77" s="338"/>
      <c r="D77" s="319"/>
      <c r="E77" s="352"/>
      <c r="F77" s="361" t="s">
        <v>290</v>
      </c>
      <c r="G77" s="339"/>
      <c r="H77" s="204" t="s">
        <v>563</v>
      </c>
      <c r="I77" s="53"/>
      <c r="J77" s="53"/>
      <c r="K77" s="43" t="s">
        <v>572</v>
      </c>
      <c r="L77" s="203" t="s">
        <v>573</v>
      </c>
      <c r="M77" s="48">
        <v>8</v>
      </c>
      <c r="N77" s="205" t="s">
        <v>574</v>
      </c>
      <c r="O77" s="43" t="s">
        <v>575</v>
      </c>
      <c r="P77" s="48" t="s">
        <v>79</v>
      </c>
      <c r="Q77" s="206">
        <v>44286</v>
      </c>
      <c r="R77" s="51"/>
    </row>
    <row r="78" spans="1:21" ht="60.75" customHeight="1" x14ac:dyDescent="0.2">
      <c r="A78" s="337"/>
      <c r="B78" s="356"/>
      <c r="C78" s="338"/>
      <c r="D78" s="320"/>
      <c r="E78" s="352"/>
      <c r="F78" s="362"/>
      <c r="G78" s="370"/>
      <c r="H78" s="84" t="s">
        <v>566</v>
      </c>
      <c r="I78" s="53"/>
      <c r="J78" s="53"/>
      <c r="K78" s="43" t="s">
        <v>567</v>
      </c>
      <c r="L78" s="207">
        <v>0.95</v>
      </c>
      <c r="M78" s="208">
        <f>6/17</f>
        <v>0.35294117647058826</v>
      </c>
      <c r="N78" s="209" t="s">
        <v>576</v>
      </c>
      <c r="O78" s="43" t="s">
        <v>570</v>
      </c>
      <c r="P78" s="48" t="s">
        <v>79</v>
      </c>
      <c r="Q78" s="206">
        <v>44286</v>
      </c>
      <c r="R78" s="51"/>
    </row>
    <row r="79" spans="1:21" ht="20.25" customHeight="1" x14ac:dyDescent="0.2">
      <c r="A79" s="337"/>
      <c r="B79" s="356"/>
      <c r="C79" s="338"/>
      <c r="D79" s="210" t="s">
        <v>134</v>
      </c>
      <c r="E79" s="352"/>
      <c r="F79" s="362"/>
      <c r="G79" s="370"/>
      <c r="H79" s="84"/>
      <c r="I79" s="53"/>
      <c r="J79" s="53"/>
      <c r="K79" s="43"/>
      <c r="L79" s="207"/>
      <c r="M79" s="208"/>
      <c r="N79" s="209"/>
      <c r="O79" s="43"/>
      <c r="P79" s="48"/>
      <c r="Q79" s="206"/>
      <c r="R79" s="51"/>
    </row>
    <row r="80" spans="1:21" ht="24" customHeight="1" x14ac:dyDescent="0.2">
      <c r="A80" s="337"/>
      <c r="B80" s="356"/>
      <c r="C80" s="338"/>
      <c r="D80" s="103" t="s">
        <v>106</v>
      </c>
      <c r="E80" s="352"/>
      <c r="F80" s="363"/>
      <c r="G80" s="370"/>
      <c r="H80" s="84" t="s">
        <v>293</v>
      </c>
      <c r="I80" s="48" t="s">
        <v>74</v>
      </c>
      <c r="J80" s="53"/>
      <c r="K80" s="43" t="s">
        <v>294</v>
      </c>
      <c r="L80" s="44" t="s">
        <v>296</v>
      </c>
      <c r="M80" s="44"/>
      <c r="N80" s="44"/>
      <c r="O80" s="44" t="s">
        <v>297</v>
      </c>
      <c r="P80" s="48" t="s">
        <v>79</v>
      </c>
      <c r="Q80" s="54"/>
      <c r="R80" s="51"/>
    </row>
    <row r="81" spans="1:18" ht="24" customHeight="1" x14ac:dyDescent="0.2">
      <c r="A81" s="337"/>
      <c r="B81" s="356"/>
      <c r="C81" s="338"/>
      <c r="D81" s="103" t="s">
        <v>229</v>
      </c>
      <c r="E81" s="352"/>
      <c r="F81" s="338" t="s">
        <v>298</v>
      </c>
      <c r="G81" s="370"/>
      <c r="H81" s="84" t="s">
        <v>299</v>
      </c>
      <c r="I81" s="48" t="s">
        <v>74</v>
      </c>
      <c r="J81" s="53"/>
      <c r="K81" s="84" t="s">
        <v>300</v>
      </c>
      <c r="L81" s="48" t="s">
        <v>301</v>
      </c>
      <c r="M81" s="48"/>
      <c r="N81" s="48"/>
      <c r="O81" s="44" t="s">
        <v>302</v>
      </c>
      <c r="P81" s="48" t="s">
        <v>79</v>
      </c>
      <c r="Q81" s="54"/>
      <c r="R81" s="51"/>
    </row>
    <row r="82" spans="1:18" ht="24" customHeight="1" x14ac:dyDescent="0.2">
      <c r="A82" s="337"/>
      <c r="B82" s="356"/>
      <c r="C82" s="338"/>
      <c r="D82" s="103" t="s">
        <v>220</v>
      </c>
      <c r="E82" s="352"/>
      <c r="F82" s="338"/>
      <c r="G82" s="370"/>
      <c r="H82" s="90" t="s">
        <v>303</v>
      </c>
      <c r="I82" s="48" t="s">
        <v>74</v>
      </c>
      <c r="J82" s="53"/>
      <c r="K82" s="71" t="s">
        <v>304</v>
      </c>
      <c r="L82" s="48" t="s">
        <v>305</v>
      </c>
      <c r="M82" s="48"/>
      <c r="N82" s="48"/>
      <c r="O82" s="44" t="s">
        <v>306</v>
      </c>
      <c r="P82" s="48" t="s">
        <v>79</v>
      </c>
      <c r="Q82" s="54"/>
      <c r="R82" s="51"/>
    </row>
    <row r="83" spans="1:18" ht="24" customHeight="1" x14ac:dyDescent="0.2">
      <c r="A83" s="337"/>
      <c r="B83" s="356"/>
      <c r="C83" s="338"/>
      <c r="D83" s="103" t="s">
        <v>307</v>
      </c>
      <c r="E83" s="352"/>
      <c r="F83" s="338" t="s">
        <v>308</v>
      </c>
      <c r="G83" s="370"/>
      <c r="H83" s="91" t="s">
        <v>309</v>
      </c>
      <c r="I83" s="92" t="s">
        <v>74</v>
      </c>
      <c r="J83" s="93"/>
      <c r="K83" s="94" t="s">
        <v>310</v>
      </c>
      <c r="L83" s="95" t="s">
        <v>312</v>
      </c>
      <c r="M83" s="273">
        <v>0.25</v>
      </c>
      <c r="N83" s="94" t="s">
        <v>689</v>
      </c>
      <c r="O83" s="95" t="s">
        <v>313</v>
      </c>
      <c r="P83" s="96" t="s">
        <v>79</v>
      </c>
      <c r="Q83" s="54"/>
      <c r="R83" s="51"/>
    </row>
    <row r="84" spans="1:18" ht="24" customHeight="1" x14ac:dyDescent="0.2">
      <c r="A84" s="337"/>
      <c r="B84" s="356"/>
      <c r="C84" s="338"/>
      <c r="D84" s="103" t="s">
        <v>314</v>
      </c>
      <c r="E84" s="352"/>
      <c r="F84" s="338"/>
      <c r="G84" s="370"/>
      <c r="H84" s="49" t="s">
        <v>315</v>
      </c>
      <c r="I84" s="48" t="s">
        <v>74</v>
      </c>
      <c r="J84" s="53"/>
      <c r="K84" s="43" t="s">
        <v>316</v>
      </c>
      <c r="L84" s="44" t="s">
        <v>317</v>
      </c>
      <c r="M84" s="203">
        <v>1</v>
      </c>
      <c r="N84" s="94" t="s">
        <v>690</v>
      </c>
      <c r="O84" s="44" t="s">
        <v>318</v>
      </c>
      <c r="P84" s="48" t="s">
        <v>79</v>
      </c>
      <c r="Q84" s="51"/>
      <c r="R84" s="51"/>
    </row>
  </sheetData>
  <mergeCells count="89">
    <mergeCell ref="R71:R72"/>
    <mergeCell ref="Q71:Q72"/>
    <mergeCell ref="D74:D75"/>
    <mergeCell ref="A76:A84"/>
    <mergeCell ref="B76:B84"/>
    <mergeCell ref="C76:C84"/>
    <mergeCell ref="E76:E84"/>
    <mergeCell ref="A64:A75"/>
    <mergeCell ref="B64:B75"/>
    <mergeCell ref="C64:C75"/>
    <mergeCell ref="D64:D65"/>
    <mergeCell ref="E64:E75"/>
    <mergeCell ref="D66:D67"/>
    <mergeCell ref="D68:D70"/>
    <mergeCell ref="D71:D72"/>
    <mergeCell ref="D76:D78"/>
    <mergeCell ref="G76:G84"/>
    <mergeCell ref="F81:F82"/>
    <mergeCell ref="F83:F84"/>
    <mergeCell ref="O71:O72"/>
    <mergeCell ref="P71:P72"/>
    <mergeCell ref="J71:J72"/>
    <mergeCell ref="K71:K72"/>
    <mergeCell ref="F77:F80"/>
    <mergeCell ref="L71:L72"/>
    <mergeCell ref="G64:G75"/>
    <mergeCell ref="H71:H72"/>
    <mergeCell ref="I71:I72"/>
    <mergeCell ref="A52:A63"/>
    <mergeCell ref="B52:B63"/>
    <mergeCell ref="C52:C63"/>
    <mergeCell ref="E52:E63"/>
    <mergeCell ref="F52:F53"/>
    <mergeCell ref="G52:G63"/>
    <mergeCell ref="F54:F55"/>
    <mergeCell ref="F56:F57"/>
    <mergeCell ref="F58:F59"/>
    <mergeCell ref="F60:F61"/>
    <mergeCell ref="F62:F63"/>
    <mergeCell ref="G27:G47"/>
    <mergeCell ref="F32:F40"/>
    <mergeCell ref="F41:F42"/>
    <mergeCell ref="F43:F46"/>
    <mergeCell ref="A48:A51"/>
    <mergeCell ref="B48:B51"/>
    <mergeCell ref="C48:C51"/>
    <mergeCell ref="E48:E51"/>
    <mergeCell ref="G48:G51"/>
    <mergeCell ref="G14:G26"/>
    <mergeCell ref="H14:H17"/>
    <mergeCell ref="I14:I17"/>
    <mergeCell ref="J14:J17"/>
    <mergeCell ref="A27:A47"/>
    <mergeCell ref="B27:B47"/>
    <mergeCell ref="C27:C47"/>
    <mergeCell ref="D27:D29"/>
    <mergeCell ref="E27:E47"/>
    <mergeCell ref="F27:F30"/>
    <mergeCell ref="A14:A26"/>
    <mergeCell ref="B14:B26"/>
    <mergeCell ref="C14:C26"/>
    <mergeCell ref="D14:D15"/>
    <mergeCell ref="E14:E26"/>
    <mergeCell ref="F14:F15"/>
    <mergeCell ref="F6:F7"/>
    <mergeCell ref="A8:A13"/>
    <mergeCell ref="B8:B13"/>
    <mergeCell ref="C8:C13"/>
    <mergeCell ref="D8:D9"/>
    <mergeCell ref="E8:E13"/>
    <mergeCell ref="A6:A7"/>
    <mergeCell ref="B6:B7"/>
    <mergeCell ref="C6:C7"/>
    <mergeCell ref="D6:D7"/>
    <mergeCell ref="E6:E7"/>
    <mergeCell ref="F8:F9"/>
    <mergeCell ref="B1:R1"/>
    <mergeCell ref="B2:R2"/>
    <mergeCell ref="B3:R3"/>
    <mergeCell ref="B4:C4"/>
    <mergeCell ref="B5:G5"/>
    <mergeCell ref="J5:Q5"/>
    <mergeCell ref="G8:G13"/>
    <mergeCell ref="L6:R6"/>
    <mergeCell ref="G6:G7"/>
    <mergeCell ref="H6:H7"/>
    <mergeCell ref="I6:I7"/>
    <mergeCell ref="J6:J7"/>
    <mergeCell ref="K6:K7"/>
  </mergeCells>
  <hyperlinks>
    <hyperlink ref="N77" r:id="rId1" display="ADQUISICIÒN DE BYS\PLAN ANUAL DE ADQUISICIONES Y GESTION CONTRACTUAL\seguimiento ejecución contractual.xlsx"/>
    <hyperlink ref="N8" r:id="rId2"/>
    <hyperlink ref="N10" r:id="rId3" display="GESTION TECNOLÒGICA\EVIDENCIAS\PRIMER TRIMESTRE 2021\Inventario de Salas de Audiencias\INVENTARIO DE SALAS DE AUDIENCIA MUNICIPIO LA GUAJIRA.xlsx"/>
    <hyperlink ref="N11" r:id="rId4"/>
    <hyperlink ref="N12" r:id="rId5"/>
    <hyperlink ref="N13" r:id="rId6"/>
    <hyperlink ref="N9" r:id="rId7"/>
    <hyperlink ref="N14" r:id="rId8"/>
    <hyperlink ref="N15" r:id="rId9"/>
    <hyperlink ref="N18" r:id="rId10"/>
    <hyperlink ref="N21" r:id="rId11"/>
    <hyperlink ref="R17" r:id="rId12" location="FormId=mLosYviA80GN9Y65mQFZiz0A4_luK_xLuL5FOJBAHBJURTZTQkU2SFBTTVVFSk4xMk85UERDSEoxVi4u   "/>
    <hyperlink ref="S18" r:id="rId13" location="Analysis=true&amp;FormId=mLosYviA80GN9Y65mQFZiz0A4_luK_xLuL5FOJBAHBJURDUzSUE0VE1VRTZEN1BLVklXNlowM1QxMC4u "/>
    <hyperlink ref="S25" r:id="rId14" location=":~:text=https%3A//community.secop.gov.co/Public/Tendering/ContractNoticePhases/View%3FPPI%3DCO1.PPI.14406869%26isFromPublicArea%3DTrue%26isModal%3DFalse" display="https://www.secop.gov.co/CO1BusinessLine/Tendering/BuyerWorkArea/Index?DocUniqueIdentifier=CO1.BDOS.2141094#:~:text=https%3A//community.secop.gov.co/Public/Tendering/ContractNoticePhases/View%3FPPI%3DCO1.PPI.14406869%26isFromPublicArea%3DTrue%26isModal%3DFalse"/>
    <hyperlink ref="S26" r:id="rId15" location=":~:text=https%3A//community.secop.gov.co/Public/Tendering/ContractNoticePhases/View%3FPPI%3DCO1.PPI.14406869%26isFromPublicArea%3DTrue%26isModal%3DFalse" display="https://www.secop.gov.co/CO1BusinessLine/Tendering/BuyerWorkArea/Index?DocUniqueIdentifier=CO1.BDOS.2141094#:~:text=https%3A//community.secop.gov.co/Public/Tendering/ContractNoticePhases/View%3FPPI%3DCO1.PPI.14406869%26isFromPublicArea%3DTrue%26isModal%3DFalse"/>
    <hyperlink ref="N22" r:id="rId16"/>
    <hyperlink ref="R22" r:id="rId17"/>
    <hyperlink ref="N20" r:id="rId18"/>
    <hyperlink ref="N28" r:id="rId19"/>
    <hyperlink ref="N39" r:id="rId20"/>
    <hyperlink ref="N27" r:id="rId21"/>
    <hyperlink ref="N37" r:id="rId22"/>
    <hyperlink ref="N40" r:id="rId23"/>
    <hyperlink ref="N41" r:id="rId24"/>
    <hyperlink ref="N42" r:id="rId25"/>
    <hyperlink ref="N43" r:id="rId26"/>
    <hyperlink ref="N44" r:id="rId27"/>
    <hyperlink ref="N45" r:id="rId28"/>
    <hyperlink ref="N46" r:id="rId29"/>
    <hyperlink ref="N47" r:id="rId30"/>
    <hyperlink ref="N65" r:id="rId31"/>
  </hyperlinks>
  <pageMargins left="0.7" right="0.7" top="0.75" bottom="0.75" header="0.3" footer="0.3"/>
  <pageSetup orientation="portrait" horizontalDpi="300" verticalDpi="300" r:id="rId32"/>
  <drawing r:id="rId3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4"/>
  <sheetViews>
    <sheetView topLeftCell="G56" zoomScale="90" zoomScaleNormal="90" workbookViewId="0">
      <selection activeCell="N65" sqref="N65"/>
    </sheetView>
  </sheetViews>
  <sheetFormatPr baseColWidth="10" defaultColWidth="11.42578125" defaultRowHeight="24" customHeight="1" x14ac:dyDescent="0.2"/>
  <cols>
    <col min="1" max="1" width="20" style="27" customWidth="1"/>
    <col min="2" max="2" width="25.140625" style="27" customWidth="1"/>
    <col min="3" max="3" width="57.5703125" style="27" customWidth="1"/>
    <col min="4" max="4" width="63.5703125" style="97" customWidth="1"/>
    <col min="5" max="5" width="34.85546875" style="97" customWidth="1"/>
    <col min="6" max="6" width="52.140625" style="98" customWidth="1"/>
    <col min="7" max="7" width="46.140625" style="27" customWidth="1"/>
    <col min="8" max="8" width="25.5703125" style="27" customWidth="1"/>
    <col min="9" max="9" width="21" style="27" customWidth="1"/>
    <col min="10" max="10" width="26" style="27" customWidth="1"/>
    <col min="11" max="11" width="54.28515625" style="27" customWidth="1"/>
    <col min="12" max="12" width="24.85546875" style="27" customWidth="1"/>
    <col min="13" max="13" width="27.42578125" style="27" customWidth="1"/>
    <col min="14" max="14" width="24.28515625" style="27" customWidth="1"/>
    <col min="15" max="15" width="26" style="27" customWidth="1"/>
    <col min="16" max="16" width="18.7109375" style="27" customWidth="1"/>
    <col min="17" max="17" width="27.85546875" style="27" customWidth="1"/>
    <col min="18" max="18" width="34.140625" style="27" customWidth="1"/>
    <col min="19" max="19" width="17.28515625" style="27" customWidth="1"/>
    <col min="20" max="16384" width="11.42578125" style="27"/>
  </cols>
  <sheetData>
    <row r="1" spans="1:21" ht="24" customHeight="1" x14ac:dyDescent="0.2">
      <c r="B1" s="368" t="s">
        <v>0</v>
      </c>
      <c r="C1" s="368"/>
      <c r="D1" s="368"/>
      <c r="E1" s="368"/>
      <c r="F1" s="368"/>
      <c r="G1" s="368"/>
      <c r="H1" s="368"/>
      <c r="I1" s="368"/>
      <c r="J1" s="368"/>
      <c r="K1" s="368"/>
      <c r="L1" s="368"/>
      <c r="M1" s="368"/>
      <c r="N1" s="368"/>
      <c r="O1" s="368"/>
      <c r="P1" s="368"/>
      <c r="Q1" s="368"/>
      <c r="R1" s="368"/>
      <c r="S1" s="28"/>
    </row>
    <row r="2" spans="1:21" ht="24" customHeight="1" x14ac:dyDescent="0.2">
      <c r="B2" s="368" t="s">
        <v>39</v>
      </c>
      <c r="C2" s="368"/>
      <c r="D2" s="368"/>
      <c r="E2" s="368"/>
      <c r="F2" s="368"/>
      <c r="G2" s="368"/>
      <c r="H2" s="368"/>
      <c r="I2" s="368"/>
      <c r="J2" s="368"/>
      <c r="K2" s="368"/>
      <c r="L2" s="368"/>
      <c r="M2" s="368"/>
      <c r="N2" s="368"/>
      <c r="O2" s="368"/>
      <c r="P2" s="368"/>
      <c r="Q2" s="368"/>
      <c r="R2" s="368"/>
      <c r="S2" s="28"/>
    </row>
    <row r="3" spans="1:21" ht="24" customHeight="1" x14ac:dyDescent="0.2">
      <c r="B3" s="369" t="s">
        <v>40</v>
      </c>
      <c r="C3" s="369"/>
      <c r="D3" s="369"/>
      <c r="E3" s="369"/>
      <c r="F3" s="369"/>
      <c r="G3" s="369"/>
      <c r="H3" s="369"/>
      <c r="I3" s="369"/>
      <c r="J3" s="369"/>
      <c r="K3" s="369"/>
      <c r="L3" s="369"/>
      <c r="M3" s="369"/>
      <c r="N3" s="369"/>
      <c r="O3" s="369"/>
      <c r="P3" s="369"/>
      <c r="Q3" s="369"/>
      <c r="R3" s="369"/>
      <c r="S3" s="29"/>
    </row>
    <row r="4" spans="1:21" ht="24" customHeight="1" x14ac:dyDescent="0.2">
      <c r="A4" s="30" t="s">
        <v>41</v>
      </c>
      <c r="B4" s="373" t="s">
        <v>514</v>
      </c>
      <c r="C4" s="374"/>
      <c r="D4" s="31" t="s">
        <v>42</v>
      </c>
      <c r="E4" s="32" t="s">
        <v>76</v>
      </c>
      <c r="F4" s="33"/>
      <c r="G4" s="101"/>
      <c r="H4" s="101"/>
      <c r="I4" s="101"/>
      <c r="J4" s="101"/>
      <c r="K4" s="101"/>
      <c r="L4" s="101"/>
      <c r="M4" s="101"/>
      <c r="N4" s="101"/>
      <c r="O4" s="101"/>
      <c r="P4" s="101"/>
      <c r="Q4" s="101"/>
      <c r="R4" s="101"/>
      <c r="S4" s="101"/>
    </row>
    <row r="5" spans="1:21" ht="24" customHeight="1" x14ac:dyDescent="0.2">
      <c r="A5" s="30" t="s">
        <v>43</v>
      </c>
      <c r="B5" s="375" t="s">
        <v>44</v>
      </c>
      <c r="C5" s="376"/>
      <c r="D5" s="376"/>
      <c r="E5" s="376"/>
      <c r="F5" s="376"/>
      <c r="G5" s="377"/>
      <c r="H5" s="109"/>
      <c r="I5" s="36" t="s">
        <v>45</v>
      </c>
      <c r="J5" s="329" t="s">
        <v>46</v>
      </c>
      <c r="K5" s="330"/>
      <c r="L5" s="330"/>
      <c r="M5" s="330"/>
      <c r="N5" s="330"/>
      <c r="O5" s="330"/>
      <c r="P5" s="330"/>
      <c r="Q5" s="330"/>
      <c r="R5" s="37"/>
      <c r="S5" s="38"/>
    </row>
    <row r="6" spans="1:21" s="39" customFormat="1" ht="24" customHeight="1" x14ac:dyDescent="0.25">
      <c r="A6" s="345" t="s">
        <v>5</v>
      </c>
      <c r="B6" s="345" t="s">
        <v>47</v>
      </c>
      <c r="C6" s="345" t="s">
        <v>48</v>
      </c>
      <c r="D6" s="345" t="s">
        <v>49</v>
      </c>
      <c r="E6" s="345" t="s">
        <v>50</v>
      </c>
      <c r="F6" s="345" t="s">
        <v>51</v>
      </c>
      <c r="G6" s="345" t="s">
        <v>52</v>
      </c>
      <c r="H6" s="332" t="s">
        <v>53</v>
      </c>
      <c r="I6" s="332" t="s">
        <v>54</v>
      </c>
      <c r="J6" s="332" t="s">
        <v>55</v>
      </c>
      <c r="K6" s="332" t="s">
        <v>56</v>
      </c>
      <c r="L6" s="334" t="s">
        <v>319</v>
      </c>
      <c r="M6" s="380"/>
      <c r="N6" s="380"/>
      <c r="O6" s="380"/>
      <c r="P6" s="380"/>
      <c r="Q6" s="380"/>
      <c r="R6" s="381"/>
    </row>
    <row r="7" spans="1:21" s="41" customFormat="1" ht="66.75" customHeight="1" x14ac:dyDescent="0.25">
      <c r="A7" s="346"/>
      <c r="B7" s="346"/>
      <c r="C7" s="346"/>
      <c r="D7" s="346"/>
      <c r="E7" s="346"/>
      <c r="F7" s="346"/>
      <c r="G7" s="346"/>
      <c r="H7" s="333"/>
      <c r="I7" s="333"/>
      <c r="J7" s="333"/>
      <c r="K7" s="333"/>
      <c r="L7" s="183" t="s">
        <v>59</v>
      </c>
      <c r="M7" s="183" t="s">
        <v>320</v>
      </c>
      <c r="N7" s="183" t="s">
        <v>321</v>
      </c>
      <c r="O7" s="182" t="s">
        <v>60</v>
      </c>
      <c r="P7" s="182" t="s">
        <v>61</v>
      </c>
      <c r="Q7" s="184" t="s">
        <v>63</v>
      </c>
      <c r="R7" s="185" t="s">
        <v>65</v>
      </c>
    </row>
    <row r="8" spans="1:21" s="41" customFormat="1" ht="117.75" customHeight="1" x14ac:dyDescent="0.25">
      <c r="A8" s="336">
        <v>1</v>
      </c>
      <c r="B8" s="336" t="s">
        <v>70</v>
      </c>
      <c r="C8" s="344" t="s">
        <v>322</v>
      </c>
      <c r="D8" s="347" t="s">
        <v>71</v>
      </c>
      <c r="E8" s="344" t="s">
        <v>72</v>
      </c>
      <c r="F8" s="349" t="s">
        <v>323</v>
      </c>
      <c r="G8" s="341" t="s">
        <v>73</v>
      </c>
      <c r="H8" s="189" t="s">
        <v>352</v>
      </c>
      <c r="I8" s="47"/>
      <c r="J8" s="195" t="s">
        <v>74</v>
      </c>
      <c r="K8" s="190" t="s">
        <v>555</v>
      </c>
      <c r="L8" s="191" t="s">
        <v>358</v>
      </c>
      <c r="M8" s="191" t="s">
        <v>556</v>
      </c>
      <c r="N8" s="220" t="s">
        <v>358</v>
      </c>
      <c r="O8" s="191" t="s">
        <v>511</v>
      </c>
      <c r="P8" s="195" t="s">
        <v>77</v>
      </c>
      <c r="Q8" s="227">
        <v>44377</v>
      </c>
      <c r="R8" s="47"/>
    </row>
    <row r="9" spans="1:21" s="41" customFormat="1" ht="117.75" customHeight="1" x14ac:dyDescent="0.25">
      <c r="A9" s="336"/>
      <c r="B9" s="336"/>
      <c r="C9" s="344"/>
      <c r="D9" s="348"/>
      <c r="E9" s="344"/>
      <c r="F9" s="350"/>
      <c r="G9" s="342"/>
      <c r="H9" s="189" t="s">
        <v>506</v>
      </c>
      <c r="I9" s="47"/>
      <c r="J9" s="195" t="s">
        <v>74</v>
      </c>
      <c r="K9" s="190" t="s">
        <v>507</v>
      </c>
      <c r="L9" s="191" t="s">
        <v>510</v>
      </c>
      <c r="M9" s="191" t="s">
        <v>604</v>
      </c>
      <c r="N9" s="220" t="s">
        <v>510</v>
      </c>
      <c r="O9" s="191" t="s">
        <v>512</v>
      </c>
      <c r="P9" s="195" t="s">
        <v>77</v>
      </c>
      <c r="Q9" s="231">
        <v>44377</v>
      </c>
      <c r="R9" s="47" t="s">
        <v>608</v>
      </c>
    </row>
    <row r="10" spans="1:21" s="41" customFormat="1" ht="78" customHeight="1" x14ac:dyDescent="0.25">
      <c r="A10" s="336"/>
      <c r="B10" s="336"/>
      <c r="C10" s="344"/>
      <c r="D10" s="196" t="s">
        <v>78</v>
      </c>
      <c r="E10" s="344"/>
      <c r="F10" s="190" t="s">
        <v>324</v>
      </c>
      <c r="G10" s="342"/>
      <c r="H10" s="47" t="s">
        <v>353</v>
      </c>
      <c r="I10" s="63" t="s">
        <v>74</v>
      </c>
      <c r="J10" s="195"/>
      <c r="K10" s="175" t="s">
        <v>354</v>
      </c>
      <c r="L10" s="195" t="s">
        <v>360</v>
      </c>
      <c r="M10" s="212" t="s">
        <v>557</v>
      </c>
      <c r="N10" s="221" t="s">
        <v>360</v>
      </c>
      <c r="O10" s="195" t="s">
        <v>361</v>
      </c>
      <c r="P10" s="195" t="s">
        <v>77</v>
      </c>
      <c r="Q10" s="227">
        <v>44377</v>
      </c>
      <c r="R10" s="47"/>
    </row>
    <row r="11" spans="1:21" s="41" customFormat="1" ht="72" customHeight="1" x14ac:dyDescent="0.25">
      <c r="A11" s="336"/>
      <c r="B11" s="336"/>
      <c r="C11" s="344"/>
      <c r="D11" s="196" t="s">
        <v>80</v>
      </c>
      <c r="E11" s="344"/>
      <c r="F11" s="190" t="s">
        <v>325</v>
      </c>
      <c r="G11" s="342"/>
      <c r="H11" s="47" t="s">
        <v>355</v>
      </c>
      <c r="I11" s="195" t="s">
        <v>74</v>
      </c>
      <c r="J11" s="195"/>
      <c r="K11" s="175" t="s">
        <v>81</v>
      </c>
      <c r="L11" s="195" t="s">
        <v>362</v>
      </c>
      <c r="M11" s="212" t="s">
        <v>82</v>
      </c>
      <c r="N11" s="221" t="s">
        <v>558</v>
      </c>
      <c r="O11" s="195" t="s">
        <v>82</v>
      </c>
      <c r="P11" s="195" t="s">
        <v>77</v>
      </c>
      <c r="Q11" s="227">
        <v>44377</v>
      </c>
      <c r="R11" s="47"/>
    </row>
    <row r="12" spans="1:21" s="177" customFormat="1" ht="57" customHeight="1" x14ac:dyDescent="0.2">
      <c r="A12" s="336"/>
      <c r="B12" s="336"/>
      <c r="C12" s="344"/>
      <c r="D12" s="196" t="s">
        <v>83</v>
      </c>
      <c r="E12" s="344"/>
      <c r="F12" s="190" t="s">
        <v>326</v>
      </c>
      <c r="G12" s="342"/>
      <c r="H12" s="47" t="s">
        <v>84</v>
      </c>
      <c r="I12" s="195" t="s">
        <v>74</v>
      </c>
      <c r="J12" s="195"/>
      <c r="K12" s="175" t="s">
        <v>356</v>
      </c>
      <c r="L12" s="195" t="s">
        <v>85</v>
      </c>
      <c r="M12" s="212" t="s">
        <v>559</v>
      </c>
      <c r="N12" s="221" t="s">
        <v>85</v>
      </c>
      <c r="O12" s="195" t="s">
        <v>86</v>
      </c>
      <c r="P12" s="195" t="s">
        <v>77</v>
      </c>
      <c r="Q12" s="227">
        <v>44377</v>
      </c>
      <c r="R12" s="47"/>
    </row>
    <row r="13" spans="1:21" s="177" customFormat="1" ht="81.75" customHeight="1" x14ac:dyDescent="0.2">
      <c r="A13" s="336"/>
      <c r="B13" s="336"/>
      <c r="C13" s="344"/>
      <c r="D13" s="193" t="s">
        <v>87</v>
      </c>
      <c r="E13" s="344"/>
      <c r="F13" s="194" t="s">
        <v>327</v>
      </c>
      <c r="G13" s="343"/>
      <c r="H13" s="47" t="s">
        <v>363</v>
      </c>
      <c r="I13" s="47"/>
      <c r="J13" s="195" t="s">
        <v>74</v>
      </c>
      <c r="K13" s="175" t="s">
        <v>364</v>
      </c>
      <c r="L13" s="195" t="s">
        <v>332</v>
      </c>
      <c r="M13" s="228" t="s">
        <v>560</v>
      </c>
      <c r="N13" s="229" t="s">
        <v>561</v>
      </c>
      <c r="O13" s="195" t="s">
        <v>357</v>
      </c>
      <c r="P13" s="195" t="s">
        <v>77</v>
      </c>
      <c r="Q13" s="230">
        <v>44377</v>
      </c>
      <c r="R13" s="47"/>
    </row>
    <row r="14" spans="1:21" s="177" customFormat="1" ht="81.75" customHeight="1" x14ac:dyDescent="0.2">
      <c r="A14" s="321">
        <v>2</v>
      </c>
      <c r="B14" s="353" t="s">
        <v>88</v>
      </c>
      <c r="C14" s="353" t="s">
        <v>89</v>
      </c>
      <c r="D14" s="347" t="s">
        <v>513</v>
      </c>
      <c r="E14" s="347" t="s">
        <v>91</v>
      </c>
      <c r="F14" s="353" t="s">
        <v>92</v>
      </c>
      <c r="G14" s="347" t="s">
        <v>518</v>
      </c>
      <c r="H14" s="347" t="s">
        <v>515</v>
      </c>
      <c r="I14" s="347" t="s">
        <v>74</v>
      </c>
      <c r="J14" s="347"/>
      <c r="K14" s="175" t="s">
        <v>519</v>
      </c>
      <c r="L14" s="236" t="s">
        <v>522</v>
      </c>
      <c r="M14" s="246">
        <v>1</v>
      </c>
      <c r="N14" s="221" t="s">
        <v>624</v>
      </c>
      <c r="O14" s="236" t="s">
        <v>98</v>
      </c>
      <c r="P14" s="236" t="s">
        <v>77</v>
      </c>
      <c r="Q14" s="247">
        <v>44439</v>
      </c>
      <c r="R14" s="47"/>
    </row>
    <row r="15" spans="1:21" s="177" customFormat="1" ht="81.75" customHeight="1" x14ac:dyDescent="0.2">
      <c r="A15" s="322"/>
      <c r="B15" s="354"/>
      <c r="C15" s="354"/>
      <c r="D15" s="348"/>
      <c r="E15" s="379"/>
      <c r="F15" s="355"/>
      <c r="G15" s="379"/>
      <c r="H15" s="379"/>
      <c r="I15" s="379"/>
      <c r="J15" s="379"/>
      <c r="K15" s="175" t="s">
        <v>520</v>
      </c>
      <c r="L15" s="236" t="s">
        <v>523</v>
      </c>
      <c r="M15" s="246">
        <v>1</v>
      </c>
      <c r="N15" s="221" t="s">
        <v>625</v>
      </c>
      <c r="O15" s="236" t="s">
        <v>122</v>
      </c>
      <c r="P15" s="236" t="s">
        <v>77</v>
      </c>
      <c r="Q15" s="247">
        <v>44439</v>
      </c>
      <c r="R15" s="47"/>
      <c r="S15" s="177">
        <v>4</v>
      </c>
      <c r="T15" s="177">
        <v>5</v>
      </c>
      <c r="U15" s="248">
        <f>+S15/5</f>
        <v>0.8</v>
      </c>
    </row>
    <row r="16" spans="1:21" s="177" customFormat="1" ht="81.75" customHeight="1" x14ac:dyDescent="0.2">
      <c r="A16" s="322"/>
      <c r="B16" s="354"/>
      <c r="C16" s="354"/>
      <c r="D16" s="237" t="s">
        <v>90</v>
      </c>
      <c r="E16" s="379"/>
      <c r="F16" s="52" t="s">
        <v>97</v>
      </c>
      <c r="G16" s="379"/>
      <c r="H16" s="379"/>
      <c r="I16" s="379"/>
      <c r="J16" s="379"/>
      <c r="K16" s="175" t="s">
        <v>527</v>
      </c>
      <c r="L16" s="236" t="s">
        <v>528</v>
      </c>
      <c r="M16" s="236">
        <v>10</v>
      </c>
      <c r="N16" s="236" t="s">
        <v>626</v>
      </c>
      <c r="O16" s="236" t="s">
        <v>122</v>
      </c>
      <c r="P16" s="236" t="s">
        <v>634</v>
      </c>
      <c r="Q16" s="247">
        <v>44460</v>
      </c>
      <c r="R16" s="47"/>
    </row>
    <row r="17" spans="1:44" s="177" customFormat="1" ht="107.25" customHeight="1" x14ac:dyDescent="0.2">
      <c r="A17" s="322"/>
      <c r="B17" s="354"/>
      <c r="C17" s="354"/>
      <c r="D17" s="237" t="s">
        <v>96</v>
      </c>
      <c r="E17" s="379"/>
      <c r="F17" s="239" t="s">
        <v>100</v>
      </c>
      <c r="G17" s="379"/>
      <c r="H17" s="348"/>
      <c r="I17" s="348"/>
      <c r="J17" s="348"/>
      <c r="K17" s="175" t="s">
        <v>521</v>
      </c>
      <c r="L17" s="236" t="s">
        <v>524</v>
      </c>
      <c r="M17" s="236">
        <v>100</v>
      </c>
      <c r="N17" s="236" t="s">
        <v>627</v>
      </c>
      <c r="O17" s="236" t="s">
        <v>122</v>
      </c>
      <c r="P17" s="236" t="s">
        <v>77</v>
      </c>
      <c r="Q17" s="247">
        <v>44439</v>
      </c>
      <c r="R17" s="249" t="s">
        <v>628</v>
      </c>
      <c r="AN17" s="177" t="s">
        <v>629</v>
      </c>
    </row>
    <row r="18" spans="1:44" s="177" customFormat="1" ht="81.75" customHeight="1" x14ac:dyDescent="0.25">
      <c r="A18" s="322"/>
      <c r="B18" s="354"/>
      <c r="C18" s="354"/>
      <c r="D18" s="237" t="s">
        <v>99</v>
      </c>
      <c r="E18" s="379"/>
      <c r="F18" s="239" t="s">
        <v>102</v>
      </c>
      <c r="G18" s="379"/>
      <c r="H18" s="238" t="s">
        <v>525</v>
      </c>
      <c r="I18" s="238"/>
      <c r="J18" s="238" t="s">
        <v>74</v>
      </c>
      <c r="K18" s="175" t="s">
        <v>536</v>
      </c>
      <c r="L18" s="236" t="s">
        <v>526</v>
      </c>
      <c r="M18" s="236">
        <v>1</v>
      </c>
      <c r="N18" s="221" t="s">
        <v>630</v>
      </c>
      <c r="O18" s="236" t="s">
        <v>535</v>
      </c>
      <c r="P18" s="236" t="s">
        <v>631</v>
      </c>
      <c r="Q18" s="247">
        <v>44439</v>
      </c>
      <c r="R18" s="47"/>
      <c r="S18" s="250" t="s">
        <v>632</v>
      </c>
      <c r="AR18" s="177" t="s">
        <v>633</v>
      </c>
    </row>
    <row r="19" spans="1:44" s="177" customFormat="1" ht="81.75" customHeight="1" x14ac:dyDescent="0.2">
      <c r="A19" s="322"/>
      <c r="B19" s="354"/>
      <c r="C19" s="354"/>
      <c r="D19" s="237"/>
      <c r="E19" s="379"/>
      <c r="F19" s="239"/>
      <c r="G19" s="379"/>
      <c r="H19" s="42" t="s">
        <v>618</v>
      </c>
      <c r="I19" s="48"/>
      <c r="J19" s="245" t="s">
        <v>74</v>
      </c>
      <c r="K19" s="49" t="s">
        <v>619</v>
      </c>
      <c r="L19" s="44" t="s">
        <v>622</v>
      </c>
      <c r="M19" s="44" t="s">
        <v>622</v>
      </c>
      <c r="N19" s="44" t="s">
        <v>622</v>
      </c>
      <c r="O19" s="44" t="s">
        <v>634</v>
      </c>
      <c r="P19" s="44" t="s">
        <v>634</v>
      </c>
      <c r="Q19" s="48" t="s">
        <v>95</v>
      </c>
      <c r="R19" s="50"/>
      <c r="S19" s="50"/>
    </row>
    <row r="20" spans="1:44" ht="61.5" customHeight="1" x14ac:dyDescent="0.2">
      <c r="A20" s="322"/>
      <c r="B20" s="354"/>
      <c r="C20" s="354"/>
      <c r="D20" s="237" t="s">
        <v>517</v>
      </c>
      <c r="E20" s="379"/>
      <c r="F20" s="239" t="s">
        <v>103</v>
      </c>
      <c r="G20" s="379"/>
      <c r="H20" s="42" t="s">
        <v>34</v>
      </c>
      <c r="I20" s="48"/>
      <c r="J20" s="48" t="s">
        <v>74</v>
      </c>
      <c r="K20" s="49" t="s">
        <v>529</v>
      </c>
      <c r="L20" s="44" t="s">
        <v>532</v>
      </c>
      <c r="M20" s="44">
        <v>1</v>
      </c>
      <c r="N20" s="214" t="s">
        <v>635</v>
      </c>
      <c r="O20" s="44" t="s">
        <v>94</v>
      </c>
      <c r="P20" s="48" t="s">
        <v>95</v>
      </c>
      <c r="Q20" s="247">
        <v>44439</v>
      </c>
      <c r="R20" s="51"/>
    </row>
    <row r="21" spans="1:44" ht="55.5" customHeight="1" x14ac:dyDescent="0.25">
      <c r="A21" s="322"/>
      <c r="B21" s="354"/>
      <c r="C21" s="354"/>
      <c r="D21" s="239" t="s">
        <v>516</v>
      </c>
      <c r="E21" s="379"/>
      <c r="G21" s="379"/>
      <c r="H21" s="42" t="s">
        <v>37</v>
      </c>
      <c r="I21" s="48" t="s">
        <v>74</v>
      </c>
      <c r="J21" s="53"/>
      <c r="K21" s="49" t="s">
        <v>531</v>
      </c>
      <c r="L21" s="44" t="s">
        <v>533</v>
      </c>
      <c r="M21" s="44">
        <v>2</v>
      </c>
      <c r="N21" s="214" t="s">
        <v>636</v>
      </c>
      <c r="O21" s="44" t="s">
        <v>98</v>
      </c>
      <c r="P21" s="48" t="s">
        <v>95</v>
      </c>
      <c r="Q21" s="251">
        <v>44439</v>
      </c>
      <c r="R21" s="252"/>
    </row>
    <row r="22" spans="1:44" ht="88.5" customHeight="1" x14ac:dyDescent="0.25">
      <c r="A22" s="322"/>
      <c r="B22" s="354"/>
      <c r="C22" s="354"/>
      <c r="D22" s="27"/>
      <c r="E22" s="379"/>
      <c r="F22" s="51"/>
      <c r="G22" s="379"/>
      <c r="H22" s="45" t="s">
        <v>101</v>
      </c>
      <c r="I22" s="48" t="s">
        <v>74</v>
      </c>
      <c r="J22" s="53"/>
      <c r="K22" s="49" t="s">
        <v>534</v>
      </c>
      <c r="L22" s="44" t="s">
        <v>537</v>
      </c>
      <c r="M22" s="44">
        <v>100</v>
      </c>
      <c r="N22" s="214" t="s">
        <v>637</v>
      </c>
      <c r="O22" s="44" t="s">
        <v>94</v>
      </c>
      <c r="P22" s="44" t="s">
        <v>79</v>
      </c>
      <c r="Q22" s="251">
        <v>44439</v>
      </c>
      <c r="R22" s="252" t="s">
        <v>638</v>
      </c>
    </row>
    <row r="23" spans="1:44" ht="47.25" customHeight="1" x14ac:dyDescent="0.2">
      <c r="A23" s="322"/>
      <c r="B23" s="354"/>
      <c r="C23" s="354"/>
      <c r="D23" s="179"/>
      <c r="E23" s="379"/>
      <c r="F23" s="178"/>
      <c r="G23" s="379"/>
      <c r="H23" s="110"/>
      <c r="I23" s="51"/>
      <c r="J23" s="51"/>
      <c r="K23" s="51" t="s">
        <v>538</v>
      </c>
      <c r="L23" s="51" t="s">
        <v>539</v>
      </c>
      <c r="M23" s="180">
        <v>1</v>
      </c>
      <c r="N23" s="7" t="s">
        <v>639</v>
      </c>
      <c r="O23" s="180" t="s">
        <v>94</v>
      </c>
      <c r="P23" s="180" t="s">
        <v>79</v>
      </c>
      <c r="Q23" s="251">
        <v>44469</v>
      </c>
      <c r="R23" s="51" t="s">
        <v>640</v>
      </c>
    </row>
    <row r="24" spans="1:44" ht="47.25" customHeight="1" x14ac:dyDescent="0.2">
      <c r="A24" s="322"/>
      <c r="B24" s="354"/>
      <c r="C24" s="354"/>
      <c r="D24" s="239"/>
      <c r="E24" s="379"/>
      <c r="F24" s="178"/>
      <c r="G24" s="379"/>
      <c r="H24" s="110"/>
      <c r="I24" s="51"/>
      <c r="J24" s="51"/>
      <c r="K24" s="51" t="s">
        <v>540</v>
      </c>
      <c r="L24" s="51" t="s">
        <v>541</v>
      </c>
      <c r="M24" s="180">
        <v>100</v>
      </c>
      <c r="N24" s="51" t="s">
        <v>641</v>
      </c>
      <c r="O24" s="180" t="s">
        <v>94</v>
      </c>
      <c r="P24" s="180" t="s">
        <v>115</v>
      </c>
      <c r="Q24" s="251">
        <v>44469</v>
      </c>
      <c r="R24" s="51"/>
    </row>
    <row r="25" spans="1:44" ht="59.25" customHeight="1" x14ac:dyDescent="0.25">
      <c r="A25" s="322"/>
      <c r="B25" s="354"/>
      <c r="C25" s="354"/>
      <c r="D25" s="239"/>
      <c r="E25" s="379"/>
      <c r="F25" s="178"/>
      <c r="G25" s="379"/>
      <c r="H25" s="110"/>
      <c r="I25" s="51"/>
      <c r="J25" s="51"/>
      <c r="K25" s="51" t="s">
        <v>542</v>
      </c>
      <c r="L25" s="51" t="s">
        <v>543</v>
      </c>
      <c r="M25" s="180">
        <v>100</v>
      </c>
      <c r="N25" s="7" t="s">
        <v>642</v>
      </c>
      <c r="O25" s="180" t="s">
        <v>94</v>
      </c>
      <c r="P25" s="180" t="s">
        <v>77</v>
      </c>
      <c r="Q25" s="251">
        <v>44561</v>
      </c>
      <c r="R25" s="51"/>
      <c r="S25" s="253" t="s">
        <v>643</v>
      </c>
    </row>
    <row r="26" spans="1:44" ht="79.5" customHeight="1" x14ac:dyDescent="0.25">
      <c r="A26" s="323"/>
      <c r="B26" s="355"/>
      <c r="C26" s="355"/>
      <c r="D26" s="27"/>
      <c r="E26" s="348"/>
      <c r="F26" s="178"/>
      <c r="G26" s="348"/>
      <c r="H26" s="110"/>
      <c r="I26" s="51"/>
      <c r="J26" s="51"/>
      <c r="K26" s="181" t="s">
        <v>544</v>
      </c>
      <c r="L26" s="7" t="s">
        <v>547</v>
      </c>
      <c r="M26" s="181">
        <v>100</v>
      </c>
      <c r="N26" s="7" t="s">
        <v>644</v>
      </c>
      <c r="O26" s="7" t="s">
        <v>548</v>
      </c>
      <c r="P26" s="180" t="s">
        <v>77</v>
      </c>
      <c r="Q26" s="251">
        <v>44561</v>
      </c>
      <c r="R26" s="51"/>
      <c r="S26" s="253" t="s">
        <v>643</v>
      </c>
    </row>
    <row r="27" spans="1:44" ht="106.5" customHeight="1" x14ac:dyDescent="0.2">
      <c r="A27" s="321">
        <v>3</v>
      </c>
      <c r="B27" s="353" t="s">
        <v>104</v>
      </c>
      <c r="C27" s="353" t="s">
        <v>105</v>
      </c>
      <c r="D27" s="327" t="s">
        <v>106</v>
      </c>
      <c r="E27" s="357" t="s">
        <v>107</v>
      </c>
      <c r="F27" s="357" t="s">
        <v>108</v>
      </c>
      <c r="G27" s="353" t="s">
        <v>109</v>
      </c>
      <c r="H27" s="47" t="s">
        <v>110</v>
      </c>
      <c r="I27" s="104"/>
      <c r="J27" s="105" t="s">
        <v>74</v>
      </c>
      <c r="K27" s="8" t="s">
        <v>111</v>
      </c>
      <c r="L27" s="104" t="s">
        <v>114</v>
      </c>
      <c r="M27" s="104">
        <v>21</v>
      </c>
      <c r="N27" s="215" t="s">
        <v>658</v>
      </c>
      <c r="O27" s="107" t="s">
        <v>94</v>
      </c>
      <c r="P27" s="104" t="s">
        <v>115</v>
      </c>
      <c r="Q27" s="217">
        <v>44377</v>
      </c>
      <c r="R27" s="104"/>
    </row>
    <row r="28" spans="1:44" ht="105.75" customHeight="1" x14ac:dyDescent="0.2">
      <c r="A28" s="322"/>
      <c r="B28" s="354"/>
      <c r="C28" s="354"/>
      <c r="D28" s="360"/>
      <c r="E28" s="358"/>
      <c r="F28" s="358"/>
      <c r="G28" s="354"/>
      <c r="H28" s="42" t="s">
        <v>32</v>
      </c>
      <c r="I28" s="53"/>
      <c r="J28" s="48" t="s">
        <v>74</v>
      </c>
      <c r="K28" s="43" t="s">
        <v>116</v>
      </c>
      <c r="L28" s="44" t="s">
        <v>119</v>
      </c>
      <c r="M28" s="44">
        <v>20</v>
      </c>
      <c r="N28" s="214" t="s">
        <v>647</v>
      </c>
      <c r="O28" s="44" t="s">
        <v>120</v>
      </c>
      <c r="P28" s="48" t="s">
        <v>115</v>
      </c>
      <c r="Q28" s="217">
        <v>44377</v>
      </c>
      <c r="R28" s="51"/>
    </row>
    <row r="29" spans="1:44" ht="90.75" customHeight="1" x14ac:dyDescent="0.2">
      <c r="A29" s="322"/>
      <c r="B29" s="354"/>
      <c r="C29" s="354"/>
      <c r="D29" s="328"/>
      <c r="E29" s="358"/>
      <c r="F29" s="358"/>
      <c r="G29" s="354"/>
      <c r="H29" s="106" t="s">
        <v>121</v>
      </c>
      <c r="I29" s="104" t="s">
        <v>74</v>
      </c>
      <c r="J29" s="51" t="s">
        <v>122</v>
      </c>
      <c r="K29" s="7" t="s">
        <v>123</v>
      </c>
      <c r="L29" s="63" t="s">
        <v>126</v>
      </c>
      <c r="M29" s="63"/>
      <c r="N29" s="63"/>
      <c r="O29" s="7" t="s">
        <v>127</v>
      </c>
      <c r="P29" s="51"/>
      <c r="Q29" s="65" t="s">
        <v>128</v>
      </c>
      <c r="R29" s="51"/>
    </row>
    <row r="30" spans="1:44" ht="54" customHeight="1" x14ac:dyDescent="0.2">
      <c r="A30" s="322"/>
      <c r="B30" s="354"/>
      <c r="C30" s="354"/>
      <c r="D30" s="103" t="s">
        <v>96</v>
      </c>
      <c r="E30" s="358"/>
      <c r="F30" s="359"/>
      <c r="G30" s="354"/>
      <c r="H30" s="106" t="s">
        <v>129</v>
      </c>
      <c r="I30" s="104" t="s">
        <v>74</v>
      </c>
      <c r="J30" s="51" t="s">
        <v>122</v>
      </c>
      <c r="K30" s="7" t="s">
        <v>130</v>
      </c>
      <c r="L30" s="51"/>
      <c r="M30" s="51"/>
      <c r="N30" s="51"/>
      <c r="O30" s="51"/>
      <c r="P30" s="51"/>
      <c r="Q30" s="61"/>
      <c r="R30" s="51"/>
    </row>
    <row r="31" spans="1:44" ht="24" customHeight="1" x14ac:dyDescent="0.2">
      <c r="A31" s="322"/>
      <c r="B31" s="354"/>
      <c r="C31" s="354"/>
      <c r="D31" s="103" t="s">
        <v>90</v>
      </c>
      <c r="E31" s="358"/>
      <c r="F31" s="111" t="s">
        <v>131</v>
      </c>
      <c r="G31" s="354"/>
      <c r="H31" s="106" t="s">
        <v>132</v>
      </c>
      <c r="I31" s="104" t="s">
        <v>74</v>
      </c>
      <c r="J31" s="51" t="s">
        <v>122</v>
      </c>
      <c r="K31" s="7" t="s">
        <v>133</v>
      </c>
      <c r="L31" s="51"/>
      <c r="M31" s="51"/>
      <c r="N31" s="51"/>
      <c r="O31" s="51"/>
      <c r="P31" s="51"/>
      <c r="Q31" s="54"/>
      <c r="R31" s="51"/>
    </row>
    <row r="32" spans="1:44" ht="24" customHeight="1" x14ac:dyDescent="0.2">
      <c r="A32" s="322"/>
      <c r="B32" s="354"/>
      <c r="C32" s="354"/>
      <c r="D32" s="103" t="s">
        <v>134</v>
      </c>
      <c r="E32" s="358"/>
      <c r="F32" s="340" t="s">
        <v>135</v>
      </c>
      <c r="G32" s="354"/>
      <c r="H32" s="106" t="s">
        <v>136</v>
      </c>
      <c r="I32" s="104" t="s">
        <v>74</v>
      </c>
      <c r="J32" s="51" t="s">
        <v>122</v>
      </c>
      <c r="K32" s="51" t="s">
        <v>137</v>
      </c>
      <c r="L32" s="51"/>
      <c r="M32" s="51"/>
      <c r="N32" s="51"/>
      <c r="O32" s="51"/>
      <c r="P32" s="51"/>
      <c r="Q32" s="54"/>
      <c r="R32" s="51"/>
    </row>
    <row r="33" spans="1:18" ht="24" customHeight="1" x14ac:dyDescent="0.2">
      <c r="A33" s="322"/>
      <c r="B33" s="354"/>
      <c r="C33" s="354"/>
      <c r="D33" s="103"/>
      <c r="E33" s="358"/>
      <c r="F33" s="340"/>
      <c r="G33" s="354"/>
      <c r="H33" s="106" t="s">
        <v>138</v>
      </c>
      <c r="I33" s="104" t="s">
        <v>74</v>
      </c>
      <c r="J33" s="51" t="s">
        <v>122</v>
      </c>
      <c r="K33" s="51" t="s">
        <v>139</v>
      </c>
      <c r="L33" s="51"/>
      <c r="M33" s="51"/>
      <c r="N33" s="51"/>
      <c r="O33" s="51"/>
      <c r="P33" s="51"/>
      <c r="Q33" s="54"/>
      <c r="R33" s="51"/>
    </row>
    <row r="34" spans="1:18" ht="24" customHeight="1" x14ac:dyDescent="0.2">
      <c r="A34" s="322"/>
      <c r="B34" s="354"/>
      <c r="C34" s="354"/>
      <c r="D34" s="103"/>
      <c r="E34" s="358"/>
      <c r="F34" s="340"/>
      <c r="G34" s="354"/>
      <c r="H34" s="106" t="s">
        <v>140</v>
      </c>
      <c r="I34" s="104" t="s">
        <v>74</v>
      </c>
      <c r="J34" s="51" t="s">
        <v>122</v>
      </c>
      <c r="K34" s="7" t="s">
        <v>141</v>
      </c>
      <c r="L34" s="51"/>
      <c r="M34" s="51"/>
      <c r="N34" s="51"/>
      <c r="O34" s="51"/>
      <c r="P34" s="51"/>
      <c r="Q34" s="54"/>
      <c r="R34" s="51"/>
    </row>
    <row r="35" spans="1:18" ht="42.75" customHeight="1" x14ac:dyDescent="0.2">
      <c r="A35" s="322"/>
      <c r="B35" s="354"/>
      <c r="C35" s="354"/>
      <c r="D35" s="103"/>
      <c r="E35" s="358"/>
      <c r="F35" s="340"/>
      <c r="G35" s="354"/>
      <c r="H35" s="106" t="s">
        <v>142</v>
      </c>
      <c r="I35" s="104" t="s">
        <v>74</v>
      </c>
      <c r="J35" s="51" t="s">
        <v>122</v>
      </c>
      <c r="K35" s="51"/>
      <c r="L35" s="51"/>
      <c r="M35" s="51"/>
      <c r="N35" s="51"/>
      <c r="O35" s="51"/>
      <c r="P35" s="51"/>
      <c r="Q35" s="54"/>
      <c r="R35" s="51"/>
    </row>
    <row r="36" spans="1:18" ht="66.75" customHeight="1" x14ac:dyDescent="0.2">
      <c r="A36" s="322"/>
      <c r="B36" s="354"/>
      <c r="C36" s="354"/>
      <c r="D36" s="103"/>
      <c r="E36" s="358"/>
      <c r="F36" s="340"/>
      <c r="G36" s="354"/>
      <c r="H36" s="106" t="s">
        <v>143</v>
      </c>
      <c r="I36" s="104" t="s">
        <v>74</v>
      </c>
      <c r="J36" s="51"/>
      <c r="K36" s="51"/>
      <c r="L36" s="51"/>
      <c r="M36" s="51"/>
      <c r="N36" s="51"/>
      <c r="O36" s="51"/>
      <c r="P36" s="51"/>
      <c r="Q36" s="54"/>
      <c r="R36" s="51"/>
    </row>
    <row r="37" spans="1:18" ht="57.75" customHeight="1" x14ac:dyDescent="0.2">
      <c r="A37" s="322"/>
      <c r="B37" s="354"/>
      <c r="C37" s="354"/>
      <c r="D37" s="103" t="s">
        <v>144</v>
      </c>
      <c r="E37" s="358"/>
      <c r="F37" s="340"/>
      <c r="G37" s="354"/>
      <c r="H37" s="106" t="s">
        <v>145</v>
      </c>
      <c r="I37" s="104" t="s">
        <v>74</v>
      </c>
      <c r="J37" s="51" t="s">
        <v>122</v>
      </c>
      <c r="K37" s="9" t="s">
        <v>146</v>
      </c>
      <c r="L37" s="68" t="s">
        <v>661</v>
      </c>
      <c r="M37" s="63">
        <v>184</v>
      </c>
      <c r="N37" s="221" t="s">
        <v>661</v>
      </c>
      <c r="O37" s="7" t="s">
        <v>148</v>
      </c>
      <c r="P37" s="240" t="s">
        <v>115</v>
      </c>
      <c r="Q37" s="217">
        <v>44377</v>
      </c>
      <c r="R37" s="51"/>
    </row>
    <row r="38" spans="1:18" ht="57.75" customHeight="1" x14ac:dyDescent="0.2">
      <c r="A38" s="322"/>
      <c r="B38" s="354"/>
      <c r="C38" s="354"/>
      <c r="D38" s="103"/>
      <c r="E38" s="358"/>
      <c r="F38" s="340"/>
      <c r="G38" s="354"/>
      <c r="H38" s="106" t="s">
        <v>150</v>
      </c>
      <c r="I38" s="51"/>
      <c r="J38" s="107" t="s">
        <v>74</v>
      </c>
      <c r="K38" s="9" t="s">
        <v>151</v>
      </c>
      <c r="L38" s="104" t="s">
        <v>155</v>
      </c>
      <c r="M38" s="104"/>
      <c r="N38" s="104"/>
      <c r="O38" s="104" t="s">
        <v>156</v>
      </c>
      <c r="P38" s="107" t="s">
        <v>77</v>
      </c>
      <c r="Q38" s="54"/>
      <c r="R38" s="51"/>
    </row>
    <row r="39" spans="1:18" ht="57.75" customHeight="1" x14ac:dyDescent="0.2">
      <c r="A39" s="322"/>
      <c r="B39" s="354"/>
      <c r="C39" s="354"/>
      <c r="D39" s="103"/>
      <c r="E39" s="358"/>
      <c r="F39" s="340"/>
      <c r="G39" s="354"/>
      <c r="H39" s="47" t="s">
        <v>654</v>
      </c>
      <c r="I39" s="104" t="s">
        <v>649</v>
      </c>
      <c r="J39" s="105"/>
      <c r="K39" s="8" t="s">
        <v>655</v>
      </c>
      <c r="L39" s="240" t="s">
        <v>656</v>
      </c>
      <c r="M39" s="240">
        <v>57</v>
      </c>
      <c r="N39" s="240" t="s">
        <v>657</v>
      </c>
      <c r="O39" s="215" t="s">
        <v>659</v>
      </c>
      <c r="P39" s="242" t="s">
        <v>149</v>
      </c>
      <c r="Q39" s="217">
        <v>44377</v>
      </c>
      <c r="R39" s="104"/>
    </row>
    <row r="40" spans="1:18" ht="48.75" customHeight="1" x14ac:dyDescent="0.2">
      <c r="A40" s="322"/>
      <c r="B40" s="354"/>
      <c r="C40" s="354"/>
      <c r="D40" s="103" t="s">
        <v>157</v>
      </c>
      <c r="E40" s="358"/>
      <c r="F40" s="340"/>
      <c r="G40" s="354"/>
      <c r="H40" s="42" t="s">
        <v>33</v>
      </c>
      <c r="I40" s="53"/>
      <c r="J40" s="48" t="s">
        <v>74</v>
      </c>
      <c r="K40" s="43" t="s">
        <v>158</v>
      </c>
      <c r="L40" s="44" t="s">
        <v>159</v>
      </c>
      <c r="M40" s="44">
        <v>1</v>
      </c>
      <c r="N40" s="214" t="s">
        <v>663</v>
      </c>
      <c r="O40" s="44" t="s">
        <v>160</v>
      </c>
      <c r="P40" s="48" t="s">
        <v>77</v>
      </c>
      <c r="Q40" s="217">
        <v>44377</v>
      </c>
      <c r="R40" s="51"/>
    </row>
    <row r="41" spans="1:18" ht="66" customHeight="1" x14ac:dyDescent="0.25">
      <c r="A41" s="322"/>
      <c r="B41" s="354"/>
      <c r="C41" s="354"/>
      <c r="D41" s="103" t="s">
        <v>161</v>
      </c>
      <c r="E41" s="358"/>
      <c r="F41" s="340" t="s">
        <v>162</v>
      </c>
      <c r="G41" s="354"/>
      <c r="H41" s="266" t="s">
        <v>665</v>
      </c>
      <c r="I41" s="242" t="s">
        <v>649</v>
      </c>
      <c r="J41" s="51"/>
      <c r="K41" s="7" t="s">
        <v>666</v>
      </c>
      <c r="L41" s="7" t="s">
        <v>673</v>
      </c>
      <c r="M41" s="216">
        <v>0.9667</v>
      </c>
      <c r="N41" s="270" t="s">
        <v>674</v>
      </c>
      <c r="O41" s="240" t="s">
        <v>676</v>
      </c>
      <c r="P41" s="48" t="s">
        <v>77</v>
      </c>
      <c r="Q41" s="217">
        <v>44377</v>
      </c>
      <c r="R41" s="51"/>
    </row>
    <row r="42" spans="1:18" ht="45.75" customHeight="1" x14ac:dyDescent="0.25">
      <c r="A42" s="322"/>
      <c r="B42" s="354"/>
      <c r="C42" s="354"/>
      <c r="D42" s="103" t="s">
        <v>163</v>
      </c>
      <c r="E42" s="358"/>
      <c r="F42" s="340"/>
      <c r="G42" s="354"/>
      <c r="H42" s="266" t="s">
        <v>669</v>
      </c>
      <c r="I42" s="242" t="s">
        <v>649</v>
      </c>
      <c r="J42" s="51"/>
      <c r="K42" s="240" t="s">
        <v>670</v>
      </c>
      <c r="L42" s="242" t="s">
        <v>675</v>
      </c>
      <c r="M42" s="88">
        <v>0.9</v>
      </c>
      <c r="N42" s="271" t="s">
        <v>678</v>
      </c>
      <c r="O42" s="240" t="s">
        <v>677</v>
      </c>
      <c r="P42" s="48" t="s">
        <v>77</v>
      </c>
      <c r="Q42" s="217">
        <v>44377</v>
      </c>
      <c r="R42" s="51"/>
    </row>
    <row r="43" spans="1:18" ht="85.5" customHeight="1" x14ac:dyDescent="0.2">
      <c r="A43" s="322"/>
      <c r="B43" s="354"/>
      <c r="C43" s="354"/>
      <c r="D43" s="103"/>
      <c r="E43" s="358"/>
      <c r="F43" s="357" t="s">
        <v>164</v>
      </c>
      <c r="G43" s="354"/>
      <c r="H43" s="42" t="s">
        <v>35</v>
      </c>
      <c r="I43" s="48" t="s">
        <v>74</v>
      </c>
      <c r="J43" s="48"/>
      <c r="K43" s="43" t="s">
        <v>592</v>
      </c>
      <c r="L43" s="44" t="s">
        <v>581</v>
      </c>
      <c r="M43" s="213">
        <f>13/22</f>
        <v>0.59090909090909094</v>
      </c>
      <c r="N43" s="215" t="s">
        <v>579</v>
      </c>
      <c r="O43" s="44" t="s">
        <v>553</v>
      </c>
      <c r="P43" s="48" t="s">
        <v>77</v>
      </c>
      <c r="Q43" s="217">
        <v>44377</v>
      </c>
      <c r="R43" s="51"/>
    </row>
    <row r="44" spans="1:18" ht="79.5" customHeight="1" x14ac:dyDescent="0.2">
      <c r="A44" s="322"/>
      <c r="B44" s="354"/>
      <c r="C44" s="354"/>
      <c r="D44" s="103"/>
      <c r="E44" s="358"/>
      <c r="F44" s="358"/>
      <c r="G44" s="354"/>
      <c r="H44" s="49" t="s">
        <v>167</v>
      </c>
      <c r="I44" s="48" t="s">
        <v>74</v>
      </c>
      <c r="J44" s="48"/>
      <c r="K44" s="43" t="s">
        <v>596</v>
      </c>
      <c r="L44" s="44" t="s">
        <v>595</v>
      </c>
      <c r="M44" s="213">
        <f>74/132</f>
        <v>0.56060606060606055</v>
      </c>
      <c r="N44" s="215" t="s">
        <v>595</v>
      </c>
      <c r="O44" s="44" t="s">
        <v>171</v>
      </c>
      <c r="P44" s="44" t="s">
        <v>77</v>
      </c>
      <c r="Q44" s="217">
        <v>44377</v>
      </c>
      <c r="R44" s="51"/>
    </row>
    <row r="45" spans="1:18" ht="75" customHeight="1" x14ac:dyDescent="0.2">
      <c r="A45" s="322"/>
      <c r="B45" s="354"/>
      <c r="C45" s="354"/>
      <c r="D45" s="103"/>
      <c r="E45" s="358"/>
      <c r="F45" s="358"/>
      <c r="G45" s="354"/>
      <c r="H45" s="49" t="s">
        <v>172</v>
      </c>
      <c r="I45" s="48" t="s">
        <v>74</v>
      </c>
      <c r="J45" s="48"/>
      <c r="K45" s="71" t="s">
        <v>597</v>
      </c>
      <c r="L45" s="44" t="s">
        <v>598</v>
      </c>
      <c r="M45" s="213">
        <f>16/21</f>
        <v>0.76190476190476186</v>
      </c>
      <c r="N45" s="215" t="s">
        <v>598</v>
      </c>
      <c r="O45" s="44" t="s">
        <v>554</v>
      </c>
      <c r="P45" s="44" t="s">
        <v>77</v>
      </c>
      <c r="Q45" s="217">
        <v>44377</v>
      </c>
      <c r="R45" s="51"/>
    </row>
    <row r="46" spans="1:18" ht="126" customHeight="1" x14ac:dyDescent="0.2">
      <c r="A46" s="322"/>
      <c r="B46" s="354"/>
      <c r="C46" s="354"/>
      <c r="D46" s="103" t="s">
        <v>175</v>
      </c>
      <c r="E46" s="358"/>
      <c r="F46" s="359"/>
      <c r="G46" s="354"/>
      <c r="H46" s="49" t="s">
        <v>176</v>
      </c>
      <c r="I46" s="48" t="s">
        <v>74</v>
      </c>
      <c r="J46" s="48"/>
      <c r="K46" s="71" t="s">
        <v>599</v>
      </c>
      <c r="L46" s="44" t="s">
        <v>598</v>
      </c>
      <c r="M46" s="213">
        <f>10/33</f>
        <v>0.30303030303030304</v>
      </c>
      <c r="N46" s="215" t="s">
        <v>598</v>
      </c>
      <c r="O46" s="44" t="s">
        <v>554</v>
      </c>
      <c r="P46" s="44" t="s">
        <v>77</v>
      </c>
      <c r="Q46" s="217">
        <v>44377</v>
      </c>
      <c r="R46" s="51"/>
    </row>
    <row r="47" spans="1:18" ht="57.75" customHeight="1" x14ac:dyDescent="0.2">
      <c r="A47" s="323"/>
      <c r="B47" s="355"/>
      <c r="C47" s="355"/>
      <c r="D47" s="103" t="s">
        <v>178</v>
      </c>
      <c r="E47" s="359"/>
      <c r="F47" s="111" t="s">
        <v>179</v>
      </c>
      <c r="G47" s="355"/>
      <c r="H47" s="219" t="s">
        <v>550</v>
      </c>
      <c r="I47" s="48" t="s">
        <v>74</v>
      </c>
      <c r="J47" s="51"/>
      <c r="K47" s="7" t="s">
        <v>600</v>
      </c>
      <c r="L47" s="218" t="s">
        <v>589</v>
      </c>
      <c r="M47" s="216">
        <f>7/16</f>
        <v>0.4375</v>
      </c>
      <c r="N47" s="215" t="s">
        <v>601</v>
      </c>
      <c r="O47" s="44" t="s">
        <v>554</v>
      </c>
      <c r="P47" s="44" t="s">
        <v>77</v>
      </c>
      <c r="Q47" s="217">
        <v>44377</v>
      </c>
      <c r="R47" s="51"/>
    </row>
    <row r="48" spans="1:18" ht="63" customHeight="1" x14ac:dyDescent="0.2">
      <c r="A48" s="337">
        <v>4</v>
      </c>
      <c r="B48" s="356" t="s">
        <v>180</v>
      </c>
      <c r="C48" s="338" t="s">
        <v>181</v>
      </c>
      <c r="D48" s="103" t="s">
        <v>96</v>
      </c>
      <c r="E48" s="338" t="s">
        <v>182</v>
      </c>
      <c r="F48" s="103" t="s">
        <v>183</v>
      </c>
      <c r="G48" s="339" t="s">
        <v>184</v>
      </c>
      <c r="H48" s="102" t="s">
        <v>185</v>
      </c>
      <c r="I48" s="51"/>
      <c r="J48" s="7" t="s">
        <v>186</v>
      </c>
      <c r="K48" s="9" t="s">
        <v>146</v>
      </c>
      <c r="L48" s="73" t="s">
        <v>189</v>
      </c>
      <c r="M48" s="73"/>
      <c r="N48" s="73"/>
      <c r="O48" s="7" t="s">
        <v>190</v>
      </c>
      <c r="P48" s="107" t="s">
        <v>191</v>
      </c>
      <c r="Q48" s="74" t="s">
        <v>192</v>
      </c>
      <c r="R48" s="51"/>
    </row>
    <row r="49" spans="1:21" ht="24" customHeight="1" x14ac:dyDescent="0.2">
      <c r="A49" s="337"/>
      <c r="B49" s="356"/>
      <c r="C49" s="338"/>
      <c r="D49" s="103" t="s">
        <v>99</v>
      </c>
      <c r="E49" s="338"/>
      <c r="F49" s="103" t="s">
        <v>193</v>
      </c>
      <c r="G49" s="339"/>
      <c r="H49" s="102"/>
      <c r="I49" s="51"/>
      <c r="J49" s="51"/>
      <c r="K49" s="51"/>
      <c r="L49" s="51"/>
      <c r="M49" s="51"/>
      <c r="N49" s="51"/>
      <c r="O49" s="51"/>
      <c r="P49" s="51"/>
      <c r="Q49" s="54"/>
      <c r="R49" s="51"/>
    </row>
    <row r="50" spans="1:21" ht="50.25" customHeight="1" x14ac:dyDescent="0.2">
      <c r="A50" s="337"/>
      <c r="B50" s="356"/>
      <c r="C50" s="338"/>
      <c r="D50" s="103" t="s">
        <v>194</v>
      </c>
      <c r="E50" s="338"/>
      <c r="F50" s="103" t="s">
        <v>195</v>
      </c>
      <c r="G50" s="339"/>
      <c r="H50" s="102" t="s">
        <v>196</v>
      </c>
      <c r="I50" s="51"/>
      <c r="J50" s="51"/>
      <c r="K50" s="9" t="s">
        <v>197</v>
      </c>
      <c r="L50" s="73" t="s">
        <v>199</v>
      </c>
      <c r="M50" s="73"/>
      <c r="N50" s="73"/>
      <c r="O50" s="7" t="s">
        <v>200</v>
      </c>
      <c r="P50" s="107" t="s">
        <v>191</v>
      </c>
      <c r="Q50" s="74" t="s">
        <v>192</v>
      </c>
      <c r="R50" s="51"/>
    </row>
    <row r="51" spans="1:21" ht="24" customHeight="1" x14ac:dyDescent="0.2">
      <c r="A51" s="337"/>
      <c r="B51" s="356"/>
      <c r="C51" s="338"/>
      <c r="D51" s="103" t="s">
        <v>201</v>
      </c>
      <c r="E51" s="338"/>
      <c r="F51" s="103" t="s">
        <v>202</v>
      </c>
      <c r="G51" s="339"/>
      <c r="H51" s="102"/>
      <c r="I51" s="51"/>
      <c r="J51" s="51"/>
      <c r="K51" s="51"/>
      <c r="L51" s="51"/>
      <c r="M51" s="51"/>
      <c r="N51" s="51"/>
      <c r="O51" s="51"/>
      <c r="P51" s="51"/>
      <c r="Q51" s="54"/>
      <c r="R51" s="51"/>
    </row>
    <row r="52" spans="1:21" ht="61.5" customHeight="1" x14ac:dyDescent="0.2">
      <c r="A52" s="356">
        <v>5</v>
      </c>
      <c r="B52" s="336" t="s">
        <v>203</v>
      </c>
      <c r="C52" s="371" t="s">
        <v>204</v>
      </c>
      <c r="D52" s="103" t="s">
        <v>205</v>
      </c>
      <c r="E52" s="338" t="s">
        <v>206</v>
      </c>
      <c r="F52" s="327" t="s">
        <v>207</v>
      </c>
      <c r="G52" s="339" t="s">
        <v>208</v>
      </c>
      <c r="H52" s="76" t="s">
        <v>209</v>
      </c>
      <c r="I52" s="77"/>
      <c r="J52" s="77"/>
      <c r="K52" s="78" t="s">
        <v>210</v>
      </c>
      <c r="L52" s="80">
        <v>1</v>
      </c>
      <c r="M52" s="80"/>
      <c r="N52" s="80"/>
      <c r="O52" s="78" t="s">
        <v>213</v>
      </c>
      <c r="P52" s="107" t="s">
        <v>191</v>
      </c>
      <c r="Q52" s="82" t="s">
        <v>192</v>
      </c>
      <c r="R52" s="77"/>
    </row>
    <row r="53" spans="1:21" ht="61.5" customHeight="1" x14ac:dyDescent="0.2">
      <c r="A53" s="356"/>
      <c r="B53" s="336"/>
      <c r="C53" s="371"/>
      <c r="D53" s="103"/>
      <c r="E53" s="338"/>
      <c r="F53" s="328"/>
      <c r="G53" s="339"/>
      <c r="H53" s="84" t="s">
        <v>214</v>
      </c>
      <c r="I53" s="48" t="s">
        <v>74</v>
      </c>
      <c r="J53" s="53"/>
      <c r="K53" s="43" t="s">
        <v>215</v>
      </c>
      <c r="L53" s="44" t="s">
        <v>218</v>
      </c>
      <c r="M53" s="44"/>
      <c r="N53" s="44"/>
      <c r="O53" s="44" t="s">
        <v>219</v>
      </c>
      <c r="P53" s="48" t="s">
        <v>77</v>
      </c>
      <c r="Q53" s="54"/>
      <c r="R53" s="51"/>
    </row>
    <row r="54" spans="1:21" ht="24" customHeight="1" x14ac:dyDescent="0.2">
      <c r="A54" s="356"/>
      <c r="B54" s="336"/>
      <c r="C54" s="371"/>
      <c r="D54" s="103" t="s">
        <v>220</v>
      </c>
      <c r="E54" s="338"/>
      <c r="F54" s="338" t="s">
        <v>221</v>
      </c>
      <c r="G54" s="339"/>
      <c r="H54" s="102" t="s">
        <v>222</v>
      </c>
      <c r="I54" s="107" t="s">
        <v>74</v>
      </c>
      <c r="J54" s="51"/>
      <c r="K54" s="9" t="s">
        <v>223</v>
      </c>
      <c r="L54" s="104" t="s">
        <v>226</v>
      </c>
      <c r="M54" s="104"/>
      <c r="N54" s="104"/>
      <c r="O54" s="9" t="s">
        <v>227</v>
      </c>
      <c r="P54" s="51" t="s">
        <v>77</v>
      </c>
      <c r="Q54" s="54"/>
      <c r="R54" s="51"/>
    </row>
    <row r="55" spans="1:21" ht="24" customHeight="1" x14ac:dyDescent="0.2">
      <c r="A55" s="356"/>
      <c r="B55" s="336"/>
      <c r="C55" s="371"/>
      <c r="D55" s="103" t="s">
        <v>134</v>
      </c>
      <c r="E55" s="338"/>
      <c r="F55" s="338"/>
      <c r="G55" s="339"/>
      <c r="H55" s="102" t="s">
        <v>214</v>
      </c>
      <c r="I55" s="107" t="s">
        <v>74</v>
      </c>
      <c r="J55" s="51"/>
      <c r="K55" s="9" t="s">
        <v>215</v>
      </c>
      <c r="L55" s="104" t="s">
        <v>218</v>
      </c>
      <c r="M55" s="104"/>
      <c r="N55" s="104"/>
      <c r="O55" s="104" t="s">
        <v>219</v>
      </c>
      <c r="P55" s="107" t="s">
        <v>77</v>
      </c>
      <c r="Q55" s="54"/>
      <c r="R55" s="51"/>
    </row>
    <row r="56" spans="1:21" ht="24" customHeight="1" x14ac:dyDescent="0.2">
      <c r="A56" s="356"/>
      <c r="B56" s="336"/>
      <c r="C56" s="371"/>
      <c r="D56" s="103" t="s">
        <v>229</v>
      </c>
      <c r="E56" s="338"/>
      <c r="F56" s="338" t="s">
        <v>230</v>
      </c>
      <c r="G56" s="339"/>
      <c r="H56" s="102" t="s">
        <v>231</v>
      </c>
      <c r="I56" s="51"/>
      <c r="J56" s="107"/>
      <c r="K56" s="106"/>
      <c r="L56" s="104"/>
      <c r="M56" s="104"/>
      <c r="N56" s="104"/>
      <c r="O56" s="104"/>
      <c r="P56" s="107"/>
      <c r="Q56" s="54"/>
      <c r="R56" s="51"/>
    </row>
    <row r="57" spans="1:21" ht="24" customHeight="1" x14ac:dyDescent="0.2">
      <c r="A57" s="356"/>
      <c r="B57" s="336"/>
      <c r="C57" s="371"/>
      <c r="D57" s="103" t="s">
        <v>106</v>
      </c>
      <c r="E57" s="338"/>
      <c r="F57" s="338"/>
      <c r="G57" s="339"/>
      <c r="H57" s="76"/>
      <c r="I57" s="77"/>
      <c r="J57" s="77"/>
      <c r="K57" s="77"/>
      <c r="L57" s="77"/>
      <c r="M57" s="77"/>
      <c r="N57" s="77"/>
      <c r="O57" s="77"/>
      <c r="P57" s="77"/>
      <c r="Q57" s="85"/>
      <c r="R57" s="77"/>
    </row>
    <row r="58" spans="1:21" ht="24" customHeight="1" x14ac:dyDescent="0.2">
      <c r="A58" s="356"/>
      <c r="B58" s="336"/>
      <c r="C58" s="371"/>
      <c r="D58" s="103" t="s">
        <v>232</v>
      </c>
      <c r="E58" s="338"/>
      <c r="F58" s="338" t="s">
        <v>230</v>
      </c>
      <c r="G58" s="339"/>
      <c r="H58" s="76"/>
      <c r="I58" s="77"/>
      <c r="J58" s="77"/>
      <c r="K58" s="77"/>
      <c r="L58" s="77"/>
      <c r="M58" s="77"/>
      <c r="N58" s="77"/>
      <c r="O58" s="77"/>
      <c r="P58" s="77"/>
      <c r="Q58" s="85"/>
      <c r="R58" s="77"/>
    </row>
    <row r="59" spans="1:21" ht="24" customHeight="1" x14ac:dyDescent="0.2">
      <c r="A59" s="356"/>
      <c r="B59" s="336"/>
      <c r="C59" s="371"/>
      <c r="D59" s="103" t="s">
        <v>233</v>
      </c>
      <c r="E59" s="338"/>
      <c r="F59" s="338"/>
      <c r="G59" s="339"/>
      <c r="H59" s="76"/>
      <c r="I59" s="77"/>
      <c r="J59" s="77"/>
      <c r="K59" s="77"/>
      <c r="L59" s="77"/>
      <c r="M59" s="77"/>
      <c r="N59" s="77"/>
      <c r="O59" s="77"/>
      <c r="P59" s="77"/>
      <c r="Q59" s="85"/>
      <c r="R59" s="77"/>
    </row>
    <row r="60" spans="1:21" ht="24" customHeight="1" x14ac:dyDescent="0.2">
      <c r="A60" s="356"/>
      <c r="B60" s="336"/>
      <c r="C60" s="371"/>
      <c r="D60" s="103" t="s">
        <v>234</v>
      </c>
      <c r="E60" s="338"/>
      <c r="F60" s="338" t="s">
        <v>235</v>
      </c>
      <c r="G60" s="339"/>
      <c r="H60" s="102" t="s">
        <v>236</v>
      </c>
      <c r="I60" s="107" t="s">
        <v>74</v>
      </c>
      <c r="J60" s="51"/>
      <c r="K60" s="9" t="s">
        <v>237</v>
      </c>
      <c r="L60" s="104" t="s">
        <v>240</v>
      </c>
      <c r="M60" s="104"/>
      <c r="N60" s="104"/>
      <c r="O60" s="51"/>
      <c r="P60" s="107" t="s">
        <v>95</v>
      </c>
      <c r="Q60" s="54"/>
      <c r="R60" s="51"/>
    </row>
    <row r="61" spans="1:21" ht="24" customHeight="1" x14ac:dyDescent="0.2">
      <c r="A61" s="356"/>
      <c r="B61" s="336"/>
      <c r="C61" s="371"/>
      <c r="D61" s="103" t="s">
        <v>241</v>
      </c>
      <c r="E61" s="338"/>
      <c r="F61" s="338"/>
      <c r="G61" s="339"/>
      <c r="H61" s="84" t="s">
        <v>242</v>
      </c>
      <c r="I61" s="48" t="s">
        <v>74</v>
      </c>
      <c r="J61" s="53"/>
      <c r="K61" s="10" t="s">
        <v>243</v>
      </c>
      <c r="L61" s="44" t="s">
        <v>244</v>
      </c>
      <c r="M61" s="44"/>
      <c r="N61" s="44"/>
      <c r="O61" s="44" t="s">
        <v>245</v>
      </c>
      <c r="P61" s="48" t="s">
        <v>77</v>
      </c>
      <c r="Q61" s="54"/>
      <c r="R61" s="51"/>
    </row>
    <row r="62" spans="1:21" ht="24" customHeight="1" x14ac:dyDescent="0.2">
      <c r="A62" s="356"/>
      <c r="B62" s="336"/>
      <c r="C62" s="371"/>
      <c r="D62" s="103" t="s">
        <v>246</v>
      </c>
      <c r="E62" s="338"/>
      <c r="F62" s="338" t="s">
        <v>247</v>
      </c>
      <c r="G62" s="339"/>
      <c r="H62" s="76"/>
      <c r="I62" s="77"/>
      <c r="J62" s="77"/>
      <c r="K62" s="77"/>
      <c r="L62" s="77"/>
      <c r="M62" s="77"/>
      <c r="N62" s="77"/>
      <c r="O62" s="77"/>
      <c r="P62" s="77"/>
      <c r="Q62" s="85"/>
      <c r="R62" s="77"/>
    </row>
    <row r="63" spans="1:21" ht="24" customHeight="1" x14ac:dyDescent="0.2">
      <c r="A63" s="356"/>
      <c r="B63" s="336"/>
      <c r="C63" s="371"/>
      <c r="D63" s="103" t="s">
        <v>248</v>
      </c>
      <c r="E63" s="338"/>
      <c r="F63" s="338"/>
      <c r="G63" s="339"/>
      <c r="H63" s="76"/>
      <c r="I63" s="77"/>
      <c r="J63" s="77"/>
      <c r="K63" s="77"/>
      <c r="L63" s="77"/>
      <c r="M63" s="77"/>
      <c r="N63" s="77"/>
      <c r="O63" s="77"/>
      <c r="P63" s="77"/>
      <c r="Q63" s="85"/>
      <c r="R63" s="77"/>
    </row>
    <row r="64" spans="1:21" ht="24" customHeight="1" x14ac:dyDescent="0.2">
      <c r="A64" s="337">
        <v>6</v>
      </c>
      <c r="B64" s="356" t="s">
        <v>249</v>
      </c>
      <c r="C64" s="338" t="s">
        <v>250</v>
      </c>
      <c r="D64" s="338" t="s">
        <v>229</v>
      </c>
      <c r="E64" s="352" t="s">
        <v>251</v>
      </c>
      <c r="F64" s="103" t="s">
        <v>252</v>
      </c>
      <c r="G64" s="339" t="s">
        <v>253</v>
      </c>
      <c r="H64" s="279" t="s">
        <v>698</v>
      </c>
      <c r="I64" s="280"/>
      <c r="J64" s="281" t="s">
        <v>74</v>
      </c>
      <c r="K64" s="282" t="s">
        <v>699</v>
      </c>
      <c r="L64" s="280" t="s">
        <v>700</v>
      </c>
      <c r="M64" s="280" t="s">
        <v>76</v>
      </c>
      <c r="N64" s="283" t="s">
        <v>701</v>
      </c>
      <c r="O64" s="282" t="s">
        <v>702</v>
      </c>
      <c r="P64" s="282" t="s">
        <v>703</v>
      </c>
      <c r="Q64" s="280" t="s">
        <v>77</v>
      </c>
      <c r="R64" s="284">
        <v>44562</v>
      </c>
      <c r="S64" s="284">
        <v>44926</v>
      </c>
      <c r="T64" s="285" t="s">
        <v>263</v>
      </c>
      <c r="U64" s="286"/>
    </row>
    <row r="65" spans="1:21" ht="24" customHeight="1" x14ac:dyDescent="0.2">
      <c r="A65" s="337"/>
      <c r="B65" s="356"/>
      <c r="C65" s="338"/>
      <c r="D65" s="338"/>
      <c r="E65" s="352"/>
      <c r="F65" s="103" t="s">
        <v>254</v>
      </c>
      <c r="G65" s="339"/>
      <c r="H65" s="287" t="s">
        <v>704</v>
      </c>
      <c r="I65" s="280" t="s">
        <v>649</v>
      </c>
      <c r="J65" s="288"/>
      <c r="K65" s="282" t="s">
        <v>705</v>
      </c>
      <c r="L65" s="280" t="s">
        <v>706</v>
      </c>
      <c r="M65" s="280" t="s">
        <v>76</v>
      </c>
      <c r="N65" s="382" t="s">
        <v>725</v>
      </c>
      <c r="O65" s="282" t="s">
        <v>707</v>
      </c>
      <c r="P65" s="282" t="s">
        <v>708</v>
      </c>
      <c r="Q65" s="280" t="s">
        <v>77</v>
      </c>
      <c r="R65" s="284">
        <v>44562</v>
      </c>
      <c r="S65" s="284">
        <v>44926</v>
      </c>
      <c r="T65" s="285"/>
      <c r="U65" s="285"/>
    </row>
    <row r="66" spans="1:21" ht="24" customHeight="1" x14ac:dyDescent="0.2">
      <c r="A66" s="337"/>
      <c r="B66" s="356"/>
      <c r="C66" s="338"/>
      <c r="D66" s="338" t="s">
        <v>90</v>
      </c>
      <c r="E66" s="352"/>
      <c r="F66" s="103" t="s">
        <v>255</v>
      </c>
      <c r="G66" s="339"/>
      <c r="H66" s="9" t="s">
        <v>709</v>
      </c>
      <c r="I66" s="289" t="s">
        <v>74</v>
      </c>
      <c r="J66" s="290" t="s">
        <v>375</v>
      </c>
      <c r="K66" s="291" t="s">
        <v>710</v>
      </c>
      <c r="L66" s="291" t="s">
        <v>711</v>
      </c>
      <c r="M66" s="289" t="s">
        <v>76</v>
      </c>
      <c r="N66" s="291" t="s">
        <v>569</v>
      </c>
      <c r="O66" s="291" t="s">
        <v>712</v>
      </c>
      <c r="P66" s="291" t="s">
        <v>94</v>
      </c>
      <c r="Q66" s="289" t="s">
        <v>79</v>
      </c>
      <c r="R66" s="284">
        <v>44562</v>
      </c>
      <c r="S66" s="284">
        <v>44926</v>
      </c>
      <c r="T66" s="292" t="s">
        <v>713</v>
      </c>
      <c r="U66" s="51"/>
    </row>
    <row r="67" spans="1:21" ht="24" customHeight="1" x14ac:dyDescent="0.2">
      <c r="A67" s="337"/>
      <c r="B67" s="356"/>
      <c r="C67" s="338"/>
      <c r="D67" s="338"/>
      <c r="E67" s="352"/>
      <c r="F67" s="103" t="s">
        <v>256</v>
      </c>
      <c r="G67" s="339"/>
      <c r="H67" s="102"/>
      <c r="I67" s="51"/>
      <c r="J67" s="51"/>
      <c r="K67" s="51"/>
      <c r="L67" s="51"/>
      <c r="M67" s="51"/>
      <c r="N67" s="51"/>
      <c r="O67" s="51"/>
      <c r="P67" s="51"/>
      <c r="Q67" s="54"/>
      <c r="R67" s="51"/>
    </row>
    <row r="68" spans="1:21" ht="24" customHeight="1" x14ac:dyDescent="0.2">
      <c r="A68" s="337"/>
      <c r="B68" s="356"/>
      <c r="C68" s="338"/>
      <c r="D68" s="338" t="s">
        <v>144</v>
      </c>
      <c r="E68" s="352"/>
      <c r="F68" s="103" t="s">
        <v>257</v>
      </c>
      <c r="G68" s="339"/>
      <c r="H68" s="102"/>
      <c r="I68" s="51"/>
      <c r="J68" s="51"/>
      <c r="K68" s="51"/>
      <c r="L68" s="51"/>
      <c r="M68" s="51"/>
      <c r="N68" s="51"/>
      <c r="O68" s="51"/>
      <c r="P68" s="51"/>
      <c r="Q68" s="54"/>
      <c r="R68" s="51"/>
    </row>
    <row r="69" spans="1:21" ht="24" customHeight="1" x14ac:dyDescent="0.2">
      <c r="A69" s="337"/>
      <c r="B69" s="356"/>
      <c r="C69" s="338"/>
      <c r="D69" s="338"/>
      <c r="E69" s="352"/>
      <c r="F69" s="103"/>
      <c r="G69" s="339"/>
      <c r="H69" s="84" t="s">
        <v>258</v>
      </c>
      <c r="I69" s="48" t="s">
        <v>74</v>
      </c>
      <c r="J69" s="53"/>
      <c r="K69" s="43" t="s">
        <v>259</v>
      </c>
      <c r="L69" s="44" t="s">
        <v>262</v>
      </c>
      <c r="M69" s="44"/>
      <c r="N69" s="44"/>
      <c r="O69" s="44" t="s">
        <v>94</v>
      </c>
      <c r="P69" s="44" t="s">
        <v>115</v>
      </c>
      <c r="Q69" s="54" t="s">
        <v>263</v>
      </c>
      <c r="R69" s="51"/>
    </row>
    <row r="70" spans="1:21" ht="87.75" customHeight="1" x14ac:dyDescent="0.2">
      <c r="A70" s="337"/>
      <c r="B70" s="356"/>
      <c r="C70" s="338"/>
      <c r="D70" s="338"/>
      <c r="E70" s="352"/>
      <c r="F70" s="103" t="s">
        <v>264</v>
      </c>
      <c r="G70" s="339"/>
      <c r="H70" s="102" t="s">
        <v>265</v>
      </c>
      <c r="I70" s="107" t="s">
        <v>74</v>
      </c>
      <c r="J70" s="51"/>
      <c r="K70" s="7" t="s">
        <v>266</v>
      </c>
      <c r="L70" s="86">
        <v>4</v>
      </c>
      <c r="M70" s="86"/>
      <c r="N70" s="86"/>
      <c r="O70" s="104" t="s">
        <v>268</v>
      </c>
      <c r="P70" s="7" t="s">
        <v>269</v>
      </c>
      <c r="Q70" s="87">
        <v>44561</v>
      </c>
      <c r="R70" s="51"/>
    </row>
    <row r="71" spans="1:21" ht="85.5" customHeight="1" x14ac:dyDescent="0.2">
      <c r="A71" s="337"/>
      <c r="B71" s="356"/>
      <c r="C71" s="338"/>
      <c r="D71" s="338" t="s">
        <v>134</v>
      </c>
      <c r="E71" s="352"/>
      <c r="F71" s="103" t="s">
        <v>271</v>
      </c>
      <c r="G71" s="339"/>
      <c r="H71" s="353" t="s">
        <v>36</v>
      </c>
      <c r="I71" s="321" t="s">
        <v>74</v>
      </c>
      <c r="J71" s="364"/>
      <c r="K71" s="361" t="s">
        <v>272</v>
      </c>
      <c r="L71" s="372">
        <v>0.25</v>
      </c>
      <c r="M71" s="99"/>
      <c r="N71" s="99"/>
      <c r="O71" s="353" t="s">
        <v>273</v>
      </c>
      <c r="P71" s="366" t="s">
        <v>274</v>
      </c>
      <c r="Q71" s="378">
        <v>44377</v>
      </c>
      <c r="R71" s="372"/>
    </row>
    <row r="72" spans="1:21" ht="24" customHeight="1" x14ac:dyDescent="0.2">
      <c r="A72" s="337"/>
      <c r="B72" s="356"/>
      <c r="C72" s="338"/>
      <c r="D72" s="338"/>
      <c r="E72" s="352"/>
      <c r="F72" s="108" t="s">
        <v>275</v>
      </c>
      <c r="G72" s="339"/>
      <c r="H72" s="355"/>
      <c r="I72" s="323"/>
      <c r="J72" s="365"/>
      <c r="K72" s="363"/>
      <c r="L72" s="323"/>
      <c r="M72" s="100"/>
      <c r="N72" s="100"/>
      <c r="O72" s="355"/>
      <c r="P72" s="367"/>
      <c r="Q72" s="323"/>
      <c r="R72" s="323"/>
    </row>
    <row r="73" spans="1:21" ht="24" customHeight="1" x14ac:dyDescent="0.2">
      <c r="A73" s="337"/>
      <c r="B73" s="356"/>
      <c r="C73" s="338"/>
      <c r="D73" s="103" t="s">
        <v>106</v>
      </c>
      <c r="E73" s="352"/>
      <c r="F73" s="103" t="s">
        <v>276</v>
      </c>
      <c r="G73" s="339"/>
      <c r="H73" s="84"/>
      <c r="I73" s="48"/>
      <c r="J73" s="53"/>
      <c r="K73" s="43"/>
      <c r="L73" s="44"/>
      <c r="M73" s="44"/>
      <c r="N73" s="44"/>
      <c r="O73" s="44"/>
      <c r="P73" s="44"/>
      <c r="Q73" s="54"/>
      <c r="R73" s="51"/>
    </row>
    <row r="74" spans="1:21" ht="24" customHeight="1" x14ac:dyDescent="0.2">
      <c r="A74" s="337"/>
      <c r="B74" s="356"/>
      <c r="C74" s="338"/>
      <c r="D74" s="338" t="s">
        <v>277</v>
      </c>
      <c r="E74" s="352"/>
      <c r="F74" s="103" t="s">
        <v>278</v>
      </c>
      <c r="G74" s="339"/>
      <c r="H74" s="102"/>
      <c r="I74" s="51"/>
      <c r="J74" s="51"/>
      <c r="K74" s="51"/>
      <c r="L74" s="51"/>
      <c r="M74" s="51"/>
      <c r="N74" s="51"/>
      <c r="O74" s="51"/>
      <c r="P74" s="51"/>
      <c r="Q74" s="54"/>
      <c r="R74" s="51"/>
    </row>
    <row r="75" spans="1:21" ht="24" customHeight="1" x14ac:dyDescent="0.2">
      <c r="A75" s="337"/>
      <c r="B75" s="356"/>
      <c r="C75" s="338"/>
      <c r="D75" s="338"/>
      <c r="E75" s="352"/>
      <c r="F75" s="103" t="s">
        <v>279</v>
      </c>
      <c r="G75" s="339"/>
      <c r="H75" s="102"/>
      <c r="I75" s="51"/>
      <c r="J75" s="51"/>
      <c r="K75" s="51"/>
      <c r="L75" s="51"/>
      <c r="M75" s="51"/>
      <c r="N75" s="51"/>
      <c r="O75" s="51"/>
      <c r="P75" s="51"/>
      <c r="Q75" s="54"/>
      <c r="R75" s="51"/>
    </row>
    <row r="76" spans="1:21" ht="24" customHeight="1" x14ac:dyDescent="0.2">
      <c r="A76" s="337">
        <v>7</v>
      </c>
      <c r="B76" s="356" t="s">
        <v>280</v>
      </c>
      <c r="C76" s="338" t="s">
        <v>281</v>
      </c>
      <c r="D76" s="318" t="s">
        <v>282</v>
      </c>
      <c r="E76" s="352" t="s">
        <v>283</v>
      </c>
      <c r="F76" s="106" t="s">
        <v>284</v>
      </c>
      <c r="G76" s="339" t="s">
        <v>285</v>
      </c>
      <c r="H76" s="42" t="s">
        <v>38</v>
      </c>
      <c r="I76" s="53"/>
      <c r="J76" s="48" t="s">
        <v>74</v>
      </c>
      <c r="K76" s="43" t="s">
        <v>286</v>
      </c>
      <c r="L76" s="44" t="s">
        <v>288</v>
      </c>
      <c r="M76" s="44"/>
      <c r="N76" s="44"/>
      <c r="O76" s="44" t="s">
        <v>289</v>
      </c>
      <c r="P76" s="44" t="s">
        <v>191</v>
      </c>
      <c r="Q76" s="54"/>
      <c r="R76" s="51"/>
    </row>
    <row r="77" spans="1:21" ht="38.25" x14ac:dyDescent="0.2">
      <c r="A77" s="337"/>
      <c r="B77" s="356"/>
      <c r="C77" s="338"/>
      <c r="D77" s="319"/>
      <c r="E77" s="352"/>
      <c r="F77" s="361" t="s">
        <v>290</v>
      </c>
      <c r="G77" s="339"/>
      <c r="H77" s="204" t="s">
        <v>563</v>
      </c>
      <c r="I77" s="53"/>
      <c r="J77" s="53"/>
      <c r="K77" s="43" t="s">
        <v>572</v>
      </c>
      <c r="L77" s="203" t="s">
        <v>573</v>
      </c>
      <c r="M77" s="48">
        <v>13</v>
      </c>
      <c r="N77" s="205" t="s">
        <v>574</v>
      </c>
      <c r="O77" s="43" t="s">
        <v>575</v>
      </c>
      <c r="P77" s="48" t="s">
        <v>79</v>
      </c>
      <c r="Q77" s="206">
        <v>44377</v>
      </c>
      <c r="R77" s="43" t="s">
        <v>577</v>
      </c>
    </row>
    <row r="78" spans="1:21" ht="105" x14ac:dyDescent="0.2">
      <c r="A78" s="337"/>
      <c r="B78" s="356"/>
      <c r="C78" s="338"/>
      <c r="D78" s="320"/>
      <c r="E78" s="352"/>
      <c r="F78" s="362"/>
      <c r="G78" s="370"/>
      <c r="H78" s="84" t="s">
        <v>566</v>
      </c>
      <c r="I78" s="53"/>
      <c r="J78" s="53"/>
      <c r="K78" s="43" t="s">
        <v>567</v>
      </c>
      <c r="L78" s="207">
        <v>0.95</v>
      </c>
      <c r="M78" s="208">
        <f>11/22</f>
        <v>0.5</v>
      </c>
      <c r="N78" s="209" t="s">
        <v>576</v>
      </c>
      <c r="O78" s="43" t="s">
        <v>570</v>
      </c>
      <c r="P78" s="48" t="s">
        <v>79</v>
      </c>
      <c r="Q78" s="206">
        <v>44377</v>
      </c>
      <c r="R78" s="43" t="s">
        <v>577</v>
      </c>
    </row>
    <row r="79" spans="1:21" ht="19.5" customHeight="1" x14ac:dyDescent="0.2">
      <c r="A79" s="337"/>
      <c r="B79" s="356"/>
      <c r="C79" s="338"/>
      <c r="D79" s="210" t="s">
        <v>134</v>
      </c>
      <c r="E79" s="352"/>
      <c r="F79" s="362"/>
      <c r="G79" s="370"/>
      <c r="H79" s="84"/>
      <c r="I79" s="53"/>
      <c r="J79" s="53"/>
      <c r="K79" s="43"/>
      <c r="L79" s="207"/>
      <c r="M79" s="208"/>
      <c r="N79" s="209"/>
      <c r="O79" s="43"/>
      <c r="P79" s="48"/>
      <c r="Q79" s="206"/>
      <c r="R79" s="43"/>
    </row>
    <row r="80" spans="1:21" ht="24" customHeight="1" x14ac:dyDescent="0.2">
      <c r="A80" s="337"/>
      <c r="B80" s="356"/>
      <c r="C80" s="338"/>
      <c r="D80" s="103" t="s">
        <v>106</v>
      </c>
      <c r="E80" s="352"/>
      <c r="F80" s="363"/>
      <c r="G80" s="370"/>
      <c r="H80" s="84" t="s">
        <v>293</v>
      </c>
      <c r="I80" s="48" t="s">
        <v>74</v>
      </c>
      <c r="J80" s="53"/>
      <c r="K80" s="43" t="s">
        <v>294</v>
      </c>
      <c r="L80" s="44" t="s">
        <v>296</v>
      </c>
      <c r="M80" s="44"/>
      <c r="N80" s="44"/>
      <c r="O80" s="44" t="s">
        <v>297</v>
      </c>
      <c r="P80" s="48" t="s">
        <v>79</v>
      </c>
      <c r="Q80" s="54"/>
      <c r="R80" s="51"/>
    </row>
    <row r="81" spans="1:18" ht="24" customHeight="1" x14ac:dyDescent="0.2">
      <c r="A81" s="337"/>
      <c r="B81" s="356"/>
      <c r="C81" s="338"/>
      <c r="D81" s="103" t="s">
        <v>229</v>
      </c>
      <c r="E81" s="352"/>
      <c r="F81" s="338" t="s">
        <v>298</v>
      </c>
      <c r="G81" s="370"/>
      <c r="H81" s="84" t="s">
        <v>299</v>
      </c>
      <c r="I81" s="48" t="s">
        <v>74</v>
      </c>
      <c r="J81" s="53"/>
      <c r="K81" s="84" t="s">
        <v>300</v>
      </c>
      <c r="L81" s="48" t="s">
        <v>301</v>
      </c>
      <c r="M81" s="48"/>
      <c r="N81" s="48"/>
      <c r="O81" s="44" t="s">
        <v>302</v>
      </c>
      <c r="P81" s="48" t="s">
        <v>79</v>
      </c>
      <c r="Q81" s="54"/>
      <c r="R81" s="51"/>
    </row>
    <row r="82" spans="1:18" ht="24" customHeight="1" x14ac:dyDescent="0.2">
      <c r="A82" s="337"/>
      <c r="B82" s="356"/>
      <c r="C82" s="338"/>
      <c r="D82" s="103" t="s">
        <v>220</v>
      </c>
      <c r="E82" s="352"/>
      <c r="F82" s="338"/>
      <c r="G82" s="370"/>
      <c r="H82" s="90" t="s">
        <v>303</v>
      </c>
      <c r="I82" s="48" t="s">
        <v>74</v>
      </c>
      <c r="J82" s="53"/>
      <c r="K82" s="71" t="s">
        <v>304</v>
      </c>
      <c r="L82" s="48" t="s">
        <v>305</v>
      </c>
      <c r="M82" s="48"/>
      <c r="N82" s="48"/>
      <c r="O82" s="44" t="s">
        <v>306</v>
      </c>
      <c r="P82" s="48" t="s">
        <v>79</v>
      </c>
      <c r="Q82" s="54"/>
      <c r="R82" s="51"/>
    </row>
    <row r="83" spans="1:18" ht="24" customHeight="1" x14ac:dyDescent="0.2">
      <c r="A83" s="337"/>
      <c r="B83" s="356"/>
      <c r="C83" s="338"/>
      <c r="D83" s="103" t="s">
        <v>307</v>
      </c>
      <c r="E83" s="352"/>
      <c r="F83" s="338" t="s">
        <v>308</v>
      </c>
      <c r="G83" s="370"/>
      <c r="H83" s="91" t="s">
        <v>309</v>
      </c>
      <c r="I83" s="92" t="s">
        <v>74</v>
      </c>
      <c r="J83" s="93"/>
      <c r="K83" s="94" t="s">
        <v>310</v>
      </c>
      <c r="L83" s="95" t="s">
        <v>312</v>
      </c>
      <c r="M83" s="273">
        <v>0.25</v>
      </c>
      <c r="N83" s="94" t="s">
        <v>696</v>
      </c>
      <c r="O83" s="95" t="s">
        <v>313</v>
      </c>
      <c r="P83" s="96" t="s">
        <v>79</v>
      </c>
      <c r="Q83" s="251">
        <v>44377</v>
      </c>
      <c r="R83" s="51"/>
    </row>
    <row r="84" spans="1:18" ht="24" customHeight="1" x14ac:dyDescent="0.2">
      <c r="A84" s="337"/>
      <c r="B84" s="356"/>
      <c r="C84" s="338"/>
      <c r="D84" s="103" t="s">
        <v>314</v>
      </c>
      <c r="E84" s="352"/>
      <c r="F84" s="338"/>
      <c r="G84" s="370"/>
      <c r="H84" s="49" t="s">
        <v>315</v>
      </c>
      <c r="I84" s="48" t="s">
        <v>74</v>
      </c>
      <c r="J84" s="53"/>
      <c r="K84" s="43" t="s">
        <v>316</v>
      </c>
      <c r="L84" s="44" t="s">
        <v>317</v>
      </c>
      <c r="M84" s="44"/>
      <c r="N84" s="94" t="s">
        <v>694</v>
      </c>
      <c r="O84" s="44" t="s">
        <v>318</v>
      </c>
      <c r="P84" s="48" t="s">
        <v>79</v>
      </c>
      <c r="Q84" s="69">
        <v>44377</v>
      </c>
      <c r="R84" s="7" t="s">
        <v>697</v>
      </c>
    </row>
  </sheetData>
  <mergeCells count="89">
    <mergeCell ref="R71:R72"/>
    <mergeCell ref="D74:D75"/>
    <mergeCell ref="A76:A84"/>
    <mergeCell ref="B76:B84"/>
    <mergeCell ref="C76:C84"/>
    <mergeCell ref="E76:E84"/>
    <mergeCell ref="G76:G84"/>
    <mergeCell ref="F81:F82"/>
    <mergeCell ref="F83:F84"/>
    <mergeCell ref="J71:J72"/>
    <mergeCell ref="K71:K72"/>
    <mergeCell ref="L71:L72"/>
    <mergeCell ref="O71:O72"/>
    <mergeCell ref="P71:P72"/>
    <mergeCell ref="Q71:Q72"/>
    <mergeCell ref="A64:A75"/>
    <mergeCell ref="B64:B75"/>
    <mergeCell ref="C64:C75"/>
    <mergeCell ref="D64:D65"/>
    <mergeCell ref="E64:E75"/>
    <mergeCell ref="D66:D67"/>
    <mergeCell ref="D68:D70"/>
    <mergeCell ref="D71:D72"/>
    <mergeCell ref="G52:G63"/>
    <mergeCell ref="F54:F55"/>
    <mergeCell ref="F56:F57"/>
    <mergeCell ref="F58:F59"/>
    <mergeCell ref="I71:I72"/>
    <mergeCell ref="F60:F61"/>
    <mergeCell ref="F62:F63"/>
    <mergeCell ref="G64:G75"/>
    <mergeCell ref="H71:H72"/>
    <mergeCell ref="A52:A63"/>
    <mergeCell ref="B52:B63"/>
    <mergeCell ref="C52:C63"/>
    <mergeCell ref="E52:E63"/>
    <mergeCell ref="F52:F53"/>
    <mergeCell ref="A48:A51"/>
    <mergeCell ref="B48:B51"/>
    <mergeCell ref="C48:C51"/>
    <mergeCell ref="E48:E51"/>
    <mergeCell ref="G48:G51"/>
    <mergeCell ref="H14:H17"/>
    <mergeCell ref="I14:I17"/>
    <mergeCell ref="J14:J17"/>
    <mergeCell ref="A27:A47"/>
    <mergeCell ref="B27:B47"/>
    <mergeCell ref="C27:C47"/>
    <mergeCell ref="D27:D29"/>
    <mergeCell ref="E27:E47"/>
    <mergeCell ref="F27:F30"/>
    <mergeCell ref="G27:G47"/>
    <mergeCell ref="F32:F40"/>
    <mergeCell ref="F41:F42"/>
    <mergeCell ref="F43:F46"/>
    <mergeCell ref="F14:F15"/>
    <mergeCell ref="G14:G26"/>
    <mergeCell ref="F8:F9"/>
    <mergeCell ref="A14:A26"/>
    <mergeCell ref="B14:B26"/>
    <mergeCell ref="C14:C26"/>
    <mergeCell ref="D14:D15"/>
    <mergeCell ref="E14:E26"/>
    <mergeCell ref="A8:A13"/>
    <mergeCell ref="B8:B13"/>
    <mergeCell ref="C8:C13"/>
    <mergeCell ref="D8:D9"/>
    <mergeCell ref="E8:E13"/>
    <mergeCell ref="A6:A7"/>
    <mergeCell ref="B6:B7"/>
    <mergeCell ref="C6:C7"/>
    <mergeCell ref="D6:D7"/>
    <mergeCell ref="E6:E7"/>
    <mergeCell ref="D76:D78"/>
    <mergeCell ref="F77:F80"/>
    <mergeCell ref="B1:R1"/>
    <mergeCell ref="B2:R2"/>
    <mergeCell ref="B3:R3"/>
    <mergeCell ref="B4:C4"/>
    <mergeCell ref="B5:G5"/>
    <mergeCell ref="J5:Q5"/>
    <mergeCell ref="L6:R6"/>
    <mergeCell ref="F6:F7"/>
    <mergeCell ref="G6:G7"/>
    <mergeCell ref="H6:H7"/>
    <mergeCell ref="I6:I7"/>
    <mergeCell ref="J6:J7"/>
    <mergeCell ref="K6:K7"/>
    <mergeCell ref="G8:G13"/>
  </mergeCells>
  <hyperlinks>
    <hyperlink ref="N77" r:id="rId1" display="ADQUISICIÒN DE BYS\PLAN ANUAL DE ADQUISICIONES Y GESTION CONTRACTUAL\seguimiento ejecución contractual.xlsx"/>
    <hyperlink ref="N8" r:id="rId2"/>
    <hyperlink ref="N10" r:id="rId3" display="GESTION TECNOLÒGICA\EVIDENCIAS\SEGUNDO TRIMESTRE 2021\Inventario de Salas de Audiencias\INVENTARIO DE SALAS DE AUDIENCIA MUNICIPIO LA GUAJIRA.xlsx"/>
    <hyperlink ref="N11" r:id="rId4"/>
    <hyperlink ref="N12" r:id="rId5"/>
    <hyperlink ref="N13" r:id="rId6"/>
    <hyperlink ref="N9" r:id="rId7"/>
    <hyperlink ref="N14" r:id="rId8"/>
    <hyperlink ref="N15" r:id="rId9"/>
    <hyperlink ref="N18" r:id="rId10"/>
    <hyperlink ref="N21" r:id="rId11"/>
    <hyperlink ref="R17" r:id="rId12" location="FormId=mLosYviA80GN9Y65mQFZiz0A4_luK_xLuL5FOJBAHBJURTZTQkU2SFBTTVVFSk4xMk85UERDSEoxVi4u   "/>
    <hyperlink ref="S18" r:id="rId13" location="Analysis=true&amp;FormId=mLosYviA80GN9Y65mQFZiz0A4_luK_xLuL5FOJBAHBJURDUzSUE0VE1VRTZEN1BLVklXNlowM1QxMC4u "/>
    <hyperlink ref="S25" r:id="rId14" location=":~:text=https%3A//community.secop.gov.co/Public/Tendering/ContractNoticePhases/View%3FPPI%3DCO1.PPI.14406869%26isFromPublicArea%3DTrue%26isModal%3DFalse" display="https://www.secop.gov.co/CO1BusinessLine/Tendering/BuyerWorkArea/Index?DocUniqueIdentifier=CO1.BDOS.2141094#:~:text=https%3A//community.secop.gov.co/Public/Tendering/ContractNoticePhases/View%3FPPI%3DCO1.PPI.14406869%26isFromPublicArea%3DTrue%26isModal%3DFalse"/>
    <hyperlink ref="S26" r:id="rId15" location=":~:text=https%3A//community.secop.gov.co/Public/Tendering/ContractNoticePhases/View%3FPPI%3DCO1.PPI.14406869%26isFromPublicArea%3DTrue%26isModal%3DFalse" display="https://www.secop.gov.co/CO1BusinessLine/Tendering/BuyerWorkArea/Index?DocUniqueIdentifier=CO1.BDOS.2141094#:~:text=https%3A//community.secop.gov.co/Public/Tendering/ContractNoticePhases/View%3FPPI%3DCO1.PPI.14406869%26isFromPublicArea%3DTrue%26isModal%3DFalse"/>
    <hyperlink ref="N22" r:id="rId16"/>
    <hyperlink ref="R22" r:id="rId17"/>
    <hyperlink ref="N20" r:id="rId18"/>
    <hyperlink ref="N27" r:id="rId19"/>
    <hyperlink ref="N28" r:id="rId20"/>
    <hyperlink ref="O39" r:id="rId21"/>
    <hyperlink ref="N37" r:id="rId22"/>
    <hyperlink ref="N42" r:id="rId23"/>
    <hyperlink ref="N41" r:id="rId24"/>
    <hyperlink ref="N40" r:id="rId25"/>
    <hyperlink ref="N43" r:id="rId26"/>
    <hyperlink ref="N44" r:id="rId27"/>
    <hyperlink ref="N45" r:id="rId28"/>
    <hyperlink ref="N46" r:id="rId29"/>
    <hyperlink ref="N47" r:id="rId30"/>
    <hyperlink ref="N65" r:id="rId31"/>
  </hyperlinks>
  <pageMargins left="0.7" right="0.7" top="0.75" bottom="0.75" header="0.3" footer="0.3"/>
  <pageSetup orientation="portrait" horizontalDpi="300" verticalDpi="300" r:id="rId32"/>
  <drawing r:id="rId3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4"/>
  <sheetViews>
    <sheetView tabSelected="1" topLeftCell="G58" zoomScale="85" zoomScaleNormal="85" workbookViewId="0">
      <selection activeCell="N65" sqref="N65"/>
    </sheetView>
  </sheetViews>
  <sheetFormatPr baseColWidth="10" defaultColWidth="11.42578125" defaultRowHeight="24" customHeight="1" x14ac:dyDescent="0.2"/>
  <cols>
    <col min="1" max="1" width="20" style="27" customWidth="1"/>
    <col min="2" max="2" width="25.140625" style="27" customWidth="1"/>
    <col min="3" max="3" width="57.5703125" style="27" customWidth="1"/>
    <col min="4" max="4" width="63.5703125" style="97" customWidth="1"/>
    <col min="5" max="5" width="34.85546875" style="97" customWidth="1"/>
    <col min="6" max="6" width="52.140625" style="98" customWidth="1"/>
    <col min="7" max="7" width="46.140625" style="27" customWidth="1"/>
    <col min="8" max="8" width="25.5703125" style="27" customWidth="1"/>
    <col min="9" max="9" width="21" style="27" customWidth="1"/>
    <col min="10" max="10" width="26" style="27" customWidth="1"/>
    <col min="11" max="11" width="58" style="27" customWidth="1"/>
    <col min="12" max="12" width="24.85546875" style="27" customWidth="1"/>
    <col min="13" max="13" width="27.42578125" style="27" customWidth="1"/>
    <col min="14" max="14" width="24.28515625" style="27" customWidth="1"/>
    <col min="15" max="15" width="26" style="27" customWidth="1"/>
    <col min="16" max="16" width="18.7109375" style="27" customWidth="1"/>
    <col min="17" max="17" width="27.85546875" style="27" customWidth="1"/>
    <col min="18" max="18" width="34.140625" style="27" customWidth="1"/>
    <col min="19" max="19" width="17.28515625" style="27" customWidth="1"/>
    <col min="20" max="16384" width="11.42578125" style="27"/>
  </cols>
  <sheetData>
    <row r="1" spans="1:21" ht="24" customHeight="1" x14ac:dyDescent="0.2">
      <c r="B1" s="368" t="s">
        <v>0</v>
      </c>
      <c r="C1" s="368"/>
      <c r="D1" s="368"/>
      <c r="E1" s="368"/>
      <c r="F1" s="368"/>
      <c r="G1" s="368"/>
      <c r="H1" s="368"/>
      <c r="I1" s="368"/>
      <c r="J1" s="368"/>
      <c r="K1" s="368"/>
      <c r="L1" s="368"/>
      <c r="M1" s="368"/>
      <c r="N1" s="368"/>
      <c r="O1" s="368"/>
      <c r="P1" s="368"/>
      <c r="Q1" s="368"/>
      <c r="R1" s="368"/>
      <c r="S1" s="28"/>
    </row>
    <row r="2" spans="1:21" ht="24" customHeight="1" x14ac:dyDescent="0.2">
      <c r="B2" s="368" t="s">
        <v>39</v>
      </c>
      <c r="C2" s="368"/>
      <c r="D2" s="368"/>
      <c r="E2" s="368"/>
      <c r="F2" s="368"/>
      <c r="G2" s="368"/>
      <c r="H2" s="368"/>
      <c r="I2" s="368"/>
      <c r="J2" s="368"/>
      <c r="K2" s="368"/>
      <c r="L2" s="368"/>
      <c r="M2" s="368"/>
      <c r="N2" s="368"/>
      <c r="O2" s="368"/>
      <c r="P2" s="368"/>
      <c r="Q2" s="368"/>
      <c r="R2" s="368"/>
      <c r="S2" s="28"/>
    </row>
    <row r="3" spans="1:21" ht="24" customHeight="1" x14ac:dyDescent="0.2">
      <c r="B3" s="369" t="s">
        <v>40</v>
      </c>
      <c r="C3" s="369"/>
      <c r="D3" s="369"/>
      <c r="E3" s="369"/>
      <c r="F3" s="369"/>
      <c r="G3" s="369"/>
      <c r="H3" s="369"/>
      <c r="I3" s="369"/>
      <c r="J3" s="369"/>
      <c r="K3" s="369"/>
      <c r="L3" s="369"/>
      <c r="M3" s="369"/>
      <c r="N3" s="369"/>
      <c r="O3" s="369"/>
      <c r="P3" s="369"/>
      <c r="Q3" s="369"/>
      <c r="R3" s="369"/>
      <c r="S3" s="29"/>
    </row>
    <row r="4" spans="1:21" ht="24" customHeight="1" x14ac:dyDescent="0.2">
      <c r="A4" s="30" t="s">
        <v>41</v>
      </c>
      <c r="B4" s="373" t="s">
        <v>514</v>
      </c>
      <c r="C4" s="374"/>
      <c r="D4" s="31" t="s">
        <v>42</v>
      </c>
      <c r="E4" s="32" t="s">
        <v>76</v>
      </c>
      <c r="F4" s="33"/>
      <c r="G4" s="101"/>
      <c r="H4" s="101"/>
      <c r="I4" s="101"/>
      <c r="J4" s="101"/>
      <c r="K4" s="101"/>
      <c r="L4" s="101"/>
      <c r="M4" s="101"/>
      <c r="N4" s="101"/>
      <c r="O4" s="101"/>
      <c r="P4" s="101"/>
      <c r="Q4" s="101"/>
      <c r="R4" s="101"/>
      <c r="S4" s="101"/>
    </row>
    <row r="5" spans="1:21" ht="24" customHeight="1" x14ac:dyDescent="0.2">
      <c r="A5" s="30" t="s">
        <v>43</v>
      </c>
      <c r="B5" s="375" t="s">
        <v>44</v>
      </c>
      <c r="C5" s="376"/>
      <c r="D5" s="376"/>
      <c r="E5" s="376"/>
      <c r="F5" s="376"/>
      <c r="G5" s="377"/>
      <c r="H5" s="109"/>
      <c r="I5" s="36" t="s">
        <v>45</v>
      </c>
      <c r="J5" s="329" t="s">
        <v>46</v>
      </c>
      <c r="K5" s="330"/>
      <c r="L5" s="330"/>
      <c r="M5" s="330"/>
      <c r="N5" s="330"/>
      <c r="O5" s="330"/>
      <c r="P5" s="330"/>
      <c r="Q5" s="330"/>
      <c r="R5" s="37"/>
      <c r="S5" s="38"/>
    </row>
    <row r="6" spans="1:21" s="39" customFormat="1" ht="24" customHeight="1" x14ac:dyDescent="0.25">
      <c r="A6" s="345" t="s">
        <v>5</v>
      </c>
      <c r="B6" s="345" t="s">
        <v>47</v>
      </c>
      <c r="C6" s="345" t="s">
        <v>48</v>
      </c>
      <c r="D6" s="345" t="s">
        <v>49</v>
      </c>
      <c r="E6" s="345" t="s">
        <v>50</v>
      </c>
      <c r="F6" s="345" t="s">
        <v>51</v>
      </c>
      <c r="G6" s="345" t="s">
        <v>52</v>
      </c>
      <c r="H6" s="332" t="s">
        <v>53</v>
      </c>
      <c r="I6" s="332" t="s">
        <v>54</v>
      </c>
      <c r="J6" s="332" t="s">
        <v>55</v>
      </c>
      <c r="K6" s="332" t="s">
        <v>56</v>
      </c>
      <c r="L6" s="334" t="s">
        <v>319</v>
      </c>
      <c r="M6" s="380"/>
      <c r="N6" s="380"/>
      <c r="O6" s="380"/>
      <c r="P6" s="380"/>
      <c r="Q6" s="380"/>
      <c r="R6" s="381"/>
    </row>
    <row r="7" spans="1:21" s="41" customFormat="1" ht="66.75" customHeight="1" x14ac:dyDescent="0.25">
      <c r="A7" s="346"/>
      <c r="B7" s="346"/>
      <c r="C7" s="346"/>
      <c r="D7" s="346"/>
      <c r="E7" s="346"/>
      <c r="F7" s="346"/>
      <c r="G7" s="346"/>
      <c r="H7" s="333"/>
      <c r="I7" s="333"/>
      <c r="J7" s="333"/>
      <c r="K7" s="333"/>
      <c r="L7" s="183" t="s">
        <v>59</v>
      </c>
      <c r="M7" s="183" t="s">
        <v>320</v>
      </c>
      <c r="N7" s="183" t="s">
        <v>321</v>
      </c>
      <c r="O7" s="182" t="s">
        <v>60</v>
      </c>
      <c r="P7" s="182" t="s">
        <v>61</v>
      </c>
      <c r="Q7" s="184" t="s">
        <v>63</v>
      </c>
      <c r="R7" s="185" t="s">
        <v>65</v>
      </c>
    </row>
    <row r="8" spans="1:21" s="41" customFormat="1" ht="117.75" customHeight="1" x14ac:dyDescent="0.25">
      <c r="A8" s="336">
        <v>1</v>
      </c>
      <c r="B8" s="336" t="s">
        <v>70</v>
      </c>
      <c r="C8" s="344" t="s">
        <v>322</v>
      </c>
      <c r="D8" s="347" t="s">
        <v>71</v>
      </c>
      <c r="E8" s="344" t="s">
        <v>72</v>
      </c>
      <c r="F8" s="349" t="s">
        <v>323</v>
      </c>
      <c r="G8" s="341" t="s">
        <v>73</v>
      </c>
      <c r="H8" s="189" t="s">
        <v>352</v>
      </c>
      <c r="I8" s="47"/>
      <c r="J8" s="186" t="s">
        <v>74</v>
      </c>
      <c r="K8" s="190" t="s">
        <v>555</v>
      </c>
      <c r="L8" s="191" t="s">
        <v>358</v>
      </c>
      <c r="M8" s="191" t="s">
        <v>556</v>
      </c>
      <c r="N8" s="220" t="s">
        <v>358</v>
      </c>
      <c r="O8" s="191" t="s">
        <v>511</v>
      </c>
      <c r="P8" s="186" t="s">
        <v>77</v>
      </c>
      <c r="Q8" s="226">
        <v>44469</v>
      </c>
      <c r="R8" s="47"/>
    </row>
    <row r="9" spans="1:21" s="41" customFormat="1" ht="117.75" customHeight="1" x14ac:dyDescent="0.25">
      <c r="A9" s="336"/>
      <c r="B9" s="336"/>
      <c r="C9" s="344"/>
      <c r="D9" s="348"/>
      <c r="E9" s="344"/>
      <c r="F9" s="350"/>
      <c r="G9" s="342"/>
      <c r="H9" s="189" t="s">
        <v>506</v>
      </c>
      <c r="I9" s="47"/>
      <c r="J9" s="186" t="s">
        <v>74</v>
      </c>
      <c r="K9" s="190" t="s">
        <v>507</v>
      </c>
      <c r="L9" s="191" t="s">
        <v>510</v>
      </c>
      <c r="M9" s="191" t="s">
        <v>609</v>
      </c>
      <c r="N9" s="220" t="s">
        <v>605</v>
      </c>
      <c r="O9" s="191" t="s">
        <v>512</v>
      </c>
      <c r="P9" s="186" t="s">
        <v>77</v>
      </c>
      <c r="Q9" s="233">
        <v>44469</v>
      </c>
      <c r="R9" s="47"/>
    </row>
    <row r="10" spans="1:21" s="41" customFormat="1" ht="78" customHeight="1" x14ac:dyDescent="0.25">
      <c r="A10" s="336"/>
      <c r="B10" s="336"/>
      <c r="C10" s="344"/>
      <c r="D10" s="192" t="s">
        <v>78</v>
      </c>
      <c r="E10" s="344"/>
      <c r="F10" s="190" t="s">
        <v>324</v>
      </c>
      <c r="G10" s="342"/>
      <c r="H10" s="47" t="s">
        <v>353</v>
      </c>
      <c r="I10" s="63" t="s">
        <v>74</v>
      </c>
      <c r="J10" s="186"/>
      <c r="K10" s="175" t="s">
        <v>354</v>
      </c>
      <c r="L10" s="186" t="s">
        <v>360</v>
      </c>
      <c r="M10" s="212" t="s">
        <v>557</v>
      </c>
      <c r="N10" s="221" t="s">
        <v>360</v>
      </c>
      <c r="O10" s="186" t="s">
        <v>361</v>
      </c>
      <c r="P10" s="186" t="s">
        <v>77</v>
      </c>
      <c r="Q10" s="226">
        <v>44469</v>
      </c>
      <c r="R10" s="47"/>
    </row>
    <row r="11" spans="1:21" s="41" customFormat="1" ht="72" customHeight="1" x14ac:dyDescent="0.25">
      <c r="A11" s="336"/>
      <c r="B11" s="336"/>
      <c r="C11" s="344"/>
      <c r="D11" s="192" t="s">
        <v>80</v>
      </c>
      <c r="E11" s="344"/>
      <c r="F11" s="190" t="s">
        <v>325</v>
      </c>
      <c r="G11" s="342"/>
      <c r="H11" s="47" t="s">
        <v>355</v>
      </c>
      <c r="I11" s="186" t="s">
        <v>74</v>
      </c>
      <c r="J11" s="186"/>
      <c r="K11" s="175" t="s">
        <v>81</v>
      </c>
      <c r="L11" s="186" t="s">
        <v>362</v>
      </c>
      <c r="M11" s="212" t="s">
        <v>82</v>
      </c>
      <c r="N11" s="221" t="s">
        <v>558</v>
      </c>
      <c r="O11" s="186" t="s">
        <v>82</v>
      </c>
      <c r="P11" s="186" t="s">
        <v>77</v>
      </c>
      <c r="Q11" s="226">
        <v>44469</v>
      </c>
      <c r="R11" s="47"/>
    </row>
    <row r="12" spans="1:21" s="177" customFormat="1" ht="57" customHeight="1" x14ac:dyDescent="0.2">
      <c r="A12" s="336"/>
      <c r="B12" s="336"/>
      <c r="C12" s="344"/>
      <c r="D12" s="192" t="s">
        <v>83</v>
      </c>
      <c r="E12" s="344"/>
      <c r="F12" s="190" t="s">
        <v>326</v>
      </c>
      <c r="G12" s="342"/>
      <c r="H12" s="47" t="s">
        <v>84</v>
      </c>
      <c r="I12" s="186" t="s">
        <v>74</v>
      </c>
      <c r="J12" s="186"/>
      <c r="K12" s="175" t="s">
        <v>356</v>
      </c>
      <c r="L12" s="186" t="s">
        <v>85</v>
      </c>
      <c r="M12" s="212" t="s">
        <v>559</v>
      </c>
      <c r="N12" s="221" t="s">
        <v>85</v>
      </c>
      <c r="O12" s="186" t="s">
        <v>86</v>
      </c>
      <c r="P12" s="186" t="s">
        <v>77</v>
      </c>
      <c r="Q12" s="226">
        <v>44469</v>
      </c>
      <c r="R12" s="47"/>
    </row>
    <row r="13" spans="1:21" s="177" customFormat="1" ht="81.75" customHeight="1" x14ac:dyDescent="0.2">
      <c r="A13" s="336"/>
      <c r="B13" s="336"/>
      <c r="C13" s="344"/>
      <c r="D13" s="193" t="s">
        <v>87</v>
      </c>
      <c r="E13" s="344"/>
      <c r="F13" s="194" t="s">
        <v>327</v>
      </c>
      <c r="G13" s="343"/>
      <c r="H13" s="47" t="s">
        <v>363</v>
      </c>
      <c r="I13" s="47"/>
      <c r="J13" s="186" t="s">
        <v>74</v>
      </c>
      <c r="K13" s="175" t="s">
        <v>364</v>
      </c>
      <c r="L13" s="186" t="s">
        <v>332</v>
      </c>
      <c r="M13" s="228" t="s">
        <v>560</v>
      </c>
      <c r="N13" s="229" t="s">
        <v>561</v>
      </c>
      <c r="O13" s="186" t="s">
        <v>357</v>
      </c>
      <c r="P13" s="186" t="s">
        <v>77</v>
      </c>
      <c r="Q13" s="232">
        <v>44469</v>
      </c>
      <c r="R13" s="47"/>
    </row>
    <row r="14" spans="1:21" s="177" customFormat="1" ht="81.75" customHeight="1" x14ac:dyDescent="0.2">
      <c r="A14" s="321">
        <v>2</v>
      </c>
      <c r="B14" s="353" t="s">
        <v>88</v>
      </c>
      <c r="C14" s="353" t="s">
        <v>89</v>
      </c>
      <c r="D14" s="347" t="s">
        <v>513</v>
      </c>
      <c r="E14" s="347" t="s">
        <v>91</v>
      </c>
      <c r="F14" s="353" t="s">
        <v>92</v>
      </c>
      <c r="G14" s="347" t="s">
        <v>518</v>
      </c>
      <c r="H14" s="347" t="s">
        <v>515</v>
      </c>
      <c r="I14" s="347" t="s">
        <v>74</v>
      </c>
      <c r="J14" s="347"/>
      <c r="K14" s="175" t="s">
        <v>519</v>
      </c>
      <c r="L14" s="236" t="s">
        <v>522</v>
      </c>
      <c r="M14" s="246">
        <v>1</v>
      </c>
      <c r="N14" s="221" t="s">
        <v>624</v>
      </c>
      <c r="O14" s="236" t="s">
        <v>98</v>
      </c>
      <c r="P14" s="236" t="s">
        <v>77</v>
      </c>
      <c r="Q14" s="247">
        <v>44439</v>
      </c>
      <c r="R14" s="47"/>
    </row>
    <row r="15" spans="1:21" s="177" customFormat="1" ht="81.75" customHeight="1" x14ac:dyDescent="0.2">
      <c r="A15" s="322"/>
      <c r="B15" s="354"/>
      <c r="C15" s="354"/>
      <c r="D15" s="348"/>
      <c r="E15" s="379"/>
      <c r="F15" s="355"/>
      <c r="G15" s="379"/>
      <c r="H15" s="379"/>
      <c r="I15" s="379"/>
      <c r="J15" s="379"/>
      <c r="K15" s="175" t="s">
        <v>520</v>
      </c>
      <c r="L15" s="236" t="s">
        <v>523</v>
      </c>
      <c r="M15" s="246">
        <v>1</v>
      </c>
      <c r="N15" s="221" t="s">
        <v>625</v>
      </c>
      <c r="O15" s="236" t="s">
        <v>122</v>
      </c>
      <c r="P15" s="236" t="s">
        <v>77</v>
      </c>
      <c r="Q15" s="247">
        <v>44439</v>
      </c>
      <c r="R15" s="47"/>
      <c r="S15" s="177">
        <v>4</v>
      </c>
      <c r="T15" s="177">
        <v>5</v>
      </c>
      <c r="U15" s="248">
        <f>+S15/5</f>
        <v>0.8</v>
      </c>
    </row>
    <row r="16" spans="1:21" s="177" customFormat="1" ht="81.75" customHeight="1" x14ac:dyDescent="0.2">
      <c r="A16" s="322"/>
      <c r="B16" s="354"/>
      <c r="C16" s="354"/>
      <c r="D16" s="237" t="s">
        <v>90</v>
      </c>
      <c r="E16" s="379"/>
      <c r="F16" s="52" t="s">
        <v>97</v>
      </c>
      <c r="G16" s="379"/>
      <c r="H16" s="379"/>
      <c r="I16" s="379"/>
      <c r="J16" s="379"/>
      <c r="K16" s="175" t="s">
        <v>527</v>
      </c>
      <c r="L16" s="236" t="s">
        <v>528</v>
      </c>
      <c r="M16" s="236">
        <v>10</v>
      </c>
      <c r="N16" s="236" t="s">
        <v>626</v>
      </c>
      <c r="O16" s="236" t="s">
        <v>122</v>
      </c>
      <c r="P16" s="236" t="s">
        <v>634</v>
      </c>
      <c r="Q16" s="247">
        <v>44460</v>
      </c>
      <c r="R16" s="47"/>
    </row>
    <row r="17" spans="1:44" s="177" customFormat="1" ht="107.25" customHeight="1" x14ac:dyDescent="0.2">
      <c r="A17" s="322"/>
      <c r="B17" s="354"/>
      <c r="C17" s="354"/>
      <c r="D17" s="237" t="s">
        <v>96</v>
      </c>
      <c r="E17" s="379"/>
      <c r="F17" s="239" t="s">
        <v>100</v>
      </c>
      <c r="G17" s="379"/>
      <c r="H17" s="348"/>
      <c r="I17" s="348"/>
      <c r="J17" s="348"/>
      <c r="K17" s="175" t="s">
        <v>521</v>
      </c>
      <c r="L17" s="236" t="s">
        <v>524</v>
      </c>
      <c r="M17" s="236">
        <v>100</v>
      </c>
      <c r="N17" s="236" t="s">
        <v>627</v>
      </c>
      <c r="O17" s="236" t="s">
        <v>122</v>
      </c>
      <c r="P17" s="236" t="s">
        <v>77</v>
      </c>
      <c r="Q17" s="247">
        <v>44439</v>
      </c>
      <c r="R17" s="249" t="s">
        <v>628</v>
      </c>
      <c r="AN17" s="177" t="s">
        <v>629</v>
      </c>
    </row>
    <row r="18" spans="1:44" s="177" customFormat="1" ht="81.75" customHeight="1" x14ac:dyDescent="0.25">
      <c r="A18" s="322"/>
      <c r="B18" s="354"/>
      <c r="C18" s="354"/>
      <c r="D18" s="237" t="s">
        <v>99</v>
      </c>
      <c r="E18" s="379"/>
      <c r="F18" s="239" t="s">
        <v>102</v>
      </c>
      <c r="G18" s="379"/>
      <c r="H18" s="238" t="s">
        <v>525</v>
      </c>
      <c r="I18" s="238"/>
      <c r="J18" s="238" t="s">
        <v>74</v>
      </c>
      <c r="K18" s="175" t="s">
        <v>536</v>
      </c>
      <c r="L18" s="236" t="s">
        <v>526</v>
      </c>
      <c r="M18" s="236">
        <v>1</v>
      </c>
      <c r="N18" s="221" t="s">
        <v>630</v>
      </c>
      <c r="O18" s="236" t="s">
        <v>535</v>
      </c>
      <c r="P18" s="236" t="s">
        <v>631</v>
      </c>
      <c r="Q18" s="247">
        <v>44439</v>
      </c>
      <c r="R18" s="47"/>
      <c r="S18" s="250" t="s">
        <v>632</v>
      </c>
      <c r="AR18" s="177" t="s">
        <v>633</v>
      </c>
    </row>
    <row r="19" spans="1:44" s="177" customFormat="1" ht="81.75" customHeight="1" x14ac:dyDescent="0.2">
      <c r="A19" s="322"/>
      <c r="B19" s="354"/>
      <c r="C19" s="354"/>
      <c r="D19" s="237"/>
      <c r="E19" s="379"/>
      <c r="F19" s="239"/>
      <c r="G19" s="379"/>
      <c r="H19" s="42" t="s">
        <v>618</v>
      </c>
      <c r="I19" s="48"/>
      <c r="J19" s="245" t="s">
        <v>74</v>
      </c>
      <c r="K19" s="49" t="s">
        <v>619</v>
      </c>
      <c r="L19" s="44" t="s">
        <v>622</v>
      </c>
      <c r="M19" s="44" t="s">
        <v>622</v>
      </c>
      <c r="N19" s="44" t="s">
        <v>622</v>
      </c>
      <c r="O19" s="44" t="s">
        <v>634</v>
      </c>
      <c r="P19" s="44" t="s">
        <v>634</v>
      </c>
      <c r="Q19" s="48" t="s">
        <v>95</v>
      </c>
      <c r="R19" s="50"/>
      <c r="S19" s="50"/>
    </row>
    <row r="20" spans="1:44" ht="61.5" customHeight="1" x14ac:dyDescent="0.2">
      <c r="A20" s="322"/>
      <c r="B20" s="354"/>
      <c r="C20" s="354"/>
      <c r="D20" s="237" t="s">
        <v>517</v>
      </c>
      <c r="E20" s="379"/>
      <c r="F20" s="239" t="s">
        <v>103</v>
      </c>
      <c r="G20" s="379"/>
      <c r="H20" s="42" t="s">
        <v>34</v>
      </c>
      <c r="I20" s="48"/>
      <c r="J20" s="48" t="s">
        <v>74</v>
      </c>
      <c r="K20" s="49" t="s">
        <v>529</v>
      </c>
      <c r="L20" s="44" t="s">
        <v>532</v>
      </c>
      <c r="M20" s="44">
        <v>1</v>
      </c>
      <c r="N20" s="214" t="s">
        <v>635</v>
      </c>
      <c r="O20" s="44" t="s">
        <v>94</v>
      </c>
      <c r="P20" s="48" t="s">
        <v>95</v>
      </c>
      <c r="Q20" s="247">
        <v>44439</v>
      </c>
      <c r="R20" s="51"/>
    </row>
    <row r="21" spans="1:44" ht="55.5" customHeight="1" x14ac:dyDescent="0.25">
      <c r="A21" s="322"/>
      <c r="B21" s="354"/>
      <c r="C21" s="354"/>
      <c r="D21" s="239" t="s">
        <v>516</v>
      </c>
      <c r="E21" s="379"/>
      <c r="G21" s="379"/>
      <c r="H21" s="42" t="s">
        <v>37</v>
      </c>
      <c r="I21" s="48" t="s">
        <v>74</v>
      </c>
      <c r="J21" s="53"/>
      <c r="K21" s="49" t="s">
        <v>531</v>
      </c>
      <c r="L21" s="44" t="s">
        <v>533</v>
      </c>
      <c r="M21" s="44">
        <v>2</v>
      </c>
      <c r="N21" s="214" t="s">
        <v>636</v>
      </c>
      <c r="O21" s="44" t="s">
        <v>98</v>
      </c>
      <c r="P21" s="48" t="s">
        <v>95</v>
      </c>
      <c r="Q21" s="251">
        <v>44439</v>
      </c>
      <c r="R21" s="252"/>
    </row>
    <row r="22" spans="1:44" ht="88.5" customHeight="1" x14ac:dyDescent="0.25">
      <c r="A22" s="322"/>
      <c r="B22" s="354"/>
      <c r="C22" s="354"/>
      <c r="D22" s="27"/>
      <c r="E22" s="379"/>
      <c r="F22" s="51"/>
      <c r="G22" s="379"/>
      <c r="H22" s="45" t="s">
        <v>101</v>
      </c>
      <c r="I22" s="48" t="s">
        <v>74</v>
      </c>
      <c r="J22" s="53"/>
      <c r="K22" s="49" t="s">
        <v>534</v>
      </c>
      <c r="L22" s="44" t="s">
        <v>537</v>
      </c>
      <c r="M22" s="44">
        <v>100</v>
      </c>
      <c r="N22" s="214" t="s">
        <v>637</v>
      </c>
      <c r="O22" s="44" t="s">
        <v>94</v>
      </c>
      <c r="P22" s="44" t="s">
        <v>79</v>
      </c>
      <c r="Q22" s="251">
        <v>44439</v>
      </c>
      <c r="R22" s="252" t="s">
        <v>638</v>
      </c>
    </row>
    <row r="23" spans="1:44" ht="47.25" customHeight="1" x14ac:dyDescent="0.2">
      <c r="A23" s="322"/>
      <c r="B23" s="354"/>
      <c r="C23" s="354"/>
      <c r="D23" s="179"/>
      <c r="E23" s="379"/>
      <c r="F23" s="178"/>
      <c r="G23" s="379"/>
      <c r="H23" s="110"/>
      <c r="I23" s="51"/>
      <c r="J23" s="51"/>
      <c r="K23" s="51" t="s">
        <v>538</v>
      </c>
      <c r="L23" s="51" t="s">
        <v>539</v>
      </c>
      <c r="M23" s="180">
        <v>1</v>
      </c>
      <c r="N23" s="7" t="s">
        <v>639</v>
      </c>
      <c r="O23" s="180" t="s">
        <v>94</v>
      </c>
      <c r="P23" s="180" t="s">
        <v>79</v>
      </c>
      <c r="Q23" s="251">
        <v>44469</v>
      </c>
      <c r="R23" s="51" t="s">
        <v>640</v>
      </c>
    </row>
    <row r="24" spans="1:44" ht="47.25" customHeight="1" x14ac:dyDescent="0.2">
      <c r="A24" s="322"/>
      <c r="B24" s="354"/>
      <c r="C24" s="354"/>
      <c r="D24" s="239"/>
      <c r="E24" s="379"/>
      <c r="F24" s="178"/>
      <c r="G24" s="379"/>
      <c r="H24" s="110"/>
      <c r="I24" s="51"/>
      <c r="J24" s="51"/>
      <c r="K24" s="51" t="s">
        <v>540</v>
      </c>
      <c r="L24" s="51" t="s">
        <v>541</v>
      </c>
      <c r="M24" s="180">
        <v>100</v>
      </c>
      <c r="N24" s="51" t="s">
        <v>641</v>
      </c>
      <c r="O24" s="180" t="s">
        <v>94</v>
      </c>
      <c r="P24" s="180" t="s">
        <v>115</v>
      </c>
      <c r="Q24" s="251">
        <v>44469</v>
      </c>
      <c r="R24" s="51"/>
    </row>
    <row r="25" spans="1:44" ht="59.25" customHeight="1" x14ac:dyDescent="0.25">
      <c r="A25" s="322"/>
      <c r="B25" s="354"/>
      <c r="C25" s="354"/>
      <c r="D25" s="239"/>
      <c r="E25" s="379"/>
      <c r="F25" s="178"/>
      <c r="G25" s="379"/>
      <c r="H25" s="110"/>
      <c r="I25" s="51"/>
      <c r="J25" s="51"/>
      <c r="K25" s="51" t="s">
        <v>542</v>
      </c>
      <c r="L25" s="51" t="s">
        <v>543</v>
      </c>
      <c r="M25" s="180">
        <v>100</v>
      </c>
      <c r="N25" s="7" t="s">
        <v>642</v>
      </c>
      <c r="O25" s="180" t="s">
        <v>94</v>
      </c>
      <c r="P25" s="180" t="s">
        <v>77</v>
      </c>
      <c r="Q25" s="251">
        <v>44561</v>
      </c>
      <c r="R25" s="51"/>
      <c r="S25" s="253" t="s">
        <v>643</v>
      </c>
    </row>
    <row r="26" spans="1:44" ht="79.5" customHeight="1" x14ac:dyDescent="0.25">
      <c r="A26" s="323"/>
      <c r="B26" s="355"/>
      <c r="C26" s="355"/>
      <c r="D26" s="27"/>
      <c r="E26" s="348"/>
      <c r="F26" s="178"/>
      <c r="G26" s="348"/>
      <c r="H26" s="110"/>
      <c r="I26" s="51"/>
      <c r="J26" s="51"/>
      <c r="K26" s="181" t="s">
        <v>544</v>
      </c>
      <c r="L26" s="7" t="s">
        <v>547</v>
      </c>
      <c r="M26" s="181">
        <v>100</v>
      </c>
      <c r="N26" s="7" t="s">
        <v>644</v>
      </c>
      <c r="O26" s="7" t="s">
        <v>548</v>
      </c>
      <c r="P26" s="180" t="s">
        <v>77</v>
      </c>
      <c r="Q26" s="251">
        <v>44561</v>
      </c>
      <c r="R26" s="51"/>
      <c r="S26" s="253" t="s">
        <v>643</v>
      </c>
    </row>
    <row r="27" spans="1:44" ht="90" customHeight="1" x14ac:dyDescent="0.2">
      <c r="A27" s="321">
        <v>3</v>
      </c>
      <c r="B27" s="353" t="s">
        <v>104</v>
      </c>
      <c r="C27" s="353" t="s">
        <v>105</v>
      </c>
      <c r="D27" s="327" t="s">
        <v>106</v>
      </c>
      <c r="E27" s="357" t="s">
        <v>107</v>
      </c>
      <c r="F27" s="357" t="s">
        <v>108</v>
      </c>
      <c r="G27" s="353" t="s">
        <v>109</v>
      </c>
      <c r="H27" s="47" t="s">
        <v>110</v>
      </c>
      <c r="I27" s="104"/>
      <c r="J27" s="105" t="s">
        <v>74</v>
      </c>
      <c r="K27" s="8" t="s">
        <v>111</v>
      </c>
      <c r="L27" s="104" t="s">
        <v>114</v>
      </c>
      <c r="M27" s="104">
        <v>44</v>
      </c>
      <c r="N27" s="215" t="s">
        <v>658</v>
      </c>
      <c r="O27" s="107" t="s">
        <v>94</v>
      </c>
      <c r="P27" s="104" t="s">
        <v>115</v>
      </c>
      <c r="Q27" s="251">
        <v>44469</v>
      </c>
      <c r="R27" s="104"/>
    </row>
    <row r="28" spans="1:44" ht="105.75" customHeight="1" x14ac:dyDescent="0.2">
      <c r="A28" s="322"/>
      <c r="B28" s="354"/>
      <c r="C28" s="354"/>
      <c r="D28" s="360"/>
      <c r="E28" s="358"/>
      <c r="F28" s="358"/>
      <c r="G28" s="354"/>
      <c r="H28" s="42" t="s">
        <v>32</v>
      </c>
      <c r="I28" s="53"/>
      <c r="J28" s="48" t="s">
        <v>74</v>
      </c>
      <c r="K28" s="43" t="s">
        <v>116</v>
      </c>
      <c r="L28" s="44" t="s">
        <v>119</v>
      </c>
      <c r="M28" s="44">
        <v>20</v>
      </c>
      <c r="N28" s="214" t="s">
        <v>647</v>
      </c>
      <c r="O28" s="44" t="s">
        <v>120</v>
      </c>
      <c r="P28" s="48" t="s">
        <v>77</v>
      </c>
      <c r="Q28" s="217">
        <v>44469</v>
      </c>
      <c r="R28" s="51"/>
    </row>
    <row r="29" spans="1:44" ht="90.75" customHeight="1" x14ac:dyDescent="0.2">
      <c r="A29" s="322"/>
      <c r="B29" s="354"/>
      <c r="C29" s="354"/>
      <c r="D29" s="328"/>
      <c r="E29" s="358"/>
      <c r="F29" s="358"/>
      <c r="G29" s="354"/>
      <c r="H29" s="106" t="s">
        <v>121</v>
      </c>
      <c r="I29" s="104" t="s">
        <v>74</v>
      </c>
      <c r="J29" s="51" t="s">
        <v>122</v>
      </c>
      <c r="K29" s="7" t="s">
        <v>123</v>
      </c>
      <c r="L29" s="63" t="s">
        <v>126</v>
      </c>
      <c r="M29" s="63"/>
      <c r="N29" s="63"/>
      <c r="O29" s="7" t="s">
        <v>127</v>
      </c>
      <c r="P29" s="51"/>
      <c r="Q29" s="65" t="s">
        <v>128</v>
      </c>
      <c r="R29" s="51"/>
    </row>
    <row r="30" spans="1:44" ht="54" customHeight="1" x14ac:dyDescent="0.2">
      <c r="A30" s="322"/>
      <c r="B30" s="354"/>
      <c r="C30" s="354"/>
      <c r="D30" s="103" t="s">
        <v>96</v>
      </c>
      <c r="E30" s="358"/>
      <c r="F30" s="359"/>
      <c r="G30" s="354"/>
      <c r="H30" s="106" t="s">
        <v>129</v>
      </c>
      <c r="I30" s="104" t="s">
        <v>74</v>
      </c>
      <c r="J30" s="51" t="s">
        <v>122</v>
      </c>
      <c r="K30" s="7" t="s">
        <v>130</v>
      </c>
      <c r="L30" s="51"/>
      <c r="M30" s="51"/>
      <c r="N30" s="51"/>
      <c r="O30" s="51"/>
      <c r="P30" s="51"/>
      <c r="Q30" s="61"/>
      <c r="R30" s="51"/>
    </row>
    <row r="31" spans="1:44" ht="24" customHeight="1" x14ac:dyDescent="0.2">
      <c r="A31" s="322"/>
      <c r="B31" s="354"/>
      <c r="C31" s="354"/>
      <c r="D31" s="103" t="s">
        <v>90</v>
      </c>
      <c r="E31" s="358"/>
      <c r="F31" s="111" t="s">
        <v>131</v>
      </c>
      <c r="G31" s="354"/>
      <c r="H31" s="106" t="s">
        <v>132</v>
      </c>
      <c r="I31" s="104" t="s">
        <v>74</v>
      </c>
      <c r="J31" s="51" t="s">
        <v>122</v>
      </c>
      <c r="K31" s="7" t="s">
        <v>133</v>
      </c>
      <c r="L31" s="51"/>
      <c r="M31" s="51"/>
      <c r="N31" s="51"/>
      <c r="O31" s="51"/>
      <c r="P31" s="51"/>
      <c r="Q31" s="54"/>
      <c r="R31" s="51"/>
    </row>
    <row r="32" spans="1:44" ht="24" customHeight="1" x14ac:dyDescent="0.2">
      <c r="A32" s="322"/>
      <c r="B32" s="354"/>
      <c r="C32" s="354"/>
      <c r="D32" s="103" t="s">
        <v>134</v>
      </c>
      <c r="E32" s="358"/>
      <c r="F32" s="340" t="s">
        <v>135</v>
      </c>
      <c r="G32" s="354"/>
      <c r="H32" s="106" t="s">
        <v>136</v>
      </c>
      <c r="I32" s="104" t="s">
        <v>74</v>
      </c>
      <c r="J32" s="51" t="s">
        <v>122</v>
      </c>
      <c r="K32" s="51" t="s">
        <v>137</v>
      </c>
      <c r="L32" s="51"/>
      <c r="M32" s="51"/>
      <c r="N32" s="51"/>
      <c r="O32" s="51"/>
      <c r="P32" s="51"/>
      <c r="Q32" s="54"/>
      <c r="R32" s="51"/>
    </row>
    <row r="33" spans="1:18" ht="24" customHeight="1" x14ac:dyDescent="0.2">
      <c r="A33" s="322"/>
      <c r="B33" s="354"/>
      <c r="C33" s="354"/>
      <c r="D33" s="103"/>
      <c r="E33" s="358"/>
      <c r="F33" s="340"/>
      <c r="G33" s="354"/>
      <c r="H33" s="106" t="s">
        <v>138</v>
      </c>
      <c r="I33" s="104" t="s">
        <v>74</v>
      </c>
      <c r="J33" s="51" t="s">
        <v>122</v>
      </c>
      <c r="K33" s="51" t="s">
        <v>139</v>
      </c>
      <c r="L33" s="51"/>
      <c r="M33" s="51"/>
      <c r="N33" s="51"/>
      <c r="O33" s="51"/>
      <c r="P33" s="51"/>
      <c r="Q33" s="54"/>
      <c r="R33" s="51"/>
    </row>
    <row r="34" spans="1:18" ht="24" customHeight="1" x14ac:dyDescent="0.2">
      <c r="A34" s="322"/>
      <c r="B34" s="354"/>
      <c r="C34" s="354"/>
      <c r="D34" s="103"/>
      <c r="E34" s="358"/>
      <c r="F34" s="340"/>
      <c r="G34" s="354"/>
      <c r="H34" s="106" t="s">
        <v>140</v>
      </c>
      <c r="I34" s="104" t="s">
        <v>74</v>
      </c>
      <c r="J34" s="51" t="s">
        <v>122</v>
      </c>
      <c r="K34" s="7" t="s">
        <v>141</v>
      </c>
      <c r="L34" s="51"/>
      <c r="M34" s="51"/>
      <c r="N34" s="51"/>
      <c r="O34" s="51"/>
      <c r="P34" s="51"/>
      <c r="Q34" s="54"/>
      <c r="R34" s="51"/>
    </row>
    <row r="35" spans="1:18" ht="42.75" customHeight="1" x14ac:dyDescent="0.2">
      <c r="A35" s="322"/>
      <c r="B35" s="354"/>
      <c r="C35" s="354"/>
      <c r="D35" s="103"/>
      <c r="E35" s="358"/>
      <c r="F35" s="340"/>
      <c r="G35" s="354"/>
      <c r="H35" s="106" t="s">
        <v>142</v>
      </c>
      <c r="I35" s="104" t="s">
        <v>74</v>
      </c>
      <c r="J35" s="51" t="s">
        <v>122</v>
      </c>
      <c r="K35" s="51"/>
      <c r="L35" s="51"/>
      <c r="M35" s="51"/>
      <c r="N35" s="51"/>
      <c r="O35" s="51"/>
      <c r="P35" s="51"/>
      <c r="Q35" s="54"/>
      <c r="R35" s="51"/>
    </row>
    <row r="36" spans="1:18" ht="66.75" customHeight="1" x14ac:dyDescent="0.2">
      <c r="A36" s="322"/>
      <c r="B36" s="354"/>
      <c r="C36" s="354"/>
      <c r="D36" s="103"/>
      <c r="E36" s="358"/>
      <c r="F36" s="340"/>
      <c r="G36" s="354"/>
      <c r="H36" s="106" t="s">
        <v>143</v>
      </c>
      <c r="I36" s="104" t="s">
        <v>74</v>
      </c>
      <c r="J36" s="51"/>
      <c r="K36" s="51"/>
      <c r="L36" s="51"/>
      <c r="M36" s="51"/>
      <c r="N36" s="51"/>
      <c r="O36" s="51"/>
      <c r="P36" s="51"/>
      <c r="Q36" s="54"/>
      <c r="R36" s="51"/>
    </row>
    <row r="37" spans="1:18" ht="57.75" customHeight="1" x14ac:dyDescent="0.2">
      <c r="A37" s="322"/>
      <c r="B37" s="354"/>
      <c r="C37" s="354"/>
      <c r="D37" s="103" t="s">
        <v>144</v>
      </c>
      <c r="E37" s="358"/>
      <c r="F37" s="340"/>
      <c r="G37" s="354"/>
      <c r="H37" s="106" t="s">
        <v>145</v>
      </c>
      <c r="I37" s="104" t="s">
        <v>74</v>
      </c>
      <c r="J37" s="51" t="s">
        <v>122</v>
      </c>
      <c r="K37" s="9" t="s">
        <v>146</v>
      </c>
      <c r="L37" s="241" t="s">
        <v>660</v>
      </c>
      <c r="M37" s="63">
        <v>166</v>
      </c>
      <c r="N37" s="221" t="s">
        <v>661</v>
      </c>
      <c r="O37" s="7" t="s">
        <v>148</v>
      </c>
      <c r="P37" s="51" t="s">
        <v>149</v>
      </c>
      <c r="Q37" s="217">
        <v>44469</v>
      </c>
      <c r="R37" s="51"/>
    </row>
    <row r="38" spans="1:18" ht="57.75" customHeight="1" x14ac:dyDescent="0.2">
      <c r="A38" s="322"/>
      <c r="B38" s="354"/>
      <c r="C38" s="354"/>
      <c r="D38" s="103"/>
      <c r="E38" s="358"/>
      <c r="F38" s="340"/>
      <c r="G38" s="354"/>
      <c r="H38" s="106" t="s">
        <v>150</v>
      </c>
      <c r="I38" s="51"/>
      <c r="J38" s="107" t="s">
        <v>74</v>
      </c>
      <c r="K38" s="9" t="s">
        <v>151</v>
      </c>
      <c r="L38" s="104" t="s">
        <v>155</v>
      </c>
      <c r="M38" s="104"/>
      <c r="N38" s="104"/>
      <c r="O38" s="104" t="s">
        <v>156</v>
      </c>
      <c r="P38" s="107" t="s">
        <v>77</v>
      </c>
      <c r="Q38" s="54"/>
      <c r="R38" s="51"/>
    </row>
    <row r="39" spans="1:18" ht="72.75" customHeight="1" x14ac:dyDescent="0.2">
      <c r="A39" s="322"/>
      <c r="B39" s="354"/>
      <c r="C39" s="354"/>
      <c r="D39" s="47" t="s">
        <v>648</v>
      </c>
      <c r="E39" s="358"/>
      <c r="F39" s="340"/>
      <c r="G39" s="354"/>
      <c r="H39" s="243" t="s">
        <v>654</v>
      </c>
      <c r="I39" s="104" t="s">
        <v>649</v>
      </c>
      <c r="J39" s="105"/>
      <c r="K39" s="8" t="s">
        <v>655</v>
      </c>
      <c r="L39" s="240" t="s">
        <v>656</v>
      </c>
      <c r="M39" s="104">
        <v>44</v>
      </c>
      <c r="N39" s="215" t="s">
        <v>657</v>
      </c>
      <c r="O39" s="240" t="s">
        <v>677</v>
      </c>
      <c r="P39" s="104" t="s">
        <v>115</v>
      </c>
      <c r="Q39" s="217">
        <v>44469</v>
      </c>
      <c r="R39" s="104"/>
    </row>
    <row r="40" spans="1:18" ht="51" customHeight="1" x14ac:dyDescent="0.2">
      <c r="A40" s="322"/>
      <c r="B40" s="354"/>
      <c r="C40" s="354"/>
      <c r="D40" s="103" t="s">
        <v>157</v>
      </c>
      <c r="E40" s="358"/>
      <c r="F40" s="340"/>
      <c r="G40" s="354"/>
      <c r="H40" s="42" t="s">
        <v>33</v>
      </c>
      <c r="I40" s="53"/>
      <c r="J40" s="48" t="s">
        <v>74</v>
      </c>
      <c r="K40" s="43" t="s">
        <v>158</v>
      </c>
      <c r="L40" s="44" t="s">
        <v>159</v>
      </c>
      <c r="M40" s="44">
        <v>1</v>
      </c>
      <c r="N40" s="214" t="s">
        <v>663</v>
      </c>
      <c r="O40" s="44" t="s">
        <v>160</v>
      </c>
      <c r="P40" s="48" t="s">
        <v>77</v>
      </c>
      <c r="Q40" s="217">
        <v>44469</v>
      </c>
      <c r="R40" s="51"/>
    </row>
    <row r="41" spans="1:18" ht="81.75" customHeight="1" x14ac:dyDescent="0.25">
      <c r="A41" s="322"/>
      <c r="B41" s="354"/>
      <c r="C41" s="354"/>
      <c r="D41" s="103" t="s">
        <v>161</v>
      </c>
      <c r="E41" s="358"/>
      <c r="F41" s="340" t="s">
        <v>162</v>
      </c>
      <c r="G41" s="354"/>
      <c r="H41" s="266" t="s">
        <v>665</v>
      </c>
      <c r="I41" s="242" t="s">
        <v>649</v>
      </c>
      <c r="J41" s="51"/>
      <c r="K41" s="7" t="s">
        <v>666</v>
      </c>
      <c r="L41" s="7" t="s">
        <v>673</v>
      </c>
      <c r="M41" s="216">
        <v>0.90859999999999996</v>
      </c>
      <c r="N41" s="215" t="s">
        <v>674</v>
      </c>
      <c r="O41" s="240" t="s">
        <v>676</v>
      </c>
      <c r="P41" s="48" t="s">
        <v>77</v>
      </c>
      <c r="Q41" s="217">
        <v>44469</v>
      </c>
      <c r="R41" s="51"/>
    </row>
    <row r="42" spans="1:18" ht="91.5" customHeight="1" x14ac:dyDescent="0.25">
      <c r="A42" s="322"/>
      <c r="B42" s="354"/>
      <c r="C42" s="354"/>
      <c r="D42" s="103" t="s">
        <v>163</v>
      </c>
      <c r="E42" s="358"/>
      <c r="F42" s="340"/>
      <c r="G42" s="354"/>
      <c r="H42" s="266" t="s">
        <v>669</v>
      </c>
      <c r="I42" s="242" t="s">
        <v>649</v>
      </c>
      <c r="J42" s="51"/>
      <c r="K42" s="240" t="s">
        <v>670</v>
      </c>
      <c r="L42" s="242" t="s">
        <v>675</v>
      </c>
      <c r="M42" s="88">
        <v>0.77</v>
      </c>
      <c r="N42" s="215" t="s">
        <v>678</v>
      </c>
      <c r="O42" s="240" t="s">
        <v>677</v>
      </c>
      <c r="P42" s="48" t="s">
        <v>77</v>
      </c>
      <c r="Q42" s="217">
        <v>44469</v>
      </c>
      <c r="R42" s="51"/>
    </row>
    <row r="43" spans="1:18" ht="138.75" customHeight="1" x14ac:dyDescent="0.2">
      <c r="A43" s="322"/>
      <c r="B43" s="354"/>
      <c r="C43" s="354"/>
      <c r="D43" s="103"/>
      <c r="E43" s="358"/>
      <c r="F43" s="357" t="s">
        <v>164</v>
      </c>
      <c r="G43" s="354"/>
      <c r="H43" s="42" t="s">
        <v>35</v>
      </c>
      <c r="I43" s="48" t="s">
        <v>74</v>
      </c>
      <c r="J43" s="48"/>
      <c r="K43" s="43" t="s">
        <v>602</v>
      </c>
      <c r="L43" s="44" t="s">
        <v>581</v>
      </c>
      <c r="M43" s="213">
        <f>16/22</f>
        <v>0.72727272727272729</v>
      </c>
      <c r="N43" s="215" t="s">
        <v>603</v>
      </c>
      <c r="O43" s="44" t="s">
        <v>553</v>
      </c>
      <c r="P43" s="48" t="s">
        <v>77</v>
      </c>
      <c r="Q43" s="217">
        <v>44469</v>
      </c>
      <c r="R43" s="51"/>
    </row>
    <row r="44" spans="1:18" ht="86.25" customHeight="1" x14ac:dyDescent="0.2">
      <c r="A44" s="322"/>
      <c r="B44" s="354"/>
      <c r="C44" s="354"/>
      <c r="D44" s="103"/>
      <c r="E44" s="358"/>
      <c r="F44" s="358"/>
      <c r="G44" s="354"/>
      <c r="H44" s="49" t="s">
        <v>167</v>
      </c>
      <c r="I44" s="48" t="s">
        <v>74</v>
      </c>
      <c r="J44" s="48"/>
      <c r="K44" s="43" t="s">
        <v>596</v>
      </c>
      <c r="L44" s="44" t="s">
        <v>595</v>
      </c>
      <c r="M44" s="213">
        <f>122/132</f>
        <v>0.9242424242424242</v>
      </c>
      <c r="N44" s="215" t="s">
        <v>595</v>
      </c>
      <c r="O44" s="44" t="s">
        <v>171</v>
      </c>
      <c r="P44" s="44" t="s">
        <v>77</v>
      </c>
      <c r="Q44" s="217">
        <v>44469</v>
      </c>
      <c r="R44" s="51"/>
    </row>
    <row r="45" spans="1:18" ht="119.25" customHeight="1" x14ac:dyDescent="0.2">
      <c r="A45" s="322"/>
      <c r="B45" s="354"/>
      <c r="C45" s="354"/>
      <c r="D45" s="103"/>
      <c r="E45" s="358"/>
      <c r="F45" s="358"/>
      <c r="G45" s="354"/>
      <c r="H45" s="49" t="s">
        <v>172</v>
      </c>
      <c r="I45" s="48" t="s">
        <v>74</v>
      </c>
      <c r="J45" s="48"/>
      <c r="K45" s="71" t="s">
        <v>679</v>
      </c>
      <c r="L45" s="44" t="s">
        <v>598</v>
      </c>
      <c r="M45" s="213">
        <f>19/21</f>
        <v>0.90476190476190477</v>
      </c>
      <c r="N45" s="214" t="s">
        <v>598</v>
      </c>
      <c r="O45" s="44" t="s">
        <v>554</v>
      </c>
      <c r="P45" s="44" t="s">
        <v>77</v>
      </c>
      <c r="Q45" s="217">
        <v>44469</v>
      </c>
      <c r="R45" s="51"/>
    </row>
    <row r="46" spans="1:18" ht="108.75" customHeight="1" x14ac:dyDescent="0.2">
      <c r="A46" s="322"/>
      <c r="B46" s="354"/>
      <c r="C46" s="354"/>
      <c r="D46" s="103" t="s">
        <v>175</v>
      </c>
      <c r="E46" s="358"/>
      <c r="F46" s="359"/>
      <c r="G46" s="354"/>
      <c r="H46" s="49" t="s">
        <v>176</v>
      </c>
      <c r="I46" s="48" t="s">
        <v>74</v>
      </c>
      <c r="J46" s="48"/>
      <c r="K46" s="71" t="s">
        <v>680</v>
      </c>
      <c r="L46" s="44" t="s">
        <v>598</v>
      </c>
      <c r="M46" s="213">
        <f>27/33</f>
        <v>0.81818181818181823</v>
      </c>
      <c r="N46" s="214" t="s">
        <v>598</v>
      </c>
      <c r="O46" s="44" t="s">
        <v>554</v>
      </c>
      <c r="P46" s="44" t="s">
        <v>77</v>
      </c>
      <c r="Q46" s="217">
        <v>44469</v>
      </c>
      <c r="R46" s="51"/>
    </row>
    <row r="47" spans="1:18" ht="100.5" customHeight="1" x14ac:dyDescent="0.2">
      <c r="A47" s="323"/>
      <c r="B47" s="355"/>
      <c r="C47" s="355"/>
      <c r="D47" s="103" t="s">
        <v>178</v>
      </c>
      <c r="E47" s="359"/>
      <c r="F47" s="111" t="s">
        <v>179</v>
      </c>
      <c r="G47" s="355"/>
      <c r="H47" s="219" t="s">
        <v>550</v>
      </c>
      <c r="I47" s="48" t="s">
        <v>74</v>
      </c>
      <c r="J47" s="51"/>
      <c r="K47" s="7" t="s">
        <v>681</v>
      </c>
      <c r="L47" s="257" t="s">
        <v>682</v>
      </c>
      <c r="M47" s="216">
        <f>12/16</f>
        <v>0.75</v>
      </c>
      <c r="N47" s="271" t="s">
        <v>682</v>
      </c>
      <c r="O47" s="44" t="s">
        <v>554</v>
      </c>
      <c r="P47" s="44" t="s">
        <v>77</v>
      </c>
      <c r="Q47" s="217">
        <v>44469</v>
      </c>
      <c r="R47" s="51"/>
    </row>
    <row r="48" spans="1:18" ht="63" customHeight="1" x14ac:dyDescent="0.2">
      <c r="A48" s="337">
        <v>4</v>
      </c>
      <c r="B48" s="356" t="s">
        <v>180</v>
      </c>
      <c r="C48" s="338" t="s">
        <v>181</v>
      </c>
      <c r="D48" s="103" t="s">
        <v>96</v>
      </c>
      <c r="E48" s="338" t="s">
        <v>182</v>
      </c>
      <c r="F48" s="103" t="s">
        <v>183</v>
      </c>
      <c r="G48" s="339" t="s">
        <v>184</v>
      </c>
      <c r="H48" s="102" t="s">
        <v>185</v>
      </c>
      <c r="I48" s="51"/>
      <c r="J48" s="7" t="s">
        <v>186</v>
      </c>
      <c r="K48" s="9" t="s">
        <v>146</v>
      </c>
      <c r="L48" s="73" t="s">
        <v>189</v>
      </c>
      <c r="M48" s="73"/>
      <c r="N48" s="73"/>
      <c r="O48" s="7" t="s">
        <v>190</v>
      </c>
      <c r="P48" s="107" t="s">
        <v>191</v>
      </c>
      <c r="Q48" s="74" t="s">
        <v>192</v>
      </c>
      <c r="R48" s="51"/>
    </row>
    <row r="49" spans="1:21" ht="24" customHeight="1" x14ac:dyDescent="0.2">
      <c r="A49" s="337"/>
      <c r="B49" s="356"/>
      <c r="C49" s="338"/>
      <c r="D49" s="103" t="s">
        <v>99</v>
      </c>
      <c r="E49" s="338"/>
      <c r="F49" s="103" t="s">
        <v>193</v>
      </c>
      <c r="G49" s="339"/>
      <c r="H49" s="102"/>
      <c r="I49" s="51"/>
      <c r="J49" s="51"/>
      <c r="K49" s="51"/>
      <c r="L49" s="51"/>
      <c r="M49" s="51"/>
      <c r="N49" s="51"/>
      <c r="O49" s="51"/>
      <c r="P49" s="51"/>
      <c r="Q49" s="54"/>
      <c r="R49" s="51"/>
    </row>
    <row r="50" spans="1:21" ht="50.25" customHeight="1" x14ac:dyDescent="0.2">
      <c r="A50" s="337"/>
      <c r="B50" s="356"/>
      <c r="C50" s="338"/>
      <c r="D50" s="103" t="s">
        <v>194</v>
      </c>
      <c r="E50" s="338"/>
      <c r="F50" s="103" t="s">
        <v>195</v>
      </c>
      <c r="G50" s="339"/>
      <c r="H50" s="102" t="s">
        <v>196</v>
      </c>
      <c r="I50" s="51"/>
      <c r="J50" s="51"/>
      <c r="K50" s="9" t="s">
        <v>197</v>
      </c>
      <c r="L50" s="73" t="s">
        <v>199</v>
      </c>
      <c r="M50" s="73"/>
      <c r="N50" s="73"/>
      <c r="O50" s="7" t="s">
        <v>200</v>
      </c>
      <c r="P50" s="107" t="s">
        <v>191</v>
      </c>
      <c r="Q50" s="74" t="s">
        <v>192</v>
      </c>
      <c r="R50" s="51"/>
    </row>
    <row r="51" spans="1:21" ht="24" customHeight="1" x14ac:dyDescent="0.2">
      <c r="A51" s="337"/>
      <c r="B51" s="356"/>
      <c r="C51" s="338"/>
      <c r="D51" s="103" t="s">
        <v>201</v>
      </c>
      <c r="E51" s="338"/>
      <c r="F51" s="103" t="s">
        <v>202</v>
      </c>
      <c r="G51" s="339"/>
      <c r="H51" s="102"/>
      <c r="I51" s="51"/>
      <c r="J51" s="51"/>
      <c r="K51" s="51"/>
      <c r="L51" s="51"/>
      <c r="M51" s="51"/>
      <c r="N51" s="51"/>
      <c r="O51" s="51"/>
      <c r="P51" s="51"/>
      <c r="Q51" s="54"/>
      <c r="R51" s="51"/>
    </row>
    <row r="52" spans="1:21" ht="61.5" customHeight="1" x14ac:dyDescent="0.2">
      <c r="A52" s="356">
        <v>5</v>
      </c>
      <c r="B52" s="336" t="s">
        <v>203</v>
      </c>
      <c r="C52" s="371" t="s">
        <v>204</v>
      </c>
      <c r="D52" s="103" t="s">
        <v>205</v>
      </c>
      <c r="E52" s="338" t="s">
        <v>206</v>
      </c>
      <c r="F52" s="327" t="s">
        <v>207</v>
      </c>
      <c r="G52" s="339" t="s">
        <v>208</v>
      </c>
      <c r="H52" s="76" t="s">
        <v>209</v>
      </c>
      <c r="I52" s="77"/>
      <c r="J52" s="77"/>
      <c r="K52" s="78" t="s">
        <v>210</v>
      </c>
      <c r="L52" s="80">
        <v>1</v>
      </c>
      <c r="M52" s="80"/>
      <c r="N52" s="80"/>
      <c r="O52" s="78" t="s">
        <v>213</v>
      </c>
      <c r="P52" s="107" t="s">
        <v>191</v>
      </c>
      <c r="Q52" s="82" t="s">
        <v>192</v>
      </c>
      <c r="R52" s="77"/>
    </row>
    <row r="53" spans="1:21" ht="61.5" customHeight="1" x14ac:dyDescent="0.2">
      <c r="A53" s="356"/>
      <c r="B53" s="336"/>
      <c r="C53" s="371"/>
      <c r="D53" s="103"/>
      <c r="E53" s="338"/>
      <c r="F53" s="328"/>
      <c r="G53" s="339"/>
      <c r="H53" s="84" t="s">
        <v>214</v>
      </c>
      <c r="I53" s="48" t="s">
        <v>74</v>
      </c>
      <c r="J53" s="53"/>
      <c r="K53" s="43" t="s">
        <v>215</v>
      </c>
      <c r="L53" s="44" t="s">
        <v>218</v>
      </c>
      <c r="M53" s="44"/>
      <c r="N53" s="44"/>
      <c r="O53" s="44" t="s">
        <v>219</v>
      </c>
      <c r="P53" s="48" t="s">
        <v>77</v>
      </c>
      <c r="Q53" s="54"/>
      <c r="R53" s="51"/>
    </row>
    <row r="54" spans="1:21" ht="24" customHeight="1" x14ac:dyDescent="0.2">
      <c r="A54" s="356"/>
      <c r="B54" s="336"/>
      <c r="C54" s="371"/>
      <c r="D54" s="103" t="s">
        <v>220</v>
      </c>
      <c r="E54" s="338"/>
      <c r="F54" s="338" t="s">
        <v>221</v>
      </c>
      <c r="G54" s="339"/>
      <c r="H54" s="102" t="s">
        <v>222</v>
      </c>
      <c r="I54" s="107" t="s">
        <v>74</v>
      </c>
      <c r="J54" s="51"/>
      <c r="K54" s="9" t="s">
        <v>223</v>
      </c>
      <c r="L54" s="104" t="s">
        <v>226</v>
      </c>
      <c r="M54" s="104"/>
      <c r="N54" s="104"/>
      <c r="O54" s="9" t="s">
        <v>227</v>
      </c>
      <c r="P54" s="51" t="s">
        <v>77</v>
      </c>
      <c r="Q54" s="54"/>
      <c r="R54" s="51"/>
    </row>
    <row r="55" spans="1:21" ht="24" customHeight="1" x14ac:dyDescent="0.2">
      <c r="A55" s="356"/>
      <c r="B55" s="336"/>
      <c r="C55" s="371"/>
      <c r="D55" s="103" t="s">
        <v>134</v>
      </c>
      <c r="E55" s="338"/>
      <c r="F55" s="338"/>
      <c r="G55" s="339"/>
      <c r="H55" s="102" t="s">
        <v>214</v>
      </c>
      <c r="I55" s="107" t="s">
        <v>74</v>
      </c>
      <c r="J55" s="51"/>
      <c r="K55" s="9" t="s">
        <v>215</v>
      </c>
      <c r="L55" s="104" t="s">
        <v>218</v>
      </c>
      <c r="M55" s="104"/>
      <c r="N55" s="104"/>
      <c r="O55" s="104" t="s">
        <v>219</v>
      </c>
      <c r="P55" s="107" t="s">
        <v>77</v>
      </c>
      <c r="Q55" s="54"/>
      <c r="R55" s="51"/>
    </row>
    <row r="56" spans="1:21" ht="24" customHeight="1" x14ac:dyDescent="0.2">
      <c r="A56" s="356"/>
      <c r="B56" s="336"/>
      <c r="C56" s="371"/>
      <c r="D56" s="103" t="s">
        <v>229</v>
      </c>
      <c r="E56" s="338"/>
      <c r="F56" s="338" t="s">
        <v>230</v>
      </c>
      <c r="G56" s="339"/>
      <c r="H56" s="102" t="s">
        <v>231</v>
      </c>
      <c r="I56" s="51"/>
      <c r="J56" s="107"/>
      <c r="K56" s="106"/>
      <c r="L56" s="104"/>
      <c r="M56" s="104"/>
      <c r="N56" s="104"/>
      <c r="O56" s="104"/>
      <c r="P56" s="107"/>
      <c r="Q56" s="54"/>
      <c r="R56" s="51"/>
    </row>
    <row r="57" spans="1:21" ht="24" customHeight="1" x14ac:dyDescent="0.2">
      <c r="A57" s="356"/>
      <c r="B57" s="336"/>
      <c r="C57" s="371"/>
      <c r="D57" s="103" t="s">
        <v>106</v>
      </c>
      <c r="E57" s="338"/>
      <c r="F57" s="338"/>
      <c r="G57" s="339"/>
      <c r="H57" s="76"/>
      <c r="I57" s="77"/>
      <c r="J57" s="77"/>
      <c r="K57" s="77"/>
      <c r="L57" s="77"/>
      <c r="M57" s="77"/>
      <c r="N57" s="77"/>
      <c r="O57" s="77"/>
      <c r="P57" s="77"/>
      <c r="Q57" s="85"/>
      <c r="R57" s="77"/>
    </row>
    <row r="58" spans="1:21" ht="24" customHeight="1" x14ac:dyDescent="0.2">
      <c r="A58" s="356"/>
      <c r="B58" s="336"/>
      <c r="C58" s="371"/>
      <c r="D58" s="103" t="s">
        <v>232</v>
      </c>
      <c r="E58" s="338"/>
      <c r="F58" s="338" t="s">
        <v>230</v>
      </c>
      <c r="G58" s="339"/>
      <c r="H58" s="76"/>
      <c r="I58" s="77"/>
      <c r="J58" s="77"/>
      <c r="K58" s="77"/>
      <c r="L58" s="77"/>
      <c r="M58" s="77"/>
      <c r="N58" s="77"/>
      <c r="O58" s="77"/>
      <c r="P58" s="77"/>
      <c r="Q58" s="85"/>
      <c r="R58" s="77"/>
    </row>
    <row r="59" spans="1:21" ht="24" customHeight="1" x14ac:dyDescent="0.2">
      <c r="A59" s="356"/>
      <c r="B59" s="336"/>
      <c r="C59" s="371"/>
      <c r="D59" s="103" t="s">
        <v>233</v>
      </c>
      <c r="E59" s="338"/>
      <c r="F59" s="338"/>
      <c r="G59" s="339"/>
      <c r="H59" s="76"/>
      <c r="I59" s="77"/>
      <c r="J59" s="77"/>
      <c r="K59" s="77"/>
      <c r="L59" s="77"/>
      <c r="M59" s="77"/>
      <c r="N59" s="77"/>
      <c r="O59" s="77"/>
      <c r="P59" s="77"/>
      <c r="Q59" s="85"/>
      <c r="R59" s="77"/>
    </row>
    <row r="60" spans="1:21" ht="24" customHeight="1" x14ac:dyDescent="0.2">
      <c r="A60" s="356"/>
      <c r="B60" s="336"/>
      <c r="C60" s="371"/>
      <c r="D60" s="103" t="s">
        <v>234</v>
      </c>
      <c r="E60" s="338"/>
      <c r="F60" s="338" t="s">
        <v>235</v>
      </c>
      <c r="G60" s="339"/>
      <c r="H60" s="102" t="s">
        <v>236</v>
      </c>
      <c r="I60" s="107" t="s">
        <v>74</v>
      </c>
      <c r="J60" s="51"/>
      <c r="K60" s="9" t="s">
        <v>237</v>
      </c>
      <c r="L60" s="104" t="s">
        <v>240</v>
      </c>
      <c r="M60" s="104"/>
      <c r="N60" s="104"/>
      <c r="O60" s="51"/>
      <c r="P60" s="107" t="s">
        <v>95</v>
      </c>
      <c r="Q60" s="54"/>
      <c r="R60" s="51"/>
    </row>
    <row r="61" spans="1:21" ht="24" customHeight="1" x14ac:dyDescent="0.2">
      <c r="A61" s="356"/>
      <c r="B61" s="336"/>
      <c r="C61" s="371"/>
      <c r="D61" s="103" t="s">
        <v>241</v>
      </c>
      <c r="E61" s="338"/>
      <c r="F61" s="338"/>
      <c r="G61" s="339"/>
      <c r="H61" s="84" t="s">
        <v>242</v>
      </c>
      <c r="I61" s="48" t="s">
        <v>74</v>
      </c>
      <c r="J61" s="53"/>
      <c r="K61" s="10" t="s">
        <v>243</v>
      </c>
      <c r="L61" s="44" t="s">
        <v>244</v>
      </c>
      <c r="M61" s="44"/>
      <c r="N61" s="44"/>
      <c r="O61" s="44" t="s">
        <v>245</v>
      </c>
      <c r="P61" s="48" t="s">
        <v>77</v>
      </c>
      <c r="Q61" s="54"/>
      <c r="R61" s="51"/>
    </row>
    <row r="62" spans="1:21" ht="24" customHeight="1" x14ac:dyDescent="0.2">
      <c r="A62" s="356"/>
      <c r="B62" s="336"/>
      <c r="C62" s="371"/>
      <c r="D62" s="103" t="s">
        <v>246</v>
      </c>
      <c r="E62" s="338"/>
      <c r="F62" s="338" t="s">
        <v>247</v>
      </c>
      <c r="G62" s="339"/>
      <c r="H62" s="76"/>
      <c r="I62" s="77"/>
      <c r="J62" s="77"/>
      <c r="K62" s="77"/>
      <c r="L62" s="77"/>
      <c r="M62" s="77"/>
      <c r="N62" s="77"/>
      <c r="O62" s="77"/>
      <c r="P62" s="77"/>
      <c r="Q62" s="85"/>
      <c r="R62" s="77"/>
    </row>
    <row r="63" spans="1:21" ht="24" customHeight="1" x14ac:dyDescent="0.2">
      <c r="A63" s="356"/>
      <c r="B63" s="336"/>
      <c r="C63" s="371"/>
      <c r="D63" s="103" t="s">
        <v>248</v>
      </c>
      <c r="E63" s="338"/>
      <c r="F63" s="338"/>
      <c r="G63" s="339"/>
      <c r="H63" s="76"/>
      <c r="I63" s="77"/>
      <c r="J63" s="77"/>
      <c r="K63" s="77"/>
      <c r="L63" s="77"/>
      <c r="M63" s="77"/>
      <c r="N63" s="77"/>
      <c r="O63" s="77"/>
      <c r="P63" s="77"/>
      <c r="Q63" s="85"/>
      <c r="R63" s="77"/>
    </row>
    <row r="64" spans="1:21" ht="24" customHeight="1" x14ac:dyDescent="0.2">
      <c r="A64" s="337">
        <v>6</v>
      </c>
      <c r="B64" s="356" t="s">
        <v>249</v>
      </c>
      <c r="C64" s="338" t="s">
        <v>250</v>
      </c>
      <c r="D64" s="338" t="s">
        <v>229</v>
      </c>
      <c r="E64" s="352" t="s">
        <v>251</v>
      </c>
      <c r="F64" s="103" t="s">
        <v>252</v>
      </c>
      <c r="G64" s="339" t="s">
        <v>253</v>
      </c>
      <c r="H64" s="279" t="s">
        <v>698</v>
      </c>
      <c r="I64" s="280"/>
      <c r="J64" s="281" t="s">
        <v>74</v>
      </c>
      <c r="K64" s="282" t="s">
        <v>699</v>
      </c>
      <c r="L64" s="280" t="s">
        <v>700</v>
      </c>
      <c r="M64" s="280" t="s">
        <v>76</v>
      </c>
      <c r="N64" s="283" t="s">
        <v>701</v>
      </c>
      <c r="O64" s="282" t="s">
        <v>702</v>
      </c>
      <c r="P64" s="282" t="s">
        <v>703</v>
      </c>
      <c r="Q64" s="280" t="s">
        <v>77</v>
      </c>
      <c r="R64" s="284">
        <v>44562</v>
      </c>
      <c r="S64" s="284">
        <v>44926</v>
      </c>
      <c r="T64" s="285" t="s">
        <v>263</v>
      </c>
      <c r="U64" s="286"/>
    </row>
    <row r="65" spans="1:21" ht="24" customHeight="1" x14ac:dyDescent="0.2">
      <c r="A65" s="337"/>
      <c r="B65" s="356"/>
      <c r="C65" s="338"/>
      <c r="D65" s="338"/>
      <c r="E65" s="352"/>
      <c r="F65" s="103" t="s">
        <v>254</v>
      </c>
      <c r="G65" s="339"/>
      <c r="H65" s="287" t="s">
        <v>704</v>
      </c>
      <c r="I65" s="280" t="s">
        <v>649</v>
      </c>
      <c r="J65" s="288"/>
      <c r="K65" s="282" t="s">
        <v>705</v>
      </c>
      <c r="L65" s="280" t="s">
        <v>706</v>
      </c>
      <c r="M65" s="280" t="s">
        <v>76</v>
      </c>
      <c r="N65" s="283" t="s">
        <v>726</v>
      </c>
      <c r="O65" s="282" t="s">
        <v>707</v>
      </c>
      <c r="P65" s="282" t="s">
        <v>708</v>
      </c>
      <c r="Q65" s="280" t="s">
        <v>77</v>
      </c>
      <c r="R65" s="284">
        <v>44562</v>
      </c>
      <c r="S65" s="284">
        <v>44926</v>
      </c>
      <c r="T65" s="285"/>
      <c r="U65" s="285"/>
    </row>
    <row r="66" spans="1:21" ht="24" customHeight="1" x14ac:dyDescent="0.2">
      <c r="A66" s="337"/>
      <c r="B66" s="356"/>
      <c r="C66" s="338"/>
      <c r="D66" s="338" t="s">
        <v>90</v>
      </c>
      <c r="E66" s="352"/>
      <c r="F66" s="103" t="s">
        <v>255</v>
      </c>
      <c r="G66" s="339"/>
      <c r="H66" s="9" t="s">
        <v>709</v>
      </c>
      <c r="I66" s="289" t="s">
        <v>74</v>
      </c>
      <c r="J66" s="290" t="s">
        <v>375</v>
      </c>
      <c r="K66" s="291" t="s">
        <v>710</v>
      </c>
      <c r="L66" s="291" t="s">
        <v>711</v>
      </c>
      <c r="M66" s="289" t="s">
        <v>76</v>
      </c>
      <c r="N66" s="291" t="s">
        <v>569</v>
      </c>
      <c r="O66" s="291" t="s">
        <v>712</v>
      </c>
      <c r="P66" s="291" t="s">
        <v>94</v>
      </c>
      <c r="Q66" s="289" t="s">
        <v>79</v>
      </c>
      <c r="R66" s="284">
        <v>44562</v>
      </c>
      <c r="S66" s="284">
        <v>44926</v>
      </c>
      <c r="T66" s="292" t="s">
        <v>713</v>
      </c>
      <c r="U66" s="51"/>
    </row>
    <row r="67" spans="1:21" ht="24" customHeight="1" x14ac:dyDescent="0.2">
      <c r="A67" s="337"/>
      <c r="B67" s="356"/>
      <c r="C67" s="338"/>
      <c r="D67" s="338"/>
      <c r="E67" s="352"/>
      <c r="F67" s="103" t="s">
        <v>256</v>
      </c>
      <c r="G67" s="339"/>
      <c r="H67" s="102"/>
      <c r="I67" s="51"/>
      <c r="J67" s="51"/>
      <c r="K67" s="51"/>
      <c r="L67" s="51"/>
      <c r="M67" s="51"/>
      <c r="N67" s="51"/>
      <c r="O67" s="51"/>
      <c r="P67" s="51"/>
      <c r="Q67" s="54"/>
      <c r="R67" s="51"/>
    </row>
    <row r="68" spans="1:21" ht="24" customHeight="1" x14ac:dyDescent="0.2">
      <c r="A68" s="337"/>
      <c r="B68" s="356"/>
      <c r="C68" s="338"/>
      <c r="D68" s="338" t="s">
        <v>144</v>
      </c>
      <c r="E68" s="352"/>
      <c r="F68" s="103" t="s">
        <v>257</v>
      </c>
      <c r="G68" s="339"/>
      <c r="H68" s="102"/>
      <c r="I68" s="51"/>
      <c r="J68" s="51"/>
      <c r="K68" s="51"/>
      <c r="L68" s="51"/>
      <c r="M68" s="51"/>
      <c r="N68" s="51"/>
      <c r="O68" s="51"/>
      <c r="P68" s="51"/>
      <c r="Q68" s="54"/>
      <c r="R68" s="51"/>
    </row>
    <row r="69" spans="1:21" ht="24" customHeight="1" x14ac:dyDescent="0.2">
      <c r="A69" s="337"/>
      <c r="B69" s="356"/>
      <c r="C69" s="338"/>
      <c r="D69" s="338"/>
      <c r="E69" s="352"/>
      <c r="F69" s="103"/>
      <c r="G69" s="339"/>
      <c r="H69" s="84" t="s">
        <v>258</v>
      </c>
      <c r="I69" s="48" t="s">
        <v>74</v>
      </c>
      <c r="J69" s="53"/>
      <c r="K69" s="43" t="s">
        <v>259</v>
      </c>
      <c r="L69" s="44" t="s">
        <v>262</v>
      </c>
      <c r="M69" s="44"/>
      <c r="N69" s="44"/>
      <c r="O69" s="44" t="s">
        <v>94</v>
      </c>
      <c r="P69" s="44" t="s">
        <v>115</v>
      </c>
      <c r="Q69" s="54" t="s">
        <v>263</v>
      </c>
      <c r="R69" s="51"/>
    </row>
    <row r="70" spans="1:21" ht="87.75" customHeight="1" x14ac:dyDescent="0.2">
      <c r="A70" s="337"/>
      <c r="B70" s="356"/>
      <c r="C70" s="338"/>
      <c r="D70" s="338"/>
      <c r="E70" s="352"/>
      <c r="F70" s="103" t="s">
        <v>264</v>
      </c>
      <c r="G70" s="339"/>
      <c r="H70" s="102" t="s">
        <v>265</v>
      </c>
      <c r="I70" s="107" t="s">
        <v>74</v>
      </c>
      <c r="J70" s="51"/>
      <c r="K70" s="7" t="s">
        <v>266</v>
      </c>
      <c r="L70" s="86">
        <v>4</v>
      </c>
      <c r="M70" s="86"/>
      <c r="N70" s="86"/>
      <c r="O70" s="104" t="s">
        <v>268</v>
      </c>
      <c r="P70" s="7" t="s">
        <v>269</v>
      </c>
      <c r="Q70" s="87">
        <v>44561</v>
      </c>
      <c r="R70" s="51"/>
    </row>
    <row r="71" spans="1:21" ht="85.5" customHeight="1" x14ac:dyDescent="0.2">
      <c r="A71" s="337"/>
      <c r="B71" s="356"/>
      <c r="C71" s="338"/>
      <c r="D71" s="338" t="s">
        <v>134</v>
      </c>
      <c r="E71" s="352"/>
      <c r="F71" s="103" t="s">
        <v>271</v>
      </c>
      <c r="G71" s="339"/>
      <c r="H71" s="353" t="s">
        <v>36</v>
      </c>
      <c r="I71" s="321" t="s">
        <v>74</v>
      </c>
      <c r="J71" s="364"/>
      <c r="K71" s="361" t="s">
        <v>272</v>
      </c>
      <c r="L71" s="372">
        <v>0.25</v>
      </c>
      <c r="M71" s="99"/>
      <c r="N71" s="99"/>
      <c r="O71" s="353" t="s">
        <v>273</v>
      </c>
      <c r="P71" s="366" t="s">
        <v>274</v>
      </c>
      <c r="Q71" s="378">
        <v>44377</v>
      </c>
      <c r="R71" s="372"/>
    </row>
    <row r="72" spans="1:21" ht="24" customHeight="1" x14ac:dyDescent="0.2">
      <c r="A72" s="337"/>
      <c r="B72" s="356"/>
      <c r="C72" s="338"/>
      <c r="D72" s="338"/>
      <c r="E72" s="352"/>
      <c r="F72" s="108" t="s">
        <v>275</v>
      </c>
      <c r="G72" s="339"/>
      <c r="H72" s="355"/>
      <c r="I72" s="323"/>
      <c r="J72" s="365"/>
      <c r="K72" s="363"/>
      <c r="L72" s="323"/>
      <c r="M72" s="100"/>
      <c r="N72" s="100"/>
      <c r="O72" s="355"/>
      <c r="P72" s="367"/>
      <c r="Q72" s="323"/>
      <c r="R72" s="323"/>
    </row>
    <row r="73" spans="1:21" ht="24" customHeight="1" x14ac:dyDescent="0.2">
      <c r="A73" s="337"/>
      <c r="B73" s="356"/>
      <c r="C73" s="338"/>
      <c r="D73" s="103" t="s">
        <v>106</v>
      </c>
      <c r="E73" s="352"/>
      <c r="F73" s="103" t="s">
        <v>276</v>
      </c>
      <c r="G73" s="339"/>
      <c r="H73" s="84"/>
      <c r="I73" s="48"/>
      <c r="J73" s="53"/>
      <c r="K73" s="43"/>
      <c r="L73" s="44"/>
      <c r="M73" s="44"/>
      <c r="N73" s="44"/>
      <c r="O73" s="44"/>
      <c r="P73" s="44"/>
      <c r="Q73" s="54"/>
      <c r="R73" s="51"/>
    </row>
    <row r="74" spans="1:21" ht="24" customHeight="1" x14ac:dyDescent="0.2">
      <c r="A74" s="337"/>
      <c r="B74" s="356"/>
      <c r="C74" s="338"/>
      <c r="D74" s="338" t="s">
        <v>277</v>
      </c>
      <c r="E74" s="352"/>
      <c r="F74" s="103" t="s">
        <v>278</v>
      </c>
      <c r="G74" s="339"/>
      <c r="H74" s="102"/>
      <c r="I74" s="51"/>
      <c r="J74" s="51"/>
      <c r="K74" s="51"/>
      <c r="L74" s="51"/>
      <c r="M74" s="51"/>
      <c r="N74" s="51"/>
      <c r="O74" s="51"/>
      <c r="P74" s="51"/>
      <c r="Q74" s="54"/>
      <c r="R74" s="51"/>
    </row>
    <row r="75" spans="1:21" ht="24" customHeight="1" x14ac:dyDescent="0.2">
      <c r="A75" s="337"/>
      <c r="B75" s="356"/>
      <c r="C75" s="338"/>
      <c r="D75" s="338"/>
      <c r="E75" s="352"/>
      <c r="F75" s="103" t="s">
        <v>279</v>
      </c>
      <c r="G75" s="339"/>
      <c r="H75" s="102"/>
      <c r="I75" s="51"/>
      <c r="J75" s="51"/>
      <c r="K75" s="51"/>
      <c r="L75" s="51"/>
      <c r="M75" s="51"/>
      <c r="N75" s="51"/>
      <c r="O75" s="51"/>
      <c r="P75" s="51"/>
      <c r="Q75" s="54"/>
      <c r="R75" s="51"/>
    </row>
    <row r="76" spans="1:21" ht="24" customHeight="1" x14ac:dyDescent="0.2">
      <c r="A76" s="337">
        <v>7</v>
      </c>
      <c r="B76" s="356" t="s">
        <v>280</v>
      </c>
      <c r="C76" s="338" t="s">
        <v>281</v>
      </c>
      <c r="D76" s="318" t="s">
        <v>282</v>
      </c>
      <c r="E76" s="352" t="s">
        <v>283</v>
      </c>
      <c r="F76" s="106" t="s">
        <v>284</v>
      </c>
      <c r="G76" s="339" t="s">
        <v>285</v>
      </c>
      <c r="H76" s="42" t="s">
        <v>38</v>
      </c>
      <c r="I76" s="53"/>
      <c r="J76" s="48" t="s">
        <v>74</v>
      </c>
      <c r="K76" s="43" t="s">
        <v>286</v>
      </c>
      <c r="L76" s="44" t="s">
        <v>288</v>
      </c>
      <c r="M76" s="44"/>
      <c r="N76" s="44"/>
      <c r="O76" s="44" t="s">
        <v>289</v>
      </c>
      <c r="P76" s="44" t="s">
        <v>191</v>
      </c>
      <c r="Q76" s="54"/>
      <c r="R76" s="51"/>
    </row>
    <row r="77" spans="1:21" ht="38.25" customHeight="1" x14ac:dyDescent="0.2">
      <c r="A77" s="337"/>
      <c r="B77" s="356"/>
      <c r="C77" s="338"/>
      <c r="D77" s="319"/>
      <c r="E77" s="352"/>
      <c r="F77" s="361" t="s">
        <v>290</v>
      </c>
      <c r="G77" s="339"/>
      <c r="H77" s="204" t="s">
        <v>563</v>
      </c>
      <c r="I77" s="53"/>
      <c r="J77" s="53"/>
      <c r="K77" s="43" t="s">
        <v>572</v>
      </c>
      <c r="L77" s="203" t="s">
        <v>573</v>
      </c>
      <c r="M77" s="48">
        <v>20</v>
      </c>
      <c r="N77" s="205" t="s">
        <v>574</v>
      </c>
      <c r="O77" s="43" t="s">
        <v>575</v>
      </c>
      <c r="P77" s="48" t="s">
        <v>79</v>
      </c>
      <c r="Q77" s="206">
        <v>44469</v>
      </c>
      <c r="R77" s="43" t="s">
        <v>577</v>
      </c>
    </row>
    <row r="78" spans="1:21" ht="48" customHeight="1" x14ac:dyDescent="0.2">
      <c r="A78" s="337"/>
      <c r="B78" s="356"/>
      <c r="C78" s="338"/>
      <c r="D78" s="320"/>
      <c r="E78" s="352"/>
      <c r="F78" s="362"/>
      <c r="G78" s="370"/>
      <c r="H78" s="84" t="s">
        <v>566</v>
      </c>
      <c r="I78" s="53"/>
      <c r="J78" s="53"/>
      <c r="K78" s="43" t="s">
        <v>567</v>
      </c>
      <c r="L78" s="207">
        <v>0.95</v>
      </c>
      <c r="M78" s="208">
        <f>11/35</f>
        <v>0.31428571428571428</v>
      </c>
      <c r="N78" s="209" t="s">
        <v>576</v>
      </c>
      <c r="O78" s="43" t="s">
        <v>570</v>
      </c>
      <c r="P78" s="48" t="s">
        <v>79</v>
      </c>
      <c r="Q78" s="206">
        <v>44469</v>
      </c>
      <c r="R78" s="43" t="s">
        <v>577</v>
      </c>
    </row>
    <row r="79" spans="1:21" ht="21" customHeight="1" x14ac:dyDescent="0.2">
      <c r="A79" s="337"/>
      <c r="B79" s="356"/>
      <c r="C79" s="338"/>
      <c r="D79" s="210" t="s">
        <v>134</v>
      </c>
      <c r="E79" s="352"/>
      <c r="F79" s="362"/>
      <c r="G79" s="370"/>
      <c r="H79" s="84"/>
      <c r="I79" s="53"/>
      <c r="J79" s="53"/>
      <c r="K79" s="43"/>
      <c r="L79" s="207"/>
      <c r="M79" s="208"/>
      <c r="N79" s="209"/>
      <c r="O79" s="43"/>
      <c r="P79" s="48"/>
      <c r="Q79" s="206"/>
      <c r="R79" s="43"/>
    </row>
    <row r="80" spans="1:21" ht="24" customHeight="1" x14ac:dyDescent="0.2">
      <c r="A80" s="337"/>
      <c r="B80" s="356"/>
      <c r="C80" s="338"/>
      <c r="D80" s="103" t="s">
        <v>106</v>
      </c>
      <c r="E80" s="352"/>
      <c r="F80" s="363"/>
      <c r="G80" s="370"/>
      <c r="H80" s="84" t="s">
        <v>293</v>
      </c>
      <c r="I80" s="48" t="s">
        <v>74</v>
      </c>
      <c r="J80" s="53"/>
      <c r="K80" s="43" t="s">
        <v>294</v>
      </c>
      <c r="L80" s="44" t="s">
        <v>296</v>
      </c>
      <c r="M80" s="44"/>
      <c r="N80" s="44"/>
      <c r="O80" s="44" t="s">
        <v>297</v>
      </c>
      <c r="P80" s="48" t="s">
        <v>79</v>
      </c>
      <c r="Q80" s="54"/>
      <c r="R80" s="51"/>
    </row>
    <row r="81" spans="1:18" ht="24" customHeight="1" x14ac:dyDescent="0.2">
      <c r="A81" s="337"/>
      <c r="B81" s="356"/>
      <c r="C81" s="338"/>
      <c r="D81" s="103" t="s">
        <v>229</v>
      </c>
      <c r="E81" s="352"/>
      <c r="F81" s="338" t="s">
        <v>298</v>
      </c>
      <c r="G81" s="370"/>
      <c r="H81" s="84" t="s">
        <v>299</v>
      </c>
      <c r="I81" s="48" t="s">
        <v>74</v>
      </c>
      <c r="J81" s="53"/>
      <c r="K81" s="84" t="s">
        <v>300</v>
      </c>
      <c r="L81" s="48" t="s">
        <v>301</v>
      </c>
      <c r="M81" s="48"/>
      <c r="N81" s="48"/>
      <c r="O81" s="44" t="s">
        <v>302</v>
      </c>
      <c r="P81" s="48" t="s">
        <v>79</v>
      </c>
      <c r="Q81" s="54"/>
      <c r="R81" s="51"/>
    </row>
    <row r="82" spans="1:18" ht="24" customHeight="1" x14ac:dyDescent="0.2">
      <c r="A82" s="337"/>
      <c r="B82" s="356"/>
      <c r="C82" s="338"/>
      <c r="D82" s="103" t="s">
        <v>220</v>
      </c>
      <c r="E82" s="352"/>
      <c r="F82" s="338"/>
      <c r="G82" s="370"/>
      <c r="H82" s="90" t="s">
        <v>303</v>
      </c>
      <c r="I82" s="48" t="s">
        <v>74</v>
      </c>
      <c r="J82" s="53"/>
      <c r="K82" s="71" t="s">
        <v>304</v>
      </c>
      <c r="L82" s="48" t="s">
        <v>305</v>
      </c>
      <c r="M82" s="48"/>
      <c r="N82" s="48"/>
      <c r="O82" s="44" t="s">
        <v>306</v>
      </c>
      <c r="P82" s="48" t="s">
        <v>79</v>
      </c>
      <c r="Q82" s="54"/>
      <c r="R82" s="51"/>
    </row>
    <row r="83" spans="1:18" ht="24" customHeight="1" x14ac:dyDescent="0.2">
      <c r="A83" s="337"/>
      <c r="B83" s="356"/>
      <c r="C83" s="338"/>
      <c r="D83" s="103" t="s">
        <v>307</v>
      </c>
      <c r="E83" s="352"/>
      <c r="F83" s="338" t="s">
        <v>308</v>
      </c>
      <c r="G83" s="370"/>
      <c r="H83" s="91" t="s">
        <v>309</v>
      </c>
      <c r="I83" s="92" t="s">
        <v>74</v>
      </c>
      <c r="J83" s="93"/>
      <c r="K83" s="94" t="s">
        <v>310</v>
      </c>
      <c r="L83" s="95" t="s">
        <v>312</v>
      </c>
      <c r="M83" s="273">
        <v>0.25</v>
      </c>
      <c r="N83" s="94" t="s">
        <v>693</v>
      </c>
      <c r="O83" s="95" t="s">
        <v>313</v>
      </c>
      <c r="P83" s="96" t="s">
        <v>79</v>
      </c>
      <c r="Q83" s="251">
        <v>44469</v>
      </c>
      <c r="R83" s="51"/>
    </row>
    <row r="84" spans="1:18" ht="24" customHeight="1" x14ac:dyDescent="0.2">
      <c r="A84" s="337"/>
      <c r="B84" s="356"/>
      <c r="C84" s="338"/>
      <c r="D84" s="103" t="s">
        <v>314</v>
      </c>
      <c r="E84" s="352"/>
      <c r="F84" s="338"/>
      <c r="G84" s="370"/>
      <c r="H84" s="49" t="s">
        <v>315</v>
      </c>
      <c r="I84" s="48" t="s">
        <v>74</v>
      </c>
      <c r="J84" s="53"/>
      <c r="K84" s="43" t="s">
        <v>316</v>
      </c>
      <c r="L84" s="44" t="s">
        <v>317</v>
      </c>
      <c r="M84" s="44"/>
      <c r="N84" s="43" t="s">
        <v>694</v>
      </c>
      <c r="O84" s="44" t="s">
        <v>318</v>
      </c>
      <c r="P84" s="48" t="s">
        <v>79</v>
      </c>
      <c r="Q84" s="69">
        <v>44469</v>
      </c>
      <c r="R84" s="181" t="s">
        <v>695</v>
      </c>
    </row>
  </sheetData>
  <mergeCells count="89">
    <mergeCell ref="R71:R72"/>
    <mergeCell ref="D74:D75"/>
    <mergeCell ref="A76:A84"/>
    <mergeCell ref="B76:B84"/>
    <mergeCell ref="C76:C84"/>
    <mergeCell ref="E76:E84"/>
    <mergeCell ref="G76:G84"/>
    <mergeCell ref="F81:F82"/>
    <mergeCell ref="F83:F84"/>
    <mergeCell ref="J71:J72"/>
    <mergeCell ref="K71:K72"/>
    <mergeCell ref="L71:L72"/>
    <mergeCell ref="O71:O72"/>
    <mergeCell ref="P71:P72"/>
    <mergeCell ref="Q71:Q72"/>
    <mergeCell ref="A64:A75"/>
    <mergeCell ref="B64:B75"/>
    <mergeCell ref="C64:C75"/>
    <mergeCell ref="D64:D65"/>
    <mergeCell ref="E64:E75"/>
    <mergeCell ref="D66:D67"/>
    <mergeCell ref="D68:D70"/>
    <mergeCell ref="D71:D72"/>
    <mergeCell ref="G52:G63"/>
    <mergeCell ref="F54:F55"/>
    <mergeCell ref="F56:F57"/>
    <mergeCell ref="F58:F59"/>
    <mergeCell ref="I71:I72"/>
    <mergeCell ref="F60:F61"/>
    <mergeCell ref="F62:F63"/>
    <mergeCell ref="G64:G75"/>
    <mergeCell ref="H71:H72"/>
    <mergeCell ref="A52:A63"/>
    <mergeCell ref="B52:B63"/>
    <mergeCell ref="C52:C63"/>
    <mergeCell ref="E52:E63"/>
    <mergeCell ref="F52:F53"/>
    <mergeCell ref="A48:A51"/>
    <mergeCell ref="B48:B51"/>
    <mergeCell ref="C48:C51"/>
    <mergeCell ref="E48:E51"/>
    <mergeCell ref="G48:G51"/>
    <mergeCell ref="H14:H17"/>
    <mergeCell ref="I14:I17"/>
    <mergeCell ref="J14:J17"/>
    <mergeCell ref="A27:A47"/>
    <mergeCell ref="B27:B47"/>
    <mergeCell ref="C27:C47"/>
    <mergeCell ref="D27:D29"/>
    <mergeCell ref="E27:E47"/>
    <mergeCell ref="F27:F30"/>
    <mergeCell ref="G27:G47"/>
    <mergeCell ref="F32:F40"/>
    <mergeCell ref="F41:F42"/>
    <mergeCell ref="F43:F46"/>
    <mergeCell ref="F14:F15"/>
    <mergeCell ref="G14:G26"/>
    <mergeCell ref="F8:F9"/>
    <mergeCell ref="A14:A26"/>
    <mergeCell ref="B14:B26"/>
    <mergeCell ref="C14:C26"/>
    <mergeCell ref="D14:D15"/>
    <mergeCell ref="E14:E26"/>
    <mergeCell ref="A8:A13"/>
    <mergeCell ref="B8:B13"/>
    <mergeCell ref="C8:C13"/>
    <mergeCell ref="D8:D9"/>
    <mergeCell ref="E8:E13"/>
    <mergeCell ref="A6:A7"/>
    <mergeCell ref="B6:B7"/>
    <mergeCell ref="C6:C7"/>
    <mergeCell ref="D6:D7"/>
    <mergeCell ref="E6:E7"/>
    <mergeCell ref="D76:D78"/>
    <mergeCell ref="F77:F80"/>
    <mergeCell ref="B1:R1"/>
    <mergeCell ref="B2:R2"/>
    <mergeCell ref="B3:R3"/>
    <mergeCell ref="B4:C4"/>
    <mergeCell ref="B5:G5"/>
    <mergeCell ref="J5:Q5"/>
    <mergeCell ref="L6:R6"/>
    <mergeCell ref="F6:F7"/>
    <mergeCell ref="G6:G7"/>
    <mergeCell ref="H6:H7"/>
    <mergeCell ref="I6:I7"/>
    <mergeCell ref="J6:J7"/>
    <mergeCell ref="K6:K7"/>
    <mergeCell ref="G8:G13"/>
  </mergeCells>
  <hyperlinks>
    <hyperlink ref="N77" r:id="rId1" display="ADQUISICIÒN DE BYS\PLAN ANUAL DE ADQUISICIONES Y GESTION CONTRACTUAL\seguimiento ejecución contractual.xlsx"/>
    <hyperlink ref="N8" r:id="rId2"/>
    <hyperlink ref="N10" r:id="rId3" display="GESTION TECNOLÒGICA\EVIDENCIAS\TERCER TRIMESTRE 2021\Inventario de Salas de Audiencias\INVENTARIO DE SALAS DE AUDIENCIA MUNICIPIO LA GUAJIRA.xlsx"/>
    <hyperlink ref="N11" r:id="rId4"/>
    <hyperlink ref="N12" r:id="rId5"/>
    <hyperlink ref="N13" r:id="rId6"/>
    <hyperlink ref="N9" r:id="rId7"/>
    <hyperlink ref="N14" r:id="rId8"/>
    <hyperlink ref="N15" r:id="rId9"/>
    <hyperlink ref="N18" r:id="rId10"/>
    <hyperlink ref="N21" r:id="rId11"/>
    <hyperlink ref="R17" r:id="rId12" location="FormId=mLosYviA80GN9Y65mQFZiz0A4_luK_xLuL5FOJBAHBJURTZTQkU2SFBTTVVFSk4xMk85UERDSEoxVi4u   "/>
    <hyperlink ref="S18" r:id="rId13" location="Analysis=true&amp;FormId=mLosYviA80GN9Y65mQFZiz0A4_luK_xLuL5FOJBAHBJURDUzSUE0VE1VRTZEN1BLVklXNlowM1QxMC4u "/>
    <hyperlink ref="S25" r:id="rId14" location=":~:text=https%3A//community.secop.gov.co/Public/Tendering/ContractNoticePhases/View%3FPPI%3DCO1.PPI.14406869%26isFromPublicArea%3DTrue%26isModal%3DFalse" display="https://www.secop.gov.co/CO1BusinessLine/Tendering/BuyerWorkArea/Index?DocUniqueIdentifier=CO1.BDOS.2141094#:~:text=https%3A//community.secop.gov.co/Public/Tendering/ContractNoticePhases/View%3FPPI%3DCO1.PPI.14406869%26isFromPublicArea%3DTrue%26isModal%3DFalse"/>
    <hyperlink ref="S26" r:id="rId15" location=":~:text=https%3A//community.secop.gov.co/Public/Tendering/ContractNoticePhases/View%3FPPI%3DCO1.PPI.14406869%26isFromPublicArea%3DTrue%26isModal%3DFalse" display="https://www.secop.gov.co/CO1BusinessLine/Tendering/BuyerWorkArea/Index?DocUniqueIdentifier=CO1.BDOS.2141094#:~:text=https%3A//community.secop.gov.co/Public/Tendering/ContractNoticePhases/View%3FPPI%3DCO1.PPI.14406869%26isFromPublicArea%3DTrue%26isModal%3DFalse"/>
    <hyperlink ref="N22" r:id="rId16"/>
    <hyperlink ref="R22" r:id="rId17"/>
    <hyperlink ref="N20" r:id="rId18"/>
    <hyperlink ref="N27" r:id="rId19"/>
    <hyperlink ref="N28" r:id="rId20"/>
    <hyperlink ref="N37" r:id="rId21"/>
    <hyperlink ref="N39" r:id="rId22"/>
    <hyperlink ref="N40" r:id="rId23"/>
    <hyperlink ref="N41" r:id="rId24"/>
    <hyperlink ref="N42" r:id="rId25"/>
    <hyperlink ref="N43" r:id="rId26"/>
    <hyperlink ref="N44" r:id="rId27"/>
    <hyperlink ref="N45" r:id="rId28"/>
    <hyperlink ref="N46" r:id="rId29"/>
    <hyperlink ref="N47" r:id="rId30"/>
  </hyperlinks>
  <pageMargins left="0.7" right="0.7" top="0.75" bottom="0.75" header="0.3" footer="0.3"/>
  <pageSetup orientation="portrait" horizontalDpi="300" verticalDpi="300" r:id="rId31"/>
  <drawing r:id="rId3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4"/>
  <sheetViews>
    <sheetView topLeftCell="H27" zoomScale="80" zoomScaleNormal="80" workbookViewId="0">
      <selection activeCell="N38" sqref="N38"/>
    </sheetView>
  </sheetViews>
  <sheetFormatPr baseColWidth="10" defaultColWidth="11.42578125" defaultRowHeight="24" customHeight="1" x14ac:dyDescent="0.2"/>
  <cols>
    <col min="1" max="1" width="20" style="27" customWidth="1"/>
    <col min="2" max="2" width="25.140625" style="27" customWidth="1"/>
    <col min="3" max="3" width="57.5703125" style="27" customWidth="1"/>
    <col min="4" max="4" width="63.5703125" style="97" customWidth="1"/>
    <col min="5" max="5" width="34.85546875" style="97" customWidth="1"/>
    <col min="6" max="6" width="52.140625" style="98" customWidth="1"/>
    <col min="7" max="7" width="46.140625" style="27" customWidth="1"/>
    <col min="8" max="8" width="25.5703125" style="27" customWidth="1"/>
    <col min="9" max="9" width="21" style="27" customWidth="1"/>
    <col min="10" max="10" width="26" style="27" customWidth="1"/>
    <col min="11" max="11" width="64.42578125" style="27" customWidth="1"/>
    <col min="12" max="12" width="24.85546875" style="27" customWidth="1"/>
    <col min="13" max="13" width="27.42578125" style="27" customWidth="1"/>
    <col min="14" max="14" width="24.28515625" style="27" customWidth="1"/>
    <col min="15" max="15" width="26" style="27" customWidth="1"/>
    <col min="16" max="16" width="18.7109375" style="27" customWidth="1"/>
    <col min="17" max="17" width="27.85546875" style="27" customWidth="1"/>
    <col min="18" max="18" width="34.140625" style="27" customWidth="1"/>
    <col min="19" max="19" width="17.28515625" style="27" customWidth="1"/>
    <col min="20" max="16384" width="11.42578125" style="27"/>
  </cols>
  <sheetData>
    <row r="1" spans="1:21" ht="24" customHeight="1" x14ac:dyDescent="0.2">
      <c r="B1" s="368" t="s">
        <v>0</v>
      </c>
      <c r="C1" s="368"/>
      <c r="D1" s="368"/>
      <c r="E1" s="368"/>
      <c r="F1" s="368"/>
      <c r="G1" s="368"/>
      <c r="H1" s="368"/>
      <c r="I1" s="368"/>
      <c r="J1" s="368"/>
      <c r="K1" s="368"/>
      <c r="L1" s="368"/>
      <c r="M1" s="368"/>
      <c r="N1" s="368"/>
      <c r="O1" s="368"/>
      <c r="P1" s="368"/>
      <c r="Q1" s="368"/>
      <c r="R1" s="368"/>
      <c r="S1" s="28"/>
    </row>
    <row r="2" spans="1:21" ht="24" customHeight="1" x14ac:dyDescent="0.2">
      <c r="B2" s="368" t="s">
        <v>39</v>
      </c>
      <c r="C2" s="368"/>
      <c r="D2" s="368"/>
      <c r="E2" s="368"/>
      <c r="F2" s="368"/>
      <c r="G2" s="368"/>
      <c r="H2" s="368"/>
      <c r="I2" s="368"/>
      <c r="J2" s="368"/>
      <c r="K2" s="368"/>
      <c r="L2" s="368"/>
      <c r="M2" s="368"/>
      <c r="N2" s="368"/>
      <c r="O2" s="368"/>
      <c r="P2" s="368"/>
      <c r="Q2" s="368"/>
      <c r="R2" s="368"/>
      <c r="S2" s="28"/>
    </row>
    <row r="3" spans="1:21" ht="24" customHeight="1" x14ac:dyDescent="0.2">
      <c r="B3" s="369" t="s">
        <v>40</v>
      </c>
      <c r="C3" s="369"/>
      <c r="D3" s="369"/>
      <c r="E3" s="369"/>
      <c r="F3" s="369"/>
      <c r="G3" s="369"/>
      <c r="H3" s="369"/>
      <c r="I3" s="369"/>
      <c r="J3" s="369"/>
      <c r="K3" s="369"/>
      <c r="L3" s="369"/>
      <c r="M3" s="369"/>
      <c r="N3" s="369"/>
      <c r="O3" s="369"/>
      <c r="P3" s="369"/>
      <c r="Q3" s="369"/>
      <c r="R3" s="369"/>
      <c r="S3" s="29"/>
    </row>
    <row r="4" spans="1:21" ht="24" customHeight="1" x14ac:dyDescent="0.2">
      <c r="A4" s="30" t="s">
        <v>41</v>
      </c>
      <c r="B4" s="373" t="s">
        <v>514</v>
      </c>
      <c r="C4" s="374"/>
      <c r="D4" s="31" t="s">
        <v>42</v>
      </c>
      <c r="E4" s="32" t="s">
        <v>76</v>
      </c>
      <c r="F4" s="33"/>
      <c r="G4" s="101"/>
      <c r="H4" s="101"/>
      <c r="I4" s="101"/>
      <c r="J4" s="101"/>
      <c r="K4" s="101"/>
      <c r="L4" s="101"/>
      <c r="M4" s="101"/>
      <c r="N4" s="101"/>
      <c r="O4" s="101"/>
      <c r="P4" s="101"/>
      <c r="Q4" s="101"/>
      <c r="R4" s="101"/>
      <c r="S4" s="101"/>
    </row>
    <row r="5" spans="1:21" ht="24" customHeight="1" x14ac:dyDescent="0.2">
      <c r="A5" s="30" t="s">
        <v>43</v>
      </c>
      <c r="B5" s="375" t="s">
        <v>44</v>
      </c>
      <c r="C5" s="376"/>
      <c r="D5" s="376"/>
      <c r="E5" s="376"/>
      <c r="F5" s="376"/>
      <c r="G5" s="377"/>
      <c r="H5" s="109"/>
      <c r="I5" s="36" t="s">
        <v>45</v>
      </c>
      <c r="J5" s="329" t="s">
        <v>46</v>
      </c>
      <c r="K5" s="330"/>
      <c r="L5" s="330"/>
      <c r="M5" s="330"/>
      <c r="N5" s="330"/>
      <c r="O5" s="330"/>
      <c r="P5" s="330"/>
      <c r="Q5" s="330"/>
      <c r="R5" s="37"/>
      <c r="S5" s="38"/>
    </row>
    <row r="6" spans="1:21" s="39" customFormat="1" ht="24" customHeight="1" x14ac:dyDescent="0.25">
      <c r="A6" s="345" t="s">
        <v>5</v>
      </c>
      <c r="B6" s="345" t="s">
        <v>47</v>
      </c>
      <c r="C6" s="345" t="s">
        <v>48</v>
      </c>
      <c r="D6" s="345" t="s">
        <v>49</v>
      </c>
      <c r="E6" s="345" t="s">
        <v>50</v>
      </c>
      <c r="F6" s="345" t="s">
        <v>51</v>
      </c>
      <c r="G6" s="345" t="s">
        <v>52</v>
      </c>
      <c r="H6" s="332" t="s">
        <v>53</v>
      </c>
      <c r="I6" s="332" t="s">
        <v>54</v>
      </c>
      <c r="J6" s="332" t="s">
        <v>55</v>
      </c>
      <c r="K6" s="332" t="s">
        <v>56</v>
      </c>
      <c r="L6" s="334" t="s">
        <v>319</v>
      </c>
      <c r="M6" s="380"/>
      <c r="N6" s="380"/>
      <c r="O6" s="380"/>
      <c r="P6" s="380"/>
      <c r="Q6" s="380"/>
      <c r="R6" s="381"/>
    </row>
    <row r="7" spans="1:21" s="41" customFormat="1" ht="66.75" customHeight="1" x14ac:dyDescent="0.25">
      <c r="A7" s="346"/>
      <c r="B7" s="346"/>
      <c r="C7" s="346"/>
      <c r="D7" s="346"/>
      <c r="E7" s="346"/>
      <c r="F7" s="346"/>
      <c r="G7" s="346"/>
      <c r="H7" s="333"/>
      <c r="I7" s="333"/>
      <c r="J7" s="333"/>
      <c r="K7" s="333"/>
      <c r="L7" s="183" t="s">
        <v>59</v>
      </c>
      <c r="M7" s="183" t="s">
        <v>320</v>
      </c>
      <c r="N7" s="183" t="s">
        <v>321</v>
      </c>
      <c r="O7" s="182" t="s">
        <v>60</v>
      </c>
      <c r="P7" s="182" t="s">
        <v>61</v>
      </c>
      <c r="Q7" s="184" t="s">
        <v>63</v>
      </c>
      <c r="R7" s="185" t="s">
        <v>65</v>
      </c>
    </row>
    <row r="8" spans="1:21" s="41" customFormat="1" ht="117.75" customHeight="1" x14ac:dyDescent="0.25">
      <c r="A8" s="336">
        <v>1</v>
      </c>
      <c r="B8" s="336" t="s">
        <v>70</v>
      </c>
      <c r="C8" s="344" t="s">
        <v>322</v>
      </c>
      <c r="D8" s="347" t="s">
        <v>71</v>
      </c>
      <c r="E8" s="344" t="s">
        <v>72</v>
      </c>
      <c r="F8" s="349" t="s">
        <v>323</v>
      </c>
      <c r="G8" s="341" t="s">
        <v>73</v>
      </c>
      <c r="H8" s="189" t="s">
        <v>352</v>
      </c>
      <c r="I8" s="47"/>
      <c r="J8" s="195" t="s">
        <v>74</v>
      </c>
      <c r="K8" s="190" t="s">
        <v>555</v>
      </c>
      <c r="L8" s="191" t="s">
        <v>358</v>
      </c>
      <c r="M8" s="191" t="s">
        <v>556</v>
      </c>
      <c r="N8" s="220" t="s">
        <v>358</v>
      </c>
      <c r="O8" s="191" t="s">
        <v>511</v>
      </c>
      <c r="P8" s="195" t="s">
        <v>77</v>
      </c>
      <c r="Q8" s="234">
        <v>44651</v>
      </c>
      <c r="R8" s="47"/>
    </row>
    <row r="9" spans="1:21" s="41" customFormat="1" ht="117.75" customHeight="1" x14ac:dyDescent="0.25">
      <c r="A9" s="336"/>
      <c r="B9" s="336"/>
      <c r="C9" s="344"/>
      <c r="D9" s="348"/>
      <c r="E9" s="344"/>
      <c r="F9" s="350"/>
      <c r="G9" s="342"/>
      <c r="H9" s="189" t="s">
        <v>506</v>
      </c>
      <c r="I9" s="47"/>
      <c r="J9" s="195" t="s">
        <v>74</v>
      </c>
      <c r="K9" s="190" t="s">
        <v>507</v>
      </c>
      <c r="L9" s="191" t="s">
        <v>611</v>
      </c>
      <c r="M9" s="191" t="s">
        <v>610</v>
      </c>
      <c r="N9" s="220" t="s">
        <v>610</v>
      </c>
      <c r="O9" s="191" t="s">
        <v>512</v>
      </c>
      <c r="P9" s="195" t="s">
        <v>77</v>
      </c>
      <c r="Q9" s="233">
        <v>44592</v>
      </c>
      <c r="R9" s="47"/>
    </row>
    <row r="10" spans="1:21" s="41" customFormat="1" ht="78" customHeight="1" x14ac:dyDescent="0.25">
      <c r="A10" s="336"/>
      <c r="B10" s="336"/>
      <c r="C10" s="344"/>
      <c r="D10" s="196" t="s">
        <v>78</v>
      </c>
      <c r="E10" s="344"/>
      <c r="F10" s="190" t="s">
        <v>324</v>
      </c>
      <c r="G10" s="342"/>
      <c r="H10" s="47" t="s">
        <v>353</v>
      </c>
      <c r="I10" s="63" t="s">
        <v>74</v>
      </c>
      <c r="J10" s="195"/>
      <c r="K10" s="175" t="s">
        <v>354</v>
      </c>
      <c r="L10" s="195" t="s">
        <v>360</v>
      </c>
      <c r="M10" s="212" t="s">
        <v>557</v>
      </c>
      <c r="N10" s="221" t="s">
        <v>360</v>
      </c>
      <c r="O10" s="195" t="s">
        <v>361</v>
      </c>
      <c r="P10" s="195" t="s">
        <v>77</v>
      </c>
      <c r="Q10" s="234">
        <v>44651</v>
      </c>
      <c r="R10" s="47"/>
    </row>
    <row r="11" spans="1:21" s="41" customFormat="1" ht="72" customHeight="1" x14ac:dyDescent="0.25">
      <c r="A11" s="336"/>
      <c r="B11" s="336"/>
      <c r="C11" s="344"/>
      <c r="D11" s="196" t="s">
        <v>80</v>
      </c>
      <c r="E11" s="344"/>
      <c r="F11" s="190" t="s">
        <v>325</v>
      </c>
      <c r="G11" s="342"/>
      <c r="H11" s="47" t="s">
        <v>355</v>
      </c>
      <c r="I11" s="195" t="s">
        <v>74</v>
      </c>
      <c r="J11" s="195"/>
      <c r="K11" s="175" t="s">
        <v>81</v>
      </c>
      <c r="L11" s="195" t="s">
        <v>362</v>
      </c>
      <c r="M11" s="212" t="s">
        <v>82</v>
      </c>
      <c r="N11" s="221" t="s">
        <v>558</v>
      </c>
      <c r="O11" s="195" t="s">
        <v>82</v>
      </c>
      <c r="P11" s="195" t="s">
        <v>77</v>
      </c>
      <c r="Q11" s="234">
        <v>44651</v>
      </c>
      <c r="R11" s="47"/>
    </row>
    <row r="12" spans="1:21" s="177" customFormat="1" ht="57" customHeight="1" x14ac:dyDescent="0.2">
      <c r="A12" s="336"/>
      <c r="B12" s="336"/>
      <c r="C12" s="344"/>
      <c r="D12" s="196" t="s">
        <v>83</v>
      </c>
      <c r="E12" s="344"/>
      <c r="F12" s="190" t="s">
        <v>326</v>
      </c>
      <c r="G12" s="342"/>
      <c r="H12" s="47" t="s">
        <v>84</v>
      </c>
      <c r="I12" s="195" t="s">
        <v>74</v>
      </c>
      <c r="J12" s="195"/>
      <c r="K12" s="175" t="s">
        <v>356</v>
      </c>
      <c r="L12" s="195" t="s">
        <v>85</v>
      </c>
      <c r="M12" s="212" t="s">
        <v>559</v>
      </c>
      <c r="N12" s="221" t="s">
        <v>85</v>
      </c>
      <c r="O12" s="195" t="s">
        <v>86</v>
      </c>
      <c r="P12" s="195" t="s">
        <v>77</v>
      </c>
      <c r="Q12" s="234">
        <v>44651</v>
      </c>
      <c r="R12" s="47"/>
    </row>
    <row r="13" spans="1:21" s="177" customFormat="1" ht="81.75" customHeight="1" x14ac:dyDescent="0.2">
      <c r="A13" s="336"/>
      <c r="B13" s="336"/>
      <c r="C13" s="344"/>
      <c r="D13" s="193" t="s">
        <v>87</v>
      </c>
      <c r="E13" s="344"/>
      <c r="F13" s="194" t="s">
        <v>327</v>
      </c>
      <c r="G13" s="343"/>
      <c r="H13" s="47" t="s">
        <v>363</v>
      </c>
      <c r="I13" s="47"/>
      <c r="J13" s="195" t="s">
        <v>74</v>
      </c>
      <c r="K13" s="175" t="s">
        <v>364</v>
      </c>
      <c r="L13" s="195" t="s">
        <v>332</v>
      </c>
      <c r="M13" s="228" t="s">
        <v>560</v>
      </c>
      <c r="N13" s="229" t="s">
        <v>561</v>
      </c>
      <c r="O13" s="195" t="s">
        <v>357</v>
      </c>
      <c r="P13" s="195" t="s">
        <v>77</v>
      </c>
      <c r="Q13" s="235" t="s">
        <v>562</v>
      </c>
      <c r="R13" s="47"/>
    </row>
    <row r="14" spans="1:21" s="177" customFormat="1" ht="81.75" customHeight="1" x14ac:dyDescent="0.2">
      <c r="A14" s="321">
        <v>2</v>
      </c>
      <c r="B14" s="353" t="s">
        <v>88</v>
      </c>
      <c r="C14" s="353" t="s">
        <v>89</v>
      </c>
      <c r="D14" s="347" t="s">
        <v>513</v>
      </c>
      <c r="E14" s="347" t="s">
        <v>91</v>
      </c>
      <c r="F14" s="353" t="s">
        <v>92</v>
      </c>
      <c r="G14" s="347" t="s">
        <v>518</v>
      </c>
      <c r="H14" s="347" t="s">
        <v>515</v>
      </c>
      <c r="I14" s="347" t="s">
        <v>74</v>
      </c>
      <c r="J14" s="347"/>
      <c r="K14" s="175" t="s">
        <v>519</v>
      </c>
      <c r="L14" s="236" t="s">
        <v>522</v>
      </c>
      <c r="M14" s="246">
        <v>1</v>
      </c>
      <c r="N14" s="221" t="s">
        <v>624</v>
      </c>
      <c r="O14" s="236" t="s">
        <v>98</v>
      </c>
      <c r="P14" s="236" t="s">
        <v>77</v>
      </c>
      <c r="Q14" s="247">
        <v>44439</v>
      </c>
      <c r="R14" s="47"/>
    </row>
    <row r="15" spans="1:21" s="177" customFormat="1" ht="81.75" customHeight="1" x14ac:dyDescent="0.2">
      <c r="A15" s="322"/>
      <c r="B15" s="354"/>
      <c r="C15" s="354"/>
      <c r="D15" s="348"/>
      <c r="E15" s="379"/>
      <c r="F15" s="355"/>
      <c r="G15" s="379"/>
      <c r="H15" s="379"/>
      <c r="I15" s="379"/>
      <c r="J15" s="379"/>
      <c r="K15" s="175" t="s">
        <v>520</v>
      </c>
      <c r="L15" s="236" t="s">
        <v>523</v>
      </c>
      <c r="M15" s="246">
        <v>1</v>
      </c>
      <c r="N15" s="221" t="s">
        <v>625</v>
      </c>
      <c r="O15" s="236" t="s">
        <v>122</v>
      </c>
      <c r="P15" s="236" t="s">
        <v>77</v>
      </c>
      <c r="Q15" s="247">
        <v>44439</v>
      </c>
      <c r="R15" s="47"/>
      <c r="S15" s="177">
        <v>4</v>
      </c>
      <c r="T15" s="177">
        <v>5</v>
      </c>
      <c r="U15" s="248">
        <f>+S15/5</f>
        <v>0.8</v>
      </c>
    </row>
    <row r="16" spans="1:21" s="177" customFormat="1" ht="81.75" customHeight="1" x14ac:dyDescent="0.2">
      <c r="A16" s="322"/>
      <c r="B16" s="354"/>
      <c r="C16" s="354"/>
      <c r="D16" s="237" t="s">
        <v>90</v>
      </c>
      <c r="E16" s="379"/>
      <c r="F16" s="52" t="s">
        <v>97</v>
      </c>
      <c r="G16" s="379"/>
      <c r="H16" s="379"/>
      <c r="I16" s="379"/>
      <c r="J16" s="379"/>
      <c r="K16" s="175" t="s">
        <v>527</v>
      </c>
      <c r="L16" s="236" t="s">
        <v>528</v>
      </c>
      <c r="M16" s="236">
        <v>10</v>
      </c>
      <c r="N16" s="221" t="s">
        <v>626</v>
      </c>
      <c r="O16" s="236" t="s">
        <v>122</v>
      </c>
      <c r="P16" s="236" t="s">
        <v>634</v>
      </c>
      <c r="Q16" s="247">
        <v>44460</v>
      </c>
      <c r="R16" s="47"/>
    </row>
    <row r="17" spans="1:44" s="177" customFormat="1" ht="107.25" customHeight="1" x14ac:dyDescent="0.25">
      <c r="A17" s="322"/>
      <c r="B17" s="354"/>
      <c r="C17" s="354"/>
      <c r="D17" s="237" t="s">
        <v>96</v>
      </c>
      <c r="E17" s="379"/>
      <c r="F17" s="239" t="s">
        <v>100</v>
      </c>
      <c r="G17" s="379"/>
      <c r="H17" s="348"/>
      <c r="I17" s="348"/>
      <c r="J17" s="348"/>
      <c r="K17" s="175" t="s">
        <v>521</v>
      </c>
      <c r="L17" s="236" t="s">
        <v>524</v>
      </c>
      <c r="M17" s="236">
        <v>100</v>
      </c>
      <c r="N17" s="236" t="s">
        <v>645</v>
      </c>
      <c r="O17" s="236" t="s">
        <v>122</v>
      </c>
      <c r="P17" s="236" t="s">
        <v>77</v>
      </c>
      <c r="Q17" s="247">
        <v>44439</v>
      </c>
      <c r="R17" s="249" t="s">
        <v>628</v>
      </c>
      <c r="S17" s="250" t="s">
        <v>646</v>
      </c>
      <c r="AN17" s="177" t="s">
        <v>629</v>
      </c>
    </row>
    <row r="18" spans="1:44" s="177" customFormat="1" ht="81.75" customHeight="1" x14ac:dyDescent="0.25">
      <c r="A18" s="322"/>
      <c r="B18" s="354"/>
      <c r="C18" s="354"/>
      <c r="D18" s="237" t="s">
        <v>99</v>
      </c>
      <c r="E18" s="379"/>
      <c r="F18" s="239" t="s">
        <v>102</v>
      </c>
      <c r="G18" s="379"/>
      <c r="H18" s="238" t="s">
        <v>525</v>
      </c>
      <c r="I18" s="238"/>
      <c r="J18" s="238" t="s">
        <v>74</v>
      </c>
      <c r="K18" s="175" t="s">
        <v>536</v>
      </c>
      <c r="L18" s="236" t="s">
        <v>526</v>
      </c>
      <c r="M18" s="236">
        <v>1</v>
      </c>
      <c r="N18" s="221" t="s">
        <v>630</v>
      </c>
      <c r="O18" s="236" t="s">
        <v>535</v>
      </c>
      <c r="P18" s="236" t="s">
        <v>631</v>
      </c>
      <c r="Q18" s="247">
        <v>44439</v>
      </c>
      <c r="R18" s="47"/>
      <c r="S18" s="250" t="s">
        <v>632</v>
      </c>
      <c r="AR18" s="177" t="s">
        <v>633</v>
      </c>
    </row>
    <row r="19" spans="1:44" s="177" customFormat="1" ht="81.75" customHeight="1" x14ac:dyDescent="0.2">
      <c r="A19" s="322"/>
      <c r="B19" s="354"/>
      <c r="C19" s="354"/>
      <c r="D19" s="237"/>
      <c r="E19" s="379"/>
      <c r="F19" s="239"/>
      <c r="G19" s="379"/>
      <c r="H19" s="42" t="s">
        <v>618</v>
      </c>
      <c r="I19" s="48"/>
      <c r="J19" s="245" t="s">
        <v>74</v>
      </c>
      <c r="K19" s="49" t="s">
        <v>619</v>
      </c>
      <c r="L19" s="44" t="s">
        <v>622</v>
      </c>
      <c r="M19" s="44" t="s">
        <v>622</v>
      </c>
      <c r="N19" s="214" t="s">
        <v>622</v>
      </c>
      <c r="O19" s="44" t="s">
        <v>634</v>
      </c>
      <c r="P19" s="44" t="s">
        <v>634</v>
      </c>
      <c r="Q19" s="48" t="s">
        <v>95</v>
      </c>
      <c r="R19" s="50"/>
      <c r="S19" s="50"/>
    </row>
    <row r="20" spans="1:44" ht="61.5" customHeight="1" x14ac:dyDescent="0.2">
      <c r="A20" s="322"/>
      <c r="B20" s="354"/>
      <c r="C20" s="354"/>
      <c r="D20" s="237" t="s">
        <v>517</v>
      </c>
      <c r="E20" s="379"/>
      <c r="F20" s="239" t="s">
        <v>103</v>
      </c>
      <c r="G20" s="379"/>
      <c r="H20" s="42" t="s">
        <v>34</v>
      </c>
      <c r="I20" s="48"/>
      <c r="J20" s="48" t="s">
        <v>74</v>
      </c>
      <c r="K20" s="49" t="s">
        <v>529</v>
      </c>
      <c r="L20" s="44" t="s">
        <v>532</v>
      </c>
      <c r="M20" s="44">
        <v>1</v>
      </c>
      <c r="N20" s="214" t="s">
        <v>635</v>
      </c>
      <c r="O20" s="44" t="s">
        <v>94</v>
      </c>
      <c r="P20" s="48" t="s">
        <v>95</v>
      </c>
      <c r="Q20" s="247">
        <v>44439</v>
      </c>
      <c r="R20" s="51"/>
    </row>
    <row r="21" spans="1:44" ht="55.5" customHeight="1" x14ac:dyDescent="0.25">
      <c r="A21" s="322"/>
      <c r="B21" s="354"/>
      <c r="C21" s="354"/>
      <c r="D21" s="239" t="s">
        <v>516</v>
      </c>
      <c r="E21" s="379"/>
      <c r="G21" s="379"/>
      <c r="H21" s="42" t="s">
        <v>37</v>
      </c>
      <c r="I21" s="48" t="s">
        <v>74</v>
      </c>
      <c r="J21" s="53"/>
      <c r="K21" s="49" t="s">
        <v>531</v>
      </c>
      <c r="L21" s="44" t="s">
        <v>533</v>
      </c>
      <c r="M21" s="44">
        <v>2</v>
      </c>
      <c r="N21" s="214" t="s">
        <v>636</v>
      </c>
      <c r="O21" s="44" t="s">
        <v>98</v>
      </c>
      <c r="P21" s="48" t="s">
        <v>95</v>
      </c>
      <c r="Q21" s="251">
        <v>44439</v>
      </c>
      <c r="R21" s="252"/>
    </row>
    <row r="22" spans="1:44" ht="88.5" customHeight="1" x14ac:dyDescent="0.25">
      <c r="A22" s="322"/>
      <c r="B22" s="354"/>
      <c r="C22" s="354"/>
      <c r="D22" s="27"/>
      <c r="E22" s="379"/>
      <c r="F22" s="51"/>
      <c r="G22" s="379"/>
      <c r="H22" s="45" t="s">
        <v>101</v>
      </c>
      <c r="I22" s="48" t="s">
        <v>74</v>
      </c>
      <c r="J22" s="53"/>
      <c r="K22" s="49" t="s">
        <v>534</v>
      </c>
      <c r="L22" s="44" t="s">
        <v>537</v>
      </c>
      <c r="M22" s="44">
        <v>100</v>
      </c>
      <c r="N22" s="214" t="s">
        <v>637</v>
      </c>
      <c r="O22" s="44" t="s">
        <v>94</v>
      </c>
      <c r="P22" s="44" t="s">
        <v>79</v>
      </c>
      <c r="Q22" s="251">
        <v>44439</v>
      </c>
      <c r="R22" s="252" t="s">
        <v>638</v>
      </c>
    </row>
    <row r="23" spans="1:44" ht="47.25" customHeight="1" x14ac:dyDescent="0.25">
      <c r="A23" s="322"/>
      <c r="B23" s="354"/>
      <c r="C23" s="354"/>
      <c r="D23" s="179"/>
      <c r="E23" s="379"/>
      <c r="F23" s="178"/>
      <c r="G23" s="379"/>
      <c r="H23" s="110"/>
      <c r="I23" s="51"/>
      <c r="J23" s="51"/>
      <c r="K23" s="51" t="s">
        <v>538</v>
      </c>
      <c r="L23" s="51" t="s">
        <v>539</v>
      </c>
      <c r="M23" s="180">
        <v>1</v>
      </c>
      <c r="N23" s="256" t="s">
        <v>639</v>
      </c>
      <c r="O23" s="180" t="s">
        <v>94</v>
      </c>
      <c r="P23" s="180" t="s">
        <v>79</v>
      </c>
      <c r="Q23" s="251">
        <v>44469</v>
      </c>
      <c r="R23" s="51" t="s">
        <v>640</v>
      </c>
    </row>
    <row r="24" spans="1:44" ht="47.25" customHeight="1" x14ac:dyDescent="0.2">
      <c r="A24" s="322"/>
      <c r="B24" s="354"/>
      <c r="C24" s="354"/>
      <c r="D24" s="239"/>
      <c r="E24" s="379"/>
      <c r="F24" s="178"/>
      <c r="G24" s="379"/>
      <c r="H24" s="110"/>
      <c r="I24" s="51"/>
      <c r="J24" s="51"/>
      <c r="K24" s="51" t="s">
        <v>540</v>
      </c>
      <c r="L24" s="51" t="s">
        <v>541</v>
      </c>
      <c r="M24" s="180">
        <v>100</v>
      </c>
      <c r="N24" s="51" t="s">
        <v>641</v>
      </c>
      <c r="O24" s="180" t="s">
        <v>94</v>
      </c>
      <c r="P24" s="180" t="s">
        <v>115</v>
      </c>
      <c r="Q24" s="251">
        <v>44469</v>
      </c>
      <c r="R24" s="51"/>
    </row>
    <row r="25" spans="1:44" ht="59.25" customHeight="1" x14ac:dyDescent="0.25">
      <c r="A25" s="322"/>
      <c r="B25" s="354"/>
      <c r="C25" s="354"/>
      <c r="D25" s="239"/>
      <c r="E25" s="379"/>
      <c r="F25" s="178"/>
      <c r="G25" s="379"/>
      <c r="H25" s="110"/>
      <c r="I25" s="51"/>
      <c r="J25" s="51"/>
      <c r="K25" s="51" t="s">
        <v>542</v>
      </c>
      <c r="L25" s="51" t="s">
        <v>543</v>
      </c>
      <c r="M25" s="180">
        <v>100</v>
      </c>
      <c r="N25" s="7" t="s">
        <v>642</v>
      </c>
      <c r="O25" s="180" t="s">
        <v>94</v>
      </c>
      <c r="P25" s="180" t="s">
        <v>77</v>
      </c>
      <c r="Q25" s="251">
        <v>44561</v>
      </c>
      <c r="R25" s="51"/>
      <c r="S25" s="253" t="s">
        <v>643</v>
      </c>
    </row>
    <row r="26" spans="1:44" ht="79.5" customHeight="1" x14ac:dyDescent="0.25">
      <c r="A26" s="323"/>
      <c r="B26" s="355"/>
      <c r="C26" s="355"/>
      <c r="D26" s="27"/>
      <c r="E26" s="348"/>
      <c r="F26" s="178"/>
      <c r="G26" s="348"/>
      <c r="H26" s="110"/>
      <c r="I26" s="51"/>
      <c r="J26" s="51"/>
      <c r="K26" s="181" t="s">
        <v>544</v>
      </c>
      <c r="L26" s="7" t="s">
        <v>547</v>
      </c>
      <c r="M26" s="181">
        <v>100</v>
      </c>
      <c r="N26" s="7" t="s">
        <v>644</v>
      </c>
      <c r="O26" s="7" t="s">
        <v>548</v>
      </c>
      <c r="P26" s="180" t="s">
        <v>77</v>
      </c>
      <c r="Q26" s="251">
        <v>44561</v>
      </c>
      <c r="R26" s="51"/>
      <c r="S26" s="253" t="s">
        <v>643</v>
      </c>
    </row>
    <row r="27" spans="1:44" ht="79.5" customHeight="1" x14ac:dyDescent="0.2">
      <c r="A27" s="321">
        <v>3</v>
      </c>
      <c r="B27" s="353" t="s">
        <v>104</v>
      </c>
      <c r="C27" s="353" t="s">
        <v>105</v>
      </c>
      <c r="D27" s="327" t="s">
        <v>106</v>
      </c>
      <c r="E27" s="357" t="s">
        <v>107</v>
      </c>
      <c r="F27" s="357" t="s">
        <v>108</v>
      </c>
      <c r="G27" s="353" t="s">
        <v>109</v>
      </c>
      <c r="H27" s="47" t="s">
        <v>110</v>
      </c>
      <c r="I27" s="104"/>
      <c r="J27" s="105" t="s">
        <v>74</v>
      </c>
      <c r="K27" s="8" t="s">
        <v>111</v>
      </c>
      <c r="L27" s="104" t="s">
        <v>114</v>
      </c>
      <c r="M27" s="104">
        <v>29</v>
      </c>
      <c r="N27" s="215" t="s">
        <v>658</v>
      </c>
      <c r="O27" s="107" t="s">
        <v>94</v>
      </c>
      <c r="P27" s="104" t="s">
        <v>115</v>
      </c>
      <c r="Q27" s="251">
        <v>44561</v>
      </c>
      <c r="R27" s="104"/>
    </row>
    <row r="28" spans="1:44" ht="105.75" customHeight="1" x14ac:dyDescent="0.2">
      <c r="A28" s="322"/>
      <c r="B28" s="354"/>
      <c r="C28" s="354"/>
      <c r="D28" s="360"/>
      <c r="E28" s="358"/>
      <c r="F28" s="358"/>
      <c r="G28" s="354"/>
      <c r="H28" s="42" t="s">
        <v>32</v>
      </c>
      <c r="I28" s="53"/>
      <c r="J28" s="48" t="s">
        <v>74</v>
      </c>
      <c r="K28" s="43" t="s">
        <v>116</v>
      </c>
      <c r="L28" s="44" t="s">
        <v>119</v>
      </c>
      <c r="M28" s="44">
        <v>20</v>
      </c>
      <c r="N28" s="214" t="s">
        <v>647</v>
      </c>
      <c r="O28" s="44" t="s">
        <v>120</v>
      </c>
      <c r="P28" s="48" t="s">
        <v>115</v>
      </c>
      <c r="Q28" s="217">
        <v>44561</v>
      </c>
      <c r="R28" s="51"/>
    </row>
    <row r="29" spans="1:44" ht="90.75" customHeight="1" x14ac:dyDescent="0.2">
      <c r="A29" s="322"/>
      <c r="B29" s="354"/>
      <c r="C29" s="354"/>
      <c r="D29" s="328"/>
      <c r="E29" s="358"/>
      <c r="F29" s="358"/>
      <c r="G29" s="354"/>
      <c r="H29" s="106" t="s">
        <v>121</v>
      </c>
      <c r="I29" s="104" t="s">
        <v>74</v>
      </c>
      <c r="J29" s="51" t="s">
        <v>122</v>
      </c>
      <c r="K29" s="7" t="s">
        <v>123</v>
      </c>
      <c r="L29" s="63" t="s">
        <v>126</v>
      </c>
      <c r="M29" s="63"/>
      <c r="N29" s="63"/>
      <c r="O29" s="7" t="s">
        <v>127</v>
      </c>
      <c r="P29" s="51"/>
      <c r="Q29" s="65" t="s">
        <v>128</v>
      </c>
      <c r="R29" s="51"/>
    </row>
    <row r="30" spans="1:44" ht="54" customHeight="1" x14ac:dyDescent="0.2">
      <c r="A30" s="322"/>
      <c r="B30" s="354"/>
      <c r="C30" s="354"/>
      <c r="D30" s="103" t="s">
        <v>96</v>
      </c>
      <c r="E30" s="358"/>
      <c r="F30" s="359"/>
      <c r="G30" s="354"/>
      <c r="H30" s="106" t="s">
        <v>129</v>
      </c>
      <c r="I30" s="104" t="s">
        <v>74</v>
      </c>
      <c r="J30" s="51" t="s">
        <v>122</v>
      </c>
      <c r="K30" s="7" t="s">
        <v>130</v>
      </c>
      <c r="L30" s="51"/>
      <c r="M30" s="51"/>
      <c r="N30" s="51"/>
      <c r="O30" s="51"/>
      <c r="P30" s="51"/>
      <c r="Q30" s="61"/>
      <c r="R30" s="51"/>
    </row>
    <row r="31" spans="1:44" ht="24" customHeight="1" x14ac:dyDescent="0.2">
      <c r="A31" s="322"/>
      <c r="B31" s="354"/>
      <c r="C31" s="354"/>
      <c r="D31" s="103" t="s">
        <v>90</v>
      </c>
      <c r="E31" s="358"/>
      <c r="F31" s="111" t="s">
        <v>131</v>
      </c>
      <c r="G31" s="354"/>
      <c r="H31" s="106" t="s">
        <v>132</v>
      </c>
      <c r="I31" s="104" t="s">
        <v>74</v>
      </c>
      <c r="J31" s="51" t="s">
        <v>122</v>
      </c>
      <c r="K31" s="7" t="s">
        <v>133</v>
      </c>
      <c r="L31" s="51"/>
      <c r="M31" s="51"/>
      <c r="N31" s="51"/>
      <c r="O31" s="51"/>
      <c r="P31" s="51"/>
      <c r="Q31" s="54"/>
      <c r="R31" s="51"/>
    </row>
    <row r="32" spans="1:44" ht="24" customHeight="1" x14ac:dyDescent="0.2">
      <c r="A32" s="322"/>
      <c r="B32" s="354"/>
      <c r="C32" s="354"/>
      <c r="D32" s="103" t="s">
        <v>134</v>
      </c>
      <c r="E32" s="358"/>
      <c r="F32" s="340" t="s">
        <v>135</v>
      </c>
      <c r="G32" s="354"/>
      <c r="H32" s="106" t="s">
        <v>136</v>
      </c>
      <c r="I32" s="104" t="s">
        <v>74</v>
      </c>
      <c r="J32" s="51" t="s">
        <v>122</v>
      </c>
      <c r="K32" s="51" t="s">
        <v>137</v>
      </c>
      <c r="L32" s="51"/>
      <c r="M32" s="51"/>
      <c r="N32" s="51"/>
      <c r="O32" s="51"/>
      <c r="P32" s="51"/>
      <c r="Q32" s="54"/>
      <c r="R32" s="51"/>
    </row>
    <row r="33" spans="1:18" ht="24" customHeight="1" x14ac:dyDescent="0.2">
      <c r="A33" s="322"/>
      <c r="B33" s="354"/>
      <c r="C33" s="354"/>
      <c r="D33" s="103"/>
      <c r="E33" s="358"/>
      <c r="F33" s="340"/>
      <c r="G33" s="354"/>
      <c r="H33" s="106" t="s">
        <v>138</v>
      </c>
      <c r="I33" s="104" t="s">
        <v>74</v>
      </c>
      <c r="J33" s="51" t="s">
        <v>122</v>
      </c>
      <c r="K33" s="51" t="s">
        <v>139</v>
      </c>
      <c r="L33" s="51"/>
      <c r="M33" s="51"/>
      <c r="N33" s="51"/>
      <c r="O33" s="51"/>
      <c r="P33" s="51"/>
      <c r="Q33" s="54"/>
      <c r="R33" s="51"/>
    </row>
    <row r="34" spans="1:18" ht="24" customHeight="1" x14ac:dyDescent="0.2">
      <c r="A34" s="322"/>
      <c r="B34" s="354"/>
      <c r="C34" s="354"/>
      <c r="D34" s="103"/>
      <c r="E34" s="358"/>
      <c r="F34" s="340"/>
      <c r="G34" s="354"/>
      <c r="H34" s="106" t="s">
        <v>140</v>
      </c>
      <c r="I34" s="104" t="s">
        <v>74</v>
      </c>
      <c r="J34" s="51" t="s">
        <v>122</v>
      </c>
      <c r="K34" s="7" t="s">
        <v>141</v>
      </c>
      <c r="L34" s="51"/>
      <c r="M34" s="51"/>
      <c r="N34" s="51"/>
      <c r="O34" s="51"/>
      <c r="P34" s="51"/>
      <c r="Q34" s="54"/>
      <c r="R34" s="51"/>
    </row>
    <row r="35" spans="1:18" ht="42.75" customHeight="1" x14ac:dyDescent="0.2">
      <c r="A35" s="322"/>
      <c r="B35" s="354"/>
      <c r="C35" s="354"/>
      <c r="D35" s="103"/>
      <c r="E35" s="358"/>
      <c r="F35" s="340"/>
      <c r="G35" s="354"/>
      <c r="H35" s="106" t="s">
        <v>142</v>
      </c>
      <c r="I35" s="104" t="s">
        <v>74</v>
      </c>
      <c r="J35" s="51" t="s">
        <v>122</v>
      </c>
      <c r="K35" s="51"/>
      <c r="L35" s="51"/>
      <c r="M35" s="51"/>
      <c r="N35" s="51"/>
      <c r="O35" s="51"/>
      <c r="P35" s="51"/>
      <c r="Q35" s="54"/>
      <c r="R35" s="51"/>
    </row>
    <row r="36" spans="1:18" ht="66.75" customHeight="1" x14ac:dyDescent="0.2">
      <c r="A36" s="322"/>
      <c r="B36" s="354"/>
      <c r="C36" s="354"/>
      <c r="D36" s="103"/>
      <c r="E36" s="358"/>
      <c r="F36" s="340"/>
      <c r="G36" s="354"/>
      <c r="H36" s="106" t="s">
        <v>143</v>
      </c>
      <c r="I36" s="104" t="s">
        <v>74</v>
      </c>
      <c r="J36" s="51"/>
      <c r="K36" s="51"/>
      <c r="L36" s="51"/>
      <c r="M36" s="51"/>
      <c r="N36" s="51"/>
      <c r="O36" s="51"/>
      <c r="P36" s="51"/>
      <c r="Q36" s="54"/>
      <c r="R36" s="51"/>
    </row>
    <row r="37" spans="1:18" ht="57.75" customHeight="1" x14ac:dyDescent="0.2">
      <c r="A37" s="322"/>
      <c r="B37" s="354"/>
      <c r="C37" s="354"/>
      <c r="D37" s="103" t="s">
        <v>144</v>
      </c>
      <c r="E37" s="358"/>
      <c r="F37" s="340"/>
      <c r="G37" s="354"/>
      <c r="H37" s="106" t="s">
        <v>145</v>
      </c>
      <c r="I37" s="104" t="s">
        <v>74</v>
      </c>
      <c r="J37" s="51" t="s">
        <v>122</v>
      </c>
      <c r="K37" s="9" t="s">
        <v>146</v>
      </c>
      <c r="L37" s="262" t="s">
        <v>660</v>
      </c>
      <c r="M37" s="63">
        <v>122</v>
      </c>
      <c r="N37" s="221" t="s">
        <v>661</v>
      </c>
      <c r="O37" s="7" t="s">
        <v>148</v>
      </c>
      <c r="P37" s="51" t="s">
        <v>149</v>
      </c>
      <c r="Q37" s="217">
        <v>44561</v>
      </c>
      <c r="R37" s="51"/>
    </row>
    <row r="38" spans="1:18" ht="57.75" customHeight="1" x14ac:dyDescent="0.2">
      <c r="A38" s="322"/>
      <c r="B38" s="354"/>
      <c r="C38" s="354"/>
      <c r="D38" s="103"/>
      <c r="E38" s="358"/>
      <c r="F38" s="340"/>
      <c r="G38" s="354"/>
      <c r="H38" s="106" t="s">
        <v>150</v>
      </c>
      <c r="I38" s="51"/>
      <c r="J38" s="107" t="s">
        <v>74</v>
      </c>
      <c r="K38" s="9" t="s">
        <v>151</v>
      </c>
      <c r="L38" s="104" t="s">
        <v>155</v>
      </c>
      <c r="M38" s="104"/>
      <c r="N38" s="104"/>
      <c r="O38" s="104" t="s">
        <v>156</v>
      </c>
      <c r="P38" s="107" t="s">
        <v>77</v>
      </c>
      <c r="Q38" s="54"/>
      <c r="R38" s="51"/>
    </row>
    <row r="39" spans="1:18" ht="57.75" customHeight="1" x14ac:dyDescent="0.2">
      <c r="A39" s="322"/>
      <c r="B39" s="354"/>
      <c r="C39" s="354"/>
      <c r="D39" s="103"/>
      <c r="E39" s="358"/>
      <c r="F39" s="340"/>
      <c r="G39" s="354"/>
      <c r="H39" s="243" t="s">
        <v>654</v>
      </c>
      <c r="I39" s="104" t="s">
        <v>649</v>
      </c>
      <c r="J39" s="105"/>
      <c r="K39" s="8" t="s">
        <v>655</v>
      </c>
      <c r="L39" s="240" t="s">
        <v>656</v>
      </c>
      <c r="M39" s="104">
        <v>35</v>
      </c>
      <c r="N39" s="270" t="s">
        <v>657</v>
      </c>
      <c r="O39" s="240" t="s">
        <v>659</v>
      </c>
      <c r="P39" s="104" t="s">
        <v>115</v>
      </c>
      <c r="Q39" s="251">
        <v>44561</v>
      </c>
      <c r="R39" s="104"/>
    </row>
    <row r="40" spans="1:18" ht="67.5" customHeight="1" x14ac:dyDescent="0.2">
      <c r="A40" s="322"/>
      <c r="B40" s="354"/>
      <c r="C40" s="354"/>
      <c r="D40" s="103" t="s">
        <v>157</v>
      </c>
      <c r="E40" s="358"/>
      <c r="F40" s="340"/>
      <c r="G40" s="354"/>
      <c r="H40" s="42" t="s">
        <v>33</v>
      </c>
      <c r="I40" s="53"/>
      <c r="J40" s="48" t="s">
        <v>74</v>
      </c>
      <c r="K40" s="43" t="s">
        <v>158</v>
      </c>
      <c r="L40" s="44" t="s">
        <v>159</v>
      </c>
      <c r="M40" s="44">
        <v>1</v>
      </c>
      <c r="N40" s="214" t="s">
        <v>663</v>
      </c>
      <c r="O40" s="44" t="s">
        <v>160</v>
      </c>
      <c r="P40" s="48" t="s">
        <v>115</v>
      </c>
      <c r="Q40" s="251">
        <v>44561</v>
      </c>
      <c r="R40" s="51"/>
    </row>
    <row r="41" spans="1:18" ht="67.5" customHeight="1" x14ac:dyDescent="0.25">
      <c r="A41" s="322"/>
      <c r="B41" s="354"/>
      <c r="C41" s="354"/>
      <c r="D41" s="103" t="s">
        <v>161</v>
      </c>
      <c r="E41" s="358"/>
      <c r="F41" s="340" t="s">
        <v>162</v>
      </c>
      <c r="G41" s="354"/>
      <c r="H41" s="266" t="s">
        <v>665</v>
      </c>
      <c r="I41" s="242" t="s">
        <v>649</v>
      </c>
      <c r="J41" s="51"/>
      <c r="K41" s="7" t="s">
        <v>666</v>
      </c>
      <c r="L41" s="240" t="s">
        <v>673</v>
      </c>
      <c r="M41" s="216">
        <v>0.9879</v>
      </c>
      <c r="N41" s="215" t="s">
        <v>674</v>
      </c>
      <c r="O41" s="240" t="s">
        <v>676</v>
      </c>
      <c r="P41" s="48" t="s">
        <v>77</v>
      </c>
      <c r="Q41" s="251">
        <v>44561</v>
      </c>
      <c r="R41" s="51"/>
    </row>
    <row r="42" spans="1:18" ht="126" customHeight="1" x14ac:dyDescent="0.25">
      <c r="A42" s="322"/>
      <c r="B42" s="354"/>
      <c r="C42" s="354"/>
      <c r="D42" s="103" t="s">
        <v>163</v>
      </c>
      <c r="E42" s="358"/>
      <c r="F42" s="340"/>
      <c r="G42" s="354"/>
      <c r="H42" s="266" t="s">
        <v>669</v>
      </c>
      <c r="I42" s="242" t="s">
        <v>649</v>
      </c>
      <c r="J42" s="51"/>
      <c r="K42" s="240" t="s">
        <v>670</v>
      </c>
      <c r="L42" s="242" t="s">
        <v>675</v>
      </c>
      <c r="M42" s="88">
        <v>0.96</v>
      </c>
      <c r="N42" s="271" t="s">
        <v>678</v>
      </c>
      <c r="O42" s="240" t="s">
        <v>677</v>
      </c>
      <c r="P42" s="48" t="s">
        <v>77</v>
      </c>
      <c r="Q42" s="217">
        <v>44561</v>
      </c>
      <c r="R42" s="51"/>
    </row>
    <row r="43" spans="1:18" ht="75.75" customHeight="1" x14ac:dyDescent="0.2">
      <c r="A43" s="322"/>
      <c r="B43" s="354"/>
      <c r="C43" s="354"/>
      <c r="D43" s="103"/>
      <c r="E43" s="358"/>
      <c r="F43" s="357" t="s">
        <v>164</v>
      </c>
      <c r="G43" s="354"/>
      <c r="H43" s="42" t="s">
        <v>35</v>
      </c>
      <c r="I43" s="48" t="s">
        <v>74</v>
      </c>
      <c r="J43" s="48"/>
      <c r="K43" s="43" t="s">
        <v>683</v>
      </c>
      <c r="L43" s="44" t="s">
        <v>684</v>
      </c>
      <c r="M43" s="213">
        <f>22/22</f>
        <v>1</v>
      </c>
      <c r="N43" s="214" t="s">
        <v>684</v>
      </c>
      <c r="O43" s="44" t="s">
        <v>553</v>
      </c>
      <c r="P43" s="48" t="s">
        <v>77</v>
      </c>
      <c r="Q43" s="217">
        <v>44561</v>
      </c>
      <c r="R43" s="51"/>
    </row>
    <row r="44" spans="1:18" ht="67.5" customHeight="1" x14ac:dyDescent="0.2">
      <c r="A44" s="322"/>
      <c r="B44" s="354"/>
      <c r="C44" s="354"/>
      <c r="D44" s="103"/>
      <c r="E44" s="358"/>
      <c r="F44" s="358"/>
      <c r="G44" s="354"/>
      <c r="H44" s="49" t="s">
        <v>167</v>
      </c>
      <c r="I44" s="48" t="s">
        <v>74</v>
      </c>
      <c r="J44" s="48"/>
      <c r="K44" s="43" t="s">
        <v>168</v>
      </c>
      <c r="L44" s="44" t="s">
        <v>595</v>
      </c>
      <c r="M44" s="213">
        <f>132/132</f>
        <v>1</v>
      </c>
      <c r="N44" s="214" t="s">
        <v>595</v>
      </c>
      <c r="O44" s="44" t="s">
        <v>171</v>
      </c>
      <c r="P44" s="44" t="s">
        <v>77</v>
      </c>
      <c r="Q44" s="217">
        <v>44561</v>
      </c>
      <c r="R44" s="51"/>
    </row>
    <row r="45" spans="1:18" ht="118.5" customHeight="1" x14ac:dyDescent="0.2">
      <c r="A45" s="322"/>
      <c r="B45" s="354"/>
      <c r="C45" s="354"/>
      <c r="D45" s="103"/>
      <c r="E45" s="358"/>
      <c r="F45" s="358"/>
      <c r="G45" s="354"/>
      <c r="H45" s="49" t="s">
        <v>172</v>
      </c>
      <c r="I45" s="48" t="s">
        <v>74</v>
      </c>
      <c r="J45" s="48"/>
      <c r="K45" s="71" t="s">
        <v>686</v>
      </c>
      <c r="L45" s="44" t="s">
        <v>598</v>
      </c>
      <c r="M45" s="213">
        <f>21/21</f>
        <v>1</v>
      </c>
      <c r="N45" s="215" t="s">
        <v>598</v>
      </c>
      <c r="O45" s="44" t="s">
        <v>554</v>
      </c>
      <c r="P45" s="44" t="s">
        <v>77</v>
      </c>
      <c r="Q45" s="217">
        <v>44561</v>
      </c>
      <c r="R45" s="51"/>
    </row>
    <row r="46" spans="1:18" ht="108" customHeight="1" x14ac:dyDescent="0.2">
      <c r="A46" s="322"/>
      <c r="B46" s="354"/>
      <c r="C46" s="354"/>
      <c r="D46" s="103" t="s">
        <v>175</v>
      </c>
      <c r="E46" s="358"/>
      <c r="F46" s="359"/>
      <c r="G46" s="354"/>
      <c r="H46" s="49" t="s">
        <v>176</v>
      </c>
      <c r="I46" s="48" t="s">
        <v>74</v>
      </c>
      <c r="J46" s="71"/>
      <c r="K46" s="71" t="s">
        <v>685</v>
      </c>
      <c r="L46" s="44" t="s">
        <v>598</v>
      </c>
      <c r="M46" s="213">
        <f>33/33</f>
        <v>1</v>
      </c>
      <c r="N46" s="214" t="s">
        <v>598</v>
      </c>
      <c r="O46" s="44" t="s">
        <v>554</v>
      </c>
      <c r="P46" s="44" t="s">
        <v>77</v>
      </c>
      <c r="Q46" s="217">
        <v>44561</v>
      </c>
      <c r="R46" s="51"/>
    </row>
    <row r="47" spans="1:18" ht="136.5" customHeight="1" x14ac:dyDescent="0.2">
      <c r="A47" s="323"/>
      <c r="B47" s="355"/>
      <c r="C47" s="355"/>
      <c r="D47" s="103" t="s">
        <v>178</v>
      </c>
      <c r="E47" s="359"/>
      <c r="F47" s="111" t="s">
        <v>179</v>
      </c>
      <c r="G47" s="355"/>
      <c r="H47" s="219" t="s">
        <v>550</v>
      </c>
      <c r="I47" s="48" t="s">
        <v>74</v>
      </c>
      <c r="J47" s="51"/>
      <c r="K47" s="7" t="s">
        <v>688</v>
      </c>
      <c r="L47" s="258" t="s">
        <v>687</v>
      </c>
      <c r="M47" s="216">
        <f>16/16</f>
        <v>1</v>
      </c>
      <c r="N47" s="215" t="s">
        <v>687</v>
      </c>
      <c r="O47" s="44" t="s">
        <v>554</v>
      </c>
      <c r="P47" s="44" t="s">
        <v>77</v>
      </c>
      <c r="Q47" s="217">
        <v>44561</v>
      </c>
      <c r="R47" s="51"/>
    </row>
    <row r="48" spans="1:18" ht="63" customHeight="1" x14ac:dyDescent="0.2">
      <c r="A48" s="337">
        <v>4</v>
      </c>
      <c r="B48" s="356" t="s">
        <v>180</v>
      </c>
      <c r="C48" s="338" t="s">
        <v>181</v>
      </c>
      <c r="D48" s="103" t="s">
        <v>96</v>
      </c>
      <c r="E48" s="338" t="s">
        <v>182</v>
      </c>
      <c r="F48" s="103" t="s">
        <v>183</v>
      </c>
      <c r="G48" s="339" t="s">
        <v>184</v>
      </c>
      <c r="H48" s="102" t="s">
        <v>185</v>
      </c>
      <c r="I48" s="51"/>
      <c r="J48" s="7" t="s">
        <v>186</v>
      </c>
      <c r="K48" s="9" t="s">
        <v>146</v>
      </c>
      <c r="L48" s="73" t="s">
        <v>189</v>
      </c>
      <c r="M48" s="73"/>
      <c r="N48" s="73"/>
      <c r="O48" s="7" t="s">
        <v>190</v>
      </c>
      <c r="P48" s="107" t="s">
        <v>191</v>
      </c>
      <c r="Q48" s="74" t="s">
        <v>192</v>
      </c>
      <c r="R48" s="51"/>
    </row>
    <row r="49" spans="1:21" ht="24" customHeight="1" x14ac:dyDescent="0.2">
      <c r="A49" s="337"/>
      <c r="B49" s="356"/>
      <c r="C49" s="338"/>
      <c r="D49" s="103" t="s">
        <v>99</v>
      </c>
      <c r="E49" s="338"/>
      <c r="F49" s="103" t="s">
        <v>193</v>
      </c>
      <c r="G49" s="339"/>
      <c r="H49" s="102"/>
      <c r="I49" s="51"/>
      <c r="J49" s="51"/>
      <c r="K49" s="51"/>
      <c r="L49" s="51"/>
      <c r="M49" s="51"/>
      <c r="N49" s="51"/>
      <c r="O49" s="51"/>
      <c r="P49" s="51"/>
      <c r="Q49" s="54"/>
      <c r="R49" s="51"/>
    </row>
    <row r="50" spans="1:21" ht="50.25" customHeight="1" x14ac:dyDescent="0.2">
      <c r="A50" s="337"/>
      <c r="B50" s="356"/>
      <c r="C50" s="338"/>
      <c r="D50" s="103" t="s">
        <v>194</v>
      </c>
      <c r="E50" s="338"/>
      <c r="F50" s="103" t="s">
        <v>195</v>
      </c>
      <c r="G50" s="339"/>
      <c r="H50" s="102" t="s">
        <v>196</v>
      </c>
      <c r="I50" s="51"/>
      <c r="J50" s="51"/>
      <c r="K50" s="9" t="s">
        <v>197</v>
      </c>
      <c r="L50" s="73" t="s">
        <v>199</v>
      </c>
      <c r="M50" s="73"/>
      <c r="N50" s="73"/>
      <c r="O50" s="7" t="s">
        <v>200</v>
      </c>
      <c r="P50" s="107" t="s">
        <v>191</v>
      </c>
      <c r="Q50" s="74" t="s">
        <v>192</v>
      </c>
      <c r="R50" s="51"/>
    </row>
    <row r="51" spans="1:21" ht="24" customHeight="1" x14ac:dyDescent="0.2">
      <c r="A51" s="337"/>
      <c r="B51" s="356"/>
      <c r="C51" s="338"/>
      <c r="D51" s="103" t="s">
        <v>201</v>
      </c>
      <c r="E51" s="338"/>
      <c r="F51" s="103" t="s">
        <v>202</v>
      </c>
      <c r="G51" s="339"/>
      <c r="H51" s="102"/>
      <c r="I51" s="51"/>
      <c r="J51" s="51"/>
      <c r="K51" s="51"/>
      <c r="L51" s="51"/>
      <c r="M51" s="51"/>
      <c r="N51" s="51"/>
      <c r="O51" s="51"/>
      <c r="P51" s="51"/>
      <c r="Q51" s="54"/>
      <c r="R51" s="51"/>
    </row>
    <row r="52" spans="1:21" ht="61.5" customHeight="1" x14ac:dyDescent="0.2">
      <c r="A52" s="356">
        <v>5</v>
      </c>
      <c r="B52" s="336" t="s">
        <v>203</v>
      </c>
      <c r="C52" s="371" t="s">
        <v>204</v>
      </c>
      <c r="D52" s="103" t="s">
        <v>205</v>
      </c>
      <c r="E52" s="338" t="s">
        <v>206</v>
      </c>
      <c r="F52" s="327" t="s">
        <v>207</v>
      </c>
      <c r="G52" s="339" t="s">
        <v>208</v>
      </c>
      <c r="H52" s="76" t="s">
        <v>209</v>
      </c>
      <c r="I52" s="77"/>
      <c r="J52" s="77"/>
      <c r="K52" s="78" t="s">
        <v>210</v>
      </c>
      <c r="L52" s="80">
        <v>1</v>
      </c>
      <c r="M52" s="80"/>
      <c r="N52" s="80"/>
      <c r="O52" s="78" t="s">
        <v>213</v>
      </c>
      <c r="P52" s="107" t="s">
        <v>191</v>
      </c>
      <c r="Q52" s="82" t="s">
        <v>192</v>
      </c>
      <c r="R52" s="77"/>
    </row>
    <row r="53" spans="1:21" ht="61.5" customHeight="1" x14ac:dyDescent="0.2">
      <c r="A53" s="356"/>
      <c r="B53" s="336"/>
      <c r="C53" s="371"/>
      <c r="D53" s="103"/>
      <c r="E53" s="338"/>
      <c r="F53" s="328"/>
      <c r="G53" s="339"/>
      <c r="H53" s="84" t="s">
        <v>214</v>
      </c>
      <c r="I53" s="48" t="s">
        <v>74</v>
      </c>
      <c r="J53" s="53"/>
      <c r="K53" s="43" t="s">
        <v>215</v>
      </c>
      <c r="L53" s="44" t="s">
        <v>218</v>
      </c>
      <c r="M53" s="44"/>
      <c r="N53" s="44"/>
      <c r="O53" s="44" t="s">
        <v>219</v>
      </c>
      <c r="P53" s="48" t="s">
        <v>77</v>
      </c>
      <c r="Q53" s="54"/>
      <c r="R53" s="51"/>
    </row>
    <row r="54" spans="1:21" ht="24" customHeight="1" x14ac:dyDescent="0.2">
      <c r="A54" s="356"/>
      <c r="B54" s="336"/>
      <c r="C54" s="371"/>
      <c r="D54" s="103" t="s">
        <v>220</v>
      </c>
      <c r="E54" s="338"/>
      <c r="F54" s="338" t="s">
        <v>221</v>
      </c>
      <c r="G54" s="339"/>
      <c r="H54" s="102" t="s">
        <v>222</v>
      </c>
      <c r="I54" s="107" t="s">
        <v>74</v>
      </c>
      <c r="J54" s="51"/>
      <c r="K54" s="9" t="s">
        <v>223</v>
      </c>
      <c r="L54" s="104" t="s">
        <v>226</v>
      </c>
      <c r="M54" s="104"/>
      <c r="N54" s="104"/>
      <c r="O54" s="9" t="s">
        <v>227</v>
      </c>
      <c r="P54" s="51" t="s">
        <v>77</v>
      </c>
      <c r="Q54" s="54"/>
      <c r="R54" s="51"/>
    </row>
    <row r="55" spans="1:21" ht="24" customHeight="1" x14ac:dyDescent="0.2">
      <c r="A55" s="356"/>
      <c r="B55" s="336"/>
      <c r="C55" s="371"/>
      <c r="D55" s="103" t="s">
        <v>134</v>
      </c>
      <c r="E55" s="338"/>
      <c r="F55" s="338"/>
      <c r="G55" s="339"/>
      <c r="H55" s="102" t="s">
        <v>214</v>
      </c>
      <c r="I55" s="107" t="s">
        <v>74</v>
      </c>
      <c r="J55" s="51"/>
      <c r="K55" s="9" t="s">
        <v>215</v>
      </c>
      <c r="L55" s="104" t="s">
        <v>218</v>
      </c>
      <c r="M55" s="104"/>
      <c r="N55" s="104"/>
      <c r="O55" s="104" t="s">
        <v>219</v>
      </c>
      <c r="P55" s="107" t="s">
        <v>77</v>
      </c>
      <c r="Q55" s="54"/>
      <c r="R55" s="51"/>
    </row>
    <row r="56" spans="1:21" ht="24" customHeight="1" x14ac:dyDescent="0.2">
      <c r="A56" s="356"/>
      <c r="B56" s="336"/>
      <c r="C56" s="371"/>
      <c r="D56" s="103" t="s">
        <v>229</v>
      </c>
      <c r="E56" s="338"/>
      <c r="F56" s="338" t="s">
        <v>230</v>
      </c>
      <c r="G56" s="339"/>
      <c r="H56" s="102" t="s">
        <v>231</v>
      </c>
      <c r="I56" s="51"/>
      <c r="J56" s="107"/>
      <c r="K56" s="106"/>
      <c r="L56" s="104"/>
      <c r="M56" s="104"/>
      <c r="N56" s="104"/>
      <c r="O56" s="104"/>
      <c r="P56" s="107"/>
      <c r="Q56" s="54"/>
      <c r="R56" s="51"/>
    </row>
    <row r="57" spans="1:21" ht="24" customHeight="1" x14ac:dyDescent="0.2">
      <c r="A57" s="356"/>
      <c r="B57" s="336"/>
      <c r="C57" s="371"/>
      <c r="D57" s="103" t="s">
        <v>106</v>
      </c>
      <c r="E57" s="338"/>
      <c r="F57" s="338"/>
      <c r="G57" s="339"/>
      <c r="H57" s="76"/>
      <c r="I57" s="77"/>
      <c r="J57" s="77"/>
      <c r="K57" s="77"/>
      <c r="L57" s="77"/>
      <c r="M57" s="77"/>
      <c r="N57" s="77"/>
      <c r="O57" s="77"/>
      <c r="P57" s="77"/>
      <c r="Q57" s="85"/>
      <c r="R57" s="77"/>
    </row>
    <row r="58" spans="1:21" ht="24" customHeight="1" x14ac:dyDescent="0.2">
      <c r="A58" s="356"/>
      <c r="B58" s="336"/>
      <c r="C58" s="371"/>
      <c r="D58" s="103" t="s">
        <v>232</v>
      </c>
      <c r="E58" s="338"/>
      <c r="F58" s="338" t="s">
        <v>230</v>
      </c>
      <c r="G58" s="339"/>
      <c r="H58" s="76"/>
      <c r="I58" s="77"/>
      <c r="J58" s="77"/>
      <c r="K58" s="77"/>
      <c r="L58" s="77"/>
      <c r="M58" s="77"/>
      <c r="N58" s="77"/>
      <c r="O58" s="77"/>
      <c r="P58" s="77"/>
      <c r="Q58" s="85"/>
      <c r="R58" s="77"/>
    </row>
    <row r="59" spans="1:21" ht="24" customHeight="1" x14ac:dyDescent="0.2">
      <c r="A59" s="356"/>
      <c r="B59" s="336"/>
      <c r="C59" s="371"/>
      <c r="D59" s="103" t="s">
        <v>233</v>
      </c>
      <c r="E59" s="338"/>
      <c r="F59" s="338"/>
      <c r="G59" s="339"/>
      <c r="H59" s="76"/>
      <c r="I59" s="77"/>
      <c r="J59" s="77"/>
      <c r="K59" s="77"/>
      <c r="L59" s="77"/>
      <c r="M59" s="77"/>
      <c r="N59" s="77"/>
      <c r="O59" s="77"/>
      <c r="P59" s="77"/>
      <c r="Q59" s="85"/>
      <c r="R59" s="77"/>
    </row>
    <row r="60" spans="1:21" ht="24" customHeight="1" x14ac:dyDescent="0.2">
      <c r="A60" s="356"/>
      <c r="B60" s="336"/>
      <c r="C60" s="371"/>
      <c r="D60" s="103" t="s">
        <v>234</v>
      </c>
      <c r="E60" s="338"/>
      <c r="F60" s="338" t="s">
        <v>235</v>
      </c>
      <c r="G60" s="339"/>
      <c r="H60" s="102" t="s">
        <v>236</v>
      </c>
      <c r="I60" s="107" t="s">
        <v>74</v>
      </c>
      <c r="J60" s="51"/>
      <c r="K60" s="9" t="s">
        <v>237</v>
      </c>
      <c r="L60" s="104" t="s">
        <v>240</v>
      </c>
      <c r="M60" s="104"/>
      <c r="N60" s="104"/>
      <c r="O60" s="51"/>
      <c r="P60" s="107" t="s">
        <v>95</v>
      </c>
      <c r="Q60" s="54"/>
      <c r="R60" s="51"/>
    </row>
    <row r="61" spans="1:21" ht="24" customHeight="1" x14ac:dyDescent="0.2">
      <c r="A61" s="356"/>
      <c r="B61" s="336"/>
      <c r="C61" s="371"/>
      <c r="D61" s="103" t="s">
        <v>241</v>
      </c>
      <c r="E61" s="338"/>
      <c r="F61" s="338"/>
      <c r="G61" s="339"/>
      <c r="H61" s="84" t="s">
        <v>242</v>
      </c>
      <c r="I61" s="48" t="s">
        <v>74</v>
      </c>
      <c r="J61" s="53"/>
      <c r="K61" s="10" t="s">
        <v>243</v>
      </c>
      <c r="L61" s="44" t="s">
        <v>244</v>
      </c>
      <c r="M61" s="44"/>
      <c r="N61" s="44"/>
      <c r="O61" s="44" t="s">
        <v>245</v>
      </c>
      <c r="P61" s="48" t="s">
        <v>77</v>
      </c>
      <c r="Q61" s="54"/>
      <c r="R61" s="51"/>
    </row>
    <row r="62" spans="1:21" ht="24" customHeight="1" x14ac:dyDescent="0.2">
      <c r="A62" s="356"/>
      <c r="B62" s="336"/>
      <c r="C62" s="371"/>
      <c r="D62" s="103" t="s">
        <v>246</v>
      </c>
      <c r="E62" s="338"/>
      <c r="F62" s="338" t="s">
        <v>247</v>
      </c>
      <c r="G62" s="339"/>
      <c r="H62" s="76"/>
      <c r="I62" s="77"/>
      <c r="J62" s="77"/>
      <c r="K62" s="77"/>
      <c r="L62" s="77"/>
      <c r="M62" s="77"/>
      <c r="N62" s="77"/>
      <c r="O62" s="77"/>
      <c r="P62" s="77"/>
      <c r="Q62" s="85"/>
      <c r="R62" s="77"/>
    </row>
    <row r="63" spans="1:21" ht="24" customHeight="1" x14ac:dyDescent="0.2">
      <c r="A63" s="356"/>
      <c r="B63" s="336"/>
      <c r="C63" s="371"/>
      <c r="D63" s="103" t="s">
        <v>248</v>
      </c>
      <c r="E63" s="338"/>
      <c r="F63" s="338"/>
      <c r="G63" s="339"/>
      <c r="H63" s="76"/>
      <c r="I63" s="77"/>
      <c r="J63" s="77"/>
      <c r="K63" s="77"/>
      <c r="L63" s="77"/>
      <c r="M63" s="77"/>
      <c r="N63" s="77"/>
      <c r="O63" s="77"/>
      <c r="P63" s="77"/>
      <c r="Q63" s="85"/>
      <c r="R63" s="77"/>
    </row>
    <row r="64" spans="1:21" ht="24" customHeight="1" x14ac:dyDescent="0.2">
      <c r="A64" s="337">
        <v>6</v>
      </c>
      <c r="B64" s="356" t="s">
        <v>249</v>
      </c>
      <c r="C64" s="338" t="s">
        <v>250</v>
      </c>
      <c r="D64" s="338" t="s">
        <v>229</v>
      </c>
      <c r="E64" s="352" t="s">
        <v>251</v>
      </c>
      <c r="F64" s="103" t="s">
        <v>252</v>
      </c>
      <c r="G64" s="339" t="s">
        <v>253</v>
      </c>
      <c r="H64" s="279" t="s">
        <v>698</v>
      </c>
      <c r="I64" s="280"/>
      <c r="J64" s="281" t="s">
        <v>74</v>
      </c>
      <c r="K64" s="282" t="s">
        <v>699</v>
      </c>
      <c r="L64" s="280" t="s">
        <v>700</v>
      </c>
      <c r="M64" s="280" t="s">
        <v>76</v>
      </c>
      <c r="N64" s="283" t="s">
        <v>701</v>
      </c>
      <c r="O64" s="282" t="s">
        <v>702</v>
      </c>
      <c r="P64" s="282" t="s">
        <v>703</v>
      </c>
      <c r="Q64" s="280" t="s">
        <v>77</v>
      </c>
      <c r="R64" s="284">
        <v>44562</v>
      </c>
      <c r="S64" s="284">
        <v>44926</v>
      </c>
      <c r="T64" s="285" t="s">
        <v>263</v>
      </c>
      <c r="U64" s="286"/>
    </row>
    <row r="65" spans="1:21" ht="24" customHeight="1" x14ac:dyDescent="0.2">
      <c r="A65" s="337"/>
      <c r="B65" s="356"/>
      <c r="C65" s="338"/>
      <c r="D65" s="338"/>
      <c r="E65" s="352"/>
      <c r="F65" s="103" t="s">
        <v>254</v>
      </c>
      <c r="G65" s="339"/>
      <c r="H65" s="287" t="s">
        <v>704</v>
      </c>
      <c r="I65" s="280" t="s">
        <v>649</v>
      </c>
      <c r="J65" s="288"/>
      <c r="K65" s="282" t="s">
        <v>705</v>
      </c>
      <c r="L65" s="280" t="s">
        <v>706</v>
      </c>
      <c r="M65" s="280" t="s">
        <v>76</v>
      </c>
      <c r="N65" s="283" t="s">
        <v>701</v>
      </c>
      <c r="O65" s="282" t="s">
        <v>707</v>
      </c>
      <c r="P65" s="282" t="s">
        <v>708</v>
      </c>
      <c r="Q65" s="280" t="s">
        <v>77</v>
      </c>
      <c r="R65" s="284">
        <v>44562</v>
      </c>
      <c r="S65" s="284">
        <v>44926</v>
      </c>
      <c r="T65" s="285"/>
      <c r="U65" s="285"/>
    </row>
    <row r="66" spans="1:21" ht="24" customHeight="1" x14ac:dyDescent="0.2">
      <c r="A66" s="337"/>
      <c r="B66" s="356"/>
      <c r="C66" s="338"/>
      <c r="D66" s="338" t="s">
        <v>90</v>
      </c>
      <c r="E66" s="352"/>
      <c r="F66" s="103" t="s">
        <v>255</v>
      </c>
      <c r="G66" s="339"/>
      <c r="H66" s="9" t="s">
        <v>709</v>
      </c>
      <c r="I66" s="289" t="s">
        <v>74</v>
      </c>
      <c r="J66" s="290" t="s">
        <v>375</v>
      </c>
      <c r="K66" s="291" t="s">
        <v>710</v>
      </c>
      <c r="L66" s="291" t="s">
        <v>711</v>
      </c>
      <c r="M66" s="289" t="s">
        <v>76</v>
      </c>
      <c r="N66" s="291" t="s">
        <v>569</v>
      </c>
      <c r="O66" s="291" t="s">
        <v>712</v>
      </c>
      <c r="P66" s="291" t="s">
        <v>94</v>
      </c>
      <c r="Q66" s="289" t="s">
        <v>79</v>
      </c>
      <c r="R66" s="284">
        <v>44562</v>
      </c>
      <c r="S66" s="284">
        <v>44926</v>
      </c>
      <c r="T66" s="292" t="s">
        <v>713</v>
      </c>
      <c r="U66" s="51"/>
    </row>
    <row r="67" spans="1:21" ht="24" customHeight="1" x14ac:dyDescent="0.2">
      <c r="A67" s="337"/>
      <c r="B67" s="356"/>
      <c r="C67" s="338"/>
      <c r="D67" s="338"/>
      <c r="E67" s="352"/>
      <c r="F67" s="103" t="s">
        <v>256</v>
      </c>
      <c r="G67" s="339"/>
      <c r="H67" s="102"/>
      <c r="I67" s="51"/>
      <c r="J67" s="51"/>
      <c r="K67" s="51"/>
      <c r="L67" s="51"/>
      <c r="M67" s="51"/>
      <c r="N67" s="51"/>
      <c r="O67" s="51"/>
      <c r="P67" s="51"/>
      <c r="Q67" s="54"/>
      <c r="R67" s="51"/>
    </row>
    <row r="68" spans="1:21" ht="24" customHeight="1" x14ac:dyDescent="0.2">
      <c r="A68" s="337"/>
      <c r="B68" s="356"/>
      <c r="C68" s="338"/>
      <c r="D68" s="338" t="s">
        <v>144</v>
      </c>
      <c r="E68" s="352"/>
      <c r="F68" s="103" t="s">
        <v>257</v>
      </c>
      <c r="G68" s="339"/>
      <c r="H68" s="102"/>
      <c r="I68" s="51"/>
      <c r="J68" s="51"/>
      <c r="K68" s="51"/>
      <c r="L68" s="51"/>
      <c r="M68" s="51"/>
      <c r="N68" s="51"/>
      <c r="O68" s="51"/>
      <c r="P68" s="51"/>
      <c r="Q68" s="54"/>
      <c r="R68" s="51"/>
    </row>
    <row r="69" spans="1:21" ht="24" customHeight="1" x14ac:dyDescent="0.2">
      <c r="A69" s="337"/>
      <c r="B69" s="356"/>
      <c r="C69" s="338"/>
      <c r="D69" s="338"/>
      <c r="E69" s="352"/>
      <c r="F69" s="103"/>
      <c r="G69" s="339"/>
      <c r="H69" s="84" t="s">
        <v>258</v>
      </c>
      <c r="I69" s="48" t="s">
        <v>74</v>
      </c>
      <c r="J69" s="53"/>
      <c r="K69" s="43" t="s">
        <v>259</v>
      </c>
      <c r="L69" s="44" t="s">
        <v>262</v>
      </c>
      <c r="M69" s="44"/>
      <c r="N69" s="44"/>
      <c r="O69" s="44" t="s">
        <v>94</v>
      </c>
      <c r="P69" s="44" t="s">
        <v>115</v>
      </c>
      <c r="Q69" s="54" t="s">
        <v>263</v>
      </c>
      <c r="R69" s="51"/>
    </row>
    <row r="70" spans="1:21" ht="87.75" customHeight="1" x14ac:dyDescent="0.2">
      <c r="A70" s="337"/>
      <c r="B70" s="356"/>
      <c r="C70" s="338"/>
      <c r="D70" s="338"/>
      <c r="E70" s="352"/>
      <c r="F70" s="103" t="s">
        <v>264</v>
      </c>
      <c r="G70" s="339"/>
      <c r="H70" s="102" t="s">
        <v>265</v>
      </c>
      <c r="I70" s="107" t="s">
        <v>74</v>
      </c>
      <c r="J70" s="51"/>
      <c r="K70" s="7" t="s">
        <v>266</v>
      </c>
      <c r="L70" s="86">
        <v>4</v>
      </c>
      <c r="M70" s="86"/>
      <c r="N70" s="86"/>
      <c r="O70" s="104" t="s">
        <v>268</v>
      </c>
      <c r="P70" s="7" t="s">
        <v>269</v>
      </c>
      <c r="Q70" s="87">
        <v>44561</v>
      </c>
      <c r="R70" s="51"/>
    </row>
    <row r="71" spans="1:21" ht="85.5" customHeight="1" x14ac:dyDescent="0.2">
      <c r="A71" s="337"/>
      <c r="B71" s="356"/>
      <c r="C71" s="338"/>
      <c r="D71" s="338" t="s">
        <v>134</v>
      </c>
      <c r="E71" s="352"/>
      <c r="F71" s="103" t="s">
        <v>271</v>
      </c>
      <c r="G71" s="339"/>
      <c r="H71" s="353" t="s">
        <v>36</v>
      </c>
      <c r="I71" s="321" t="s">
        <v>74</v>
      </c>
      <c r="J71" s="364"/>
      <c r="K71" s="361" t="s">
        <v>272</v>
      </c>
      <c r="L71" s="372">
        <v>0.25</v>
      </c>
      <c r="M71" s="99"/>
      <c r="N71" s="99"/>
      <c r="O71" s="353" t="s">
        <v>273</v>
      </c>
      <c r="P71" s="366" t="s">
        <v>274</v>
      </c>
      <c r="Q71" s="378">
        <v>44377</v>
      </c>
      <c r="R71" s="372"/>
    </row>
    <row r="72" spans="1:21" ht="24" customHeight="1" x14ac:dyDescent="0.2">
      <c r="A72" s="337"/>
      <c r="B72" s="356"/>
      <c r="C72" s="338"/>
      <c r="D72" s="338"/>
      <c r="E72" s="352"/>
      <c r="F72" s="108" t="s">
        <v>275</v>
      </c>
      <c r="G72" s="339"/>
      <c r="H72" s="355"/>
      <c r="I72" s="323"/>
      <c r="J72" s="365"/>
      <c r="K72" s="363"/>
      <c r="L72" s="323"/>
      <c r="M72" s="100"/>
      <c r="N72" s="100"/>
      <c r="O72" s="355"/>
      <c r="P72" s="367"/>
      <c r="Q72" s="323"/>
      <c r="R72" s="323"/>
    </row>
    <row r="73" spans="1:21" ht="24" customHeight="1" x14ac:dyDescent="0.2">
      <c r="A73" s="337"/>
      <c r="B73" s="356"/>
      <c r="C73" s="338"/>
      <c r="D73" s="103" t="s">
        <v>106</v>
      </c>
      <c r="E73" s="352"/>
      <c r="F73" s="103" t="s">
        <v>276</v>
      </c>
      <c r="G73" s="339"/>
      <c r="H73" s="84"/>
      <c r="I73" s="48"/>
      <c r="J73" s="53"/>
      <c r="K73" s="43"/>
      <c r="L73" s="44"/>
      <c r="M73" s="44"/>
      <c r="N73" s="44"/>
      <c r="O73" s="44"/>
      <c r="P73" s="44"/>
      <c r="Q73" s="54"/>
      <c r="R73" s="51"/>
    </row>
    <row r="74" spans="1:21" ht="24" customHeight="1" x14ac:dyDescent="0.2">
      <c r="A74" s="337"/>
      <c r="B74" s="356"/>
      <c r="C74" s="338"/>
      <c r="D74" s="338" t="s">
        <v>277</v>
      </c>
      <c r="E74" s="352"/>
      <c r="F74" s="103" t="s">
        <v>278</v>
      </c>
      <c r="G74" s="339"/>
      <c r="H74" s="102"/>
      <c r="I74" s="51"/>
      <c r="J74" s="51"/>
      <c r="K74" s="51"/>
      <c r="L74" s="51"/>
      <c r="M74" s="51"/>
      <c r="N74" s="51"/>
      <c r="O74" s="51"/>
      <c r="P74" s="51"/>
      <c r="Q74" s="54"/>
      <c r="R74" s="51"/>
    </row>
    <row r="75" spans="1:21" ht="24" customHeight="1" x14ac:dyDescent="0.2">
      <c r="A75" s="337"/>
      <c r="B75" s="356"/>
      <c r="C75" s="338"/>
      <c r="D75" s="338"/>
      <c r="E75" s="352"/>
      <c r="F75" s="103" t="s">
        <v>279</v>
      </c>
      <c r="G75" s="339"/>
      <c r="H75" s="102"/>
      <c r="I75" s="51"/>
      <c r="J75" s="51"/>
      <c r="K75" s="51"/>
      <c r="L75" s="51"/>
      <c r="M75" s="51"/>
      <c r="N75" s="51"/>
      <c r="O75" s="51"/>
      <c r="P75" s="51"/>
      <c r="Q75" s="54"/>
      <c r="R75" s="51"/>
    </row>
    <row r="76" spans="1:21" ht="24" customHeight="1" x14ac:dyDescent="0.2">
      <c r="A76" s="337">
        <v>7</v>
      </c>
      <c r="B76" s="356" t="s">
        <v>280</v>
      </c>
      <c r="C76" s="338" t="s">
        <v>281</v>
      </c>
      <c r="D76" s="318" t="s">
        <v>282</v>
      </c>
      <c r="E76" s="352" t="s">
        <v>283</v>
      </c>
      <c r="F76" s="106" t="s">
        <v>284</v>
      </c>
      <c r="G76" s="339" t="s">
        <v>285</v>
      </c>
      <c r="H76" s="42" t="s">
        <v>38</v>
      </c>
      <c r="I76" s="53"/>
      <c r="J76" s="48" t="s">
        <v>74</v>
      </c>
      <c r="K76" s="43" t="s">
        <v>286</v>
      </c>
      <c r="L76" s="44" t="s">
        <v>288</v>
      </c>
      <c r="M76" s="44"/>
      <c r="N76" s="44"/>
      <c r="O76" s="44" t="s">
        <v>289</v>
      </c>
      <c r="P76" s="44" t="s">
        <v>191</v>
      </c>
      <c r="Q76" s="54"/>
      <c r="R76" s="51"/>
    </row>
    <row r="77" spans="1:21" ht="33.75" customHeight="1" x14ac:dyDescent="0.2">
      <c r="A77" s="337"/>
      <c r="B77" s="356"/>
      <c r="C77" s="338"/>
      <c r="D77" s="319"/>
      <c r="E77" s="352"/>
      <c r="F77" s="361" t="s">
        <v>290</v>
      </c>
      <c r="G77" s="339"/>
      <c r="H77" s="204" t="s">
        <v>563</v>
      </c>
      <c r="I77" s="53"/>
      <c r="J77" s="53"/>
      <c r="K77" s="43" t="s">
        <v>572</v>
      </c>
      <c r="L77" s="203" t="s">
        <v>573</v>
      </c>
      <c r="M77" s="48">
        <v>29</v>
      </c>
      <c r="N77" s="205" t="s">
        <v>574</v>
      </c>
      <c r="O77" s="43" t="s">
        <v>575</v>
      </c>
      <c r="P77" s="48" t="s">
        <v>79</v>
      </c>
      <c r="Q77" s="206">
        <v>44561</v>
      </c>
      <c r="R77" s="43" t="s">
        <v>577</v>
      </c>
    </row>
    <row r="78" spans="1:21" ht="46.5" customHeight="1" x14ac:dyDescent="0.2">
      <c r="A78" s="337"/>
      <c r="B78" s="356"/>
      <c r="C78" s="338"/>
      <c r="D78" s="320"/>
      <c r="E78" s="352"/>
      <c r="F78" s="362"/>
      <c r="G78" s="370"/>
      <c r="H78" s="84" t="s">
        <v>566</v>
      </c>
      <c r="I78" s="53"/>
      <c r="J78" s="53"/>
      <c r="K78" s="43" t="s">
        <v>567</v>
      </c>
      <c r="L78" s="207">
        <v>0.95</v>
      </c>
      <c r="M78" s="208">
        <f>39/43</f>
        <v>0.90697674418604646</v>
      </c>
      <c r="N78" s="209" t="s">
        <v>576</v>
      </c>
      <c r="O78" s="43" t="s">
        <v>570</v>
      </c>
      <c r="P78" s="48" t="s">
        <v>571</v>
      </c>
      <c r="Q78" s="206">
        <v>44561</v>
      </c>
      <c r="R78" s="43" t="s">
        <v>577</v>
      </c>
    </row>
    <row r="79" spans="1:21" ht="63" customHeight="1" x14ac:dyDescent="0.2">
      <c r="A79" s="337"/>
      <c r="B79" s="356"/>
      <c r="C79" s="338"/>
      <c r="D79" s="210" t="s">
        <v>134</v>
      </c>
      <c r="E79" s="352"/>
      <c r="F79" s="362"/>
      <c r="G79" s="370"/>
      <c r="H79" s="84" t="s">
        <v>566</v>
      </c>
      <c r="I79" s="53"/>
      <c r="J79" s="53"/>
      <c r="K79" s="43" t="s">
        <v>567</v>
      </c>
      <c r="L79" s="207">
        <v>0.95</v>
      </c>
      <c r="M79" s="208">
        <f>39/43</f>
        <v>0.90697674418604646</v>
      </c>
      <c r="N79" s="209" t="s">
        <v>576</v>
      </c>
      <c r="O79" s="43" t="s">
        <v>570</v>
      </c>
      <c r="P79" s="48" t="s">
        <v>571</v>
      </c>
      <c r="Q79" s="206">
        <v>44561</v>
      </c>
      <c r="R79" s="43" t="s">
        <v>577</v>
      </c>
    </row>
    <row r="80" spans="1:21" ht="24" customHeight="1" x14ac:dyDescent="0.2">
      <c r="A80" s="337"/>
      <c r="B80" s="356"/>
      <c r="C80" s="338"/>
      <c r="D80" s="103" t="s">
        <v>106</v>
      </c>
      <c r="E80" s="352"/>
      <c r="F80" s="363"/>
      <c r="G80" s="370"/>
      <c r="H80" s="84" t="s">
        <v>293</v>
      </c>
      <c r="I80" s="48" t="s">
        <v>74</v>
      </c>
      <c r="J80" s="53"/>
      <c r="K80" s="43" t="s">
        <v>294</v>
      </c>
      <c r="L80" s="44" t="s">
        <v>296</v>
      </c>
      <c r="M80" s="44"/>
      <c r="N80" s="44"/>
      <c r="O80" s="44" t="s">
        <v>297</v>
      </c>
      <c r="P80" s="48" t="s">
        <v>79</v>
      </c>
      <c r="Q80" s="54"/>
      <c r="R80" s="51"/>
    </row>
    <row r="81" spans="1:18" ht="24" customHeight="1" x14ac:dyDescent="0.2">
      <c r="A81" s="337"/>
      <c r="B81" s="356"/>
      <c r="C81" s="338"/>
      <c r="D81" s="103" t="s">
        <v>229</v>
      </c>
      <c r="E81" s="352"/>
      <c r="F81" s="338" t="s">
        <v>298</v>
      </c>
      <c r="G81" s="370"/>
      <c r="H81" s="84" t="s">
        <v>299</v>
      </c>
      <c r="I81" s="48" t="s">
        <v>74</v>
      </c>
      <c r="J81" s="53"/>
      <c r="K81" s="84" t="s">
        <v>300</v>
      </c>
      <c r="L81" s="48" t="s">
        <v>301</v>
      </c>
      <c r="M81" s="48"/>
      <c r="N81" s="48"/>
      <c r="O81" s="44" t="s">
        <v>302</v>
      </c>
      <c r="P81" s="48" t="s">
        <v>79</v>
      </c>
      <c r="Q81" s="54"/>
      <c r="R81" s="51"/>
    </row>
    <row r="82" spans="1:18" ht="24" customHeight="1" x14ac:dyDescent="0.2">
      <c r="A82" s="337"/>
      <c r="B82" s="356"/>
      <c r="C82" s="338"/>
      <c r="D82" s="103" t="s">
        <v>220</v>
      </c>
      <c r="E82" s="352"/>
      <c r="F82" s="338"/>
      <c r="G82" s="370"/>
      <c r="H82" s="90" t="s">
        <v>303</v>
      </c>
      <c r="I82" s="48" t="s">
        <v>74</v>
      </c>
      <c r="J82" s="53"/>
      <c r="K82" s="71" t="s">
        <v>304</v>
      </c>
      <c r="L82" s="48" t="s">
        <v>305</v>
      </c>
      <c r="M82" s="48"/>
      <c r="N82" s="48"/>
      <c r="O82" s="44" t="s">
        <v>306</v>
      </c>
      <c r="P82" s="48" t="s">
        <v>79</v>
      </c>
      <c r="Q82" s="54"/>
      <c r="R82" s="51"/>
    </row>
    <row r="83" spans="1:18" ht="24" customHeight="1" x14ac:dyDescent="0.2">
      <c r="A83" s="337"/>
      <c r="B83" s="356"/>
      <c r="C83" s="338"/>
      <c r="D83" s="103" t="s">
        <v>307</v>
      </c>
      <c r="E83" s="352"/>
      <c r="F83" s="338" t="s">
        <v>308</v>
      </c>
      <c r="G83" s="370"/>
      <c r="H83" s="91" t="s">
        <v>309</v>
      </c>
      <c r="I83" s="92" t="s">
        <v>74</v>
      </c>
      <c r="J83" s="93"/>
      <c r="K83" s="94" t="s">
        <v>310</v>
      </c>
      <c r="L83" s="95" t="s">
        <v>312</v>
      </c>
      <c r="M83" s="273">
        <v>0.25</v>
      </c>
      <c r="N83" s="94" t="s">
        <v>691</v>
      </c>
      <c r="O83" s="95" t="s">
        <v>313</v>
      </c>
      <c r="P83" s="96" t="s">
        <v>79</v>
      </c>
      <c r="Q83" s="274">
        <v>44561</v>
      </c>
      <c r="R83" s="51"/>
    </row>
    <row r="84" spans="1:18" ht="24" customHeight="1" x14ac:dyDescent="0.2">
      <c r="A84" s="337"/>
      <c r="B84" s="356"/>
      <c r="C84" s="338"/>
      <c r="D84" s="103" t="s">
        <v>314</v>
      </c>
      <c r="E84" s="352"/>
      <c r="F84" s="338"/>
      <c r="G84" s="370"/>
      <c r="H84" s="49" t="s">
        <v>315</v>
      </c>
      <c r="I84" s="48" t="s">
        <v>74</v>
      </c>
      <c r="J84" s="53"/>
      <c r="K84" s="43" t="s">
        <v>316</v>
      </c>
      <c r="L84" s="44" t="s">
        <v>317</v>
      </c>
      <c r="M84" s="203">
        <v>1</v>
      </c>
      <c r="N84" s="272" t="s">
        <v>692</v>
      </c>
      <c r="O84" s="44" t="s">
        <v>318</v>
      </c>
      <c r="P84" s="48" t="s">
        <v>79</v>
      </c>
      <c r="Q84" s="69">
        <v>44561</v>
      </c>
      <c r="R84" s="51"/>
    </row>
  </sheetData>
  <mergeCells count="89">
    <mergeCell ref="R71:R72"/>
    <mergeCell ref="D74:D75"/>
    <mergeCell ref="A76:A84"/>
    <mergeCell ref="B76:B84"/>
    <mergeCell ref="C76:C84"/>
    <mergeCell ref="E76:E84"/>
    <mergeCell ref="G76:G84"/>
    <mergeCell ref="F81:F82"/>
    <mergeCell ref="F83:F84"/>
    <mergeCell ref="J71:J72"/>
    <mergeCell ref="K71:K72"/>
    <mergeCell ref="L71:L72"/>
    <mergeCell ref="O71:O72"/>
    <mergeCell ref="P71:P72"/>
    <mergeCell ref="Q71:Q72"/>
    <mergeCell ref="A64:A75"/>
    <mergeCell ref="B64:B75"/>
    <mergeCell ref="C64:C75"/>
    <mergeCell ref="D64:D65"/>
    <mergeCell ref="E64:E75"/>
    <mergeCell ref="D66:D67"/>
    <mergeCell ref="D68:D70"/>
    <mergeCell ref="D71:D72"/>
    <mergeCell ref="G52:G63"/>
    <mergeCell ref="F54:F55"/>
    <mergeCell ref="F56:F57"/>
    <mergeCell ref="F58:F59"/>
    <mergeCell ref="I71:I72"/>
    <mergeCell ref="F60:F61"/>
    <mergeCell ref="F62:F63"/>
    <mergeCell ref="G64:G75"/>
    <mergeCell ref="H71:H72"/>
    <mergeCell ref="A52:A63"/>
    <mergeCell ref="B52:B63"/>
    <mergeCell ref="C52:C63"/>
    <mergeCell ref="E52:E63"/>
    <mergeCell ref="F52:F53"/>
    <mergeCell ref="A48:A51"/>
    <mergeCell ref="B48:B51"/>
    <mergeCell ref="C48:C51"/>
    <mergeCell ref="E48:E51"/>
    <mergeCell ref="G48:G51"/>
    <mergeCell ref="H14:H17"/>
    <mergeCell ref="I14:I17"/>
    <mergeCell ref="J14:J17"/>
    <mergeCell ref="A27:A47"/>
    <mergeCell ref="B27:B47"/>
    <mergeCell ref="C27:C47"/>
    <mergeCell ref="D27:D29"/>
    <mergeCell ref="E27:E47"/>
    <mergeCell ref="F27:F30"/>
    <mergeCell ref="G27:G47"/>
    <mergeCell ref="F32:F40"/>
    <mergeCell ref="F41:F42"/>
    <mergeCell ref="F43:F46"/>
    <mergeCell ref="F14:F15"/>
    <mergeCell ref="G14:G26"/>
    <mergeCell ref="F8:F9"/>
    <mergeCell ref="A14:A26"/>
    <mergeCell ref="B14:B26"/>
    <mergeCell ref="C14:C26"/>
    <mergeCell ref="D14:D15"/>
    <mergeCell ref="E14:E26"/>
    <mergeCell ref="A8:A13"/>
    <mergeCell ref="B8:B13"/>
    <mergeCell ref="C8:C13"/>
    <mergeCell ref="D8:D9"/>
    <mergeCell ref="E8:E13"/>
    <mergeCell ref="A6:A7"/>
    <mergeCell ref="B6:B7"/>
    <mergeCell ref="C6:C7"/>
    <mergeCell ref="D6:D7"/>
    <mergeCell ref="E6:E7"/>
    <mergeCell ref="D76:D78"/>
    <mergeCell ref="F77:F80"/>
    <mergeCell ref="B1:R1"/>
    <mergeCell ref="B2:R2"/>
    <mergeCell ref="B3:R3"/>
    <mergeCell ref="B4:C4"/>
    <mergeCell ref="B5:G5"/>
    <mergeCell ref="J5:Q5"/>
    <mergeCell ref="L6:R6"/>
    <mergeCell ref="F6:F7"/>
    <mergeCell ref="G6:G7"/>
    <mergeCell ref="H6:H7"/>
    <mergeCell ref="I6:I7"/>
    <mergeCell ref="J6:J7"/>
    <mergeCell ref="K6:K7"/>
    <mergeCell ref="G8:G13"/>
  </mergeCells>
  <hyperlinks>
    <hyperlink ref="N79" r:id="rId1"/>
    <hyperlink ref="N77" r:id="rId2" display="ADQUISICIÒN DE BYS\PLAN ANUAL DE ADQUISICIONES Y GESTION CONTRACTUAL\seguimiento ejecución contractual.xlsx"/>
    <hyperlink ref="N8" r:id="rId3"/>
    <hyperlink ref="N10" r:id="rId4" display="GESTION TECNOLÒGICA\EVIDENCIAS\CUARTO TRIMESTRE 2021\Inventario de Salas de Audiencias\INVENTARIO DE SALAS DE AUDIENCIA MUNICIPIO LA GUAJIRA.xlsx"/>
    <hyperlink ref="N11" r:id="rId5"/>
    <hyperlink ref="N12" r:id="rId6"/>
    <hyperlink ref="N13" r:id="rId7"/>
    <hyperlink ref="N9" r:id="rId8"/>
    <hyperlink ref="N14" r:id="rId9"/>
    <hyperlink ref="N15" r:id="rId10"/>
    <hyperlink ref="N18" r:id="rId11"/>
    <hyperlink ref="N21" r:id="rId12"/>
    <hyperlink ref="R17" r:id="rId13" location="FormId=mLosYviA80GN9Y65mQFZiz0A4_luK_xLuL5FOJBAHBJURTZTQkU2SFBTTVVFSk4xMk85UERDSEoxVi4u   "/>
    <hyperlink ref="S18" r:id="rId14" location="Analysis=true&amp;FormId=mLosYviA80GN9Y65mQFZiz0A4_luK_xLuL5FOJBAHBJURDUzSUE0VE1VRTZEN1BLVklXNlowM1QxMC4u "/>
    <hyperlink ref="S25" r:id="rId15" location=":~:text=https%3A//community.secop.gov.co/Public/Tendering/ContractNoticePhases/View%3FPPI%3DCO1.PPI.14406869%26isFromPublicArea%3DTrue%26isModal%3DFalse" display="https://www.secop.gov.co/CO1BusinessLine/Tendering/BuyerWorkArea/Index?DocUniqueIdentifier=CO1.BDOS.2141094#:~:text=https%3A//community.secop.gov.co/Public/Tendering/ContractNoticePhases/View%3FPPI%3DCO1.PPI.14406869%26isFromPublicArea%3DTrue%26isModal%3DFalse"/>
    <hyperlink ref="S26" r:id="rId16" location=":~:text=https%3A//community.secop.gov.co/Public/Tendering/ContractNoticePhases/View%3FPPI%3DCO1.PPI.14406869%26isFromPublicArea%3DTrue%26isModal%3DFalse" display="https://www.secop.gov.co/CO1BusinessLine/Tendering/BuyerWorkArea/Index?DocUniqueIdentifier=CO1.BDOS.2141094#:~:text=https%3A//community.secop.gov.co/Public/Tendering/ContractNoticePhases/View%3FPPI%3DCO1.PPI.14406869%26isFromPublicArea%3DTrue%26isModal%3DFalse"/>
    <hyperlink ref="N22" r:id="rId17"/>
    <hyperlink ref="R22" r:id="rId18"/>
    <hyperlink ref="N16" r:id="rId19"/>
    <hyperlink ref="N19" r:id="rId20"/>
    <hyperlink ref="N23" r:id="rId21"/>
    <hyperlink ref="S17" r:id="rId22"/>
    <hyperlink ref="N20" r:id="rId23"/>
    <hyperlink ref="N27" r:id="rId24"/>
    <hyperlink ref="N28" r:id="rId25"/>
    <hyperlink ref="N37" r:id="rId26"/>
    <hyperlink ref="N39" r:id="rId27"/>
    <hyperlink ref="N40" r:id="rId28"/>
    <hyperlink ref="N41" r:id="rId29"/>
    <hyperlink ref="N42" r:id="rId30"/>
    <hyperlink ref="N43" r:id="rId31"/>
    <hyperlink ref="N44" r:id="rId32"/>
    <hyperlink ref="N45" r:id="rId33"/>
    <hyperlink ref="N46" r:id="rId34"/>
    <hyperlink ref="N47" r:id="rId35"/>
  </hyperlinks>
  <pageMargins left="0.7" right="0.7" top="0.75" bottom="0.75" header="0.3" footer="0.3"/>
  <pageSetup orientation="portrait" horizontalDpi="300" verticalDpi="300" r:id="rId36"/>
  <drawing r:id="rId3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2092E24A997C04B8FF693006B776D2B" ma:contentTypeVersion="4" ma:contentTypeDescription="Crear nuevo documento." ma:contentTypeScope="" ma:versionID="9ae5741582f0d0064ca2af7f530d6ba4">
  <xsd:schema xmlns:xsd="http://www.w3.org/2001/XMLSchema" xmlns:xs="http://www.w3.org/2001/XMLSchema" xmlns:p="http://schemas.microsoft.com/office/2006/metadata/properties" xmlns:ns2="0e7674bd-b139-4a98-b707-6ed4f674b1a9" xmlns:ns3="6856ec9d-251f-44fe-adc9-3fd89f7ac650" targetNamespace="http://schemas.microsoft.com/office/2006/metadata/properties" ma:root="true" ma:fieldsID="bf0d5939e3242b66c2ebe75761c0e609" ns2:_="" ns3:_="">
    <xsd:import namespace="0e7674bd-b139-4a98-b707-6ed4f674b1a9"/>
    <xsd:import namespace="6856ec9d-251f-44fe-adc9-3fd89f7ac65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7674bd-b139-4a98-b707-6ed4f674b1a9"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856ec9d-251f-44fe-adc9-3fd89f7ac65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B27D08-F1D5-47CA-AE21-06124439F992}">
  <ds:schemaRefs>
    <ds:schemaRef ds:uri="http://schemas.microsoft.com/sharepoint/v3/contenttype/forms"/>
  </ds:schemaRefs>
</ds:datastoreItem>
</file>

<file path=customXml/itemProps2.xml><?xml version="1.0" encoding="utf-8"?>
<ds:datastoreItem xmlns:ds="http://schemas.openxmlformats.org/officeDocument/2006/customXml" ds:itemID="{E420839B-5FAE-409C-A3D9-FB41B6BEB5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7674bd-b139-4a98-b707-6ed4f674b1a9"/>
    <ds:schemaRef ds:uri="6856ec9d-251f-44fe-adc9-3fd89f7ac6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B19FE29-396B-4B50-A659-74D1F2B12EF9}">
  <ds:schemaRefs>
    <ds:schemaRef ds:uri="http://schemas.openxmlformats.org/package/2006/metadata/core-properties"/>
    <ds:schemaRef ds:uri="http://schemas.microsoft.com/office/2006/documentManagement/types"/>
    <ds:schemaRef ds:uri="http://purl.org/dc/terms/"/>
    <ds:schemaRef ds:uri="http://schemas.microsoft.com/office/2006/metadata/properties"/>
    <ds:schemaRef ds:uri="0e7674bd-b139-4a98-b707-6ed4f674b1a9"/>
    <ds:schemaRef ds:uri="http://purl.org/dc/elements/1.1/"/>
    <ds:schemaRef ds:uri="http://purl.org/dc/dcmitype/"/>
    <ds:schemaRef ds:uri="http://schemas.microsoft.com/office/infopath/2007/PartnerControls"/>
    <ds:schemaRef ds:uri="6856ec9d-251f-44fe-adc9-3fd89f7ac65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Análisis de Contexto Interno </vt:lpstr>
      <vt:lpstr>Estrategias</vt:lpstr>
      <vt:lpstr>Plan de Acción 2021</vt:lpstr>
      <vt:lpstr>SEGUIMIENTO 1 TRIM</vt:lpstr>
      <vt:lpstr>SEGUIMIENTO 2 TRIM</vt:lpstr>
      <vt:lpstr>SEGUIMIENTO 3 TRIM</vt:lpstr>
      <vt:lpstr>SEGUIMIENTO 4 TRIM</vt:lpstr>
      <vt:lpstr>'Análisis de Contexto Interno '!Área_de_impresión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Maria T Torregroza</cp:lastModifiedBy>
  <cp:revision/>
  <cp:lastPrinted>2021-08-17T14:03:29Z</cp:lastPrinted>
  <dcterms:created xsi:type="dcterms:W3CDTF">2020-02-13T14:21:15Z</dcterms:created>
  <dcterms:modified xsi:type="dcterms:W3CDTF">2022-06-10T16:30:15Z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0x01010012092E24A997C04B8FF693006B776D2B</vt:lpwstr>
  </property>
</Properties>
</file>