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Ing. Faider Ramos Rubio\PROCESO DE CALIDAD GESTION TECNOLOGICA\FAIDER RAMOS RUBIO\2021\"/>
    </mc:Choice>
  </mc:AlternateContent>
  <xr:revisionPtr revIDLastSave="0" documentId="13_ncr:1_{1BF725F3-84AF-4EAE-AF00-5395A169413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NÁLISIS-DATOS DE ENTRADA" sheetId="9" r:id="rId1"/>
    <sheet name="Matriz calificación riesgos" sheetId="3" r:id="rId2"/>
    <sheet name="ANÁLISIS-DATOS DE ENTRADA4" sheetId="2" state="hidden" r:id="rId3"/>
    <sheet name="Manual de Uso" sheetId="5" state="hidden" r:id="rId4"/>
    <sheet name="Valoracion Rx" sheetId="7" state="hidden" r:id="rId5"/>
    <sheet name="MATRIZ DE RIESGOS CONSOLIDADA" sheetId="1" state="hidden" r:id="rId6"/>
  </sheets>
  <externalReferences>
    <externalReference r:id="rId7"/>
    <externalReference r:id="rId8"/>
  </externalReferences>
  <definedNames>
    <definedName name="_1_SE">"#REF!"</definedName>
    <definedName name="_xlnm._FilterDatabase" localSheetId="0" hidden="1">'ANÁLISIS-DATOS DE ENTRADA'!$A$11:$AA$11</definedName>
    <definedName name="_Toc284860534" localSheetId="1">'Matriz calificación riesgos'!$A$1</definedName>
    <definedName name="A">"#REF!"</definedName>
    <definedName name="AA">"#REF!"</definedName>
    <definedName name="accion">"#REF!"</definedName>
    <definedName name="ACCIONES">"#REF!"</definedName>
    <definedName name="ACTIVIDADES_DE_GESTION_Y_CONTROL">"#REF!"</definedName>
    <definedName name="AGENTE">"#REF!"</definedName>
    <definedName name="_xlnm.Print_Area" localSheetId="2">'ANÁLISIS-DATOS DE ENTRADA4'!$A$1:$V$37</definedName>
    <definedName name="AREA_IMPACTO">"#REF!"</definedName>
    <definedName name="AREAS_IMPACTO">"#REF!"</definedName>
    <definedName name="ASUNTOS_TECNICOS">"#REF!"</definedName>
    <definedName name="ASUNTOS_TECNOLOGICOS">"#REF!"</definedName>
    <definedName name="B">"#REF!"</definedName>
    <definedName name="BASE_DE_ACTIVOS_Y_RECURSOS_DE_LA_ORGANIZACIÓN">"#REF!"</definedName>
    <definedName name="CALIFICACION">"#REF!"</definedName>
    <definedName name="CANAL_DE_DISTRIBUCION">[1]DATOS!$C$16:$C$27</definedName>
    <definedName name="CAUSA">"#REF!"</definedName>
    <definedName name="CAUSAS">[2]CAUSAS!$C$6:$O$11</definedName>
    <definedName name="CAUSASDERIESGO">"#REF!"</definedName>
    <definedName name="CAUSASDERIESGO1">"#REF!"</definedName>
    <definedName name="CIRCUNSTANCIAS_ECONOMICAS_Y_DE_MERCADO">"#REF!"</definedName>
    <definedName name="CIRCUNSTANCIAS_ECONOMICAS_Y_DEL_ESTADO">"#REF!"</definedName>
    <definedName name="CIRCUNSTANCIAS_POLITICAS_Y_LEGISLATIVAS">"#REF!"</definedName>
    <definedName name="CIRCUNSTANCIAS_POLITICAS_Y_LEGISSLATIVAS">"#REF!"</definedName>
    <definedName name="CLAVE">"#REF!"</definedName>
    <definedName name="CLAVECAUSA">[2]CAUSAS!$C$12:$O$12</definedName>
    <definedName name="CLAVECONT">"#REF!"</definedName>
    <definedName name="CLAVECONTROL">#N/A</definedName>
    <definedName name="CLAVEOBJ">"#REF!"</definedName>
    <definedName name="CLAVEPOL">"#REF!"</definedName>
    <definedName name="CLAVEPOLITICA">#N/A</definedName>
    <definedName name="CLAVEPROC">"#REF!"</definedName>
    <definedName name="CLAVEPROCEDIMIENTO">#N/A</definedName>
    <definedName name="CLAVERIESGO">"#REF!"</definedName>
    <definedName name="CLIENTE">"#REF!"</definedName>
    <definedName name="CLIENTES">"#REF!"</definedName>
    <definedName name="CODIGO">"#REF!"</definedName>
    <definedName name="CODIGO_RIESGO" localSheetId="2">#N/A</definedName>
    <definedName name="CODIGO_RIESGO">"#REF!"</definedName>
    <definedName name="CODIGO1">"#REF!"</definedName>
    <definedName name="COMPORTAMIENTO_HUMANO">"#REF!"</definedName>
    <definedName name="COMPORTAMIENTO_ORGANIZACIONAL">"#REF!"</definedName>
    <definedName name="CONFIDENCIALIDAD">'ANÁLISIS-DATOS DE ENTRADA4'!$Q$28:$Q$32</definedName>
    <definedName name="CONFLICTOS_SOCIALES">"#REF!"</definedName>
    <definedName name="CONTEXTO_ECONOMICO_DE_MERCADO">"#REF!"</definedName>
    <definedName name="CONTEXTO_POLITICO">"#REF!"</definedName>
    <definedName name="CONTROL">#N/A</definedName>
    <definedName name="CONTROLES">"#REF!"</definedName>
    <definedName name="COSTO_DE_ACTIVIDADES">"#REF!"</definedName>
    <definedName name="CREDIBILIDAD">'ANÁLISIS-DATOS DE ENTRADA4'!$Q$35:$Q$39</definedName>
    <definedName name="CRONOGRAMA_DE_ACTIVIDADES">"#REF!"</definedName>
    <definedName name="Cual_serà_el_nombre_del_procedimiento?">"#REF!"</definedName>
    <definedName name="DAÑOS_A_ACTIVOS">"#REF!"</definedName>
    <definedName name="DESEMPEÑO">"#REF!"</definedName>
    <definedName name="DIRECCION_ACTIVIDADES_MARITIMAS">"#REF!"</definedName>
    <definedName name="EFECTORIESGO1">"#REF!"</definedName>
    <definedName name="EJECUCION_Y__ADMINISTRACION_DEL_PROCESO">"#REF!"</definedName>
    <definedName name="EJECUCION_Y_ADMINISTRACION_DEL_PROCESO">"#REF!"</definedName>
    <definedName name="ENTORNO">"#REF!"</definedName>
    <definedName name="ESTABILIDAD_POLITICA">"#REF!"</definedName>
    <definedName name="EVENTOS">"#REF!"</definedName>
    <definedName name="EVENTOS_NATUALES">"#REF!"</definedName>
    <definedName name="EVENTOS_NATURALES">"#REF!"</definedName>
    <definedName name="EVENTOS_NATURALES_">"#REF!"</definedName>
    <definedName name="FACTOR">[1]DATOS!$A$16:$E$16</definedName>
    <definedName name="FACTOR_DEL_RIESGO">"#REF!"</definedName>
    <definedName name="FACTORES">"#REF!"</definedName>
    <definedName name="FALLAS_TECNOLOGICAS">"#REF!"</definedName>
    <definedName name="FRAUD_EXTERNO">"#REF!"</definedName>
    <definedName name="FRAUDE_EXTERNO">"#REF!"</definedName>
    <definedName name="FRAUDE_INTERNO">"#REF!"</definedName>
    <definedName name="FRECUENCIA">"#REF!"</definedName>
    <definedName name="FUENTE">"#REF!"</definedName>
    <definedName name="FUENTES">#N/A</definedName>
    <definedName name="FUENTES_DE_RIESGO">"#REF!"</definedName>
    <definedName name="FUENTES_RIESGO">"#REF!"</definedName>
    <definedName name="GENTE">"#REF!"</definedName>
    <definedName name="GESTION">"#REF!"</definedName>
    <definedName name="GESTION_CONTROL">"#REF!"</definedName>
    <definedName name="GESTION_TECNICA">"#REF!"</definedName>
    <definedName name="GRAVEDAD">"#REF!"</definedName>
    <definedName name="IMPACTO">"#REF!"</definedName>
    <definedName name="IMPACTORIESGO">"#REF!"</definedName>
    <definedName name="INGRESOS_Y_DERECHOS">"#REF!"</definedName>
    <definedName name="INSTALACIONES">"#REF!"</definedName>
    <definedName name="INSTALACIONES_">"#REF!"</definedName>
    <definedName name="INTANGIBLES">"#REF!"</definedName>
    <definedName name="LEGAL">'ANÁLISIS-DATOS DE ENTRADA4'!$Q$40:$Q$44</definedName>
    <definedName name="LET">"#REF!"</definedName>
    <definedName name="MACROPROCESO">"#REF!"</definedName>
    <definedName name="MERCADO">"#REF!"</definedName>
    <definedName name="NOMBRE">#N/A</definedName>
    <definedName name="NOMBRE_RIESGO" localSheetId="2">#N/A</definedName>
    <definedName name="NOMBRE_RIESGO">"#REF!"</definedName>
    <definedName name="NUM">"#REF!"</definedName>
    <definedName name="OBJETIVOS">"#REF!"</definedName>
    <definedName name="OPERACIÓN">[1]DATOS!$E$16:$E$27</definedName>
    <definedName name="OPERATIVO">'ANÁLISIS-DATOS DE ENTRADA4'!$Q$33:$Q$34</definedName>
    <definedName name="OTROS">"#REF!"</definedName>
    <definedName name="PERSONA">"#REF!"</definedName>
    <definedName name="PERSONAS">"#REF!"</definedName>
    <definedName name="PESO">"#REF!"</definedName>
    <definedName name="POLITICA">#N/A</definedName>
    <definedName name="POLITICAS_GUBERNAMENTALES">"#REF!"</definedName>
    <definedName name="PROCEDIMIENTO">"#REF!"</definedName>
    <definedName name="PROCESO">"#REF!"</definedName>
    <definedName name="PROCESOS">[1]DATOS!$A$4:$A$7</definedName>
    <definedName name="PRODUCTO">[1]DATOS!$D$16:$D$27</definedName>
    <definedName name="PUNTAJE">"#REF!"</definedName>
    <definedName name="PUNTAJEF">"#REF!"</definedName>
    <definedName name="PUNTAJEG">"#REF!"</definedName>
    <definedName name="q">"#REF!"</definedName>
    <definedName name="RELACIONADO">"#REF!"</definedName>
    <definedName name="RELACIONADOCON">"#REF!"</definedName>
    <definedName name="RELACIONADOS_INSTALACIONES">"#REF!"</definedName>
    <definedName name="RELACIONES_CON_EL_CLIENTE">"#REF!"</definedName>
    <definedName name="RELACIONES_CON_EL_USUARIO">"#REF!"</definedName>
    <definedName name="RELACIONES_CON_EL_USUSARIO">"#REF!"</definedName>
    <definedName name="RELACIONES_CON_USUARIO">"#REF!"</definedName>
    <definedName name="RELACIONES_LABORALES">"#REF!"</definedName>
    <definedName name="RESPUESTA">#N/A</definedName>
    <definedName name="RIESGO_ASOCIADO">"#REF!"</definedName>
    <definedName name="RIESGO_ASOCIADO_POR_CAUSA">"#REF!"</definedName>
    <definedName name="RIESGO_ASOCIADO_POR_IMPACTO">"#REF!"</definedName>
    <definedName name="RIESGOESPECIFICO">"#REF!"</definedName>
    <definedName name="RIESGOESPECIFICO2">"#REF!"</definedName>
    <definedName name="RIESGOS">"#REF!"</definedName>
    <definedName name="SE">"#REF!"</definedName>
    <definedName name="SI_NO">#N/A</definedName>
    <definedName name="SINO">"#REF!"</definedName>
    <definedName name="SISTEMAS">"#REF!"</definedName>
    <definedName name="SISTEMAS_DE_INFORMACION">"#REF!"</definedName>
    <definedName name="TECNOLOGIA">"#REF!"</definedName>
    <definedName name="TECNOLOGIA_">"#REF!"</definedName>
    <definedName name="TIPO">'ANÁLISIS-DATOS DE ENTRADA4'!$C$35:$C$35</definedName>
    <definedName name="TIPOACCION">#N/A</definedName>
    <definedName name="TOTAL_PUNTAJE_RIESGO">"#REF!"</definedName>
    <definedName name="TRATAMIENTO">"#REF!"</definedName>
    <definedName name="TRATAMIENTO_RIESGO">#N/A</definedName>
    <definedName name="USUARIO">"#REF!"</definedName>
    <definedName name="VALORES_ETICOS">"#REF!"</definedName>
    <definedName name="X">"#REF!"</definedName>
    <definedName name="Y">"#REF!"</definedName>
    <definedName name="Z">"#REF!"</definedName>
    <definedName name="zona">"#REF!"</definedName>
  </definedNames>
  <calcPr calcId="181029"/>
</workbook>
</file>

<file path=xl/calcChain.xml><?xml version="1.0" encoding="utf-8"?>
<calcChain xmlns="http://schemas.openxmlformats.org/spreadsheetml/2006/main">
  <c r="G12" i="9" l="1"/>
  <c r="E36" i="9" l="1"/>
  <c r="E35" i="9"/>
  <c r="E34" i="9"/>
  <c r="E29" i="9"/>
  <c r="E28" i="9"/>
  <c r="E27" i="9"/>
  <c r="E26" i="9"/>
  <c r="E25" i="9"/>
  <c r="U21" i="9"/>
  <c r="V21" i="9" s="1"/>
  <c r="T21" i="9"/>
  <c r="R21" i="9"/>
  <c r="I21" i="9"/>
  <c r="J21" i="9" s="1"/>
  <c r="H21" i="9"/>
  <c r="F21" i="9"/>
  <c r="S20" i="9"/>
  <c r="Q20" i="9"/>
  <c r="G20" i="9"/>
  <c r="E20" i="9"/>
  <c r="S19" i="9"/>
  <c r="Q19" i="9"/>
  <c r="V19" i="9" s="1"/>
  <c r="G19" i="9"/>
  <c r="E19" i="9"/>
  <c r="S18" i="9"/>
  <c r="Q18" i="9"/>
  <c r="V18" i="9" s="1"/>
  <c r="G18" i="9"/>
  <c r="E18" i="9"/>
  <c r="S17" i="9"/>
  <c r="Q17" i="9"/>
  <c r="V17" i="9" s="1"/>
  <c r="G17" i="9"/>
  <c r="E17" i="9"/>
  <c r="S16" i="9"/>
  <c r="Q16" i="9"/>
  <c r="V16" i="9" s="1"/>
  <c r="G16" i="9"/>
  <c r="E16" i="9"/>
  <c r="S15" i="9"/>
  <c r="Q15" i="9"/>
  <c r="V15" i="9" s="1"/>
  <c r="G15" i="9"/>
  <c r="E15" i="9"/>
  <c r="S14" i="9"/>
  <c r="Q14" i="9"/>
  <c r="V14" i="9" s="1"/>
  <c r="G14" i="9"/>
  <c r="E14" i="9"/>
  <c r="S13" i="9"/>
  <c r="Q13" i="9"/>
  <c r="V13" i="9" s="1"/>
  <c r="G13" i="9"/>
  <c r="E13" i="9"/>
  <c r="S12" i="9"/>
  <c r="Q12" i="9"/>
  <c r="E12" i="9"/>
  <c r="J12" i="9" s="1"/>
  <c r="V20" i="9" l="1"/>
  <c r="I12" i="9"/>
  <c r="J13" i="9"/>
  <c r="J14" i="9"/>
  <c r="J15" i="9"/>
  <c r="J16" i="9"/>
  <c r="J17" i="9"/>
  <c r="J18" i="9"/>
  <c r="J19" i="9"/>
  <c r="J20" i="9"/>
  <c r="V12" i="9"/>
  <c r="U12" i="9"/>
  <c r="I13" i="9"/>
  <c r="U13" i="9"/>
  <c r="I14" i="9"/>
  <c r="U14" i="9"/>
  <c r="I15" i="9"/>
  <c r="U15" i="9"/>
  <c r="I16" i="9"/>
  <c r="U16" i="9"/>
  <c r="I17" i="9"/>
  <c r="U17" i="9"/>
  <c r="I18" i="9"/>
  <c r="U18" i="9"/>
  <c r="I19" i="9"/>
  <c r="U19" i="9"/>
  <c r="I20" i="9"/>
  <c r="U20" i="9"/>
  <c r="B4" i="1" l="1"/>
  <c r="B3" i="1"/>
  <c r="A10" i="1"/>
  <c r="B18" i="1"/>
  <c r="C18" i="1"/>
  <c r="D18" i="1"/>
  <c r="H18" i="1"/>
  <c r="L18" i="1"/>
  <c r="M18" i="1"/>
  <c r="N18" i="1"/>
  <c r="Q18" i="1"/>
  <c r="R18" i="1"/>
  <c r="B19" i="1"/>
  <c r="C19" i="1"/>
  <c r="D19" i="1"/>
  <c r="H19" i="1"/>
  <c r="L19" i="1"/>
  <c r="M19" i="1"/>
  <c r="N19" i="1"/>
  <c r="Q19" i="1"/>
  <c r="R19" i="1"/>
  <c r="H11" i="1"/>
  <c r="L11" i="1"/>
  <c r="M11" i="1"/>
  <c r="N11" i="1"/>
  <c r="Q11" i="1"/>
  <c r="R11" i="1"/>
  <c r="H12" i="1"/>
  <c r="L12" i="1"/>
  <c r="M12" i="1"/>
  <c r="N12" i="1"/>
  <c r="Q12" i="1"/>
  <c r="R12" i="1"/>
  <c r="H13" i="1"/>
  <c r="L13" i="1"/>
  <c r="M13" i="1"/>
  <c r="N13" i="1"/>
  <c r="Q13" i="1"/>
  <c r="R13" i="1"/>
  <c r="H14" i="1"/>
  <c r="L14" i="1"/>
  <c r="M14" i="1"/>
  <c r="N14" i="1"/>
  <c r="Q14" i="1"/>
  <c r="R14" i="1"/>
  <c r="H15" i="1"/>
  <c r="L15" i="1"/>
  <c r="M15" i="1"/>
  <c r="N15" i="1"/>
  <c r="Q15" i="1"/>
  <c r="R15" i="1"/>
  <c r="H16" i="1"/>
  <c r="L16" i="1"/>
  <c r="M16" i="1"/>
  <c r="N16" i="1"/>
  <c r="Q16" i="1"/>
  <c r="R16" i="1"/>
  <c r="H17" i="1"/>
  <c r="L17" i="1"/>
  <c r="M17" i="1"/>
  <c r="N17" i="1"/>
  <c r="Q17" i="1"/>
  <c r="R17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R10" i="1"/>
  <c r="Q10" i="1"/>
  <c r="N10" i="1"/>
  <c r="M10" i="1"/>
  <c r="L10" i="1"/>
  <c r="H10" i="1"/>
  <c r="D10" i="1"/>
  <c r="C10" i="1"/>
  <c r="B10" i="1"/>
  <c r="B5" i="1"/>
  <c r="K19" i="1" l="1"/>
  <c r="J19" i="1"/>
  <c r="I19" i="1"/>
  <c r="G19" i="1"/>
  <c r="F19" i="1"/>
  <c r="E19" i="1"/>
  <c r="K18" i="1"/>
  <c r="J18" i="1"/>
  <c r="I18" i="1"/>
  <c r="G18" i="1"/>
  <c r="F18" i="1"/>
  <c r="E18" i="1"/>
  <c r="K17" i="1"/>
  <c r="J17" i="1"/>
  <c r="I17" i="1"/>
  <c r="G17" i="1"/>
  <c r="F17" i="1"/>
  <c r="E17" i="1"/>
  <c r="K16" i="1"/>
  <c r="J16" i="1"/>
  <c r="I16" i="1"/>
  <c r="G16" i="1"/>
  <c r="F16" i="1"/>
  <c r="E16" i="1"/>
  <c r="K15" i="1"/>
  <c r="J15" i="1"/>
  <c r="I15" i="1"/>
  <c r="G15" i="1"/>
  <c r="F15" i="1"/>
  <c r="E15" i="1"/>
  <c r="K14" i="1"/>
  <c r="J14" i="1"/>
  <c r="I14" i="1"/>
  <c r="G14" i="1"/>
  <c r="F14" i="1"/>
  <c r="E14" i="1"/>
  <c r="K13" i="1"/>
  <c r="J13" i="1"/>
  <c r="I13" i="1"/>
  <c r="G13" i="1"/>
  <c r="F13" i="1"/>
  <c r="E13" i="1"/>
  <c r="K12" i="1"/>
  <c r="J12" i="1"/>
  <c r="I12" i="1"/>
  <c r="G12" i="1"/>
  <c r="F12" i="1"/>
  <c r="E12" i="1"/>
  <c r="K11" i="1"/>
  <c r="J11" i="1"/>
  <c r="I11" i="1"/>
  <c r="G11" i="1"/>
  <c r="F11" i="1"/>
  <c r="E11" i="1"/>
  <c r="K10" i="1"/>
  <c r="J10" i="1"/>
  <c r="I10" i="1"/>
  <c r="E10" i="1"/>
  <c r="Q12" i="2"/>
  <c r="P12" i="2"/>
  <c r="O12" i="2"/>
  <c r="M12" i="2"/>
  <c r="I12" i="2"/>
  <c r="H12" i="2"/>
  <c r="G12" i="2"/>
  <c r="E12" i="2"/>
  <c r="Q11" i="2"/>
  <c r="P11" i="2"/>
  <c r="O11" i="2"/>
  <c r="M11" i="2"/>
  <c r="I11" i="2"/>
  <c r="H11" i="2"/>
  <c r="G11" i="2"/>
  <c r="E11" i="2"/>
  <c r="O19" i="2"/>
  <c r="O18" i="2"/>
  <c r="O17" i="2"/>
  <c r="O16" i="2"/>
  <c r="O15" i="2"/>
  <c r="O14" i="2"/>
  <c r="O13" i="2"/>
  <c r="O10" i="2"/>
  <c r="M19" i="2"/>
  <c r="M18" i="2"/>
  <c r="M17" i="2"/>
  <c r="M16" i="2"/>
  <c r="M15" i="2"/>
  <c r="M14" i="2"/>
  <c r="M13" i="2"/>
  <c r="M10" i="2"/>
  <c r="I19" i="2"/>
  <c r="G13" i="2"/>
  <c r="G14" i="2"/>
  <c r="G15" i="2"/>
  <c r="G16" i="2"/>
  <c r="G17" i="2"/>
  <c r="G18" i="2"/>
  <c r="G19" i="2"/>
  <c r="G10" i="2"/>
  <c r="E13" i="2"/>
  <c r="E14" i="2"/>
  <c r="E15" i="2"/>
  <c r="E16" i="2"/>
  <c r="E17" i="2"/>
  <c r="E18" i="2"/>
  <c r="E19" i="2"/>
  <c r="E10" i="2"/>
  <c r="P18" i="2"/>
  <c r="Q18" i="2"/>
  <c r="H18" i="2"/>
  <c r="I18" i="2"/>
  <c r="P17" i="2"/>
  <c r="Q17" i="2"/>
  <c r="H17" i="2"/>
  <c r="I17" i="2"/>
  <c r="P19" i="2"/>
  <c r="Q19" i="2"/>
  <c r="P16" i="2"/>
  <c r="Q16" i="2"/>
  <c r="P15" i="2"/>
  <c r="Q15" i="2"/>
  <c r="P14" i="2"/>
  <c r="Q14" i="2"/>
  <c r="P13" i="2"/>
  <c r="Q13" i="2"/>
  <c r="P10" i="2"/>
  <c r="Q10" i="2"/>
  <c r="H19" i="2"/>
  <c r="H16" i="2"/>
  <c r="I16" i="2" s="1"/>
  <c r="H15" i="2"/>
  <c r="I15" i="2" s="1"/>
  <c r="H14" i="2"/>
  <c r="I14" i="2" s="1"/>
  <c r="H13" i="2"/>
  <c r="I13" i="2" s="1"/>
  <c r="H10" i="2"/>
  <c r="I10" i="2" s="1"/>
  <c r="F10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</author>
  </authors>
  <commentList>
    <comment ref="E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Probabilidad:
</t>
        </r>
        <r>
          <rPr>
            <sz val="9"/>
            <color indexed="81"/>
            <rFont val="Tahoma"/>
            <family val="2"/>
          </rPr>
          <t xml:space="preserve">1 - RARA VEZ
2 - IMPROBABLE
3 - MODERADA
4 - PROBABLE
5 - CASI CERTEZA
</t>
        </r>
        <r>
          <rPr>
            <b/>
            <sz val="9"/>
            <color indexed="81"/>
            <rFont val="Tahoma"/>
            <family val="2"/>
          </rPr>
          <t xml:space="preserve">Impacto:
</t>
        </r>
        <r>
          <rPr>
            <sz val="9"/>
            <color indexed="81"/>
            <rFont val="Tahoma"/>
            <family val="2"/>
          </rPr>
          <t>5 - INSIGNIFICANTE
10 - MENOR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15 - MODERADO
30 - MAYOR
50 - CATASTRÓFICO</t>
        </r>
      </text>
    </comment>
    <comment ref="Q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Probabilidad:
</t>
        </r>
        <r>
          <rPr>
            <sz val="9"/>
            <color indexed="81"/>
            <rFont val="Tahoma"/>
            <family val="2"/>
          </rPr>
          <t>1 - RARA VEZ
2 - IMPROBABLE
3 - MODERADA
4 - PROBABLE
5 - CASI CERTEZA</t>
        </r>
        <r>
          <rPr>
            <b/>
            <sz val="9"/>
            <color indexed="81"/>
            <rFont val="Tahoma"/>
            <family val="2"/>
          </rPr>
          <t xml:space="preserve">
Impacto:
</t>
        </r>
        <r>
          <rPr>
            <sz val="9"/>
            <color indexed="81"/>
            <rFont val="Tahoma"/>
            <family val="2"/>
          </rPr>
          <t>5 - INSIGNIFICANTE
10 - MENOR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15 - MODERADO
30 - MAYOR
50 - CATASTRÓFICO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</author>
  </authors>
  <commentList>
    <comment ref="D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Probabilidad:
</t>
        </r>
        <r>
          <rPr>
            <sz val="9"/>
            <color indexed="81"/>
            <rFont val="Tahoma"/>
            <family val="2"/>
          </rPr>
          <t xml:space="preserve">1 - RARA VEZ
2 - IMPROBABLE
3 - MODERADA
4 - PROBABLE
5 - CASI CERTEZA
</t>
        </r>
        <r>
          <rPr>
            <b/>
            <sz val="9"/>
            <color indexed="81"/>
            <rFont val="Tahoma"/>
            <family val="2"/>
          </rPr>
          <t xml:space="preserve">Impacto:
</t>
        </r>
        <r>
          <rPr>
            <sz val="9"/>
            <color indexed="81"/>
            <rFont val="Tahoma"/>
            <family val="2"/>
          </rPr>
          <t>15 - MODERADO
30 - MAYOR
50 - CATASTRÓFICO</t>
        </r>
      </text>
    </comment>
    <comment ref="L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Probabilidad:
</t>
        </r>
        <r>
          <rPr>
            <sz val="9"/>
            <color indexed="81"/>
            <rFont val="Tahoma"/>
            <family val="2"/>
          </rPr>
          <t>1 - RARA VEZ
2 - IMPROBABLE
3 - MODERADA
4 - PROBABLE
5 - CASI CERTEZA</t>
        </r>
        <r>
          <rPr>
            <b/>
            <sz val="9"/>
            <color indexed="81"/>
            <rFont val="Tahoma"/>
            <family val="2"/>
          </rPr>
          <t xml:space="preserve">
Impacto:
</t>
        </r>
        <r>
          <rPr>
            <sz val="9"/>
            <color indexed="81"/>
            <rFont val="Tahoma"/>
            <family val="2"/>
          </rPr>
          <t xml:space="preserve">15 - MODERADO
30 - MAYOR
50 - CATASTRÓFICO
</t>
        </r>
      </text>
    </comment>
  </commentList>
</comments>
</file>

<file path=xl/sharedStrings.xml><?xml version="1.0" encoding="utf-8"?>
<sst xmlns="http://schemas.openxmlformats.org/spreadsheetml/2006/main" count="518" uniqueCount="252">
  <si>
    <t>Identificación del riesgo</t>
  </si>
  <si>
    <t>Valoración del riesgo de corrupción</t>
  </si>
  <si>
    <t>Causa</t>
  </si>
  <si>
    <t>Consecuencia</t>
  </si>
  <si>
    <t>Análisis del riesgo</t>
  </si>
  <si>
    <t>Riesgo Inherente</t>
  </si>
  <si>
    <t>Probabilidad</t>
  </si>
  <si>
    <t>Impacto</t>
  </si>
  <si>
    <t>Valoración del riesgo</t>
  </si>
  <si>
    <t>Controles</t>
  </si>
  <si>
    <t>Acciones</t>
  </si>
  <si>
    <t>Registro</t>
  </si>
  <si>
    <t>Zona de
 riesgo</t>
  </si>
  <si>
    <t>Periodo de
 ejecución</t>
  </si>
  <si>
    <t>Rara vez</t>
  </si>
  <si>
    <t>Moderado</t>
  </si>
  <si>
    <t>Mayor</t>
  </si>
  <si>
    <t>Acciones asociadas al control</t>
  </si>
  <si>
    <t>Improbable</t>
  </si>
  <si>
    <t>Probable</t>
  </si>
  <si>
    <t>Catastrófico</t>
  </si>
  <si>
    <t>VALORACIÓN DEL RIESGO</t>
  </si>
  <si>
    <t>Zona de
riesgo</t>
  </si>
  <si>
    <t>Fecha</t>
  </si>
  <si>
    <t>Monitoreo y Revisión</t>
  </si>
  <si>
    <t>Responsable</t>
  </si>
  <si>
    <t>Indicador</t>
  </si>
  <si>
    <t>Es posible que suceda</t>
  </si>
  <si>
    <t>Descripción</t>
  </si>
  <si>
    <t xml:space="preserve">Es muy seguro - el evento ocurre en la mayoría de las circunstancias. </t>
  </si>
  <si>
    <t>Frecuencia</t>
  </si>
  <si>
    <t>Se presentó una vez en el último año</t>
  </si>
  <si>
    <t>Se ha presentado más de una vez en el último año</t>
  </si>
  <si>
    <t>Nivel</t>
  </si>
  <si>
    <t>Moderada</t>
  </si>
  <si>
    <t>Casi certeza</t>
  </si>
  <si>
    <t>FECHA:</t>
  </si>
  <si>
    <t>MEDIDAS DE RESPUESTA</t>
  </si>
  <si>
    <t>ZONA RIESGO</t>
  </si>
  <si>
    <t>COMPARTIR O TRANSFERIR EL RIESGO</t>
  </si>
  <si>
    <t>CAMBIAR PROBABILIDAD</t>
  </si>
  <si>
    <t>RETIRAR FUENTE DE RIESGO</t>
  </si>
  <si>
    <t>CAMBIAR IMPACTO</t>
  </si>
  <si>
    <t>MODERADO</t>
  </si>
  <si>
    <t>EVITAR EL RIESGO</t>
  </si>
  <si>
    <t>INSIGNIFICANTE</t>
  </si>
  <si>
    <t>RARA VEZ</t>
  </si>
  <si>
    <t>IMPROBABLE</t>
  </si>
  <si>
    <t>TOMAR O INCREMENTAR EL RIESGO</t>
  </si>
  <si>
    <t>MAYOR</t>
  </si>
  <si>
    <t>PROBABLE</t>
  </si>
  <si>
    <t>CATASTRÓFICO</t>
  </si>
  <si>
    <t>RETENER EL RIESGO</t>
  </si>
  <si>
    <t>MODERADA</t>
  </si>
  <si>
    <t>CASI CERTEZA</t>
  </si>
  <si>
    <t>PROBABILIDAD</t>
  </si>
  <si>
    <t>IMPACTO</t>
  </si>
  <si>
    <t>ZONA RIESGO INACEPTABLE</t>
  </si>
  <si>
    <t>ZONA RIESGO IMPORTANTE</t>
  </si>
  <si>
    <t>ZONA RIESGO MODERADO</t>
  </si>
  <si>
    <t>ZONA RIESGO TOLERABLE</t>
  </si>
  <si>
    <t>ZONA RIESGO ACEPTABLE</t>
  </si>
  <si>
    <t>Proceso:</t>
  </si>
  <si>
    <t>Objetivo</t>
  </si>
  <si>
    <t xml:space="preserve">Entidad: </t>
  </si>
  <si>
    <t>CONSEJO SUPERIOR DE LA JUDICATURA - RAMA JUDICIAL</t>
  </si>
  <si>
    <t>Riesgo de corrupción</t>
  </si>
  <si>
    <t>Casi Certeza</t>
  </si>
  <si>
    <t>Importante</t>
  </si>
  <si>
    <t>Inaceptable</t>
  </si>
  <si>
    <t>Tolerable</t>
  </si>
  <si>
    <t>Rara</t>
  </si>
  <si>
    <t>Aceptable</t>
  </si>
  <si>
    <t>Matriz de calificación, evaluación y respuesta a riesgos</t>
  </si>
  <si>
    <t>Unidad:</t>
  </si>
  <si>
    <t>Fecha de elaboración</t>
  </si>
  <si>
    <t>OBJETIVO DEL PROCESO:</t>
  </si>
  <si>
    <t>NOMBRE DEL PROCESO:</t>
  </si>
  <si>
    <t>CALIFICACION RIESGO ANTES DE CONTROLES</t>
  </si>
  <si>
    <t>EVALUACIÓN ANTES DE CONTROLES</t>
  </si>
  <si>
    <t>CALIFICACION RIESGO DESPUES DE CONTROLES</t>
  </si>
  <si>
    <t>EVALUACIÓN DESPUES DE CONTROLES</t>
  </si>
  <si>
    <t xml:space="preserve">PROBABILIDAD </t>
  </si>
  <si>
    <t>PERFIL DEL RIESGO</t>
  </si>
  <si>
    <t>ZONA DE RIESGO</t>
  </si>
  <si>
    <t>CONTROLES</t>
  </si>
  <si>
    <t>INDICADOR</t>
  </si>
  <si>
    <t>RESPONSABLE</t>
  </si>
  <si>
    <t>PERIODO DE EJECUCIÓN</t>
  </si>
  <si>
    <t>ACCIONES</t>
  </si>
  <si>
    <t>ACCIONES ASOCIADAS AL CONTROL</t>
  </si>
  <si>
    <t>MONITOREO Y REVISIÓN</t>
  </si>
  <si>
    <t>UNIDAD DE DESARROLLO Y ANÁLISIS ESTADÍSTICO</t>
  </si>
  <si>
    <t>DIVISIÓN DE ESTUDIOS ECONÓMICOS Y FINANCIEROS</t>
  </si>
  <si>
    <t>UNIDAD:</t>
  </si>
  <si>
    <t>MATRIZ DE RIESGOS DE CORRUPCIÓN</t>
  </si>
  <si>
    <t>CALIFICACIÓN DEL RIESGO</t>
  </si>
  <si>
    <t>NOMBRE DEL RIESGO DE CORRUPCIÓN</t>
  </si>
  <si>
    <t>OPCIÓN DE MANEJO O DE MITIGACIÓN</t>
  </si>
  <si>
    <t>REGISTRO/SOPORTE</t>
  </si>
  <si>
    <t>El evento puede ocurrir solo en circunstancias excepcionales (poco comunes o anormales).</t>
  </si>
  <si>
    <t>El evento puede ocurrir en algún
momento.</t>
  </si>
  <si>
    <t>Se presentó al menos una vez en los últimos 5 años.</t>
  </si>
  <si>
    <t>Se presentó una vez en los últimos 2 años.</t>
  </si>
  <si>
    <t>No se ha presentado en los últimos 5 años.</t>
  </si>
  <si>
    <t>Es viable que el evento ocurra en
la mayoría de las circunstancias</t>
  </si>
  <si>
    <t xml:space="preserve">N.° </t>
  </si>
  <si>
    <t xml:space="preserve">PREGUNTA : </t>
  </si>
  <si>
    <t xml:space="preserve">SI EL RIESGO DE CORRUPCIÓN SE MATERIALIZA PODRÍA . . . </t>
  </si>
  <si>
    <t xml:space="preserve">¿Afectar al grupo de funcionarios del proceso? </t>
  </si>
  <si>
    <t xml:space="preserve">¿Afectar el cumplimiento de metas y objetivos de la dependencia? </t>
  </si>
  <si>
    <t xml:space="preserve">¿Afectar el cumplimiento de misión de la entidad? </t>
  </si>
  <si>
    <t xml:space="preserve">¿Afectar el cumplimiento de la misión del sector al que pertenece la entidad? </t>
  </si>
  <si>
    <t xml:space="preserve">¿Generar pérdida de confianza de la entidad, afectando su reputación? </t>
  </si>
  <si>
    <t xml:space="preserve">¿Generar pérdida de recursos económicos? </t>
  </si>
  <si>
    <t xml:space="preserve">¿Afectar la generación de los productos o la prestación de servicios? </t>
  </si>
  <si>
    <t xml:space="preserve">¿Dar lugar al detrimento de calidad de vida de la comunidad por la pérdida del bien, servicios o recursos públicos? </t>
  </si>
  <si>
    <t xml:space="preserve">¿Generar pérdida de información de la entidad? </t>
  </si>
  <si>
    <t xml:space="preserve">¿Generar intervención de los órganos de control, de la Fiscalía u otro ente? </t>
  </si>
  <si>
    <t xml:space="preserve">¿Dar lugar a procesos sancionatorios? </t>
  </si>
  <si>
    <t xml:space="preserve">¿Dar lugar a procesos disciplinarios? </t>
  </si>
  <si>
    <t xml:space="preserve">¿Dar lugar a procesos fiscales? </t>
  </si>
  <si>
    <t xml:space="preserve">¿Dar lugar a procesos penales? </t>
  </si>
  <si>
    <t xml:space="preserve">¿Generar pérdida de credibilidad del sector? </t>
  </si>
  <si>
    <t xml:space="preserve">¿Ocasionar lesiones físicas o pérdida de vidas humanas? </t>
  </si>
  <si>
    <t xml:space="preserve">¿Afectar la imagen regional? </t>
  </si>
  <si>
    <t xml:space="preserve">¿Afectar la imagen nacional? </t>
  </si>
  <si>
    <t xml:space="preserve">¿Generar daño ambiental? </t>
  </si>
  <si>
    <t>SI</t>
  </si>
  <si>
    <t>NO</t>
  </si>
  <si>
    <t>Responder afirmativamente de UNA a CINCO pregunta(s) genera un impacto moderado.</t>
  </si>
  <si>
    <t>Responder afirmativamente de SEIS a ONCE preguntas genera un impacto mayor.</t>
  </si>
  <si>
    <t>Responder afirmativamente de DOCE a DIECINUEVE preguntas genera un impacto catastrófico.</t>
  </si>
  <si>
    <t>MODERADO:  Genera medianas consecuencias sobre la entidad</t>
  </si>
  <si>
    <t>MAYOR:  Genera altas consecuencias sobre la entidad.</t>
  </si>
  <si>
    <t>CATASTRÓFICO: Genera consecuencias desastrosas para la entidad</t>
  </si>
  <si>
    <t>Si la respuesta a la pregunta 16 es afirmativa, el riesgo se considera catastrófico.</t>
  </si>
  <si>
    <t>Por cada riesgo de corrupción identificado, se debe diligenciar una tabla de estas.</t>
  </si>
  <si>
    <t>CALIFICAR EL IMPACTO</t>
  </si>
  <si>
    <t>CALIFICAR LA PROBABILIDAD</t>
  </si>
  <si>
    <t>Para los riesgos de corrupción, el análisis de impacto se realizará teniendo en cuenta solamente los niveles “moderado”, “mayor” y “catastrófico”, dado que estos riesgos siempre serán significativos; en este orden de ideas, no aplican los niveles de impacto insignificante y menor, que sí aplican para los demás riesgos.</t>
  </si>
  <si>
    <t>TENGA EN CUENTA QUE:</t>
  </si>
  <si>
    <t>Para el análisis de la probabilidad de los riesgos de corrupción se califica con los mismos cinco niveles de los demás riesgos.</t>
  </si>
  <si>
    <t>CAUSA(S)</t>
  </si>
  <si>
    <t>CONSECUENCIA(S)</t>
  </si>
  <si>
    <t>Octubre de 2020</t>
  </si>
  <si>
    <t>LEVANTAMIENTO DEL MAPA DE RIESGOS DE CORRUPCIÓN - AÑO 2021</t>
  </si>
  <si>
    <t>NOMBRE DEL CAMPO</t>
  </si>
  <si>
    <t>INFORMACION A CONSIGNAR</t>
  </si>
  <si>
    <t>Controles que se proponen para disminuir al máximo la probabilidad de materialización del riesgo objeto de análisis</t>
  </si>
  <si>
    <t>Frecuencia con la que deberían aplicarse los controles propuestos y que conlleven a tener un efectivo resultado en la reducción de la probabilidad y del impacto del riesgo objeto de análisis</t>
  </si>
  <si>
    <t>Acciones relacionadas con el control a riesgo objeto de análisis y que apuntan a:
1. Disminuir la probabilidad: se encaminan a gestionar las causas del riesgo
2. Disminuir el impacto: se encaminan a disminuir las consecuencias del riesgo.</t>
  </si>
  <si>
    <t>Registrar cómo se encuentra documentado el control que se aplica o se podría aplicar sobre el riesgo objeto de análisis. Puede ser físico o virtual (listas de chequeo, formatos de revisión, etc.)</t>
  </si>
  <si>
    <t>Área que debe ser responsable de la gestión del riesgo objeto de análisis</t>
  </si>
  <si>
    <r>
      <rPr>
        <b/>
        <u/>
        <sz val="14"/>
        <color theme="1"/>
        <rFont val="Calibri"/>
        <family val="2"/>
        <scheme val="minor"/>
      </rPr>
      <t>¿Qué es un riesgo de corrupción?</t>
    </r>
    <r>
      <rPr>
        <sz val="14"/>
        <color theme="1"/>
        <rFont val="Calibri"/>
        <family val="2"/>
        <scheme val="minor"/>
      </rPr>
      <t xml:space="preserve"> 
R// Es toda posibilidad (inminente o remota) que suceda algún evento que conlleve a la desviación de la gestión de lo público hacia el beneficio privado y que lleva a un impacto en los objetivos de la organización.</t>
    </r>
  </si>
  <si>
    <t xml:space="preserve">Con base en el cuestionario clasificar así: </t>
  </si>
  <si>
    <r>
      <t xml:space="preserve">Responder afirmativamente de DOCE a DIECINUEVE preguntas genera un impacto </t>
    </r>
    <r>
      <rPr>
        <b/>
        <sz val="11"/>
        <color theme="1"/>
        <rFont val="Calibri"/>
        <family val="2"/>
        <scheme val="minor"/>
      </rPr>
      <t>CATASTROFICO</t>
    </r>
    <r>
      <rPr>
        <sz val="11"/>
        <color theme="1"/>
        <rFont val="Calibri"/>
        <family val="2"/>
        <scheme val="minor"/>
      </rPr>
      <t>.</t>
    </r>
  </si>
  <si>
    <r>
      <t xml:space="preserve">Responder afirmativamente de SEIS a ONCE preguntas genera un impacto </t>
    </r>
    <r>
      <rPr>
        <b/>
        <sz val="11"/>
        <color theme="1"/>
        <rFont val="Calibri"/>
        <family val="2"/>
        <scheme val="minor"/>
      </rPr>
      <t>MAYOR</t>
    </r>
    <r>
      <rPr>
        <sz val="11"/>
        <color theme="1"/>
        <rFont val="Calibri"/>
        <family val="2"/>
        <scheme val="minor"/>
      </rPr>
      <t>.</t>
    </r>
  </si>
  <si>
    <r>
      <t xml:space="preserve">Responder afirmativamente de UNA a CINCO pregunta(s) genera un impacto </t>
    </r>
    <r>
      <rPr>
        <b/>
        <sz val="11"/>
        <color theme="1"/>
        <rFont val="Calibri"/>
        <family val="2"/>
        <scheme val="minor"/>
      </rPr>
      <t>MODERADO</t>
    </r>
    <r>
      <rPr>
        <sz val="11"/>
        <color theme="1"/>
        <rFont val="Calibri"/>
        <family val="2"/>
        <scheme val="minor"/>
      </rPr>
      <t>.</t>
    </r>
  </si>
  <si>
    <r>
      <t xml:space="preserve">Si la respuesta a la pregunta 16 es afirmativa, el riesgo se considera </t>
    </r>
    <r>
      <rPr>
        <b/>
        <sz val="11"/>
        <color theme="1"/>
        <rFont val="Calibri"/>
        <family val="2"/>
        <scheme val="minor"/>
      </rPr>
      <t>CATASTROFICO</t>
    </r>
    <r>
      <rPr>
        <sz val="11"/>
        <color theme="1"/>
        <rFont val="Calibri"/>
        <family val="2"/>
        <scheme val="minor"/>
      </rPr>
      <t>.</t>
    </r>
  </si>
  <si>
    <t>¿Cuál evento puede generar un riesgo de corrupción?
¿Este evento se puede dar por acción o por omisión?</t>
  </si>
  <si>
    <t>¿Cuál es el impacto negativo en los objetivos de la organización que se pueden dar, si se llegara a materializar este riesgo?</t>
  </si>
  <si>
    <t>PREGUNTAS DE REFERENCIA</t>
  </si>
  <si>
    <t>¿Cuál(es) acción(es) pueden minimizar la probabilidad de ocurrencia del riesgo o el impacto producido ante su materialización?</t>
  </si>
  <si>
    <t>¿Con cuál periodicidad deberían aplicarse los controles?
¿Cada cuanto se vienen aplicando los controles?</t>
  </si>
  <si>
    <t>CALIFICACION DEL IMPACTO</t>
  </si>
  <si>
    <t>CALIFICACION DE LA PROBABILIDAD</t>
  </si>
  <si>
    <t xml:space="preserve">
Volver al Manual de Uso</t>
  </si>
  <si>
    <t>Cálculo automático según matriz de calificación de riesgos - NO DILIGENCIAR</t>
  </si>
  <si>
    <t>VALORACIÓN DEL RIESGO - Se recomienda diligenciar por cada uno de los riesgo objeto de análisis</t>
  </si>
  <si>
    <t>Identificación del riesgo que se busca analizar, en este campo se describe cuál es la situación concreta que está generando un potencial riesgo clasificado como de corrupción o también busca identificar un riesgo que actualmente se está presentando</t>
  </si>
  <si>
    <t>Situaciones concretas, agentes, medios y/o factores internos o externos que puede generar una práctica corrupta basados en el historial del área y que aplican sobre el riesgo objeto de análisis.
Posibles fuentes de Información: Quejas, registros del área, hechos detectados en el último año, denuncias, investigaciones, etc.</t>
  </si>
  <si>
    <t>¿Cuáles medios, circunstancias, factores y/o agentes generan el riesgos?</t>
  </si>
  <si>
    <t>Impactos y/o efectos que se pueden ocasionar o que se ocasionan cuando el riesgo logra materializarse, generándose una afectacion de la organización, en sus objetivos y sus procesos. Una consecuencia de un riesgo de corrupción se caracteriza por ser negativo, por ejemplo: una pérdida, un daño, un perjuicio, un detrimento, deterioro de la imagen, etc.</t>
  </si>
  <si>
    <r>
      <t xml:space="preserve">En una escala de entre 5, 10, 15, 30 y 50 indicar el impacto que podría darse si se llegará dar una oportunidad de ocurrencia de riesgo objeto de análisis sin aplicar controles; así </t>
    </r>
    <r>
      <rPr>
        <i/>
        <sz val="11"/>
        <color theme="1"/>
        <rFont val="Calibri"/>
        <family val="2"/>
        <scheme val="minor"/>
      </rPr>
      <t>(selecionar de la lista desplegable)</t>
    </r>
    <r>
      <rPr>
        <sz val="11"/>
        <color theme="1"/>
        <rFont val="Calibri"/>
        <family val="2"/>
        <scheme val="minor"/>
      </rPr>
      <t>:
5 - Insignificante
10 - Menor
15 - Moderado
30 - Mayor
50 - Catastrófico</t>
    </r>
  </si>
  <si>
    <r>
      <t xml:space="preserve">Es una escala de 1 a 5 calificar la oportunidad de ocurrencia del riesgo objeto de análisis sin aplicar controles; así </t>
    </r>
    <r>
      <rPr>
        <i/>
        <sz val="11"/>
        <color theme="1"/>
        <rFont val="Calibri"/>
        <family val="2"/>
        <scheme val="minor"/>
      </rPr>
      <t>(seleccionar de la lista desplegable)</t>
    </r>
    <r>
      <rPr>
        <sz val="11"/>
        <color theme="1"/>
        <rFont val="Calibri"/>
        <family val="2"/>
        <scheme val="minor"/>
      </rPr>
      <t>:
1 - Rara Vez (Remota)
2 - Improbable
3 - Moderada
4 - Probable
5 - Casi cierta (Inminente)</t>
    </r>
  </si>
  <si>
    <t>Seleccionar de la lista desplegable, aquella medida tomada o que debería tomarse en el proceso para mitigar el riesgo, a través de controles que conlleven a evitar la materialización del riesgo objeto de análisis.</t>
  </si>
  <si>
    <r>
      <t xml:space="preserve">Es una escala de 1 a 5 calificar la oportunidad de ocurrencia del riesgo objeto de análisis una vez se aplican los controles; así </t>
    </r>
    <r>
      <rPr>
        <i/>
        <sz val="11"/>
        <color theme="1"/>
        <rFont val="Calibri"/>
        <family val="2"/>
        <scheme val="minor"/>
      </rPr>
      <t>(seleccionar de la lista desplegable)</t>
    </r>
    <r>
      <rPr>
        <sz val="11"/>
        <color theme="1"/>
        <rFont val="Calibri"/>
        <family val="2"/>
        <scheme val="minor"/>
      </rPr>
      <t>:
1 - Rara Vez (Remota)
2 - Improbable
3 - Moderada
4 - Probable
5 - Casi cierta (Inminente)</t>
    </r>
  </si>
  <si>
    <r>
      <t xml:space="preserve">En una escala de entre 5, 10, 15, 30 y 50 indicar el impacto que podría darse si se llegará dar una oportunidad de ocurrencia de riesgo objeto de análisis una vez se aplican los controles; así </t>
    </r>
    <r>
      <rPr>
        <i/>
        <sz val="11"/>
        <color theme="1"/>
        <rFont val="Calibri"/>
        <family val="2"/>
        <scheme val="minor"/>
      </rPr>
      <t>(selecionar de la lista desplegable)</t>
    </r>
    <r>
      <rPr>
        <sz val="11"/>
        <color theme="1"/>
        <rFont val="Calibri"/>
        <family val="2"/>
        <scheme val="minor"/>
      </rPr>
      <t>:
5 - Insignificante
10 - Menor
15 - Moderado
30 - Mayor
50 - Catastrófico</t>
    </r>
  </si>
  <si>
    <t xml:space="preserve">Debe elaborarse un indicador que permita efectuar una medición permenente al control que se viene aplicando o que se aplicará sobre el riesgo objeto de análisis. </t>
  </si>
  <si>
    <t>E - Comunicación Institucional</t>
  </si>
  <si>
    <t>E - Gestión para la Integración de Listas de Altas Cortes</t>
  </si>
  <si>
    <t>M - Modernización de la Gestión Judicial</t>
  </si>
  <si>
    <t>M - Reordenamiento Judicial</t>
  </si>
  <si>
    <t>M - Mejoramiento de Infraestructura Física</t>
  </si>
  <si>
    <t>M - Administración de Carrera Judicial</t>
  </si>
  <si>
    <t>M - Gestión de la Formación Judicial</t>
  </si>
  <si>
    <t>A - Gestión Documental</t>
  </si>
  <si>
    <t>A - Gestión de Seguridad y Salud Ocupacional</t>
  </si>
  <si>
    <t>A - Gestión Tecnológica</t>
  </si>
  <si>
    <t>A - Administración de la Seguridad</t>
  </si>
  <si>
    <t>A - Gestión de Información Estadística</t>
  </si>
  <si>
    <t>A - Gestión Humana</t>
  </si>
  <si>
    <t>A - Adquisición de Bienes y Servicios</t>
  </si>
  <si>
    <t>A - Gestión Financiera y Presupuestal</t>
  </si>
  <si>
    <t>A - Asistencia Legal</t>
  </si>
  <si>
    <t>EM - Auditoría Interna</t>
  </si>
  <si>
    <t>EM - Mejoramiento del Sistema Integrado de Gestión y Control de la Calidad</t>
  </si>
  <si>
    <t>E - Planeación Estratégica</t>
  </si>
  <si>
    <t>M - Gestión de la Información Judicial</t>
  </si>
  <si>
    <t>M - Registro y Control de Abogados y Auxiliares de la Justicia</t>
  </si>
  <si>
    <t>CSJ - Centro de Documentación Judicial</t>
  </si>
  <si>
    <t>CSJ - Escuela Judicial Rodrigo Lara Bonilla</t>
  </si>
  <si>
    <t>CSJ - Oficina de Asesoria para la Seguridad de la Rama Judicial</t>
  </si>
  <si>
    <t>CSJ - Oficina de Asuntos Internacionales y Asesoría Jurídica</t>
  </si>
  <si>
    <t>CSJ - Registro Nacional de Abogados</t>
  </si>
  <si>
    <t>CSJ - Unidad de Auditoría</t>
  </si>
  <si>
    <t>CSJ - Unidad de Administración de Carrera Judicial</t>
  </si>
  <si>
    <t>CSJ - Unidad de Desarrollo y Análisis Estadístico</t>
  </si>
  <si>
    <t>DEAJ - Unidad Administrativa</t>
  </si>
  <si>
    <t>DEAJ - Unidad de Asistencia Legal</t>
  </si>
  <si>
    <t>DEAJ - Unidad de Informatica</t>
  </si>
  <si>
    <t>DEAJ - Unidad de Infraestructura física</t>
  </si>
  <si>
    <t>DEAJ - Unidad de Presupuesto</t>
  </si>
  <si>
    <t>DEAJ - Unidad de Planeación</t>
  </si>
  <si>
    <t>DEAJ - Unidad de Recurso Humano</t>
  </si>
  <si>
    <r>
      <t xml:space="preserve">No responder afirmativamente alguna pregunta clasifica el impacto como </t>
    </r>
    <r>
      <rPr>
        <b/>
        <sz val="11"/>
        <color theme="1"/>
        <rFont val="Calibri"/>
        <family val="2"/>
        <scheme val="minor"/>
      </rPr>
      <t>INSIGNIFICATE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MENOR</t>
    </r>
  </si>
  <si>
    <t>El evento puede ocurrir en algún momento.</t>
  </si>
  <si>
    <t>Es viable que el evento ocurra en la mayoría de las circunstancias</t>
  </si>
  <si>
    <r>
      <rPr>
        <sz val="13"/>
        <color theme="1"/>
        <rFont val="Calibri"/>
        <family val="2"/>
        <scheme val="minor"/>
      </rPr>
      <t xml:space="preserve">Para su diligenciamiento puede ayudarse del archivo de apoyo: </t>
    </r>
    <r>
      <rPr>
        <b/>
        <sz val="13"/>
        <color theme="1"/>
        <rFont val="Calibri"/>
        <family val="2"/>
        <scheme val="minor"/>
      </rPr>
      <t xml:space="preserve">
Apoyo Valoracion Riesgo.pdf</t>
    </r>
  </si>
  <si>
    <t>NIVEL:</t>
  </si>
  <si>
    <t>Central</t>
  </si>
  <si>
    <t>Seccional</t>
  </si>
  <si>
    <t>UNIDAD / DIR. SECCIONAL:</t>
  </si>
  <si>
    <t>NOMBRE DEL PROCESO</t>
  </si>
  <si>
    <t>NOMBRE DE LOS CONTROLES</t>
  </si>
  <si>
    <t>PROPOSITO</t>
  </si>
  <si>
    <t>Reducir</t>
  </si>
  <si>
    <t>Compartir</t>
  </si>
  <si>
    <t>Evitar</t>
  </si>
  <si>
    <t>OBJETIVO DE LOS PROCESOS RELACIONADOS</t>
  </si>
  <si>
    <t>EVALUACIÓN DESPUES DE CONTROLES - RIESGO RESIDUAL</t>
  </si>
  <si>
    <t>CALIFICACION DESPUES DE CONTROLES - RIESGO RESIDUAL</t>
  </si>
  <si>
    <t>IDENTIFICACION Y CONTEXTO DEL RIESGO</t>
  </si>
  <si>
    <t>OPCIÓN DE MANEJO O TRATAMIENTO</t>
  </si>
  <si>
    <t>Reducir el Riesgo</t>
  </si>
  <si>
    <t>Compartir o Transferir el Riesgo</t>
  </si>
  <si>
    <t>Evitar el Riesgo</t>
  </si>
  <si>
    <t>POSIBLE</t>
  </si>
  <si>
    <t>CASI SEGURO</t>
  </si>
  <si>
    <t>LEVANTAMIENTO DEL MAPA DE RIESGOS DE CORRUPCIÓN - AÑO 2021 (V5)</t>
  </si>
  <si>
    <t xml:space="preserve">Acceso indebido a los sistemas de información para el uso no apropiado de la información contenida en los sistemas en favorecimiento propio o de un tercero.
</t>
  </si>
  <si>
    <t>1.Deterioro de la imagen institucional.                                               2. Afectación económica de la entidad.</t>
  </si>
  <si>
    <t>1. La no inactivación de  claves  luego del retiro del funcionario o en periodo de vacaciones.                                        2.El no cumplimiento de las políticas de información al ceder o prestar claves de acceso a los sofware de la institucion.                                3. Uso no autorizado de accesos no asignados o suplantación de identidad</t>
  </si>
  <si>
    <t>Responsable del proceso</t>
  </si>
  <si>
    <t>Continuo</t>
  </si>
  <si>
    <t>Planilla de Listados de solicitudes y asistencia</t>
  </si>
  <si>
    <t xml:space="preserve">Solicitar acto administrativo a los nuevos empleados antes de crear cualquier tramite que tenga que ver con los aplicativos usados en la empresa.
</t>
  </si>
  <si>
    <t xml:space="preserve">Solicitar nombres, cedula y cellular. a través  de correo electronico institucional cuando se requiera reseteo de clave de algun funcionario                 </t>
  </si>
  <si>
    <t>Mantener la informacion consignada en las bases  de datos de la institucion segura.</t>
  </si>
  <si>
    <t>Oficina de Coodinacion Administrativa de Riohacha</t>
  </si>
  <si>
    <t>30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</si>
</sst>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sz val="10"/>
      <name val="Calibri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0"/>
      <color indexed="63"/>
      <name val="Calibri"/>
      <family val="2"/>
    </font>
    <font>
      <sz val="10"/>
      <color indexed="63"/>
      <name val="Calibri"/>
      <family val="2"/>
    </font>
    <font>
      <b/>
      <i/>
      <sz val="10"/>
      <name val="Calibri"/>
      <family val="2"/>
    </font>
    <font>
      <sz val="11"/>
      <name val="Arial"/>
      <family val="2"/>
    </font>
    <font>
      <sz val="9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rebuchet MS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5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5"/>
      <name val="Calibri"/>
      <family val="2"/>
    </font>
    <font>
      <sz val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i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Arial Narrow"/>
      <family val="2"/>
    </font>
    <font>
      <b/>
      <sz val="13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3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49"/>
      </patternFill>
    </fill>
    <fill>
      <patternFill patternType="solid">
        <fgColor rgb="FF00B050"/>
        <bgColor indexed="49"/>
      </patternFill>
    </fill>
    <fill>
      <patternFill patternType="solid">
        <fgColor rgb="FFEA6B14"/>
        <bgColor indexed="5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33">
    <xf numFmtId="0" fontId="0" fillId="0" borderId="0" xfId="0"/>
    <xf numFmtId="0" fontId="0" fillId="4" borderId="1" xfId="0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 textRotation="90" wrapText="1"/>
    </xf>
    <xf numFmtId="0" fontId="0" fillId="0" borderId="1" xfId="0" applyBorder="1" applyAlignment="1">
      <alignment vertical="center" wrapText="1"/>
    </xf>
    <xf numFmtId="0" fontId="0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9" fillId="6" borderId="3" xfId="0" applyFont="1" applyFill="1" applyBorder="1" applyAlignment="1">
      <alignment horizontal="justify" vertical="center" wrapText="1"/>
    </xf>
    <xf numFmtId="0" fontId="19" fillId="6" borderId="4" xfId="0" applyFont="1" applyFill="1" applyBorder="1" applyAlignment="1">
      <alignment horizontal="justify" vertical="center" wrapText="1"/>
    </xf>
    <xf numFmtId="0" fontId="20" fillId="5" borderId="6" xfId="0" applyFont="1" applyFill="1" applyBorder="1" applyAlignment="1">
      <alignment vertical="top" wrapText="1"/>
    </xf>
    <xf numFmtId="0" fontId="20" fillId="6" borderId="6" xfId="0" applyFont="1" applyFill="1" applyBorder="1" applyAlignment="1">
      <alignment vertical="top" wrapText="1"/>
    </xf>
    <xf numFmtId="0" fontId="20" fillId="6" borderId="7" xfId="0" applyFont="1" applyFill="1" applyBorder="1" applyAlignment="1">
      <alignment vertical="top" wrapText="1"/>
    </xf>
    <xf numFmtId="0" fontId="19" fillId="5" borderId="8" xfId="0" applyFont="1" applyFill="1" applyBorder="1" applyAlignment="1">
      <alignment horizontal="justify" vertical="center" wrapText="1"/>
    </xf>
    <xf numFmtId="0" fontId="19" fillId="6" borderId="9" xfId="0" applyFont="1" applyFill="1" applyBorder="1" applyAlignment="1">
      <alignment horizontal="justify" vertical="center" wrapText="1"/>
    </xf>
    <xf numFmtId="0" fontId="19" fillId="5" borderId="9" xfId="0" applyFont="1" applyFill="1" applyBorder="1" applyAlignment="1">
      <alignment horizontal="justify" vertical="center" wrapText="1"/>
    </xf>
    <xf numFmtId="0" fontId="20" fillId="5" borderId="6" xfId="0" applyFont="1" applyFill="1" applyBorder="1" applyAlignment="1">
      <alignment horizontal="justify" vertical="center" wrapText="1"/>
    </xf>
    <xf numFmtId="0" fontId="19" fillId="5" borderId="6" xfId="0" applyFont="1" applyFill="1" applyBorder="1" applyAlignment="1">
      <alignment horizontal="justify" vertical="center" wrapText="1"/>
    </xf>
    <xf numFmtId="0" fontId="19" fillId="5" borderId="7" xfId="0" applyFont="1" applyFill="1" applyBorder="1" applyAlignment="1">
      <alignment horizontal="justify" vertical="center" wrapText="1"/>
    </xf>
    <xf numFmtId="0" fontId="19" fillId="7" borderId="0" xfId="0" applyFont="1" applyFill="1" applyAlignment="1">
      <alignment horizontal="justify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left" vertical="center" wrapText="1"/>
    </xf>
    <xf numFmtId="0" fontId="0" fillId="4" borderId="12" xfId="0" applyFill="1" applyBorder="1" applyAlignment="1">
      <alignment horizontal="center" vertical="center" textRotation="90" wrapText="1"/>
    </xf>
    <xf numFmtId="0" fontId="5" fillId="2" borderId="1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9" borderId="1" xfId="3" applyFont="1" applyFill="1" applyBorder="1" applyAlignment="1">
      <alignment vertical="center" wrapText="1"/>
    </xf>
    <xf numFmtId="0" fontId="5" fillId="10" borderId="1" xfId="3" applyFont="1" applyFill="1" applyBorder="1" applyAlignment="1">
      <alignment vertical="center" wrapText="1"/>
    </xf>
    <xf numFmtId="0" fontId="21" fillId="11" borderId="1" xfId="3" applyFont="1" applyFill="1" applyBorder="1" applyAlignment="1">
      <alignment vertical="center" wrapText="1"/>
    </xf>
    <xf numFmtId="164" fontId="17" fillId="0" borderId="1" xfId="1" applyNumberFormat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0" fillId="0" borderId="1" xfId="0" applyBorder="1"/>
    <xf numFmtId="0" fontId="23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0" fillId="0" borderId="0" xfId="0" applyBorder="1"/>
    <xf numFmtId="0" fontId="20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Border="1" applyAlignment="1">
      <alignment vertical="center" wrapText="1"/>
    </xf>
    <xf numFmtId="0" fontId="0" fillId="0" borderId="18" xfId="0" applyBorder="1"/>
    <xf numFmtId="0" fontId="0" fillId="0" borderId="0" xfId="0" applyBorder="1" applyAlignment="1">
      <alignment horizontal="left"/>
    </xf>
    <xf numFmtId="0" fontId="3" fillId="0" borderId="1" xfId="3" applyFont="1" applyBorder="1" applyAlignment="1">
      <alignment horizontal="right" vertical="center" wrapText="1"/>
    </xf>
    <xf numFmtId="0" fontId="3" fillId="0" borderId="1" xfId="3" applyFont="1" applyBorder="1" applyAlignment="1">
      <alignment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19" xfId="0" applyBorder="1"/>
    <xf numFmtId="0" fontId="24" fillId="0" borderId="21" xfId="0" applyFont="1" applyBorder="1" applyAlignment="1">
      <alignment horizontal="center" vertical="center" wrapText="1"/>
    </xf>
    <xf numFmtId="0" fontId="0" fillId="0" borderId="22" xfId="0" applyBorder="1"/>
    <xf numFmtId="0" fontId="3" fillId="12" borderId="1" xfId="3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vertical="center" wrapText="1"/>
      <protection hidden="1"/>
    </xf>
    <xf numFmtId="0" fontId="6" fillId="0" borderId="13" xfId="3" applyFont="1" applyFill="1" applyBorder="1" applyAlignment="1" applyProtection="1">
      <alignment vertical="center" wrapText="1"/>
      <protection hidden="1"/>
    </xf>
    <xf numFmtId="0" fontId="6" fillId="0" borderId="14" xfId="3" applyFont="1" applyFill="1" applyBorder="1" applyAlignment="1" applyProtection="1">
      <alignment vertical="center" wrapText="1"/>
      <protection hidden="1"/>
    </xf>
    <xf numFmtId="0" fontId="6" fillId="13" borderId="1" xfId="3" applyFont="1" applyFill="1" applyBorder="1" applyAlignment="1" applyProtection="1">
      <alignment horizontal="center" vertical="center" wrapText="1"/>
      <protection hidden="1"/>
    </xf>
    <xf numFmtId="0" fontId="11" fillId="0" borderId="13" xfId="3" applyFont="1" applyBorder="1" applyAlignment="1" applyProtection="1">
      <alignment horizontal="center" vertical="center" wrapText="1"/>
      <protection hidden="1"/>
    </xf>
    <xf numFmtId="0" fontId="11" fillId="0" borderId="15" xfId="3" applyFont="1" applyFill="1" applyBorder="1" applyAlignment="1" applyProtection="1">
      <alignment horizontal="justify" vertical="center" wrapText="1"/>
      <protection hidden="1"/>
    </xf>
    <xf numFmtId="0" fontId="6" fillId="0" borderId="15" xfId="3" applyFont="1" applyFill="1" applyBorder="1" applyAlignment="1" applyProtection="1">
      <alignment horizontal="center" vertical="center" wrapText="1"/>
      <protection hidden="1"/>
    </xf>
    <xf numFmtId="1" fontId="6" fillId="0" borderId="15" xfId="3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3" applyFont="1" applyFill="1" applyBorder="1" applyAlignment="1" applyProtection="1">
      <alignment horizontal="justify" vertical="center"/>
      <protection hidden="1"/>
    </xf>
    <xf numFmtId="0" fontId="6" fillId="0" borderId="16" xfId="3" applyFont="1" applyFill="1" applyBorder="1" applyAlignment="1" applyProtection="1">
      <alignment horizontal="center" vertical="center" wrapText="1"/>
      <protection hidden="1"/>
    </xf>
    <xf numFmtId="0" fontId="6" fillId="0" borderId="24" xfId="3" applyFont="1" applyFill="1" applyBorder="1" applyAlignment="1" applyProtection="1">
      <alignment horizontal="center" vertical="center" wrapText="1"/>
      <protection hidden="1"/>
    </xf>
    <xf numFmtId="0" fontId="11" fillId="0" borderId="25" xfId="3" applyFont="1" applyFill="1" applyBorder="1" applyAlignment="1" applyProtection="1">
      <alignment horizontal="justify" vertical="center" wrapText="1"/>
      <protection hidden="1"/>
    </xf>
    <xf numFmtId="0" fontId="11" fillId="0" borderId="25" xfId="3" applyFont="1" applyFill="1" applyBorder="1" applyAlignment="1" applyProtection="1">
      <alignment horizontal="center" vertical="center" wrapText="1"/>
      <protection hidden="1"/>
    </xf>
    <xf numFmtId="0" fontId="11" fillId="0" borderId="23" xfId="3" applyFont="1" applyBorder="1" applyAlignment="1" applyProtection="1">
      <alignment horizontal="center" vertical="center" wrapText="1"/>
      <protection hidden="1"/>
    </xf>
    <xf numFmtId="0" fontId="11" fillId="0" borderId="26" xfId="3" applyFont="1" applyBorder="1" applyAlignment="1" applyProtection="1">
      <alignment horizontal="center" vertical="center" wrapText="1"/>
      <protection hidden="1"/>
    </xf>
    <xf numFmtId="0" fontId="11" fillId="0" borderId="16" xfId="3" applyFont="1" applyFill="1" applyBorder="1" applyAlignment="1" applyProtection="1">
      <alignment horizontal="justify" vertical="center" wrapText="1"/>
      <protection hidden="1"/>
    </xf>
    <xf numFmtId="0" fontId="11" fillId="0" borderId="24" xfId="3" applyFont="1" applyFill="1" applyBorder="1" applyAlignment="1" applyProtection="1">
      <alignment horizontal="center" vertical="center" wrapText="1"/>
      <protection hidden="1"/>
    </xf>
    <xf numFmtId="0" fontId="3" fillId="0" borderId="15" xfId="3" applyFont="1" applyFill="1" applyBorder="1" applyAlignment="1" applyProtection="1">
      <alignment horizontal="justify" vertical="center"/>
      <protection hidden="1"/>
    </xf>
    <xf numFmtId="0" fontId="3" fillId="0" borderId="26" xfId="3" applyFont="1" applyBorder="1" applyAlignment="1" applyProtection="1">
      <alignment horizontal="center" vertical="center" wrapText="1"/>
      <protection hidden="1"/>
    </xf>
    <xf numFmtId="0" fontId="3" fillId="0" borderId="16" xfId="3" applyFont="1" applyFill="1" applyBorder="1" applyAlignment="1" applyProtection="1">
      <alignment horizontal="justify" vertical="center"/>
      <protection hidden="1"/>
    </xf>
    <xf numFmtId="0" fontId="3" fillId="0" borderId="17" xfId="3" applyFont="1" applyBorder="1" applyAlignment="1" applyProtection="1">
      <alignment vertical="center" wrapText="1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0" fontId="3" fillId="0" borderId="0" xfId="3" applyFont="1" applyFill="1" applyAlignment="1" applyProtection="1">
      <alignment vertical="center" wrapText="1"/>
      <protection hidden="1"/>
    </xf>
    <xf numFmtId="0" fontId="3" fillId="0" borderId="0" xfId="3" applyFont="1" applyFill="1" applyAlignment="1" applyProtection="1">
      <alignment horizontal="center" vertical="center" wrapText="1"/>
      <protection hidden="1"/>
    </xf>
    <xf numFmtId="0" fontId="9" fillId="0" borderId="0" xfId="3" applyFont="1" applyFill="1" applyBorder="1" applyAlignment="1" applyProtection="1">
      <alignment vertical="center" wrapText="1"/>
      <protection hidden="1"/>
    </xf>
    <xf numFmtId="0" fontId="9" fillId="0" borderId="27" xfId="3" applyFont="1" applyFill="1" applyBorder="1" applyAlignment="1" applyProtection="1">
      <alignment vertical="center" wrapText="1"/>
      <protection hidden="1"/>
    </xf>
    <xf numFmtId="0" fontId="3" fillId="0" borderId="28" xfId="3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Fill="1" applyBorder="1" applyAlignment="1" applyProtection="1">
      <alignment vertical="center" wrapText="1"/>
      <protection hidden="1"/>
    </xf>
    <xf numFmtId="0" fontId="6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3" fillId="2" borderId="1" xfId="3" applyFont="1" applyFill="1" applyBorder="1" applyAlignment="1" applyProtection="1">
      <alignment vertical="center" wrapText="1"/>
      <protection hidden="1"/>
    </xf>
    <xf numFmtId="0" fontId="6" fillId="0" borderId="0" xfId="3" applyFont="1" applyBorder="1" applyAlignment="1" applyProtection="1">
      <alignment horizontal="left" vertical="center"/>
      <protection hidden="1"/>
    </xf>
    <xf numFmtId="0" fontId="25" fillId="11" borderId="1" xfId="3" applyFont="1" applyFill="1" applyBorder="1" applyAlignment="1" applyProtection="1">
      <alignment vertical="center" wrapText="1"/>
      <protection hidden="1"/>
    </xf>
    <xf numFmtId="0" fontId="3" fillId="3" borderId="1" xfId="3" applyFont="1" applyFill="1" applyBorder="1" applyAlignment="1" applyProtection="1">
      <alignment vertical="center" wrapText="1"/>
      <protection hidden="1"/>
    </xf>
    <xf numFmtId="0" fontId="3" fillId="10" borderId="1" xfId="3" applyFont="1" applyFill="1" applyBorder="1" applyAlignment="1" applyProtection="1">
      <alignment vertical="center" wrapText="1"/>
      <protection hidden="1"/>
    </xf>
    <xf numFmtId="0" fontId="3" fillId="9" borderId="1" xfId="3" applyFont="1" applyFill="1" applyBorder="1" applyAlignment="1" applyProtection="1">
      <alignment vertical="center" wrapText="1"/>
      <protection hidden="1"/>
    </xf>
    <xf numFmtId="0" fontId="6" fillId="0" borderId="0" xfId="3" applyFont="1" applyAlignment="1" applyProtection="1">
      <alignment vertical="center" wrapText="1"/>
      <protection hidden="1"/>
    </xf>
    <xf numFmtId="0" fontId="6" fillId="0" borderId="1" xfId="3" applyFont="1" applyBorder="1" applyAlignment="1" applyProtection="1">
      <alignment vertical="center" wrapText="1"/>
      <protection hidden="1"/>
    </xf>
    <xf numFmtId="0" fontId="12" fillId="0" borderId="0" xfId="3" applyFont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center" vertical="center" wrapText="1"/>
      <protection hidden="1"/>
    </xf>
    <xf numFmtId="0" fontId="6" fillId="0" borderId="1" xfId="3" applyFont="1" applyBorder="1" applyAlignment="1" applyProtection="1">
      <alignment horizontal="right" vertical="center" wrapText="1"/>
      <protection hidden="1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33" fillId="0" borderId="1" xfId="0" applyFont="1" applyBorder="1" applyAlignment="1">
      <alignment wrapText="1"/>
    </xf>
    <xf numFmtId="0" fontId="0" fillId="0" borderId="52" xfId="0" applyBorder="1" applyAlignment="1">
      <alignment wrapText="1"/>
    </xf>
    <xf numFmtId="0" fontId="29" fillId="16" borderId="59" xfId="0" applyFont="1" applyFill="1" applyBorder="1" applyAlignment="1">
      <alignment horizontal="center"/>
    </xf>
    <xf numFmtId="0" fontId="29" fillId="16" borderId="60" xfId="0" applyFont="1" applyFill="1" applyBorder="1" applyAlignment="1">
      <alignment horizontal="center"/>
    </xf>
    <xf numFmtId="0" fontId="29" fillId="16" borderId="61" xfId="0" applyFont="1" applyFill="1" applyBorder="1" applyAlignment="1">
      <alignment horizontal="center"/>
    </xf>
    <xf numFmtId="0" fontId="16" fillId="16" borderId="52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36" fillId="0" borderId="1" xfId="0" applyFont="1" applyBorder="1" applyAlignment="1">
      <alignment vertical="center" wrapText="1"/>
    </xf>
    <xf numFmtId="0" fontId="16" fillId="16" borderId="1" xfId="0" applyFont="1" applyFill="1" applyBorder="1" applyAlignment="1">
      <alignment horizontal="center"/>
    </xf>
    <xf numFmtId="0" fontId="37" fillId="0" borderId="0" xfId="0" applyFont="1"/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0" fillId="0" borderId="52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3" fillId="17" borderId="1" xfId="0" applyFont="1" applyFill="1" applyBorder="1" applyAlignment="1">
      <alignment horizontal="center" vertical="center"/>
    </xf>
    <xf numFmtId="0" fontId="38" fillId="17" borderId="1" xfId="0" applyFont="1" applyFill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0" fontId="44" fillId="17" borderId="1" xfId="0" applyFont="1" applyFill="1" applyBorder="1" applyAlignment="1">
      <alignment vertical="center" wrapText="1"/>
    </xf>
    <xf numFmtId="0" fontId="46" fillId="0" borderId="1" xfId="0" applyFont="1" applyBorder="1" applyAlignment="1">
      <alignment horizontal="center" vertical="center" wrapText="1"/>
    </xf>
    <xf numFmtId="0" fontId="3" fillId="5" borderId="0" xfId="3" applyFont="1" applyFill="1" applyAlignment="1" applyProtection="1">
      <alignment vertical="center" wrapText="1"/>
      <protection hidden="1"/>
    </xf>
    <xf numFmtId="0" fontId="3" fillId="5" borderId="0" xfId="3" applyFont="1" applyFill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0" fillId="5" borderId="0" xfId="0" applyFill="1"/>
    <xf numFmtId="0" fontId="6" fillId="13" borderId="1" xfId="3" applyFont="1" applyFill="1" applyBorder="1" applyAlignment="1" applyProtection="1">
      <alignment horizontal="center" vertical="center" wrapText="1"/>
      <protection hidden="1"/>
    </xf>
    <xf numFmtId="0" fontId="48" fillId="0" borderId="0" xfId="3" applyFont="1" applyAlignment="1" applyProtection="1">
      <alignment vertical="center" wrapText="1"/>
      <protection hidden="1"/>
    </xf>
    <xf numFmtId="14" fontId="6" fillId="14" borderId="2" xfId="3" applyNumberFormat="1" applyFont="1" applyFill="1" applyBorder="1" applyAlignment="1" applyProtection="1">
      <alignment vertical="center" wrapText="1"/>
      <protection hidden="1"/>
    </xf>
    <xf numFmtId="14" fontId="6" fillId="14" borderId="0" xfId="3" applyNumberFormat="1" applyFont="1" applyFill="1" applyBorder="1" applyAlignment="1" applyProtection="1">
      <alignment vertical="center" wrapText="1"/>
      <protection hidden="1"/>
    </xf>
    <xf numFmtId="0" fontId="6" fillId="18" borderId="15" xfId="3" applyFont="1" applyFill="1" applyBorder="1" applyAlignment="1" applyProtection="1">
      <alignment horizontal="center" vertical="center" wrapText="1"/>
      <protection hidden="1"/>
    </xf>
    <xf numFmtId="0" fontId="6" fillId="19" borderId="15" xfId="3" applyFont="1" applyFill="1" applyBorder="1" applyAlignment="1" applyProtection="1">
      <alignment horizontal="center" vertical="center" wrapText="1"/>
      <protection hidden="1"/>
    </xf>
    <xf numFmtId="0" fontId="6" fillId="13" borderId="52" xfId="3" applyFont="1" applyFill="1" applyBorder="1" applyAlignment="1" applyProtection="1">
      <alignment horizontal="center" vertical="center" wrapText="1"/>
      <protection hidden="1"/>
    </xf>
    <xf numFmtId="0" fontId="3" fillId="0" borderId="13" xfId="3" applyFont="1" applyBorder="1" applyAlignment="1" applyProtection="1">
      <alignment horizontal="center" vertical="center" wrapText="1"/>
      <protection hidden="1"/>
    </xf>
    <xf numFmtId="0" fontId="3" fillId="0" borderId="63" xfId="3" applyFont="1" applyBorder="1" applyAlignment="1" applyProtection="1">
      <alignment horizontal="center" vertical="center" wrapText="1"/>
      <protection hidden="1"/>
    </xf>
    <xf numFmtId="0" fontId="6" fillId="0" borderId="25" xfId="3" applyFont="1" applyFill="1" applyBorder="1" applyAlignment="1" applyProtection="1">
      <alignment horizontal="center" vertical="center" wrapText="1"/>
      <protection hidden="1"/>
    </xf>
    <xf numFmtId="0" fontId="3" fillId="0" borderId="23" xfId="3" applyFont="1" applyBorder="1" applyAlignment="1" applyProtection="1">
      <alignment vertical="center" wrapText="1"/>
      <protection hidden="1"/>
    </xf>
    <xf numFmtId="0" fontId="6" fillId="0" borderId="69" xfId="3" applyFont="1" applyFill="1" applyBorder="1" applyAlignment="1" applyProtection="1">
      <alignment vertical="center" wrapText="1"/>
      <protection hidden="1"/>
    </xf>
    <xf numFmtId="0" fontId="6" fillId="0" borderId="70" xfId="3" applyFont="1" applyFill="1" applyBorder="1" applyAlignment="1" applyProtection="1">
      <alignment vertical="center" wrapText="1"/>
      <protection hidden="1"/>
    </xf>
    <xf numFmtId="0" fontId="6" fillId="13" borderId="19" xfId="3" applyFont="1" applyFill="1" applyBorder="1" applyAlignment="1" applyProtection="1">
      <alignment horizontal="center" vertical="center" wrapText="1"/>
      <protection hidden="1"/>
    </xf>
    <xf numFmtId="0" fontId="6" fillId="0" borderId="78" xfId="3" applyFont="1" applyFill="1" applyBorder="1" applyAlignment="1" applyProtection="1">
      <alignment horizontal="center" vertical="center" wrapText="1"/>
      <protection hidden="1"/>
    </xf>
    <xf numFmtId="0" fontId="6" fillId="19" borderId="78" xfId="3" applyFont="1" applyFill="1" applyBorder="1" applyAlignment="1" applyProtection="1">
      <alignment horizontal="center" vertical="center" wrapText="1"/>
      <protection hidden="1"/>
    </xf>
    <xf numFmtId="0" fontId="6" fillId="18" borderId="78" xfId="3" applyFont="1" applyFill="1" applyBorder="1" applyAlignment="1" applyProtection="1">
      <alignment horizontal="center" vertical="center" wrapText="1"/>
      <protection hidden="1"/>
    </xf>
    <xf numFmtId="0" fontId="6" fillId="13" borderId="20" xfId="3" applyFont="1" applyFill="1" applyBorder="1" applyAlignment="1" applyProtection="1">
      <alignment horizontal="center" vertical="center" wrapText="1"/>
      <protection hidden="1"/>
    </xf>
    <xf numFmtId="0" fontId="48" fillId="20" borderId="0" xfId="3" applyFont="1" applyFill="1" applyAlignment="1" applyProtection="1">
      <alignment horizontal="center" vertical="center" wrapText="1"/>
      <protection hidden="1"/>
    </xf>
    <xf numFmtId="0" fontId="48" fillId="20" borderId="0" xfId="3" applyFont="1" applyFill="1" applyAlignment="1" applyProtection="1">
      <alignment vertical="center" wrapText="1"/>
      <protection hidden="1"/>
    </xf>
    <xf numFmtId="0" fontId="49" fillId="0" borderId="0" xfId="3" applyFont="1" applyBorder="1" applyAlignment="1" applyProtection="1">
      <alignment horizontal="right" vertical="center" wrapText="1"/>
      <protection hidden="1"/>
    </xf>
    <xf numFmtId="0" fontId="49" fillId="0" borderId="0" xfId="3" applyFont="1" applyBorder="1" applyAlignment="1" applyProtection="1">
      <alignment vertical="center" wrapText="1"/>
      <protection hidden="1"/>
    </xf>
    <xf numFmtId="0" fontId="48" fillId="0" borderId="0" xfId="3" applyFont="1" applyBorder="1" applyAlignment="1" applyProtection="1">
      <alignment vertical="center" wrapText="1"/>
      <protection hidden="1"/>
    </xf>
    <xf numFmtId="0" fontId="48" fillId="0" borderId="0" xfId="3" applyFont="1" applyBorder="1" applyAlignment="1" applyProtection="1">
      <alignment horizontal="center" vertical="center" wrapText="1"/>
      <protection hidden="1"/>
    </xf>
    <xf numFmtId="0" fontId="48" fillId="0" borderId="0" xfId="3" applyFont="1" applyFill="1" applyBorder="1" applyAlignment="1" applyProtection="1">
      <alignment vertical="center" wrapText="1"/>
      <protection hidden="1"/>
    </xf>
    <xf numFmtId="0" fontId="11" fillId="0" borderId="72" xfId="3" applyFont="1" applyFill="1" applyBorder="1" applyAlignment="1" applyProtection="1">
      <alignment horizontal="justify" vertical="center" wrapText="1"/>
      <protection locked="0"/>
    </xf>
    <xf numFmtId="0" fontId="11" fillId="0" borderId="15" xfId="3" applyFont="1" applyFill="1" applyBorder="1" applyAlignment="1" applyProtection="1">
      <alignment horizontal="justify" vertical="center" wrapText="1"/>
      <protection locked="0"/>
    </xf>
    <xf numFmtId="0" fontId="11" fillId="0" borderId="74" xfId="3" applyFont="1" applyFill="1" applyBorder="1" applyAlignment="1" applyProtection="1">
      <alignment horizontal="justify" vertical="center" wrapText="1"/>
      <protection locked="0"/>
    </xf>
    <xf numFmtId="0" fontId="11" fillId="0" borderId="16" xfId="3" applyFont="1" applyFill="1" applyBorder="1" applyAlignment="1" applyProtection="1">
      <alignment horizontal="justify" vertical="center" wrapText="1"/>
      <protection locked="0"/>
    </xf>
    <xf numFmtId="0" fontId="3" fillId="0" borderId="74" xfId="3" applyFont="1" applyFill="1" applyBorder="1" applyAlignment="1" applyProtection="1">
      <alignment horizontal="justify" vertical="center"/>
      <protection locked="0"/>
    </xf>
    <xf numFmtId="0" fontId="3" fillId="0" borderId="16" xfId="3" applyFont="1" applyFill="1" applyBorder="1" applyAlignment="1" applyProtection="1">
      <alignment horizontal="justify" vertical="center"/>
      <protection locked="0"/>
    </xf>
    <xf numFmtId="0" fontId="3" fillId="0" borderId="76" xfId="3" applyFont="1" applyFill="1" applyBorder="1" applyAlignment="1" applyProtection="1">
      <alignment horizontal="justify" vertical="center"/>
      <protection locked="0"/>
    </xf>
    <xf numFmtId="0" fontId="3" fillId="0" borderId="77" xfId="3" applyFont="1" applyFill="1" applyBorder="1" applyAlignment="1" applyProtection="1">
      <alignment horizontal="justify" vertical="center"/>
      <protection locked="0"/>
    </xf>
    <xf numFmtId="0" fontId="11" fillId="0" borderId="15" xfId="3" applyFont="1" applyFill="1" applyBorder="1" applyAlignment="1" applyProtection="1">
      <alignment horizontal="justify" vertical="center"/>
      <protection locked="0"/>
    </xf>
    <xf numFmtId="0" fontId="11" fillId="0" borderId="25" xfId="3" applyFont="1" applyFill="1" applyBorder="1" applyAlignment="1" applyProtection="1">
      <alignment horizontal="justify" vertical="center"/>
      <protection locked="0"/>
    </xf>
    <xf numFmtId="0" fontId="3" fillId="0" borderId="24" xfId="3" applyFont="1" applyFill="1" applyBorder="1" applyAlignment="1" applyProtection="1">
      <alignment horizontal="center" vertical="center" wrapText="1"/>
      <protection locked="0"/>
    </xf>
    <xf numFmtId="0" fontId="11" fillId="0" borderId="25" xfId="3" applyFont="1" applyFill="1" applyBorder="1" applyAlignment="1" applyProtection="1">
      <alignment horizontal="justify" vertical="center" wrapText="1"/>
      <protection locked="0"/>
    </xf>
    <xf numFmtId="0" fontId="11" fillId="0" borderId="25" xfId="3" applyFont="1" applyFill="1" applyBorder="1" applyAlignment="1" applyProtection="1">
      <alignment horizontal="center" vertical="center" wrapText="1"/>
      <protection locked="0"/>
    </xf>
    <xf numFmtId="0" fontId="11" fillId="0" borderId="24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justify" vertical="center"/>
      <protection locked="0"/>
    </xf>
    <xf numFmtId="0" fontId="3" fillId="0" borderId="25" xfId="3" applyFont="1" applyFill="1" applyBorder="1" applyAlignment="1" applyProtection="1">
      <alignment horizontal="justify" vertical="center"/>
      <protection locked="0"/>
    </xf>
    <xf numFmtId="0" fontId="6" fillId="0" borderId="16" xfId="3" applyFont="1" applyFill="1" applyBorder="1" applyAlignment="1" applyProtection="1">
      <alignment horizontal="center" vertical="center" wrapText="1"/>
      <protection locked="0"/>
    </xf>
    <xf numFmtId="0" fontId="6" fillId="0" borderId="24" xfId="3" applyFont="1" applyFill="1" applyBorder="1" applyAlignment="1" applyProtection="1">
      <alignment horizontal="center" vertical="center" wrapText="1"/>
      <protection locked="0"/>
    </xf>
    <xf numFmtId="0" fontId="6" fillId="0" borderId="77" xfId="3" applyFont="1" applyFill="1" applyBorder="1" applyAlignment="1" applyProtection="1">
      <alignment horizontal="center" vertical="center" wrapText="1"/>
      <protection locked="0"/>
    </xf>
    <xf numFmtId="0" fontId="6" fillId="0" borderId="79" xfId="3" applyFont="1" applyFill="1" applyBorder="1" applyAlignment="1" applyProtection="1">
      <alignment horizontal="center" vertical="center" wrapText="1"/>
      <protection locked="0"/>
    </xf>
    <xf numFmtId="0" fontId="3" fillId="0" borderId="79" xfId="3" applyFont="1" applyFill="1" applyBorder="1" applyAlignment="1" applyProtection="1">
      <alignment horizontal="center" vertical="center" wrapText="1"/>
      <protection locked="0"/>
    </xf>
    <xf numFmtId="0" fontId="11" fillId="0" borderId="73" xfId="3" applyFont="1" applyBorder="1" applyAlignment="1" applyProtection="1">
      <alignment horizontal="center" vertical="center" wrapText="1"/>
      <protection locked="0"/>
    </xf>
    <xf numFmtId="0" fontId="3" fillId="0" borderId="75" xfId="3" applyFont="1" applyBorder="1" applyAlignment="1" applyProtection="1">
      <alignment vertical="center" wrapText="1"/>
      <protection locked="0"/>
    </xf>
    <xf numFmtId="0" fontId="3" fillId="0" borderId="80" xfId="3" applyFont="1" applyBorder="1" applyAlignment="1" applyProtection="1">
      <alignment vertical="center" wrapText="1"/>
      <protection locked="0"/>
    </xf>
    <xf numFmtId="14" fontId="3" fillId="14" borderId="2" xfId="3" applyNumberFormat="1" applyFont="1" applyFill="1" applyBorder="1" applyAlignment="1" applyProtection="1">
      <alignment vertical="center" wrapText="1"/>
      <protection hidden="1"/>
    </xf>
    <xf numFmtId="14" fontId="3" fillId="14" borderId="29" xfId="3" applyNumberFormat="1" applyFont="1" applyFill="1" applyBorder="1" applyAlignment="1" applyProtection="1">
      <alignment vertical="center" wrapText="1"/>
      <protection hidden="1"/>
    </xf>
    <xf numFmtId="14" fontId="3" fillId="14" borderId="0" xfId="3" applyNumberFormat="1" applyFont="1" applyFill="1" applyBorder="1" applyAlignment="1" applyProtection="1">
      <alignment vertical="center" wrapText="1"/>
      <protection hidden="1"/>
    </xf>
    <xf numFmtId="14" fontId="3" fillId="14" borderId="30" xfId="3" applyNumberFormat="1" applyFont="1" applyFill="1" applyBorder="1" applyAlignment="1" applyProtection="1">
      <alignment vertical="center" wrapText="1"/>
      <protection hidden="1"/>
    </xf>
    <xf numFmtId="0" fontId="6" fillId="0" borderId="71" xfId="3" applyFont="1" applyFill="1" applyBorder="1" applyAlignment="1" applyProtection="1">
      <alignment horizontal="center" vertical="center" wrapText="1"/>
      <protection hidden="1"/>
    </xf>
    <xf numFmtId="0" fontId="6" fillId="0" borderId="62" xfId="3" applyFont="1" applyFill="1" applyBorder="1" applyAlignment="1" applyProtection="1">
      <alignment horizontal="center" vertical="center" wrapText="1"/>
      <protection hidden="1"/>
    </xf>
    <xf numFmtId="0" fontId="6" fillId="0" borderId="38" xfId="3" applyFont="1" applyFill="1" applyBorder="1" applyAlignment="1" applyProtection="1">
      <alignment horizontal="center" vertical="center" wrapText="1"/>
      <protection hidden="1"/>
    </xf>
    <xf numFmtId="0" fontId="6" fillId="0" borderId="50" xfId="3" applyFont="1" applyFill="1" applyBorder="1" applyAlignment="1" applyProtection="1">
      <alignment horizontal="center" vertical="center" wrapText="1"/>
      <protection hidden="1"/>
    </xf>
    <xf numFmtId="0" fontId="6" fillId="0" borderId="41" xfId="3" applyFont="1" applyFill="1" applyBorder="1" applyAlignment="1" applyProtection="1">
      <alignment horizontal="center" vertical="center" wrapText="1"/>
      <protection hidden="1"/>
    </xf>
    <xf numFmtId="0" fontId="6" fillId="0" borderId="68" xfId="3" applyFont="1" applyFill="1" applyBorder="1" applyAlignment="1" applyProtection="1">
      <alignment horizontal="center" vertical="center" wrapText="1"/>
      <protection hidden="1"/>
    </xf>
    <xf numFmtId="14" fontId="3" fillId="14" borderId="41" xfId="3" applyNumberFormat="1" applyFont="1" applyFill="1" applyBorder="1" applyAlignment="1" applyProtection="1">
      <alignment vertical="center" wrapText="1"/>
      <protection hidden="1"/>
    </xf>
    <xf numFmtId="14" fontId="3" fillId="14" borderId="53" xfId="3" applyNumberFormat="1" applyFont="1" applyFill="1" applyBorder="1" applyAlignment="1" applyProtection="1">
      <alignment vertical="center" wrapText="1"/>
      <protection hidden="1"/>
    </xf>
    <xf numFmtId="0" fontId="6" fillId="0" borderId="24" xfId="3" applyFont="1" applyFill="1" applyBorder="1" applyAlignment="1" applyProtection="1">
      <alignment horizontal="center" vertical="center" wrapText="1"/>
      <protection hidden="1"/>
    </xf>
    <xf numFmtId="0" fontId="6" fillId="0" borderId="67" xfId="3" applyFont="1" applyFill="1" applyBorder="1" applyAlignment="1" applyProtection="1">
      <alignment horizontal="center" vertical="center" wrapText="1"/>
      <protection hidden="1"/>
    </xf>
    <xf numFmtId="0" fontId="6" fillId="0" borderId="36" xfId="3" applyFont="1" applyFill="1" applyBorder="1" applyAlignment="1" applyProtection="1">
      <alignment horizontal="center" vertical="center" wrapText="1"/>
      <protection hidden="1"/>
    </xf>
    <xf numFmtId="0" fontId="6" fillId="0" borderId="24" xfId="3" applyFont="1" applyFill="1" applyBorder="1" applyAlignment="1" applyProtection="1">
      <alignment horizontal="center" vertical="center" wrapText="1"/>
      <protection locked="0"/>
    </xf>
    <xf numFmtId="0" fontId="6" fillId="0" borderId="67" xfId="3" applyFont="1" applyFill="1" applyBorder="1" applyAlignment="1" applyProtection="1">
      <alignment horizontal="center" vertical="center" wrapText="1"/>
      <protection locked="0"/>
    </xf>
    <xf numFmtId="0" fontId="6" fillId="0" borderId="36" xfId="3" applyFont="1" applyFill="1" applyBorder="1" applyAlignment="1" applyProtection="1">
      <alignment horizontal="center" vertical="center" wrapText="1"/>
      <protection locked="0"/>
    </xf>
    <xf numFmtId="0" fontId="49" fillId="0" borderId="0" xfId="3" applyFont="1" applyBorder="1" applyAlignment="1" applyProtection="1">
      <alignment horizontal="left" vertical="center" wrapText="1"/>
      <protection hidden="1"/>
    </xf>
    <xf numFmtId="0" fontId="10" fillId="0" borderId="18" xfId="3" applyFont="1" applyBorder="1" applyAlignment="1" applyProtection="1">
      <alignment horizontal="center" vertical="center" wrapText="1"/>
      <protection hidden="1"/>
    </xf>
    <xf numFmtId="0" fontId="10" fillId="0" borderId="1" xfId="3" applyFont="1" applyBorder="1" applyAlignment="1" applyProtection="1">
      <alignment horizontal="center" vertical="center" wrapText="1"/>
      <protection hidden="1"/>
    </xf>
    <xf numFmtId="0" fontId="49" fillId="0" borderId="0" xfId="3" applyFont="1" applyBorder="1" applyAlignment="1" applyProtection="1">
      <alignment horizontal="center" vertical="center" wrapText="1"/>
      <protection hidden="1"/>
    </xf>
    <xf numFmtId="0" fontId="6" fillId="0" borderId="0" xfId="3" applyFont="1" applyBorder="1" applyAlignment="1" applyProtection="1">
      <alignment horizontal="center" vertical="center" wrapText="1"/>
      <protection hidden="1"/>
    </xf>
    <xf numFmtId="0" fontId="6" fillId="0" borderId="41" xfId="3" applyFont="1" applyBorder="1" applyAlignment="1" applyProtection="1">
      <alignment horizontal="center" vertical="center" wrapText="1"/>
      <protection hidden="1"/>
    </xf>
    <xf numFmtId="0" fontId="49" fillId="0" borderId="0" xfId="3" applyFont="1" applyFill="1" applyBorder="1" applyAlignment="1" applyProtection="1">
      <alignment horizontal="left" vertical="center"/>
      <protection hidden="1"/>
    </xf>
    <xf numFmtId="0" fontId="6" fillId="13" borderId="12" xfId="3" applyFont="1" applyFill="1" applyBorder="1" applyAlignment="1" applyProtection="1">
      <alignment horizontal="center" vertical="center" wrapText="1"/>
      <protection hidden="1"/>
    </xf>
    <xf numFmtId="0" fontId="6" fillId="13" borderId="1" xfId="3" applyFont="1" applyFill="1" applyBorder="1" applyAlignment="1" applyProtection="1">
      <alignment horizontal="center" vertical="center" wrapText="1"/>
      <protection hidden="1"/>
    </xf>
    <xf numFmtId="0" fontId="6" fillId="13" borderId="11" xfId="3" applyFont="1" applyFill="1" applyBorder="1" applyAlignment="1" applyProtection="1">
      <alignment horizontal="center" vertical="center" wrapText="1"/>
      <protection hidden="1"/>
    </xf>
    <xf numFmtId="0" fontId="6" fillId="13" borderId="81" xfId="3" applyFont="1" applyFill="1" applyBorder="1" applyAlignment="1" applyProtection="1">
      <alignment horizontal="center" vertical="center" wrapText="1"/>
      <protection hidden="1"/>
    </xf>
    <xf numFmtId="0" fontId="6" fillId="13" borderId="10" xfId="3" applyFont="1" applyFill="1" applyBorder="1" applyAlignment="1" applyProtection="1">
      <alignment horizontal="center" vertical="center" wrapText="1"/>
      <protection hidden="1"/>
    </xf>
    <xf numFmtId="0" fontId="6" fillId="0" borderId="1" xfId="3" applyFont="1" applyFill="1" applyBorder="1" applyAlignment="1" applyProtection="1">
      <alignment horizontal="center" vertical="center" wrapText="1"/>
      <protection hidden="1"/>
    </xf>
    <xf numFmtId="0" fontId="6" fillId="0" borderId="1" xfId="3" applyFont="1" applyBorder="1" applyAlignment="1" applyProtection="1">
      <alignment horizontal="left" vertical="center"/>
      <protection hidden="1"/>
    </xf>
    <xf numFmtId="0" fontId="6" fillId="13" borderId="19" xfId="3" applyFont="1" applyFill="1" applyBorder="1" applyAlignment="1" applyProtection="1">
      <alignment horizontal="center" vertical="center" wrapText="1"/>
      <protection hidden="1"/>
    </xf>
    <xf numFmtId="0" fontId="8" fillId="0" borderId="3" xfId="3" applyFont="1" applyFill="1" applyBorder="1" applyAlignment="1" applyProtection="1">
      <alignment horizontal="center" vertical="center" wrapText="1"/>
      <protection hidden="1"/>
    </xf>
    <xf numFmtId="0" fontId="8" fillId="0" borderId="2" xfId="3" applyFont="1" applyFill="1" applyBorder="1" applyAlignment="1" applyProtection="1">
      <alignment horizontal="center" vertical="center" wrapText="1"/>
      <protection hidden="1"/>
    </xf>
    <xf numFmtId="0" fontId="8" fillId="0" borderId="29" xfId="3" applyFont="1" applyFill="1" applyBorder="1" applyAlignment="1" applyProtection="1">
      <alignment horizontal="center" vertical="center" wrapText="1"/>
      <protection hidden="1"/>
    </xf>
    <xf numFmtId="0" fontId="8" fillId="0" borderId="8" xfId="3" applyFont="1" applyFill="1" applyBorder="1" applyAlignment="1" applyProtection="1">
      <alignment horizontal="center" vertical="center" wrapText="1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0" fontId="8" fillId="0" borderId="30" xfId="3" applyFont="1" applyFill="1" applyBorder="1" applyAlignment="1" applyProtection="1">
      <alignment horizontal="center" vertical="center" wrapText="1"/>
      <protection hidden="1"/>
    </xf>
    <xf numFmtId="0" fontId="8" fillId="0" borderId="6" xfId="3" applyFont="1" applyFill="1" applyBorder="1" applyAlignment="1" applyProtection="1">
      <alignment horizontal="center" vertical="center" wrapText="1"/>
      <protection hidden="1"/>
    </xf>
    <xf numFmtId="0" fontId="8" fillId="0" borderId="5" xfId="3" applyFont="1" applyFill="1" applyBorder="1" applyAlignment="1" applyProtection="1">
      <alignment horizontal="center" vertical="center" wrapText="1"/>
      <protection hidden="1"/>
    </xf>
    <xf numFmtId="0" fontId="8" fillId="0" borderId="31" xfId="3" applyFont="1" applyFill="1" applyBorder="1" applyAlignment="1" applyProtection="1">
      <alignment horizontal="center" vertical="center" wrapText="1"/>
      <protection hidden="1"/>
    </xf>
    <xf numFmtId="14" fontId="6" fillId="0" borderId="64" xfId="3" applyNumberFormat="1" applyFont="1" applyFill="1" applyBorder="1" applyAlignment="1" applyProtection="1">
      <alignment horizontal="center" vertical="center" wrapText="1"/>
      <protection hidden="1"/>
    </xf>
    <xf numFmtId="14" fontId="6" fillId="0" borderId="65" xfId="3" applyNumberFormat="1" applyFont="1" applyFill="1" applyBorder="1" applyAlignment="1" applyProtection="1">
      <alignment horizontal="center" vertical="center" wrapText="1"/>
      <protection hidden="1"/>
    </xf>
    <xf numFmtId="14" fontId="6" fillId="0" borderId="66" xfId="3" applyNumberFormat="1" applyFont="1" applyFill="1" applyBorder="1" applyAlignment="1" applyProtection="1">
      <alignment horizontal="center" vertical="center" wrapText="1"/>
      <protection hidden="1"/>
    </xf>
    <xf numFmtId="14" fontId="6" fillId="14" borderId="32" xfId="3" applyNumberFormat="1" applyFont="1" applyFill="1" applyBorder="1" applyAlignment="1" applyProtection="1">
      <alignment horizontal="center" vertical="center" wrapText="1"/>
      <protection hidden="1"/>
    </xf>
    <xf numFmtId="14" fontId="6" fillId="14" borderId="33" xfId="3" applyNumberFormat="1" applyFont="1" applyFill="1" applyBorder="1" applyAlignment="1" applyProtection="1">
      <alignment horizontal="center" vertical="center" wrapText="1"/>
      <protection hidden="1"/>
    </xf>
    <xf numFmtId="14" fontId="6" fillId="14" borderId="34" xfId="3" applyNumberFormat="1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9" fillId="7" borderId="30" xfId="0" applyFont="1" applyFill="1" applyBorder="1" applyAlignment="1">
      <alignment horizontal="center" vertical="center" textRotation="90" wrapText="1"/>
    </xf>
    <xf numFmtId="0" fontId="19" fillId="7" borderId="4" xfId="0" applyFont="1" applyFill="1" applyBorder="1" applyAlignment="1">
      <alignment horizontal="justify" vertical="center" wrapText="1"/>
    </xf>
    <xf numFmtId="0" fontId="19" fillId="7" borderId="56" xfId="0" applyFont="1" applyFill="1" applyBorder="1" applyAlignment="1">
      <alignment horizontal="justify" vertical="center" wrapText="1"/>
    </xf>
    <xf numFmtId="0" fontId="19" fillId="7" borderId="55" xfId="0" applyFont="1" applyFill="1" applyBorder="1" applyAlignment="1">
      <alignment horizontal="justify" vertical="center" wrapText="1"/>
    </xf>
    <xf numFmtId="0" fontId="26" fillId="11" borderId="4" xfId="3" applyFont="1" applyFill="1" applyBorder="1" applyAlignment="1">
      <alignment horizontal="left" vertical="top" wrapText="1"/>
    </xf>
    <xf numFmtId="0" fontId="26" fillId="11" borderId="7" xfId="3" applyFont="1" applyFill="1" applyBorder="1" applyAlignment="1">
      <alignment horizontal="left" vertical="top" wrapText="1"/>
    </xf>
    <xf numFmtId="0" fontId="26" fillId="11" borderId="22" xfId="3" applyFont="1" applyFill="1" applyBorder="1" applyAlignment="1">
      <alignment horizontal="left" vertical="top" wrapText="1"/>
    </xf>
    <xf numFmtId="0" fontId="26" fillId="11" borderId="43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left" vertical="center"/>
      <protection locked="0"/>
    </xf>
    <xf numFmtId="0" fontId="23" fillId="0" borderId="4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29" fillId="7" borderId="2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left" vertical="center" wrapText="1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7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14" fontId="6" fillId="0" borderId="25" xfId="3" applyNumberFormat="1" applyFont="1" applyFill="1" applyBorder="1" applyAlignment="1" applyProtection="1">
      <alignment horizontal="center" vertical="center" wrapText="1"/>
      <protection hidden="1"/>
    </xf>
    <xf numFmtId="14" fontId="6" fillId="0" borderId="35" xfId="3" applyNumberFormat="1" applyFont="1" applyFill="1" applyBorder="1" applyAlignment="1" applyProtection="1">
      <alignment horizontal="center" vertical="center" wrapText="1"/>
      <protection hidden="1"/>
    </xf>
    <xf numFmtId="14" fontId="6" fillId="0" borderId="24" xfId="3" applyNumberFormat="1" applyFont="1" applyFill="1" applyBorder="1" applyAlignment="1" applyProtection="1">
      <alignment horizontal="center" vertical="center" wrapText="1"/>
      <protection hidden="1"/>
    </xf>
    <xf numFmtId="14" fontId="6" fillId="0" borderId="36" xfId="3" applyNumberFormat="1" applyFont="1" applyFill="1" applyBorder="1" applyAlignment="1" applyProtection="1">
      <alignment horizontal="center" vertical="center" wrapText="1"/>
      <protection hidden="1"/>
    </xf>
    <xf numFmtId="14" fontId="6" fillId="0" borderId="37" xfId="3" applyNumberFormat="1" applyFont="1" applyFill="1" applyBorder="1" applyAlignment="1" applyProtection="1">
      <alignment horizontal="center" vertical="center" wrapText="1"/>
      <protection hidden="1"/>
    </xf>
    <xf numFmtId="14" fontId="6" fillId="0" borderId="38" xfId="3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3" applyFont="1" applyBorder="1" applyAlignment="1" applyProtection="1">
      <alignment horizontal="left" vertical="center" wrapText="1"/>
      <protection hidden="1"/>
    </xf>
    <xf numFmtId="14" fontId="6" fillId="14" borderId="39" xfId="3" applyNumberFormat="1" applyFont="1" applyFill="1" applyBorder="1" applyAlignment="1" applyProtection="1">
      <alignment horizontal="left" vertical="center" wrapText="1"/>
      <protection hidden="1"/>
    </xf>
    <xf numFmtId="14" fontId="6" fillId="14" borderId="0" xfId="3" applyNumberFormat="1" applyFont="1" applyFill="1" applyBorder="1" applyAlignment="1" applyProtection="1">
      <alignment horizontal="left" vertical="center" wrapText="1"/>
      <protection hidden="1"/>
    </xf>
    <xf numFmtId="14" fontId="6" fillId="14" borderId="27" xfId="3" applyNumberFormat="1" applyFont="1" applyFill="1" applyBorder="1" applyAlignment="1" applyProtection="1">
      <alignment horizontal="left" vertical="center" wrapText="1"/>
      <protection hidden="1"/>
    </xf>
    <xf numFmtId="14" fontId="6" fillId="14" borderId="40" xfId="3" applyNumberFormat="1" applyFont="1" applyFill="1" applyBorder="1" applyAlignment="1" applyProtection="1">
      <alignment horizontal="center" vertical="center" wrapText="1"/>
      <protection hidden="1"/>
    </xf>
    <xf numFmtId="14" fontId="6" fillId="14" borderId="41" xfId="3" applyNumberFormat="1" applyFont="1" applyFill="1" applyBorder="1" applyAlignment="1" applyProtection="1">
      <alignment horizontal="center" vertical="center" wrapText="1"/>
      <protection hidden="1"/>
    </xf>
    <xf numFmtId="14" fontId="6" fillId="14" borderId="42" xfId="3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3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4" fillId="8" borderId="59" xfId="0" applyFont="1" applyFill="1" applyBorder="1" applyAlignment="1">
      <alignment horizontal="center" vertical="center" wrapText="1"/>
    </xf>
    <xf numFmtId="0" fontId="34" fillId="8" borderId="60" xfId="0" applyFont="1" applyFill="1" applyBorder="1" applyAlignment="1">
      <alignment horizontal="center" vertical="center" wrapText="1"/>
    </xf>
    <xf numFmtId="0" fontId="34" fillId="8" borderId="6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 wrapText="1"/>
    </xf>
    <xf numFmtId="0" fontId="42" fillId="16" borderId="32" xfId="0" applyFont="1" applyFill="1" applyBorder="1" applyAlignment="1">
      <alignment horizontal="center"/>
    </xf>
    <xf numFmtId="0" fontId="42" fillId="16" borderId="33" xfId="0" applyFont="1" applyFill="1" applyBorder="1" applyAlignment="1">
      <alignment horizontal="center"/>
    </xf>
    <xf numFmtId="0" fontId="42" fillId="16" borderId="34" xfId="0" applyFont="1" applyFill="1" applyBorder="1" applyAlignment="1">
      <alignment horizontal="center"/>
    </xf>
    <xf numFmtId="0" fontId="28" fillId="0" borderId="5" xfId="0" applyFont="1" applyBorder="1" applyAlignment="1">
      <alignment horizontal="left" vertical="top" wrapText="1" indent="17"/>
    </xf>
    <xf numFmtId="0" fontId="28" fillId="16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textRotation="90" wrapText="1"/>
    </xf>
    <xf numFmtId="0" fontId="16" fillId="4" borderId="1" xfId="0" applyFont="1" applyFill="1" applyBorder="1" applyAlignment="1">
      <alignment horizontal="center" vertical="center" wrapText="1"/>
    </xf>
    <xf numFmtId="14" fontId="17" fillId="0" borderId="57" xfId="0" applyNumberFormat="1" applyFont="1" applyBorder="1" applyAlignment="1">
      <alignment horizontal="center" vertical="center" wrapText="1"/>
    </xf>
    <xf numFmtId="14" fontId="17" fillId="0" borderId="58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2" fillId="15" borderId="54" xfId="0" applyFont="1" applyFill="1" applyBorder="1" applyAlignment="1">
      <alignment horizontal="center" vertical="center" wrapText="1"/>
    </xf>
    <xf numFmtId="0" fontId="32" fillId="15" borderId="0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2" xfId="0" applyNumberFormat="1" applyBorder="1" applyAlignment="1">
      <alignment horizontal="left" vertical="center" wrapText="1"/>
    </xf>
    <xf numFmtId="0" fontId="0" fillId="0" borderId="10" xfId="0" applyNumberFormat="1" applyBorder="1" applyAlignment="1">
      <alignment horizontal="left" vertical="center" wrapText="1"/>
    </xf>
    <xf numFmtId="0" fontId="0" fillId="0" borderId="11" xfId="0" applyNumberFormat="1" applyBorder="1" applyAlignment="1">
      <alignment horizontal="left" vertical="center" wrapText="1"/>
    </xf>
    <xf numFmtId="14" fontId="0" fillId="0" borderId="12" xfId="0" applyNumberFormat="1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14" fontId="0" fillId="0" borderId="11" xfId="0" applyNumberFormat="1" applyBorder="1" applyAlignment="1">
      <alignment horizontal="left" vertical="center" wrapText="1"/>
    </xf>
  </cellXfs>
  <cellStyles count="4">
    <cellStyle name="Millares" xfId="1" builtinId="3"/>
    <cellStyle name="Moneda 2" xfId="2" xr:uid="{00000000-0005-0000-0000-000001000000}"/>
    <cellStyle name="Normal" xfId="0" builtinId="0"/>
    <cellStyle name="Normal 2" xfId="3" xr:uid="{00000000-0005-0000-0000-000003000000}"/>
  </cellStyles>
  <dxfs count="35">
    <dxf>
      <numFmt numFmtId="30" formatCode="@"/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EB6C15"/>
        </patternFill>
      </fill>
    </dxf>
    <dxf>
      <fill>
        <patternFill>
          <bgColor theme="9" tint="0.39994506668294322"/>
        </patternFill>
      </fill>
    </dxf>
    <dxf>
      <numFmt numFmtId="30" formatCode="@"/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EA6B14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hyperlink" Target="#'Manual de Uso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28576</xdr:rowOff>
    </xdr:from>
    <xdr:to>
      <xdr:col>2</xdr:col>
      <xdr:colOff>659423</xdr:colOff>
      <xdr:row>3</xdr:row>
      <xdr:rowOff>76828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6"/>
          <a:ext cx="4764698" cy="695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</xdr:col>
      <xdr:colOff>1066800</xdr:colOff>
      <xdr:row>3</xdr:row>
      <xdr:rowOff>190500</xdr:rowOff>
    </xdr:to>
    <xdr:pic>
      <xdr:nvPicPr>
        <xdr:cNvPr id="2265" name="Imagen 3">
          <a:extLst>
            <a:ext uri="{FF2B5EF4-FFF2-40B4-BE49-F238E27FC236}">
              <a16:creationId xmlns:a16="http://schemas.microsoft.com/office/drawing/2014/main" id="{00000000-0008-0000-02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895600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381000</xdr:colOff>
      <xdr:row>0</xdr:row>
      <xdr:rowOff>42333</xdr:rowOff>
    </xdr:from>
    <xdr:to>
      <xdr:col>8</xdr:col>
      <xdr:colOff>1788583</xdr:colOff>
      <xdr:row>3</xdr:row>
      <xdr:rowOff>93685</xdr:rowOff>
    </xdr:to>
    <xdr:pic>
      <xdr:nvPicPr>
        <xdr:cNvPr id="2" name="Imagen 1" descr="BOTONES..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7083" y="42333"/>
          <a:ext cx="1407583" cy="1406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1504950</xdr:colOff>
      <xdr:row>1</xdr:row>
      <xdr:rowOff>0</xdr:rowOff>
    </xdr:to>
    <xdr:pic>
      <xdr:nvPicPr>
        <xdr:cNvPr id="1064" name="Imagen 3">
          <a:extLst>
            <a:ext uri="{FF2B5EF4-FFF2-40B4-BE49-F238E27FC236}">
              <a16:creationId xmlns:a16="http://schemas.microsoft.com/office/drawing/2014/main" id="{00000000-0008-0000-05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ordenamiento\Matriz%20de%20Riesgos\Riesgos%20%20Reordenamiento_archivos\Documents%20and%20Settings\JENITH\Mis%20documentos\LIBERTY%20SEGUROS\AVANCE%202\PROPUESTA%20METODOLOGICA%20JELGA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ordenamiento\Matriz%20de%20Riesgos\Riesgos%20%20Reordenamiento_archivos\CONTROL%20INTERNO%20CGC\TALLER\GESTION%20DEL%20RIES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AS"/>
      <sheetName val="DATOS"/>
      <sheetName val="politicas"/>
      <sheetName val="IDENTIFICACION"/>
      <sheetName val="MEDICION"/>
      <sheetName val="PERFIL RIESGO"/>
      <sheetName val="MRI"/>
      <sheetName val="MRi (3)"/>
      <sheetName val="PRi"/>
      <sheetName val="CONTROL"/>
      <sheetName val="CONTROL (2)"/>
      <sheetName val="ACC"/>
      <sheetName val="ALERTA SIMPLE"/>
      <sheetName val="ALERTA COMPUESTA"/>
      <sheetName val="ALERTA COMPLEJA"/>
      <sheetName val="ALERTA COMPLEJA PRODUCTO"/>
      <sheetName val="ALERTA COMPLEJA (2)"/>
      <sheetName val="ALERTA DIRECTA"/>
      <sheetName val="Hoja3"/>
      <sheetName val="Hoja2"/>
      <sheetName val="MRI (2)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"/>
      <sheetName val="Tormenta riesgos"/>
      <sheetName val="Afinidad riesgos"/>
      <sheetName val="Riesgos vs. objetivos"/>
      <sheetName val="VALORACION"/>
      <sheetName val="CALIFICACION"/>
      <sheetName val="MAPA"/>
      <sheetName val="CAUSAS"/>
      <sheetName val="IMPACTO"/>
      <sheetName val="ARE"/>
      <sheetName val="ACC"/>
      <sheetName val="NO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97"/>
  <sheetViews>
    <sheetView showGridLines="0" tabSelected="1" zoomScale="90" zoomScaleNormal="90" workbookViewId="0">
      <selection activeCell="B5" sqref="B5:D5"/>
    </sheetView>
  </sheetViews>
  <sheetFormatPr baseColWidth="10" defaultRowHeight="12.75" x14ac:dyDescent="0.25"/>
  <cols>
    <col min="1" max="2" width="31.140625" style="62" customWidth="1"/>
    <col min="3" max="3" width="32.5703125" style="83" customWidth="1"/>
    <col min="4" max="4" width="34" style="83" customWidth="1"/>
    <col min="5" max="5" width="7.140625" style="62" hidden="1" customWidth="1"/>
    <col min="6" max="6" width="20.7109375" style="62" customWidth="1"/>
    <col min="7" max="7" width="8" style="62" hidden="1" customWidth="1"/>
    <col min="8" max="8" width="20.7109375" style="62" customWidth="1"/>
    <col min="9" max="9" width="17.85546875" style="62" customWidth="1"/>
    <col min="10" max="10" width="19.5703125" style="83" customWidth="1"/>
    <col min="11" max="11" width="20.85546875" style="83" customWidth="1"/>
    <col min="12" max="16" width="23" style="83" customWidth="1"/>
    <col min="17" max="17" width="7.85546875" style="83" hidden="1" customWidth="1"/>
    <col min="18" max="18" width="20.7109375" style="83" customWidth="1"/>
    <col min="19" max="19" width="7.7109375" style="83" hidden="1" customWidth="1"/>
    <col min="20" max="20" width="20.85546875" style="83" customWidth="1"/>
    <col min="21" max="21" width="18.140625" style="83" customWidth="1"/>
    <col min="22" max="22" width="22.42578125" style="83" customWidth="1"/>
    <col min="23" max="23" width="21.42578125" style="83" customWidth="1"/>
    <col min="24" max="24" width="28.140625" style="62" customWidth="1"/>
    <col min="25" max="25" width="11.42578125" style="62"/>
    <col min="26" max="27" width="11.42578125" style="129" hidden="1" customWidth="1"/>
    <col min="28" max="16384" width="11.42578125" style="62"/>
  </cols>
  <sheetData>
    <row r="1" spans="1:24" ht="17.25" customHeight="1" x14ac:dyDescent="0.25">
      <c r="A1" s="215" t="s">
        <v>92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7"/>
    </row>
    <row r="2" spans="1:24" ht="18" customHeight="1" x14ac:dyDescent="0.25">
      <c r="A2" s="218" t="s">
        <v>93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20"/>
    </row>
    <row r="3" spans="1:24" ht="15.75" customHeight="1" x14ac:dyDescent="0.25">
      <c r="A3" s="218" t="s">
        <v>240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20"/>
    </row>
    <row r="4" spans="1:24" ht="8.25" customHeight="1" thickBot="1" x14ac:dyDescent="0.3">
      <c r="A4" s="221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3"/>
    </row>
    <row r="5" spans="1:24" ht="20.25" customHeight="1" thickBot="1" x14ac:dyDescent="0.3">
      <c r="A5" s="144" t="s">
        <v>36</v>
      </c>
      <c r="B5" s="224" t="s">
        <v>251</v>
      </c>
      <c r="C5" s="225"/>
      <c r="D5" s="226"/>
      <c r="E5" s="135"/>
      <c r="F5" s="227" t="s">
        <v>230</v>
      </c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9"/>
    </row>
    <row r="6" spans="1:24" ht="20.100000000000001" customHeight="1" x14ac:dyDescent="0.25">
      <c r="A6" s="145" t="s">
        <v>220</v>
      </c>
      <c r="B6" s="194" t="s">
        <v>221</v>
      </c>
      <c r="C6" s="195"/>
      <c r="D6" s="196"/>
      <c r="E6" s="136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3"/>
    </row>
    <row r="7" spans="1:24" ht="20.100000000000001" customHeight="1" x14ac:dyDescent="0.25">
      <c r="A7" s="145" t="s">
        <v>223</v>
      </c>
      <c r="B7" s="197" t="s">
        <v>250</v>
      </c>
      <c r="C7" s="198"/>
      <c r="D7" s="199"/>
      <c r="E7" s="136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5"/>
    </row>
    <row r="8" spans="1:24" ht="20.100000000000001" customHeight="1" x14ac:dyDescent="0.25">
      <c r="A8" s="186"/>
      <c r="B8" s="187"/>
      <c r="C8" s="187"/>
      <c r="D8" s="188"/>
      <c r="E8" s="136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5"/>
    </row>
    <row r="9" spans="1:24" ht="20.100000000000001" customHeight="1" x14ac:dyDescent="0.25">
      <c r="A9" s="189"/>
      <c r="B9" s="190"/>
      <c r="C9" s="190"/>
      <c r="D9" s="191"/>
      <c r="E9" s="136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3"/>
    </row>
    <row r="10" spans="1:24" ht="30.75" customHeight="1" x14ac:dyDescent="0.25">
      <c r="A10" s="210" t="s">
        <v>233</v>
      </c>
      <c r="B10" s="211"/>
      <c r="C10" s="211"/>
      <c r="D10" s="209"/>
      <c r="E10" s="208" t="s">
        <v>78</v>
      </c>
      <c r="F10" s="208"/>
      <c r="G10" s="208"/>
      <c r="H10" s="208"/>
      <c r="I10" s="208" t="s">
        <v>79</v>
      </c>
      <c r="J10" s="208"/>
      <c r="K10" s="207" t="s">
        <v>234</v>
      </c>
      <c r="L10" s="208" t="s">
        <v>90</v>
      </c>
      <c r="M10" s="208"/>
      <c r="N10" s="208"/>
      <c r="O10" s="208"/>
      <c r="P10" s="208"/>
      <c r="Q10" s="209" t="s">
        <v>232</v>
      </c>
      <c r="R10" s="208"/>
      <c r="S10" s="208"/>
      <c r="T10" s="208"/>
      <c r="U10" s="208" t="s">
        <v>231</v>
      </c>
      <c r="V10" s="208"/>
      <c r="W10" s="208" t="s">
        <v>91</v>
      </c>
      <c r="X10" s="214"/>
    </row>
    <row r="11" spans="1:24" ht="39" customHeight="1" x14ac:dyDescent="0.25">
      <c r="A11" s="150" t="s">
        <v>224</v>
      </c>
      <c r="B11" s="133" t="s">
        <v>97</v>
      </c>
      <c r="C11" s="133" t="s">
        <v>143</v>
      </c>
      <c r="D11" s="133" t="s">
        <v>144</v>
      </c>
      <c r="E11" s="208" t="s">
        <v>82</v>
      </c>
      <c r="F11" s="208"/>
      <c r="G11" s="208" t="s">
        <v>56</v>
      </c>
      <c r="H11" s="208"/>
      <c r="I11" s="133" t="s">
        <v>83</v>
      </c>
      <c r="J11" s="133" t="s">
        <v>38</v>
      </c>
      <c r="K11" s="208"/>
      <c r="L11" s="139" t="s">
        <v>225</v>
      </c>
      <c r="M11" s="139" t="s">
        <v>226</v>
      </c>
      <c r="N11" s="139" t="s">
        <v>88</v>
      </c>
      <c r="O11" s="139" t="s">
        <v>89</v>
      </c>
      <c r="P11" s="139" t="s">
        <v>99</v>
      </c>
      <c r="Q11" s="208" t="s">
        <v>55</v>
      </c>
      <c r="R11" s="208"/>
      <c r="S11" s="208" t="s">
        <v>56</v>
      </c>
      <c r="T11" s="208"/>
      <c r="U11" s="133" t="s">
        <v>83</v>
      </c>
      <c r="V11" s="133" t="s">
        <v>38</v>
      </c>
      <c r="W11" s="133" t="s">
        <v>86</v>
      </c>
      <c r="X11" s="146" t="s">
        <v>87</v>
      </c>
    </row>
    <row r="12" spans="1:24" ht="142.5" x14ac:dyDescent="0.25">
      <c r="A12" s="158" t="s">
        <v>189</v>
      </c>
      <c r="B12" s="159" t="s">
        <v>241</v>
      </c>
      <c r="C12" s="159" t="s">
        <v>243</v>
      </c>
      <c r="D12" s="159" t="s">
        <v>242</v>
      </c>
      <c r="E12" s="68">
        <f t="shared" ref="E12:E20" si="0">IFERROR(VLOOKUP(F12,$D$25:$E$29,2,FALSE)," ")</f>
        <v>1</v>
      </c>
      <c r="F12" s="138" t="s">
        <v>46</v>
      </c>
      <c r="G12" s="138">
        <f t="shared" ref="G12:G20" si="1">IFERROR(VLOOKUP(H12,$D$32:$E$36,2,FALSE)," ")</f>
        <v>15</v>
      </c>
      <c r="H12" s="138" t="s">
        <v>43</v>
      </c>
      <c r="I12" s="138">
        <f>IFERROR(E12*G12,0)</f>
        <v>15</v>
      </c>
      <c r="J12" s="68" t="str">
        <f t="shared" ref="J12:J20" si="2">IFERROR(VLOOKUP(CONCATENATE(E12,G12)*1,$Z$30:$AA$54,2,0),"Por Evaluar")</f>
        <v>Moderado</v>
      </c>
      <c r="K12" s="68" t="s">
        <v>237</v>
      </c>
      <c r="L12" s="166" t="s">
        <v>248</v>
      </c>
      <c r="M12" s="167" t="s">
        <v>249</v>
      </c>
      <c r="N12" s="168" t="s">
        <v>245</v>
      </c>
      <c r="O12" s="169" t="s">
        <v>247</v>
      </c>
      <c r="P12" s="170" t="s">
        <v>246</v>
      </c>
      <c r="Q12" s="68">
        <f t="shared" ref="Q12:Q20" si="3">IFERROR(VLOOKUP(R12,$D$25:$E$29,2,FALSE)," ")</f>
        <v>1</v>
      </c>
      <c r="R12" s="137" t="s">
        <v>46</v>
      </c>
      <c r="S12" s="137">
        <f t="shared" ref="S12:S20" si="4">IFERROR(VLOOKUP(T12,$D$32:$E$36,2,FALSE)," ")</f>
        <v>15</v>
      </c>
      <c r="T12" s="137" t="s">
        <v>43</v>
      </c>
      <c r="U12" s="137">
        <f>IFERROR(Q12*S12,0)</f>
        <v>15</v>
      </c>
      <c r="V12" s="68" t="str">
        <f>IFERROR(VLOOKUP(CONCATENATE(Q12,S12)*1,$Z$30:$AA$54,2,0),"Por Evaluar")</f>
        <v>Moderado</v>
      </c>
      <c r="W12" s="170"/>
      <c r="X12" s="179" t="s">
        <v>244</v>
      </c>
    </row>
    <row r="13" spans="1:24" ht="99.95" customHeight="1" x14ac:dyDescent="0.25">
      <c r="A13" s="160"/>
      <c r="B13" s="161"/>
      <c r="C13" s="161"/>
      <c r="D13" s="161"/>
      <c r="E13" s="68" t="str">
        <f t="shared" si="0"/>
        <v xml:space="preserve"> </v>
      </c>
      <c r="F13" s="138"/>
      <c r="G13" s="138" t="str">
        <f t="shared" si="1"/>
        <v xml:space="preserve"> </v>
      </c>
      <c r="H13" s="138"/>
      <c r="I13" s="138">
        <f t="shared" ref="I13:I20" si="5">IFERROR(E13*G13,0)</f>
        <v>0</v>
      </c>
      <c r="J13" s="68" t="str">
        <f t="shared" si="2"/>
        <v>Por Evaluar</v>
      </c>
      <c r="K13" s="68"/>
      <c r="L13" s="166"/>
      <c r="M13" s="167"/>
      <c r="N13" s="168"/>
      <c r="O13" s="169"/>
      <c r="P13" s="171"/>
      <c r="Q13" s="68" t="str">
        <f t="shared" si="3"/>
        <v xml:space="preserve"> </v>
      </c>
      <c r="R13" s="137"/>
      <c r="S13" s="137" t="str">
        <f t="shared" si="4"/>
        <v xml:space="preserve"> </v>
      </c>
      <c r="T13" s="137"/>
      <c r="U13" s="137">
        <f t="shared" ref="U13:U20" si="6">IFERROR(Q13*S13,0)</f>
        <v>0</v>
      </c>
      <c r="V13" s="68" t="str">
        <f t="shared" ref="V13:V20" si="7">IFERROR(VLOOKUP(CONCATENATE(Q13,S13)*1,$Z$30:$AA$54,2,0),"Por Evaluar")</f>
        <v>Por Evaluar</v>
      </c>
      <c r="W13" s="171"/>
      <c r="X13" s="179"/>
    </row>
    <row r="14" spans="1:24" ht="99.95" customHeight="1" x14ac:dyDescent="0.25">
      <c r="A14" s="160"/>
      <c r="B14" s="161"/>
      <c r="C14" s="161"/>
      <c r="D14" s="161"/>
      <c r="E14" s="68" t="str">
        <f t="shared" si="0"/>
        <v xml:space="preserve"> </v>
      </c>
      <c r="F14" s="138"/>
      <c r="G14" s="138" t="str">
        <f t="shared" si="1"/>
        <v xml:space="preserve"> </v>
      </c>
      <c r="H14" s="138"/>
      <c r="I14" s="138">
        <f t="shared" si="5"/>
        <v>0</v>
      </c>
      <c r="J14" s="68" t="str">
        <f t="shared" si="2"/>
        <v>Por Evaluar</v>
      </c>
      <c r="K14" s="68"/>
      <c r="L14" s="166"/>
      <c r="M14" s="167"/>
      <c r="N14" s="168"/>
      <c r="O14" s="169"/>
      <c r="P14" s="171"/>
      <c r="Q14" s="68" t="str">
        <f t="shared" si="3"/>
        <v xml:space="preserve"> </v>
      </c>
      <c r="R14" s="137"/>
      <c r="S14" s="137" t="str">
        <f t="shared" si="4"/>
        <v xml:space="preserve"> </v>
      </c>
      <c r="T14" s="137"/>
      <c r="U14" s="137">
        <f t="shared" si="6"/>
        <v>0</v>
      </c>
      <c r="V14" s="68" t="str">
        <f t="shared" si="7"/>
        <v>Por Evaluar</v>
      </c>
      <c r="W14" s="171"/>
      <c r="X14" s="179"/>
    </row>
    <row r="15" spans="1:24" ht="99.95" customHeight="1" x14ac:dyDescent="0.25">
      <c r="A15" s="160"/>
      <c r="B15" s="161"/>
      <c r="C15" s="161"/>
      <c r="D15" s="161"/>
      <c r="E15" s="68" t="str">
        <f t="shared" si="0"/>
        <v xml:space="preserve"> </v>
      </c>
      <c r="F15" s="138"/>
      <c r="G15" s="138" t="str">
        <f t="shared" si="1"/>
        <v xml:space="preserve"> </v>
      </c>
      <c r="H15" s="138"/>
      <c r="I15" s="138">
        <f t="shared" si="5"/>
        <v>0</v>
      </c>
      <c r="J15" s="68" t="str">
        <f t="shared" si="2"/>
        <v>Por Evaluar</v>
      </c>
      <c r="K15" s="68"/>
      <c r="L15" s="166"/>
      <c r="M15" s="167"/>
      <c r="N15" s="168"/>
      <c r="O15" s="169"/>
      <c r="P15" s="171"/>
      <c r="Q15" s="68" t="str">
        <f t="shared" si="3"/>
        <v xml:space="preserve"> </v>
      </c>
      <c r="R15" s="137"/>
      <c r="S15" s="137" t="str">
        <f t="shared" si="4"/>
        <v xml:space="preserve"> </v>
      </c>
      <c r="T15" s="137"/>
      <c r="U15" s="137">
        <f t="shared" si="6"/>
        <v>0</v>
      </c>
      <c r="V15" s="68" t="str">
        <f t="shared" si="7"/>
        <v>Por Evaluar</v>
      </c>
      <c r="W15" s="171"/>
      <c r="X15" s="179"/>
    </row>
    <row r="16" spans="1:24" ht="99.95" customHeight="1" x14ac:dyDescent="0.25">
      <c r="A16" s="160"/>
      <c r="B16" s="161"/>
      <c r="C16" s="161"/>
      <c r="D16" s="161"/>
      <c r="E16" s="68" t="str">
        <f t="shared" si="0"/>
        <v xml:space="preserve"> </v>
      </c>
      <c r="F16" s="138"/>
      <c r="G16" s="138" t="str">
        <f t="shared" si="1"/>
        <v xml:space="preserve"> </v>
      </c>
      <c r="H16" s="138"/>
      <c r="I16" s="138">
        <f t="shared" si="5"/>
        <v>0</v>
      </c>
      <c r="J16" s="68" t="str">
        <f t="shared" si="2"/>
        <v>Por Evaluar</v>
      </c>
      <c r="K16" s="68"/>
      <c r="L16" s="166"/>
      <c r="M16" s="167"/>
      <c r="N16" s="168"/>
      <c r="O16" s="169"/>
      <c r="P16" s="171"/>
      <c r="Q16" s="68" t="str">
        <f t="shared" si="3"/>
        <v xml:space="preserve"> </v>
      </c>
      <c r="R16" s="137"/>
      <c r="S16" s="137" t="str">
        <f t="shared" si="4"/>
        <v xml:space="preserve"> </v>
      </c>
      <c r="T16" s="137"/>
      <c r="U16" s="137">
        <f t="shared" si="6"/>
        <v>0</v>
      </c>
      <c r="V16" s="68" t="str">
        <f t="shared" si="7"/>
        <v>Por Evaluar</v>
      </c>
      <c r="W16" s="171"/>
      <c r="X16" s="179"/>
    </row>
    <row r="17" spans="1:27" ht="99.95" customHeight="1" x14ac:dyDescent="0.25">
      <c r="A17" s="160"/>
      <c r="B17" s="161"/>
      <c r="C17" s="161"/>
      <c r="D17" s="161"/>
      <c r="E17" s="68" t="str">
        <f t="shared" si="0"/>
        <v xml:space="preserve"> </v>
      </c>
      <c r="F17" s="138"/>
      <c r="G17" s="138" t="str">
        <f t="shared" si="1"/>
        <v xml:space="preserve"> </v>
      </c>
      <c r="H17" s="138"/>
      <c r="I17" s="138">
        <f t="shared" si="5"/>
        <v>0</v>
      </c>
      <c r="J17" s="68" t="str">
        <f t="shared" si="2"/>
        <v>Por Evaluar</v>
      </c>
      <c r="K17" s="68"/>
      <c r="L17" s="172"/>
      <c r="M17" s="173"/>
      <c r="N17" s="168"/>
      <c r="O17" s="169"/>
      <c r="P17" s="171"/>
      <c r="Q17" s="68" t="str">
        <f t="shared" si="3"/>
        <v xml:space="preserve"> </v>
      </c>
      <c r="R17" s="137"/>
      <c r="S17" s="137" t="str">
        <f t="shared" si="4"/>
        <v xml:space="preserve"> </v>
      </c>
      <c r="T17" s="137"/>
      <c r="U17" s="137">
        <f t="shared" si="6"/>
        <v>0</v>
      </c>
      <c r="V17" s="68" t="str">
        <f t="shared" si="7"/>
        <v>Por Evaluar</v>
      </c>
      <c r="W17" s="171"/>
      <c r="X17" s="179"/>
    </row>
    <row r="18" spans="1:27" s="83" customFormat="1" ht="96.75" customHeight="1" x14ac:dyDescent="0.25">
      <c r="A18" s="162"/>
      <c r="B18" s="163"/>
      <c r="C18" s="163"/>
      <c r="D18" s="163"/>
      <c r="E18" s="68" t="str">
        <f t="shared" si="0"/>
        <v xml:space="preserve"> </v>
      </c>
      <c r="F18" s="138"/>
      <c r="G18" s="138" t="str">
        <f t="shared" si="1"/>
        <v xml:space="preserve"> </v>
      </c>
      <c r="H18" s="138"/>
      <c r="I18" s="138">
        <f t="shared" si="5"/>
        <v>0</v>
      </c>
      <c r="J18" s="68" t="str">
        <f t="shared" si="2"/>
        <v>Por Evaluar</v>
      </c>
      <c r="K18" s="68"/>
      <c r="L18" s="174"/>
      <c r="M18" s="175"/>
      <c r="N18" s="168"/>
      <c r="O18" s="175"/>
      <c r="P18" s="175"/>
      <c r="Q18" s="68" t="str">
        <f t="shared" si="3"/>
        <v xml:space="preserve"> </v>
      </c>
      <c r="R18" s="137"/>
      <c r="S18" s="137" t="str">
        <f t="shared" si="4"/>
        <v xml:space="preserve"> </v>
      </c>
      <c r="T18" s="137"/>
      <c r="U18" s="137">
        <f t="shared" si="6"/>
        <v>0</v>
      </c>
      <c r="V18" s="68" t="str">
        <f t="shared" si="7"/>
        <v>Por Evaluar</v>
      </c>
      <c r="W18" s="175"/>
      <c r="X18" s="180"/>
      <c r="Z18" s="130"/>
      <c r="AA18" s="130"/>
    </row>
    <row r="19" spans="1:27" s="83" customFormat="1" ht="99.95" customHeight="1" x14ac:dyDescent="0.25">
      <c r="A19" s="162"/>
      <c r="B19" s="163"/>
      <c r="C19" s="163"/>
      <c r="D19" s="163"/>
      <c r="E19" s="68" t="str">
        <f t="shared" si="0"/>
        <v xml:space="preserve"> </v>
      </c>
      <c r="F19" s="138"/>
      <c r="G19" s="138" t="str">
        <f t="shared" si="1"/>
        <v xml:space="preserve"> </v>
      </c>
      <c r="H19" s="138"/>
      <c r="I19" s="138">
        <f t="shared" si="5"/>
        <v>0</v>
      </c>
      <c r="J19" s="68" t="str">
        <f t="shared" si="2"/>
        <v>Por Evaluar</v>
      </c>
      <c r="K19" s="68"/>
      <c r="L19" s="174"/>
      <c r="M19" s="175"/>
      <c r="N19" s="168"/>
      <c r="O19" s="175"/>
      <c r="P19" s="175"/>
      <c r="Q19" s="68" t="str">
        <f t="shared" si="3"/>
        <v xml:space="preserve"> </v>
      </c>
      <c r="R19" s="137"/>
      <c r="S19" s="137" t="str">
        <f t="shared" si="4"/>
        <v xml:space="preserve"> </v>
      </c>
      <c r="T19" s="137"/>
      <c r="U19" s="137">
        <f t="shared" si="6"/>
        <v>0</v>
      </c>
      <c r="V19" s="68" t="str">
        <f t="shared" si="7"/>
        <v>Por Evaluar</v>
      </c>
      <c r="W19" s="175"/>
      <c r="X19" s="180"/>
      <c r="Z19" s="130"/>
      <c r="AA19" s="130"/>
    </row>
    <row r="20" spans="1:27" s="83" customFormat="1" ht="99.95" customHeight="1" thickBot="1" x14ac:dyDescent="0.3">
      <c r="A20" s="164"/>
      <c r="B20" s="165"/>
      <c r="C20" s="165"/>
      <c r="D20" s="165"/>
      <c r="E20" s="147" t="str">
        <f t="shared" si="0"/>
        <v xml:space="preserve"> </v>
      </c>
      <c r="F20" s="138"/>
      <c r="G20" s="148" t="str">
        <f t="shared" si="1"/>
        <v xml:space="preserve"> </v>
      </c>
      <c r="H20" s="148"/>
      <c r="I20" s="148">
        <f t="shared" si="5"/>
        <v>0</v>
      </c>
      <c r="J20" s="147" t="str">
        <f t="shared" si="2"/>
        <v>Por Evaluar</v>
      </c>
      <c r="K20" s="68"/>
      <c r="L20" s="176"/>
      <c r="M20" s="177"/>
      <c r="N20" s="178"/>
      <c r="O20" s="177"/>
      <c r="P20" s="177"/>
      <c r="Q20" s="147" t="str">
        <f t="shared" si="3"/>
        <v xml:space="preserve"> </v>
      </c>
      <c r="R20" s="149"/>
      <c r="S20" s="149" t="str">
        <f t="shared" si="4"/>
        <v xml:space="preserve"> </v>
      </c>
      <c r="T20" s="149"/>
      <c r="U20" s="149">
        <f t="shared" si="6"/>
        <v>0</v>
      </c>
      <c r="V20" s="147" t="str">
        <f t="shared" si="7"/>
        <v>Por Evaluar</v>
      </c>
      <c r="W20" s="177"/>
      <c r="X20" s="181"/>
      <c r="Z20" s="130"/>
      <c r="AA20" s="130"/>
    </row>
    <row r="21" spans="1:27" s="83" customFormat="1" ht="99.95" hidden="1" customHeight="1" x14ac:dyDescent="0.25">
      <c r="A21" s="140"/>
      <c r="B21" s="141"/>
      <c r="C21" s="79"/>
      <c r="D21" s="79"/>
      <c r="E21" s="68"/>
      <c r="F21" s="68" t="str">
        <f>IFERROR(VLOOKUP(E21,$C$25:$F$29,2,FALSE),"Sin Clasificar")</f>
        <v>Sin Clasificar</v>
      </c>
      <c r="G21" s="69"/>
      <c r="H21" s="68" t="str">
        <f>IFERROR(VLOOKUP(G21,$C$32:$F$36,2,FALSE),"Sin Clasificar")</f>
        <v>Sin Clasificar</v>
      </c>
      <c r="I21" s="68">
        <f>+E21*G21</f>
        <v>0</v>
      </c>
      <c r="J21" s="68" t="b">
        <f>IF(OR(AND(E21=5,G21=30),AND(E21=5,G21=50),AND(E21=4,G21=50)),"INACEPTABLE",IF(OR(AND(E21=5,G21=15),AND(E21=4,G21=30),AND(E21=3,G21=30),AND(E21=3,G21=50),AND(E21=2,G21=50)),"IMPORTANTE",IF(OR(AND(E21=1,G21=15),AND(I21&gt;=30,I21&lt;=60)),"MODERADO")))</f>
        <v>0</v>
      </c>
      <c r="K21" s="68"/>
      <c r="L21" s="68"/>
      <c r="M21" s="68"/>
      <c r="N21" s="68"/>
      <c r="O21" s="68"/>
      <c r="P21" s="68"/>
      <c r="Q21" s="68"/>
      <c r="R21" s="68" t="str">
        <f t="shared" ref="R21" si="8">IFERROR(VLOOKUP(Q21,$C$25:$F$29,2,FALSE),"Sin Clasificar")</f>
        <v>Sin Clasificar</v>
      </c>
      <c r="S21" s="68"/>
      <c r="T21" s="68" t="str">
        <f t="shared" ref="T21" si="9">IFERROR(VLOOKUP(S21,$C$32:$F$34,2,FALSE),"Sin Clasificar")</f>
        <v>Sin Clasificar</v>
      </c>
      <c r="U21" s="68">
        <f>+Q21*S21</f>
        <v>0</v>
      </c>
      <c r="V21" s="68" t="b">
        <f>IF(OR(AND(Q21=5,S21=30),AND(Q21=5,S21=50),AND(Q21=4,S21=50)),"INACEPTABLE",IF(OR(AND(Q21=5,S21=15),AND(Q21=4,S21=30),AND(Q21=3,S21=30),AND(Q21=3,S21=50),AND(Q21=2,S21=50)),"IMPORTANTE",IF(OR(AND(Q21=4,S21=5),AND(Q21=1,S21=15),AND(U21&gt;=25,U21&lt;=60)),"MODERADO",IF(OR(AND(Q21=3,S21=5),AND(Q21=2,S21=10),AND(Q21=1,S21=10),AND(Q21=2,S21=5)),"TOLERABLE",IF(OR(AND(Q21=1,S21=5)),"ACEPTABLE")))))</f>
        <v>0</v>
      </c>
      <c r="W21" s="142"/>
      <c r="X21" s="143"/>
      <c r="Z21" s="130"/>
      <c r="AA21" s="130"/>
    </row>
    <row r="22" spans="1:27" s="84" customFormat="1" ht="12.75" customHeight="1" x14ac:dyDescent="0.25">
      <c r="C22" s="85"/>
      <c r="D22" s="85"/>
      <c r="F22" s="86"/>
      <c r="G22" s="86"/>
      <c r="H22" s="86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Z22" s="129"/>
      <c r="AA22" s="129"/>
    </row>
    <row r="23" spans="1:27" s="84" customFormat="1" ht="14.25" customHeight="1" x14ac:dyDescent="0.25">
      <c r="A23" s="62"/>
      <c r="B23" s="62"/>
      <c r="C23" s="204" t="s">
        <v>96</v>
      </c>
      <c r="D23" s="205"/>
      <c r="E23" s="62"/>
      <c r="F23" s="62"/>
      <c r="G23" s="62"/>
      <c r="H23" s="62"/>
      <c r="I23" s="212" t="s">
        <v>84</v>
      </c>
      <c r="J23" s="212"/>
      <c r="K23" s="212"/>
      <c r="L23" s="91"/>
      <c r="M23" s="91"/>
      <c r="N23" s="91"/>
      <c r="O23" s="91"/>
      <c r="P23" s="91"/>
      <c r="Q23" s="86"/>
      <c r="R23" s="86"/>
      <c r="S23" s="86"/>
      <c r="T23" s="86"/>
      <c r="U23" s="86"/>
      <c r="V23" s="86"/>
      <c r="W23" s="86"/>
      <c r="X23" s="87"/>
      <c r="Z23" s="129"/>
      <c r="AA23" s="129"/>
    </row>
    <row r="24" spans="1:27" s="84" customFormat="1" x14ac:dyDescent="0.25">
      <c r="A24" s="100"/>
      <c r="B24" s="100"/>
      <c r="C24" s="202" t="s">
        <v>55</v>
      </c>
      <c r="D24" s="202"/>
      <c r="E24" s="62"/>
      <c r="F24" s="62"/>
      <c r="G24" s="62"/>
      <c r="H24" s="62"/>
      <c r="I24" s="94"/>
      <c r="J24" s="213" t="s">
        <v>57</v>
      </c>
      <c r="K24" s="213"/>
      <c r="L24" s="95"/>
      <c r="M24" s="95"/>
      <c r="N24" s="95"/>
      <c r="O24" s="95"/>
      <c r="P24" s="95"/>
      <c r="Q24" s="86"/>
      <c r="R24" s="86"/>
      <c r="S24" s="86"/>
      <c r="T24" s="86"/>
      <c r="U24" s="86"/>
      <c r="V24" s="86"/>
      <c r="W24" s="86"/>
      <c r="X24" s="87"/>
      <c r="Z24" s="129"/>
      <c r="AA24" s="129"/>
    </row>
    <row r="25" spans="1:27" s="84" customFormat="1" ht="12.75" customHeight="1" x14ac:dyDescent="0.25">
      <c r="A25" s="100">
        <v>1</v>
      </c>
      <c r="B25" s="100"/>
      <c r="C25" s="101">
        <v>1</v>
      </c>
      <c r="D25" s="101" t="s">
        <v>46</v>
      </c>
      <c r="E25" s="134">
        <f>C25</f>
        <v>1</v>
      </c>
      <c r="F25" s="62"/>
      <c r="G25" s="62"/>
      <c r="H25" s="62"/>
      <c r="I25" s="96"/>
      <c r="J25" s="213" t="s">
        <v>58</v>
      </c>
      <c r="K25" s="213"/>
      <c r="L25" s="95"/>
      <c r="M25" s="95"/>
      <c r="N25" s="95"/>
      <c r="O25" s="95"/>
      <c r="P25" s="95"/>
      <c r="Q25" s="86"/>
      <c r="R25" s="86"/>
      <c r="S25" s="86"/>
      <c r="T25" s="86"/>
      <c r="U25" s="86"/>
      <c r="V25" s="86"/>
      <c r="W25" s="86"/>
      <c r="X25" s="86"/>
      <c r="Z25" s="129"/>
      <c r="AA25" s="129"/>
    </row>
    <row r="26" spans="1:27" ht="12.75" customHeight="1" x14ac:dyDescent="0.25">
      <c r="A26" s="100">
        <v>2</v>
      </c>
      <c r="B26" s="100"/>
      <c r="C26" s="101">
        <v>2</v>
      </c>
      <c r="D26" s="101" t="s">
        <v>47</v>
      </c>
      <c r="E26" s="134">
        <f>C26</f>
        <v>2</v>
      </c>
      <c r="I26" s="97"/>
      <c r="J26" s="213" t="s">
        <v>59</v>
      </c>
      <c r="K26" s="213"/>
      <c r="L26" s="95"/>
      <c r="M26" s="95"/>
      <c r="N26" s="95"/>
      <c r="O26" s="95"/>
      <c r="P26" s="95"/>
      <c r="Q26" s="62"/>
      <c r="R26" s="62"/>
      <c r="S26" s="62"/>
      <c r="T26" s="62"/>
      <c r="U26" s="62"/>
      <c r="V26" s="62"/>
      <c r="W26" s="62"/>
    </row>
    <row r="27" spans="1:27" x14ac:dyDescent="0.25">
      <c r="A27" s="100">
        <v>3</v>
      </c>
      <c r="B27" s="100"/>
      <c r="C27" s="101">
        <v>3</v>
      </c>
      <c r="D27" s="101" t="s">
        <v>238</v>
      </c>
      <c r="E27" s="134">
        <f>C27</f>
        <v>3</v>
      </c>
      <c r="I27" s="157"/>
      <c r="J27" s="206" t="s">
        <v>60</v>
      </c>
      <c r="K27" s="206"/>
      <c r="L27" s="95"/>
      <c r="M27" s="95"/>
      <c r="N27" s="95"/>
      <c r="O27" s="95"/>
      <c r="P27" s="95"/>
      <c r="Z27" s="129" t="s">
        <v>227</v>
      </c>
    </row>
    <row r="28" spans="1:27" x14ac:dyDescent="0.25">
      <c r="A28" s="100">
        <v>4</v>
      </c>
      <c r="B28" s="100"/>
      <c r="C28" s="101">
        <v>4</v>
      </c>
      <c r="D28" s="101" t="s">
        <v>50</v>
      </c>
      <c r="E28" s="134">
        <f>C28</f>
        <v>4</v>
      </c>
      <c r="I28" s="157"/>
      <c r="J28" s="206" t="s">
        <v>61</v>
      </c>
      <c r="K28" s="206"/>
      <c r="L28" s="95"/>
      <c r="M28" s="95"/>
      <c r="N28" s="95"/>
      <c r="O28" s="95"/>
      <c r="P28" s="95"/>
      <c r="Z28" s="129" t="s">
        <v>228</v>
      </c>
    </row>
    <row r="29" spans="1:27" ht="21.75" customHeight="1" x14ac:dyDescent="0.25">
      <c r="A29" s="100">
        <v>5</v>
      </c>
      <c r="B29" s="100"/>
      <c r="C29" s="101">
        <v>5</v>
      </c>
      <c r="D29" s="101" t="s">
        <v>239</v>
      </c>
      <c r="E29" s="134">
        <f>C29</f>
        <v>5</v>
      </c>
      <c r="Z29" s="129" t="s">
        <v>229</v>
      </c>
    </row>
    <row r="30" spans="1:27" ht="20.100000000000001" customHeight="1" x14ac:dyDescent="0.25">
      <c r="A30" s="100"/>
      <c r="B30" s="100"/>
      <c r="C30" s="103"/>
      <c r="D30" s="100"/>
      <c r="E30" s="134"/>
      <c r="I30" s="203" t="s">
        <v>37</v>
      </c>
      <c r="J30" s="203"/>
      <c r="K30" s="203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Z30" s="131">
        <v>55</v>
      </c>
      <c r="AA30" s="129" t="s">
        <v>15</v>
      </c>
    </row>
    <row r="31" spans="1:27" ht="20.100000000000001" customHeight="1" x14ac:dyDescent="0.25">
      <c r="A31" s="100"/>
      <c r="B31" s="100"/>
      <c r="E31" s="134"/>
      <c r="I31" s="200" t="s">
        <v>44</v>
      </c>
      <c r="J31" s="200"/>
      <c r="K31" s="200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Z31" s="131">
        <v>45</v>
      </c>
      <c r="AA31" s="129" t="s">
        <v>15</v>
      </c>
    </row>
    <row r="32" spans="1:27" ht="20.100000000000001" customHeight="1" x14ac:dyDescent="0.25">
      <c r="A32" s="100"/>
      <c r="B32" s="100"/>
      <c r="C32" s="153"/>
      <c r="D32" s="154" t="s">
        <v>45</v>
      </c>
      <c r="E32" s="134"/>
      <c r="I32" s="200" t="s">
        <v>48</v>
      </c>
      <c r="J32" s="200"/>
      <c r="K32" s="200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Z32" s="131">
        <v>510</v>
      </c>
      <c r="AA32" s="129" t="s">
        <v>15</v>
      </c>
    </row>
    <row r="33" spans="1:27" ht="20.100000000000001" customHeight="1" x14ac:dyDescent="0.25">
      <c r="A33" s="100"/>
      <c r="B33" s="100"/>
      <c r="C33" s="201" t="s">
        <v>56</v>
      </c>
      <c r="D33" s="201"/>
      <c r="E33" s="134"/>
      <c r="I33" s="200" t="s">
        <v>41</v>
      </c>
      <c r="J33" s="200"/>
      <c r="K33" s="200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Z33" s="131">
        <v>410</v>
      </c>
      <c r="AA33" s="129" t="s">
        <v>15</v>
      </c>
    </row>
    <row r="34" spans="1:27" ht="20.100000000000001" customHeight="1" x14ac:dyDescent="0.25">
      <c r="A34" s="100"/>
      <c r="B34" s="100"/>
      <c r="C34" s="104">
        <v>15</v>
      </c>
      <c r="D34" s="101" t="s">
        <v>43</v>
      </c>
      <c r="E34" s="134">
        <f t="shared" ref="E34:E36" si="10">C34</f>
        <v>15</v>
      </c>
      <c r="I34" s="200" t="s">
        <v>40</v>
      </c>
      <c r="J34" s="200"/>
      <c r="K34" s="200"/>
      <c r="L34" s="62"/>
      <c r="M34" s="62"/>
      <c r="N34" s="62"/>
      <c r="O34" s="62"/>
      <c r="P34" s="62"/>
      <c r="V34" s="62"/>
      <c r="W34" s="62"/>
      <c r="Z34" s="131">
        <v>310</v>
      </c>
      <c r="AA34" s="129" t="s">
        <v>15</v>
      </c>
    </row>
    <row r="35" spans="1:27" ht="20.100000000000001" customHeight="1" x14ac:dyDescent="0.25">
      <c r="C35" s="104">
        <v>30</v>
      </c>
      <c r="D35" s="101" t="s">
        <v>49</v>
      </c>
      <c r="E35" s="134">
        <f t="shared" si="10"/>
        <v>30</v>
      </c>
      <c r="I35" s="200" t="s">
        <v>42</v>
      </c>
      <c r="J35" s="200"/>
      <c r="K35" s="200"/>
      <c r="L35" s="62"/>
      <c r="M35" s="62"/>
      <c r="N35" s="62"/>
      <c r="O35" s="62"/>
      <c r="P35" s="62"/>
      <c r="V35" s="62"/>
      <c r="W35" s="62"/>
      <c r="Z35" s="131">
        <v>415</v>
      </c>
      <c r="AA35" s="129" t="s">
        <v>15</v>
      </c>
    </row>
    <row r="36" spans="1:27" ht="20.100000000000001" customHeight="1" x14ac:dyDescent="0.25">
      <c r="C36" s="104">
        <v>50</v>
      </c>
      <c r="D36" s="101" t="s">
        <v>51</v>
      </c>
      <c r="E36" s="134">
        <f t="shared" si="10"/>
        <v>50</v>
      </c>
      <c r="I36" s="200" t="s">
        <v>39</v>
      </c>
      <c r="J36" s="200"/>
      <c r="K36" s="200"/>
      <c r="L36" s="62"/>
      <c r="M36" s="62"/>
      <c r="N36" s="62"/>
      <c r="O36" s="62"/>
      <c r="P36" s="62"/>
      <c r="V36" s="62"/>
      <c r="W36" s="62"/>
      <c r="Z36" s="131">
        <v>315</v>
      </c>
      <c r="AA36" s="129" t="s">
        <v>15</v>
      </c>
    </row>
    <row r="37" spans="1:27" ht="20.100000000000001" customHeight="1" x14ac:dyDescent="0.25">
      <c r="I37" s="200" t="s">
        <v>52</v>
      </c>
      <c r="J37" s="200"/>
      <c r="K37" s="200"/>
      <c r="L37" s="62"/>
      <c r="M37" s="62"/>
      <c r="N37" s="62"/>
      <c r="O37" s="62"/>
      <c r="P37" s="62"/>
      <c r="V37" s="62"/>
      <c r="W37" s="62"/>
      <c r="Z37" s="131">
        <v>215</v>
      </c>
      <c r="AA37" s="129" t="s">
        <v>15</v>
      </c>
    </row>
    <row r="38" spans="1:27" ht="20.100000000000001" customHeight="1" x14ac:dyDescent="0.25">
      <c r="C38" s="151"/>
      <c r="I38" s="155"/>
      <c r="J38" s="156"/>
      <c r="K38" s="156"/>
      <c r="L38" s="62"/>
      <c r="M38" s="62"/>
      <c r="N38" s="62"/>
      <c r="O38" s="62"/>
      <c r="P38" s="62"/>
      <c r="V38" s="62"/>
      <c r="W38" s="62"/>
      <c r="Z38" s="131">
        <v>115</v>
      </c>
      <c r="AA38" s="129" t="s">
        <v>15</v>
      </c>
    </row>
    <row r="39" spans="1:27" ht="20.100000000000001" customHeight="1" x14ac:dyDescent="0.25">
      <c r="C39" s="152" t="s">
        <v>69</v>
      </c>
      <c r="I39" s="155"/>
      <c r="J39" s="156"/>
      <c r="K39" s="156"/>
      <c r="L39" s="62"/>
      <c r="M39" s="62"/>
      <c r="N39" s="62"/>
      <c r="O39" s="62"/>
      <c r="P39" s="62"/>
      <c r="V39" s="62"/>
      <c r="W39" s="62"/>
      <c r="Z39" s="131">
        <v>230</v>
      </c>
      <c r="AA39" s="129" t="s">
        <v>15</v>
      </c>
    </row>
    <row r="40" spans="1:27" ht="13.5" x14ac:dyDescent="0.25">
      <c r="C40" s="152" t="s">
        <v>68</v>
      </c>
      <c r="I40" s="155"/>
      <c r="J40" s="156"/>
      <c r="K40" s="156"/>
      <c r="L40" s="62"/>
      <c r="M40" s="62"/>
      <c r="N40" s="62"/>
      <c r="O40" s="62"/>
      <c r="P40" s="62"/>
      <c r="V40" s="62"/>
      <c r="W40" s="62"/>
      <c r="Z40" s="131">
        <v>130</v>
      </c>
      <c r="AA40" s="129" t="s">
        <v>15</v>
      </c>
    </row>
    <row r="41" spans="1:27" ht="13.5" x14ac:dyDescent="0.25">
      <c r="C41" s="152" t="s">
        <v>15</v>
      </c>
      <c r="I41" s="155"/>
      <c r="J41" s="156"/>
      <c r="K41" s="156"/>
      <c r="L41" s="62"/>
      <c r="M41" s="62"/>
      <c r="N41" s="62"/>
      <c r="O41" s="62"/>
      <c r="P41" s="62"/>
      <c r="V41" s="62"/>
      <c r="W41" s="62"/>
      <c r="Z41" s="131">
        <v>150</v>
      </c>
      <c r="AA41" s="129" t="s">
        <v>15</v>
      </c>
    </row>
    <row r="42" spans="1:27" x14ac:dyDescent="0.25">
      <c r="C42" s="152" t="s">
        <v>70</v>
      </c>
      <c r="I42" s="155"/>
      <c r="J42" s="156"/>
      <c r="K42" s="156"/>
      <c r="L42" s="62"/>
      <c r="M42" s="62"/>
      <c r="N42" s="62"/>
      <c r="O42" s="62"/>
      <c r="P42" s="62"/>
      <c r="V42" s="62"/>
      <c r="W42" s="62"/>
      <c r="Z42" s="130">
        <v>515</v>
      </c>
      <c r="AA42" s="129" t="s">
        <v>68</v>
      </c>
    </row>
    <row r="43" spans="1:27" x14ac:dyDescent="0.25">
      <c r="C43" s="152" t="s">
        <v>72</v>
      </c>
      <c r="L43" s="62"/>
      <c r="M43" s="62"/>
      <c r="N43" s="62"/>
      <c r="O43" s="62"/>
      <c r="P43" s="62"/>
      <c r="V43" s="62"/>
      <c r="W43" s="62"/>
      <c r="Z43" s="130">
        <v>430</v>
      </c>
      <c r="AA43" s="129" t="s">
        <v>68</v>
      </c>
    </row>
    <row r="44" spans="1:27" x14ac:dyDescent="0.25">
      <c r="C44" s="151"/>
      <c r="L44" s="62"/>
      <c r="M44" s="62"/>
      <c r="N44" s="62"/>
      <c r="O44" s="62"/>
      <c r="P44" s="62"/>
      <c r="V44" s="62"/>
      <c r="W44" s="62"/>
      <c r="Z44" s="130">
        <v>330</v>
      </c>
      <c r="AA44" s="129" t="s">
        <v>68</v>
      </c>
    </row>
    <row r="45" spans="1:27" x14ac:dyDescent="0.25">
      <c r="C45" s="151"/>
      <c r="L45" s="62"/>
      <c r="M45" s="62"/>
      <c r="N45" s="62"/>
      <c r="O45" s="62"/>
      <c r="P45" s="62"/>
      <c r="V45" s="62"/>
      <c r="W45" s="62"/>
      <c r="Z45" s="130">
        <v>350</v>
      </c>
      <c r="AA45" s="129" t="s">
        <v>68</v>
      </c>
    </row>
    <row r="46" spans="1:27" x14ac:dyDescent="0.25">
      <c r="L46" s="62"/>
      <c r="M46" s="62"/>
      <c r="N46" s="62"/>
      <c r="O46" s="62"/>
      <c r="P46" s="62"/>
      <c r="V46" s="62"/>
      <c r="W46" s="62"/>
      <c r="Z46" s="130">
        <v>250</v>
      </c>
      <c r="AA46" s="129" t="s">
        <v>68</v>
      </c>
    </row>
    <row r="47" spans="1:27" x14ac:dyDescent="0.25">
      <c r="L47" s="62"/>
      <c r="M47" s="62"/>
      <c r="N47" s="62"/>
      <c r="O47" s="62"/>
      <c r="P47" s="62"/>
      <c r="Z47" s="130">
        <v>530</v>
      </c>
      <c r="AA47" s="129" t="s">
        <v>69</v>
      </c>
    </row>
    <row r="48" spans="1:27" x14ac:dyDescent="0.25">
      <c r="L48" s="62"/>
      <c r="M48" s="62"/>
      <c r="N48" s="62"/>
      <c r="O48" s="62"/>
      <c r="P48" s="62"/>
      <c r="Z48" s="130">
        <v>550</v>
      </c>
      <c r="AA48" s="129" t="s">
        <v>69</v>
      </c>
    </row>
    <row r="49" spans="12:27" x14ac:dyDescent="0.25">
      <c r="L49" s="62"/>
      <c r="M49" s="62"/>
      <c r="N49" s="62"/>
      <c r="O49" s="62"/>
      <c r="P49" s="62"/>
      <c r="Z49" s="130">
        <v>540</v>
      </c>
      <c r="AA49" s="129" t="s">
        <v>69</v>
      </c>
    </row>
    <row r="50" spans="12:27" x14ac:dyDescent="0.25">
      <c r="L50" s="62"/>
      <c r="M50" s="62"/>
      <c r="N50" s="62"/>
      <c r="O50" s="62"/>
      <c r="P50" s="62"/>
      <c r="Z50" s="130">
        <v>35</v>
      </c>
      <c r="AA50" s="129" t="s">
        <v>70</v>
      </c>
    </row>
    <row r="51" spans="12:27" x14ac:dyDescent="0.25">
      <c r="L51" s="62"/>
      <c r="M51" s="62"/>
      <c r="N51" s="62"/>
      <c r="O51" s="62"/>
      <c r="P51" s="62"/>
      <c r="Z51" s="130">
        <v>25</v>
      </c>
      <c r="AA51" s="129" t="s">
        <v>70</v>
      </c>
    </row>
    <row r="52" spans="12:27" x14ac:dyDescent="0.25">
      <c r="L52" s="62"/>
      <c r="M52" s="62"/>
      <c r="N52" s="62"/>
      <c r="O52" s="62"/>
      <c r="P52" s="62"/>
      <c r="Z52" s="130">
        <v>210</v>
      </c>
      <c r="AA52" s="129" t="s">
        <v>70</v>
      </c>
    </row>
    <row r="53" spans="12:27" x14ac:dyDescent="0.25">
      <c r="L53" s="62"/>
      <c r="M53" s="62"/>
      <c r="N53" s="62"/>
      <c r="O53" s="62"/>
      <c r="P53" s="62"/>
      <c r="Z53" s="130">
        <v>110</v>
      </c>
      <c r="AA53" s="129" t="s">
        <v>70</v>
      </c>
    </row>
    <row r="54" spans="12:27" x14ac:dyDescent="0.25">
      <c r="L54" s="62"/>
      <c r="M54" s="62"/>
      <c r="N54" s="62"/>
      <c r="O54" s="62"/>
      <c r="P54" s="62"/>
      <c r="Z54" s="130">
        <v>15</v>
      </c>
      <c r="AA54" s="129" t="s">
        <v>72</v>
      </c>
    </row>
    <row r="59" spans="12:27" ht="15" x14ac:dyDescent="0.25">
      <c r="Z59" s="132" t="s">
        <v>198</v>
      </c>
      <c r="AA59" s="132" t="s">
        <v>201</v>
      </c>
    </row>
    <row r="60" spans="12:27" ht="15" x14ac:dyDescent="0.25">
      <c r="Z60" s="132" t="s">
        <v>180</v>
      </c>
      <c r="AA60" s="132" t="s">
        <v>202</v>
      </c>
    </row>
    <row r="61" spans="12:27" ht="15" x14ac:dyDescent="0.25">
      <c r="Z61" s="132" t="s">
        <v>181</v>
      </c>
      <c r="AA61" s="132" t="s">
        <v>203</v>
      </c>
    </row>
    <row r="62" spans="12:27" ht="15" x14ac:dyDescent="0.25">
      <c r="Z62" s="132" t="s">
        <v>182</v>
      </c>
      <c r="AA62" s="132" t="s">
        <v>204</v>
      </c>
    </row>
    <row r="63" spans="12:27" ht="15" x14ac:dyDescent="0.25">
      <c r="Z63" s="132" t="s">
        <v>183</v>
      </c>
      <c r="AA63" s="132" t="s">
        <v>205</v>
      </c>
    </row>
    <row r="64" spans="12:27" ht="15" x14ac:dyDescent="0.25">
      <c r="Z64" s="132" t="s">
        <v>184</v>
      </c>
      <c r="AA64" s="132" t="s">
        <v>206</v>
      </c>
    </row>
    <row r="65" spans="26:27" ht="15" x14ac:dyDescent="0.25">
      <c r="Z65" s="132" t="s">
        <v>185</v>
      </c>
      <c r="AA65" s="132" t="s">
        <v>207</v>
      </c>
    </row>
    <row r="66" spans="26:27" ht="15" x14ac:dyDescent="0.25">
      <c r="Z66" s="132" t="s">
        <v>186</v>
      </c>
      <c r="AA66" s="132" t="s">
        <v>208</v>
      </c>
    </row>
    <row r="67" spans="26:27" ht="15" x14ac:dyDescent="0.25">
      <c r="Z67" s="132" t="s">
        <v>199</v>
      </c>
      <c r="AA67" s="132" t="s">
        <v>209</v>
      </c>
    </row>
    <row r="68" spans="26:27" ht="15" x14ac:dyDescent="0.25">
      <c r="Z68" s="132" t="s">
        <v>200</v>
      </c>
      <c r="AA68" s="132" t="s">
        <v>210</v>
      </c>
    </row>
    <row r="69" spans="26:27" ht="15" x14ac:dyDescent="0.25">
      <c r="Z69" s="132" t="s">
        <v>187</v>
      </c>
      <c r="AA69" s="132" t="s">
        <v>211</v>
      </c>
    </row>
    <row r="70" spans="26:27" ht="15" x14ac:dyDescent="0.25">
      <c r="Z70" s="132" t="s">
        <v>188</v>
      </c>
      <c r="AA70" s="132" t="s">
        <v>212</v>
      </c>
    </row>
    <row r="71" spans="26:27" ht="15" x14ac:dyDescent="0.25">
      <c r="Z71" s="132" t="s">
        <v>189</v>
      </c>
      <c r="AA71" s="132" t="s">
        <v>213</v>
      </c>
    </row>
    <row r="72" spans="26:27" ht="15" x14ac:dyDescent="0.25">
      <c r="Z72" s="132" t="s">
        <v>190</v>
      </c>
      <c r="AA72" s="132" t="s">
        <v>214</v>
      </c>
    </row>
    <row r="73" spans="26:27" ht="15" x14ac:dyDescent="0.25">
      <c r="Z73" s="132" t="s">
        <v>191</v>
      </c>
      <c r="AA73" s="132" t="s">
        <v>215</v>
      </c>
    </row>
    <row r="74" spans="26:27" ht="15" x14ac:dyDescent="0.25">
      <c r="Z74" s="132" t="s">
        <v>192</v>
      </c>
      <c r="AA74" s="132"/>
    </row>
    <row r="75" spans="26:27" ht="15" x14ac:dyDescent="0.25">
      <c r="Z75" s="132" t="s">
        <v>193</v>
      </c>
      <c r="AA75" s="132"/>
    </row>
    <row r="76" spans="26:27" ht="15" x14ac:dyDescent="0.25">
      <c r="Z76" s="132" t="s">
        <v>194</v>
      </c>
      <c r="AA76" s="132"/>
    </row>
    <row r="77" spans="26:27" ht="15" x14ac:dyDescent="0.25">
      <c r="Z77" s="132" t="s">
        <v>195</v>
      </c>
      <c r="AA77" s="132"/>
    </row>
    <row r="78" spans="26:27" ht="15" x14ac:dyDescent="0.25">
      <c r="Z78" s="132" t="s">
        <v>196</v>
      </c>
      <c r="AA78" s="132"/>
    </row>
    <row r="79" spans="26:27" ht="15" x14ac:dyDescent="0.25">
      <c r="Z79" s="132" t="s">
        <v>197</v>
      </c>
      <c r="AA79" s="132"/>
    </row>
    <row r="83" spans="1:30" s="129" customFormat="1" x14ac:dyDescent="0.25">
      <c r="A83" s="62"/>
      <c r="B83" s="62"/>
      <c r="C83" s="83"/>
      <c r="D83" s="83"/>
      <c r="E83" s="62"/>
      <c r="F83" s="62"/>
      <c r="G83" s="62"/>
      <c r="H83" s="62"/>
      <c r="I83" s="62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62"/>
      <c r="Y83" s="62"/>
      <c r="Z83" s="129" t="s">
        <v>221</v>
      </c>
      <c r="AB83" s="62"/>
      <c r="AC83" s="62"/>
      <c r="AD83" s="62"/>
    </row>
    <row r="84" spans="1:30" s="129" customFormat="1" x14ac:dyDescent="0.25">
      <c r="A84" s="62"/>
      <c r="B84" s="62"/>
      <c r="C84" s="83"/>
      <c r="D84" s="83"/>
      <c r="E84" s="62"/>
      <c r="F84" s="62"/>
      <c r="G84" s="62"/>
      <c r="H84" s="62"/>
      <c r="I84" s="62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62"/>
      <c r="Y84" s="62"/>
      <c r="Z84" s="129" t="s">
        <v>222</v>
      </c>
      <c r="AB84" s="62"/>
      <c r="AC84" s="62"/>
      <c r="AD84" s="62"/>
    </row>
    <row r="87" spans="1:30" ht="25.5" x14ac:dyDescent="0.25">
      <c r="Z87" s="129" t="s">
        <v>235</v>
      </c>
    </row>
    <row r="88" spans="1:30" ht="38.25" x14ac:dyDescent="0.25">
      <c r="Z88" s="129" t="s">
        <v>236</v>
      </c>
    </row>
    <row r="89" spans="1:30" ht="25.5" x14ac:dyDescent="0.25">
      <c r="Z89" s="129" t="s">
        <v>237</v>
      </c>
    </row>
    <row r="91" spans="1:30" ht="25.5" x14ac:dyDescent="0.25">
      <c r="Z91" s="129" t="s">
        <v>44</v>
      </c>
    </row>
    <row r="92" spans="1:30" ht="38.25" x14ac:dyDescent="0.25">
      <c r="Z92" s="129" t="s">
        <v>48</v>
      </c>
    </row>
    <row r="93" spans="1:30" ht="38.25" x14ac:dyDescent="0.25">
      <c r="Z93" s="129" t="s">
        <v>41</v>
      </c>
    </row>
    <row r="94" spans="1:30" ht="38.25" x14ac:dyDescent="0.25">
      <c r="Z94" s="129" t="s">
        <v>40</v>
      </c>
    </row>
    <row r="95" spans="1:30" ht="25.5" x14ac:dyDescent="0.25">
      <c r="Z95" s="129" t="s">
        <v>42</v>
      </c>
    </row>
    <row r="96" spans="1:30" ht="51" x14ac:dyDescent="0.25">
      <c r="Z96" s="129" t="s">
        <v>39</v>
      </c>
    </row>
    <row r="97" spans="26:26" ht="25.5" x14ac:dyDescent="0.25">
      <c r="Z97" s="129" t="s">
        <v>52</v>
      </c>
    </row>
  </sheetData>
  <sheetProtection algorithmName="SHA-512" hashValue="gLGWUZteN/+DrkR9UJPtAlREdSvFXH+ZVy7tRPyf7uzfhr7E/wJjfytsFmx0fD5tZfCoiSxnFNByWRyxP5V0cA==" saltValue="SbHlSpIBjKw6KqQpsfXHBw==" spinCount="100000" sheet="1" objects="1" scenarios="1" formatRows="0" autoFilter="0"/>
  <protectedRanges>
    <protectedRange sqref="B12:B20" name="Rango1_1"/>
    <protectedRange sqref="B5:D7 A8 F6:X9" name="Rango2"/>
    <protectedRange sqref="T12:T21 R12:R21 A12:A20 H12:H21 W12:X21 C12:D21 A21:B21 K12:P21 F12:F21" name="Rango1"/>
    <protectedRange sqref="S21" name="Rango3"/>
  </protectedRanges>
  <mergeCells count="42">
    <mergeCell ref="A1:X1"/>
    <mergeCell ref="A2:X2"/>
    <mergeCell ref="A3:X3"/>
    <mergeCell ref="A4:X4"/>
    <mergeCell ref="B5:D5"/>
    <mergeCell ref="F5:X5"/>
    <mergeCell ref="U10:V10"/>
    <mergeCell ref="W10:X10"/>
    <mergeCell ref="E11:F11"/>
    <mergeCell ref="G11:H11"/>
    <mergeCell ref="Q11:R11"/>
    <mergeCell ref="S11:T11"/>
    <mergeCell ref="E10:H10"/>
    <mergeCell ref="I10:J10"/>
    <mergeCell ref="C23:D23"/>
    <mergeCell ref="J28:K28"/>
    <mergeCell ref="K10:K11"/>
    <mergeCell ref="L10:P10"/>
    <mergeCell ref="Q10:T10"/>
    <mergeCell ref="A10:D10"/>
    <mergeCell ref="I23:K23"/>
    <mergeCell ref="J24:K24"/>
    <mergeCell ref="J25:K25"/>
    <mergeCell ref="J26:K26"/>
    <mergeCell ref="J27:K27"/>
    <mergeCell ref="I35:K35"/>
    <mergeCell ref="C33:D33"/>
    <mergeCell ref="I36:K36"/>
    <mergeCell ref="I37:K37"/>
    <mergeCell ref="C24:D24"/>
    <mergeCell ref="I30:K30"/>
    <mergeCell ref="I31:K31"/>
    <mergeCell ref="I32:K32"/>
    <mergeCell ref="I33:K33"/>
    <mergeCell ref="I34:K34"/>
    <mergeCell ref="F6:X6"/>
    <mergeCell ref="F7:X7"/>
    <mergeCell ref="A8:D9"/>
    <mergeCell ref="F8:X8"/>
    <mergeCell ref="F9:X9"/>
    <mergeCell ref="B6:D6"/>
    <mergeCell ref="B7:D7"/>
  </mergeCells>
  <conditionalFormatting sqref="J12:J20">
    <cfRule type="cellIs" dxfId="34" priority="30" operator="equal">
      <formula>"Por Evaluar"</formula>
    </cfRule>
    <cfRule type="cellIs" priority="68" stopIfTrue="1" operator="equal">
      <formula>"ZONA RIESGO ALTA"</formula>
    </cfRule>
    <cfRule type="cellIs" priority="69" stopIfTrue="1" operator="equal">
      <formula>"ZONA RIESGO EXTREMA"</formula>
    </cfRule>
    <cfRule type="cellIs" priority="70" stopIfTrue="1" operator="equal">
      <formula>"ZONA RIESGO BAJA"</formula>
    </cfRule>
    <cfRule type="cellIs" priority="71" stopIfTrue="1" operator="equal">
      <formula>"ZONA RIESGO MODERADA"</formula>
    </cfRule>
    <cfRule type="cellIs" priority="72" stopIfTrue="1" operator="equal">
      <formula>"ZONA RIESGO MODERADA"</formula>
    </cfRule>
    <cfRule type="cellIs" priority="73" stopIfTrue="1" operator="equal">
      <formula>"ZONA RIESGO ALTA"</formula>
    </cfRule>
  </conditionalFormatting>
  <conditionalFormatting sqref="I12:I21">
    <cfRule type="cellIs" priority="74" stopIfTrue="1" operator="equal">
      <formula>"INACEPTABLE"</formula>
    </cfRule>
    <cfRule type="cellIs" priority="75" stopIfTrue="1" operator="equal">
      <formula>"IMPORTANTE"</formula>
    </cfRule>
    <cfRule type="cellIs" priority="76" stopIfTrue="1" operator="equal">
      <formula>"MODERADO"</formula>
    </cfRule>
    <cfRule type="cellIs" priority="77" stopIfTrue="1" operator="equal">
      <formula>"TOLERABLE"</formula>
    </cfRule>
    <cfRule type="cellIs" priority="78" stopIfTrue="1" operator="equal">
      <formula>"ZONA RIESGO ALTA"</formula>
    </cfRule>
    <cfRule type="cellIs" priority="79" stopIfTrue="1" operator="equal">
      <formula>"ZONA EXTREMA"</formula>
    </cfRule>
    <cfRule type="cellIs" priority="80" stopIfTrue="1" operator="equal">
      <formula>"ZONA RIESGO BAJA"</formula>
    </cfRule>
    <cfRule type="cellIs" priority="81" stopIfTrue="1" operator="equal">
      <formula>"ZONA RIESGO MODERADA"</formula>
    </cfRule>
    <cfRule type="cellIs" priority="82" stopIfTrue="1" operator="equal">
      <formula>"ZONA RIESGO MODERADA"</formula>
    </cfRule>
    <cfRule type="cellIs" priority="83" stopIfTrue="1" operator="equal">
      <formula>"ZONA RIESGO ALTA"</formula>
    </cfRule>
  </conditionalFormatting>
  <conditionalFormatting sqref="N18:P20 W12:W20 O12:P17 V21:W21">
    <cfRule type="cellIs" priority="52" stopIfTrue="1" operator="equal">
      <formula>"ZONA RIESGO ALTA"</formula>
    </cfRule>
    <cfRule type="cellIs" priority="53" stopIfTrue="1" operator="equal">
      <formula>"ZONA RIESGO EXTREMA"</formula>
    </cfRule>
    <cfRule type="cellIs" priority="54" stopIfTrue="1" operator="equal">
      <formula>"ZONA RIESGO BAJA"</formula>
    </cfRule>
    <cfRule type="cellIs" priority="55" stopIfTrue="1" operator="equal">
      <formula>"ZONA RIESGO MODERADA"</formula>
    </cfRule>
    <cfRule type="cellIs" priority="56" stopIfTrue="1" operator="equal">
      <formula>"ZONA RIESGO MODERADA"</formula>
    </cfRule>
    <cfRule type="cellIs" priority="57" stopIfTrue="1" operator="equal">
      <formula>"ZONA RIESGO ALTA"</formula>
    </cfRule>
  </conditionalFormatting>
  <conditionalFormatting sqref="U21">
    <cfRule type="cellIs" priority="58" stopIfTrue="1" operator="equal">
      <formula>"INACEPTABLE"</formula>
    </cfRule>
    <cfRule type="cellIs" priority="59" stopIfTrue="1" operator="equal">
      <formula>"IMPORTANTE"</formula>
    </cfRule>
    <cfRule type="cellIs" priority="60" stopIfTrue="1" operator="equal">
      <formula>"MODERADO"</formula>
    </cfRule>
    <cfRule type="cellIs" priority="61" stopIfTrue="1" operator="equal">
      <formula>"TOLERABLE"</formula>
    </cfRule>
    <cfRule type="cellIs" priority="62" stopIfTrue="1" operator="equal">
      <formula>"ZONA RIESGO ALTA"</formula>
    </cfRule>
    <cfRule type="cellIs" priority="63" stopIfTrue="1" operator="equal">
      <formula>"ZONA EXTREMA"</formula>
    </cfRule>
    <cfRule type="cellIs" priority="64" stopIfTrue="1" operator="equal">
      <formula>"ZONA RIESGO BAJA"</formula>
    </cfRule>
    <cfRule type="cellIs" priority="65" stopIfTrue="1" operator="equal">
      <formula>"ZONA RIESGO MODERADA"</formula>
    </cfRule>
    <cfRule type="cellIs" priority="66" stopIfTrue="1" operator="equal">
      <formula>"ZONA RIESGO MODERADA"</formula>
    </cfRule>
    <cfRule type="cellIs" priority="67" stopIfTrue="1" operator="equal">
      <formula>"ZONA RIESGO ALTA"</formula>
    </cfRule>
  </conditionalFormatting>
  <conditionalFormatting sqref="J21">
    <cfRule type="cellIs" priority="46" stopIfTrue="1" operator="equal">
      <formula>"ZONA RIESGO ALTA"</formula>
    </cfRule>
    <cfRule type="cellIs" priority="47" stopIfTrue="1" operator="equal">
      <formula>"ZONA RIESGO EXTREMA"</formula>
    </cfRule>
    <cfRule type="cellIs" priority="48" stopIfTrue="1" operator="equal">
      <formula>"ZONA RIESGO BAJA"</formula>
    </cfRule>
    <cfRule type="cellIs" priority="49" stopIfTrue="1" operator="equal">
      <formula>"ZONA RIESGO MODERADA"</formula>
    </cfRule>
    <cfRule type="cellIs" priority="50" stopIfTrue="1" operator="equal">
      <formula>"ZONA RIESGO MODERADA"</formula>
    </cfRule>
    <cfRule type="cellIs" priority="51" stopIfTrue="1" operator="equal">
      <formula>"ZONA RIESGO ALTA"</formula>
    </cfRule>
  </conditionalFormatting>
  <conditionalFormatting sqref="N12 N15:N17">
    <cfRule type="cellIs" priority="40" stopIfTrue="1" operator="equal">
      <formula>"ZONA RIESGO ALTA"</formula>
    </cfRule>
    <cfRule type="cellIs" priority="41" stopIfTrue="1" operator="equal">
      <formula>"ZONA RIESGO EXTREMA"</formula>
    </cfRule>
    <cfRule type="cellIs" priority="42" stopIfTrue="1" operator="equal">
      <formula>"ZONA RIESGO BAJA"</formula>
    </cfRule>
    <cfRule type="cellIs" priority="43" stopIfTrue="1" operator="equal">
      <formula>"ZONA RIESGO MODERADA"</formula>
    </cfRule>
    <cfRule type="cellIs" priority="44" stopIfTrue="1" operator="equal">
      <formula>"ZONA RIESGO MODERADA"</formula>
    </cfRule>
    <cfRule type="cellIs" priority="45" stopIfTrue="1" operator="equal">
      <formula>"ZONA RIESGO ALTA"</formula>
    </cfRule>
  </conditionalFormatting>
  <conditionalFormatting sqref="F12:F21">
    <cfRule type="cellIs" dxfId="33" priority="39" stopIfTrue="1" operator="equal">
      <formula>"Sin Clasificar"</formula>
    </cfRule>
  </conditionalFormatting>
  <conditionalFormatting sqref="H12:H21">
    <cfRule type="cellIs" dxfId="32" priority="38" stopIfTrue="1" operator="equal">
      <formula>"Sin Clasificar"</formula>
    </cfRule>
  </conditionalFormatting>
  <conditionalFormatting sqref="T21 R21">
    <cfRule type="cellIs" dxfId="31" priority="37" stopIfTrue="1" operator="equal">
      <formula>"Sin Clasificar"</formula>
    </cfRule>
  </conditionalFormatting>
  <conditionalFormatting sqref="N13:N14">
    <cfRule type="cellIs" priority="31" stopIfTrue="1" operator="equal">
      <formula>"ZONA RIESGO ALTA"</formula>
    </cfRule>
    <cfRule type="cellIs" priority="32" stopIfTrue="1" operator="equal">
      <formula>"ZONA RIESGO EXTREMA"</formula>
    </cfRule>
    <cfRule type="cellIs" priority="33" stopIfTrue="1" operator="equal">
      <formula>"ZONA RIESGO BAJA"</formula>
    </cfRule>
    <cfRule type="cellIs" priority="34" stopIfTrue="1" operator="equal">
      <formula>"ZONA RIESGO MODERADA"</formula>
    </cfRule>
    <cfRule type="cellIs" priority="35" stopIfTrue="1" operator="equal">
      <formula>"ZONA RIESGO MODERADA"</formula>
    </cfRule>
    <cfRule type="cellIs" priority="36" stopIfTrue="1" operator="equal">
      <formula>"ZONA RIESGO ALTA"</formula>
    </cfRule>
  </conditionalFormatting>
  <conditionalFormatting sqref="R12:R20">
    <cfRule type="cellIs" dxfId="30" priority="29" stopIfTrue="1" operator="equal">
      <formula>"Sin Clasificar"</formula>
    </cfRule>
  </conditionalFormatting>
  <conditionalFormatting sqref="T12:T20">
    <cfRule type="cellIs" dxfId="29" priority="28" stopIfTrue="1" operator="equal">
      <formula>"Sin Clasificar"</formula>
    </cfRule>
  </conditionalFormatting>
  <conditionalFormatting sqref="U12:U20">
    <cfRule type="cellIs" priority="18" stopIfTrue="1" operator="equal">
      <formula>"INACEPTABLE"</formula>
    </cfRule>
    <cfRule type="cellIs" priority="19" stopIfTrue="1" operator="equal">
      <formula>"IMPORTANTE"</formula>
    </cfRule>
    <cfRule type="cellIs" priority="20" stopIfTrue="1" operator="equal">
      <formula>"MODERADO"</formula>
    </cfRule>
    <cfRule type="cellIs" priority="21" stopIfTrue="1" operator="equal">
      <formula>"TOLERABLE"</formula>
    </cfRule>
    <cfRule type="cellIs" priority="22" stopIfTrue="1" operator="equal">
      <formula>"ZONA RIESGO ALTA"</formula>
    </cfRule>
    <cfRule type="cellIs" priority="23" stopIfTrue="1" operator="equal">
      <formula>"ZONA EXTREMA"</formula>
    </cfRule>
    <cfRule type="cellIs" priority="24" stopIfTrue="1" operator="equal">
      <formula>"ZONA RIESGO BAJA"</formula>
    </cfRule>
    <cfRule type="cellIs" priority="25" stopIfTrue="1" operator="equal">
      <formula>"ZONA RIESGO MODERADA"</formula>
    </cfRule>
    <cfRule type="cellIs" priority="26" stopIfTrue="1" operator="equal">
      <formula>"ZONA RIESGO MODERADA"</formula>
    </cfRule>
    <cfRule type="cellIs" priority="27" stopIfTrue="1" operator="equal">
      <formula>"ZONA RIESGO ALTA"</formula>
    </cfRule>
  </conditionalFormatting>
  <conditionalFormatting sqref="J12:J20">
    <cfRule type="cellIs" dxfId="28" priority="13" operator="equal">
      <formula>$C$43</formula>
    </cfRule>
    <cfRule type="cellIs" dxfId="27" priority="14" operator="equal">
      <formula>$C$42</formula>
    </cfRule>
    <cfRule type="cellIs" dxfId="26" priority="15" operator="equal">
      <formula>$C$41</formula>
    </cfRule>
    <cfRule type="cellIs" dxfId="25" priority="16" operator="equal">
      <formula>$C$40</formula>
    </cfRule>
    <cfRule type="cellIs" dxfId="24" priority="17" operator="equal">
      <formula>$C$39</formula>
    </cfRule>
  </conditionalFormatting>
  <conditionalFormatting sqref="V12:V20">
    <cfRule type="cellIs" dxfId="23" priority="6" operator="equal">
      <formula>"Por Evaluar"</formula>
    </cfRule>
    <cfRule type="cellIs" priority="7" stopIfTrue="1" operator="equal">
      <formula>"ZONA RIESGO ALTA"</formula>
    </cfRule>
    <cfRule type="cellIs" priority="8" stopIfTrue="1" operator="equal">
      <formula>"ZONA RIESGO EXTREMA"</formula>
    </cfRule>
    <cfRule type="cellIs" priority="9" stopIfTrue="1" operator="equal">
      <formula>"ZONA RIESGO BAJA"</formula>
    </cfRule>
    <cfRule type="cellIs" priority="10" stopIfTrue="1" operator="equal">
      <formula>"ZONA RIESGO MODERADA"</formula>
    </cfRule>
    <cfRule type="cellIs" priority="11" stopIfTrue="1" operator="equal">
      <formula>"ZONA RIESGO MODERADA"</formula>
    </cfRule>
    <cfRule type="cellIs" priority="12" stopIfTrue="1" operator="equal">
      <formula>"ZONA RIESGO ALTA"</formula>
    </cfRule>
  </conditionalFormatting>
  <conditionalFormatting sqref="V12:V20">
    <cfRule type="cellIs" dxfId="22" priority="1" operator="equal">
      <formula>$C$43</formula>
    </cfRule>
    <cfRule type="cellIs" dxfId="21" priority="2" operator="equal">
      <formula>$C$42</formula>
    </cfRule>
    <cfRule type="cellIs" dxfId="20" priority="3" operator="equal">
      <formula>$C$41</formula>
    </cfRule>
    <cfRule type="cellIs" dxfId="19" priority="4" operator="equal">
      <formula>$C$40</formula>
    </cfRule>
    <cfRule type="cellIs" dxfId="18" priority="5" operator="equal">
      <formula>$C$39</formula>
    </cfRule>
  </conditionalFormatting>
  <dataValidations count="30">
    <dataValidation type="list" allowBlank="1" showInputMessage="1" showErrorMessage="1" promptTitle="Clasificar Impacto" prompt="15 - Moderado_x000a_30 - Mayor_x000a_50 - Catastrófico" sqref="H12:H20 T12:T20" xr:uid="{00000000-0002-0000-0000-000000000000}">
      <formula1>$D$34:$D$36</formula1>
    </dataValidation>
    <dataValidation type="list" allowBlank="1" showInputMessage="1" showErrorMessage="1" sqref="A12:A20" xr:uid="{00000000-0002-0000-0000-000001000000}">
      <formula1>$Z$59:$Z$79</formula1>
    </dataValidation>
    <dataValidation allowBlank="1" showInputMessage="1" showErrorMessage="1" prompt="Indique el proceso sobre el cual aplican el riesgo objeto de análisis" sqref="A11" xr:uid="{00000000-0002-0000-0000-000002000000}"/>
    <dataValidation type="list" allowBlank="1" showInputMessage="1" showErrorMessage="1" sqref="K21" xr:uid="{00000000-0002-0000-0000-000003000000}">
      <formula1>$I$31:$I$37</formula1>
    </dataValidation>
    <dataValidation type="list" allowBlank="1" showInputMessage="1" showErrorMessage="1" promptTitle="Clasificar Probabilidad" prompt="1 - Rara Vez_x000a_2 - Improbable_x000a_3 - Moderada_x000a_4 - Probable_x000a_5- Casi certeza" sqref="R12:R20" xr:uid="{00000000-0002-0000-0000-000004000000}">
      <formula1>$D$25:$D$29</formula1>
    </dataValidation>
    <dataValidation type="list" allowBlank="1" showInputMessage="1" showErrorMessage="1" sqref="B6:D6" xr:uid="{00000000-0002-0000-0000-000005000000}">
      <formula1>$Z$83:$Z$84</formula1>
    </dataValidation>
    <dataValidation type="list" allowBlank="1" showInputMessage="1" showErrorMessage="1" sqref="S21" xr:uid="{00000000-0002-0000-0000-000006000000}">
      <formula1>$C$34:$C$36</formula1>
      <formula2>0</formula2>
    </dataValidation>
    <dataValidation type="list" allowBlank="1" showDropDown="1" showInputMessage="1" showErrorMessage="1" sqref="H21" xr:uid="{00000000-0002-0000-0000-000007000000}">
      <formula1>$D$34:$D$36</formula1>
    </dataValidation>
    <dataValidation type="list" allowBlank="1" showInputMessage="1" showErrorMessage="1" sqref="E21 Q21" xr:uid="{00000000-0002-0000-0000-000008000000}">
      <formula1>$A$25:$A$29</formula1>
      <formula2>0</formula2>
    </dataValidation>
    <dataValidation type="list" allowBlank="1" showDropDown="1" showInputMessage="1" showErrorMessage="1" sqref="F21" xr:uid="{00000000-0002-0000-0000-000009000000}">
      <formula1>$D$25:$D$29</formula1>
    </dataValidation>
    <dataValidation allowBlank="1" showInputMessage="1" showErrorMessage="1" prompt="Objetivo del proceso al que se le identificarán los riesgos de corrupción" sqref="E5" xr:uid="{00000000-0002-0000-0000-00000A000000}"/>
    <dataValidation allowBlank="1" showInputMessage="1" showErrorMessage="1" prompt="Factores internos y externos por los cuales podría suceder dicha situación de riesgo. Agentes generadores del riesgo. Deben ser situaciones concretas y tangibles" sqref="C11" xr:uid="{00000000-0002-0000-0000-00000B000000}"/>
    <dataValidation allowBlank="1" showInputMessage="1" showErrorMessage="1" prompt="Determinar efectos o impactos ocasionados por la ocurrencia del riesgo que afecta los objetivos o procesos de la entidad (pérdida, daño, perjuicio, detrimento)." sqref="D11" xr:uid="{00000000-0002-0000-0000-00000C000000}"/>
    <dataValidation allowBlank="1" showInputMessage="1" showErrorMessage="1" prompt="SIN APLICAR CONTROLES: Veces que el riesgo se ha presentado en un tiempo determinado o que puede presentarse, el riesgo, las causas o los agentes generadores." sqref="E11:F11" xr:uid="{00000000-0002-0000-0000-00000D000000}"/>
    <dataValidation allowBlank="1" showInputMessage="1" showErrorMessage="1" prompt="SIN APLICAR CONTROLES: Calificación respecto a la materialización del riesgo de corrupción en la Rama Judicial. " sqref="G11:H11" xr:uid="{00000000-0002-0000-0000-00000E000000}"/>
    <dataValidation allowBlank="1" showInputMessage="1" showErrorMessage="1" prompt="Calificación automatica del riesgo: Se obtiene ubicando el riesgo en el cruce de las dos variables (probabilidad e impacto) en la matriz de calificación, evaluación y respuesta a riesgos" sqref="J11 V11" xr:uid="{00000000-0002-0000-0000-00000F000000}"/>
    <dataValidation allowBlank="1" showInputMessage="1" showErrorMessage="1" prompt="Medidas tomadas en el proceso para mitigar el riesgo a través de los controles establecidos." sqref="K10:K11" xr:uid="{00000000-0002-0000-0000-000010000000}"/>
    <dataValidation allowBlank="1" showInputMessage="1" showErrorMessage="1" prompt="Preventivos: Eliminan las causas del riesgo para prevenir su ocurrencia o materialización. Detectivos: Descubrir resultados no previstos y alertar sobre la presencia del riesgo.   Correctivos: Permiten modificar las acciones que determinaron su ocurrencia" sqref="L11" xr:uid="{00000000-0002-0000-0000-000011000000}"/>
    <dataValidation allowBlank="1" showInputMessage="1" showErrorMessage="1" prompt="POSTERIOR A LA APLICACION DE CONTROLES Veces que el riesgo se ha presentado o se presentaría el riesgo y su causas una vez aplicados los controles en un tiempo determinado" sqref="Q11:R11" xr:uid="{00000000-0002-0000-0000-000012000000}"/>
    <dataValidation allowBlank="1" showInputMessage="1" showErrorMessage="1" prompt="POSTERIOR A LA APLICACION DE CONTROLES: Calificación respecto a la materialización del riesgo de corrupción en la Rama Judicial, una vez aplicados los controles._x000a_" sqref="S11:T11" xr:uid="{00000000-0002-0000-0000-000013000000}"/>
    <dataValidation allowBlank="1" showInputMessage="1" showErrorMessage="1" prompt="Periodicidad de ejecución de los controles" sqref="N11" xr:uid="{00000000-0002-0000-0000-000014000000}"/>
    <dataValidation allowBlank="1" showInputMessage="1" showErrorMessage="1" prompt="Las acciones de tratamiento se agrupan en: * Disminuir la probabilidad: acciones encaminadas a gestionar las causas del riesgo._x000a_* Disminuir el impacto: acciones encaminadas a disminuir las consecuencias del riesgo." sqref="O11" xr:uid="{00000000-0002-0000-0000-000015000000}"/>
    <dataValidation allowBlank="1" showInputMessage="1" showErrorMessage="1" prompt="Registrar cómo se encuentra documentado el control. Soporte del control." sqref="P11" xr:uid="{00000000-0002-0000-0000-000016000000}"/>
    <dataValidation allowBlank="1" showInputMessage="1" showErrorMessage="1" prompt="Área responsable de la gestión del riesgo" sqref="X11" xr:uid="{00000000-0002-0000-0000-000017000000}"/>
    <dataValidation allowBlank="1" showInputMessage="1" showErrorMessage="1" prompt="Definir indicador para medir el control" sqref="W11" xr:uid="{00000000-0002-0000-0000-000018000000}"/>
    <dataValidation allowBlank="1" showInputMessage="1" showErrorMessage="1" prompt="Identificar el riesgo que representa la posibilidad de que por acción u omisión se use el poder para desviar la gestión de lo público hacia_x000a_un beneficio privado." sqref="B11" xr:uid="{00000000-0002-0000-0000-000019000000}"/>
    <dataValidation allowBlank="1" showInputMessage="1" showErrorMessage="1" prompt="Lo que se busca sobre el riesgo objeto de análisis, al momento de ejecutar el control." sqref="M11" xr:uid="{00000000-0002-0000-0000-00001A000000}"/>
    <dataValidation type="list" errorStyle="information" allowBlank="1" showInputMessage="1" showErrorMessage="1" prompt="Seleccionar una opción de la lista desplegable" sqref="K12:K20" xr:uid="{00000000-0002-0000-0000-00001B000000}">
      <formula1>$Z$87:$Z$89</formula1>
    </dataValidation>
    <dataValidation type="list" allowBlank="1" showInputMessage="1" showErrorMessage="1" promptTitle="Clasificar Probabilidad" prompt="1 - Rara Vez_x000a_2 - Improbable_x000a_3 - Posible_x000a_4 - Probable_x000a_5- Casi seguro" sqref="F12:F20" xr:uid="{00000000-0002-0000-0000-00001C000000}">
      <formula1>$D$25:$D$29</formula1>
    </dataValidation>
    <dataValidation type="list" allowBlank="1" showInputMessage="1" showErrorMessage="1" sqref="G21" xr:uid="{00000000-0002-0000-0000-00001D000000}">
      <formula1>$C$32:$C$36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56"/>
  <sheetViews>
    <sheetView showGridLines="0" workbookViewId="0">
      <selection activeCell="I28" sqref="I28"/>
    </sheetView>
  </sheetViews>
  <sheetFormatPr baseColWidth="10" defaultRowHeight="15" x14ac:dyDescent="0.25"/>
  <cols>
    <col min="1" max="1" width="11.42578125" customWidth="1"/>
    <col min="3" max="3" width="3.42578125" customWidth="1"/>
    <col min="9" max="9" width="10.7109375" customWidth="1"/>
    <col min="10" max="10" width="28" customWidth="1"/>
    <col min="11" max="11" width="25.7109375" customWidth="1"/>
    <col min="12" max="12" width="6.140625" customWidth="1"/>
  </cols>
  <sheetData>
    <row r="1" spans="1:12" ht="21" x14ac:dyDescent="0.25">
      <c r="A1" s="243" t="s">
        <v>73</v>
      </c>
      <c r="B1" s="243"/>
      <c r="C1" s="243"/>
      <c r="D1" s="243"/>
      <c r="E1" s="243"/>
      <c r="F1" s="243"/>
      <c r="G1" s="243"/>
      <c r="H1" s="243"/>
    </row>
    <row r="2" spans="1:12" ht="17.25" thickBot="1" x14ac:dyDescent="0.3">
      <c r="A2" s="9"/>
    </row>
    <row r="3" spans="1:12" x14ac:dyDescent="0.25">
      <c r="A3" s="244" t="s">
        <v>6</v>
      </c>
      <c r="B3" s="245" t="s">
        <v>67</v>
      </c>
      <c r="C3" s="245">
        <v>5</v>
      </c>
      <c r="D3" s="248" t="s">
        <v>68</v>
      </c>
      <c r="E3" s="10" t="s">
        <v>69</v>
      </c>
      <c r="F3" s="11" t="s">
        <v>69</v>
      </c>
      <c r="H3" s="252" t="s">
        <v>84</v>
      </c>
      <c r="I3" s="252"/>
      <c r="J3" s="252"/>
    </row>
    <row r="4" spans="1:12" ht="15.75" thickBot="1" x14ac:dyDescent="0.3">
      <c r="A4" s="244"/>
      <c r="B4" s="246"/>
      <c r="C4" s="246"/>
      <c r="D4" s="249"/>
      <c r="E4" s="13"/>
      <c r="F4" s="14"/>
      <c r="H4" s="33"/>
      <c r="I4" s="253" t="s">
        <v>57</v>
      </c>
      <c r="J4" s="253"/>
    </row>
    <row r="5" spans="1:12" x14ac:dyDescent="0.25">
      <c r="A5" s="244"/>
      <c r="B5" s="247" t="s">
        <v>19</v>
      </c>
      <c r="C5" s="247">
        <v>4</v>
      </c>
      <c r="D5" s="15" t="s">
        <v>15</v>
      </c>
      <c r="E5" s="248" t="s">
        <v>68</v>
      </c>
      <c r="F5" s="16" t="s">
        <v>69</v>
      </c>
      <c r="H5" s="39"/>
      <c r="I5" s="253" t="s">
        <v>58</v>
      </c>
      <c r="J5" s="253"/>
    </row>
    <row r="6" spans="1:12" ht="15.75" thickBot="1" x14ac:dyDescent="0.3">
      <c r="A6" s="244"/>
      <c r="B6" s="246"/>
      <c r="C6" s="246"/>
      <c r="D6" s="12"/>
      <c r="E6" s="249"/>
      <c r="F6" s="14"/>
      <c r="H6" s="34"/>
      <c r="I6" s="253" t="s">
        <v>59</v>
      </c>
      <c r="J6" s="253"/>
    </row>
    <row r="7" spans="1:12" x14ac:dyDescent="0.25">
      <c r="A7" s="244"/>
      <c r="B7" s="247" t="s">
        <v>34</v>
      </c>
      <c r="C7" s="247">
        <v>3</v>
      </c>
      <c r="D7" s="15" t="s">
        <v>15</v>
      </c>
      <c r="E7" s="248" t="s">
        <v>68</v>
      </c>
      <c r="F7" s="250" t="s">
        <v>68</v>
      </c>
    </row>
    <row r="8" spans="1:12" ht="15.75" thickBot="1" x14ac:dyDescent="0.3">
      <c r="A8" s="244"/>
      <c r="B8" s="246"/>
      <c r="C8" s="246"/>
      <c r="D8" s="12"/>
      <c r="E8" s="249"/>
      <c r="F8" s="251"/>
    </row>
    <row r="9" spans="1:12" x14ac:dyDescent="0.25">
      <c r="A9" s="244"/>
      <c r="B9" s="247" t="s">
        <v>18</v>
      </c>
      <c r="C9" s="247">
        <v>2</v>
      </c>
      <c r="D9" s="15" t="s">
        <v>15</v>
      </c>
      <c r="E9" s="15" t="s">
        <v>15</v>
      </c>
      <c r="F9" s="248" t="s">
        <v>68</v>
      </c>
    </row>
    <row r="10" spans="1:12" ht="15.75" thickBot="1" x14ac:dyDescent="0.3">
      <c r="A10" s="244"/>
      <c r="B10" s="246"/>
      <c r="C10" s="246"/>
      <c r="D10" s="12"/>
      <c r="E10" s="12"/>
      <c r="F10" s="249"/>
    </row>
    <row r="11" spans="1:12" x14ac:dyDescent="0.25">
      <c r="A11" s="244"/>
      <c r="B11" s="247" t="s">
        <v>71</v>
      </c>
      <c r="C11" s="247">
        <v>1</v>
      </c>
      <c r="D11" s="15" t="s">
        <v>15</v>
      </c>
      <c r="E11" s="15" t="s">
        <v>15</v>
      </c>
      <c r="F11" s="17" t="s">
        <v>15</v>
      </c>
    </row>
    <row r="12" spans="1:12" ht="15.75" thickBot="1" x14ac:dyDescent="0.3">
      <c r="A12" s="244"/>
      <c r="B12" s="246"/>
      <c r="C12" s="246"/>
      <c r="D12" s="18"/>
      <c r="E12" s="19"/>
      <c r="F12" s="20"/>
    </row>
    <row r="13" spans="1:12" ht="12" customHeight="1" x14ac:dyDescent="0.25">
      <c r="A13" s="21"/>
      <c r="B13" s="21"/>
      <c r="C13" s="21"/>
      <c r="D13" s="22">
        <v>15</v>
      </c>
      <c r="E13" s="22">
        <v>30</v>
      </c>
      <c r="F13" s="23">
        <v>50</v>
      </c>
    </row>
    <row r="14" spans="1:12" ht="15" customHeight="1" thickBot="1" x14ac:dyDescent="0.3">
      <c r="A14" s="21"/>
      <c r="B14" s="21"/>
      <c r="C14" s="21"/>
      <c r="D14" s="24" t="s">
        <v>15</v>
      </c>
      <c r="E14" s="24" t="s">
        <v>16</v>
      </c>
      <c r="F14" s="25" t="s">
        <v>20</v>
      </c>
    </row>
    <row r="15" spans="1:12" ht="15.75" x14ac:dyDescent="0.25">
      <c r="A15" s="21"/>
      <c r="B15" s="21"/>
      <c r="C15" s="21"/>
      <c r="D15" s="263" t="s">
        <v>7</v>
      </c>
      <c r="E15" s="263"/>
      <c r="F15" s="263"/>
    </row>
    <row r="16" spans="1:12" ht="19.5" customHeight="1" x14ac:dyDescent="0.25">
      <c r="A16" s="261" t="s">
        <v>21</v>
      </c>
      <c r="B16" s="261"/>
      <c r="C16" s="261"/>
      <c r="D16" s="261"/>
      <c r="E16" s="261"/>
      <c r="F16" s="261"/>
      <c r="G16" s="261"/>
      <c r="I16" s="259" t="s">
        <v>21</v>
      </c>
      <c r="J16" s="259"/>
      <c r="K16" s="259"/>
      <c r="L16" s="259"/>
    </row>
    <row r="17" spans="1:13" ht="15.75" thickBot="1" x14ac:dyDescent="0.3">
      <c r="A17" s="262" t="s">
        <v>138</v>
      </c>
      <c r="B17" s="262"/>
      <c r="C17" s="262"/>
      <c r="D17" s="262"/>
      <c r="E17" s="262"/>
      <c r="F17" s="262"/>
      <c r="G17" s="262"/>
      <c r="I17" s="260" t="s">
        <v>139</v>
      </c>
      <c r="J17" s="260"/>
      <c r="K17" s="260"/>
      <c r="L17" s="260"/>
    </row>
    <row r="18" spans="1:13" ht="41.25" customHeight="1" x14ac:dyDescent="0.25">
      <c r="A18" s="254" t="s">
        <v>106</v>
      </c>
      <c r="B18" s="256" t="s">
        <v>107</v>
      </c>
      <c r="C18" s="256"/>
      <c r="D18" s="256"/>
      <c r="E18" s="256"/>
      <c r="F18" s="256"/>
      <c r="G18" s="257"/>
      <c r="I18" s="42" t="s">
        <v>6</v>
      </c>
      <c r="J18" s="42" t="s">
        <v>28</v>
      </c>
      <c r="K18" s="42" t="s">
        <v>30</v>
      </c>
      <c r="L18" s="42" t="s">
        <v>33</v>
      </c>
    </row>
    <row r="19" spans="1:13" ht="38.25" customHeight="1" x14ac:dyDescent="0.25">
      <c r="A19" s="255"/>
      <c r="B19" s="258" t="s">
        <v>108</v>
      </c>
      <c r="C19" s="258"/>
      <c r="D19" s="258"/>
      <c r="E19" s="258"/>
      <c r="F19" s="46" t="s">
        <v>128</v>
      </c>
      <c r="G19" s="56" t="s">
        <v>129</v>
      </c>
      <c r="I19" s="44" t="s">
        <v>14</v>
      </c>
      <c r="J19" s="43" t="s">
        <v>100</v>
      </c>
      <c r="K19" s="43" t="s">
        <v>104</v>
      </c>
      <c r="L19" s="43">
        <v>1</v>
      </c>
    </row>
    <row r="20" spans="1:13" ht="31.5" customHeight="1" x14ac:dyDescent="0.25">
      <c r="A20" s="57">
        <v>1</v>
      </c>
      <c r="B20" s="230" t="s">
        <v>109</v>
      </c>
      <c r="C20" s="230"/>
      <c r="D20" s="230"/>
      <c r="E20" s="230"/>
      <c r="F20" s="45"/>
      <c r="G20" s="58"/>
      <c r="I20" s="44" t="s">
        <v>18</v>
      </c>
      <c r="J20" s="43" t="s">
        <v>101</v>
      </c>
      <c r="K20" s="43" t="s">
        <v>102</v>
      </c>
      <c r="L20" s="43">
        <v>2</v>
      </c>
    </row>
    <row r="21" spans="1:13" ht="31.5" customHeight="1" x14ac:dyDescent="0.25">
      <c r="A21" s="57">
        <v>2</v>
      </c>
      <c r="B21" s="230" t="s">
        <v>110</v>
      </c>
      <c r="C21" s="230"/>
      <c r="D21" s="230"/>
      <c r="E21" s="230"/>
      <c r="F21" s="45"/>
      <c r="G21" s="58"/>
      <c r="I21" s="44" t="s">
        <v>34</v>
      </c>
      <c r="J21" s="43" t="s">
        <v>27</v>
      </c>
      <c r="K21" s="43" t="s">
        <v>103</v>
      </c>
      <c r="L21" s="43">
        <v>3</v>
      </c>
    </row>
    <row r="22" spans="1:13" ht="31.5" customHeight="1" x14ac:dyDescent="0.25">
      <c r="A22" s="57">
        <v>3</v>
      </c>
      <c r="B22" s="230" t="s">
        <v>111</v>
      </c>
      <c r="C22" s="230"/>
      <c r="D22" s="230"/>
      <c r="E22" s="230"/>
      <c r="F22" s="45"/>
      <c r="G22" s="58"/>
      <c r="I22" s="44" t="s">
        <v>19</v>
      </c>
      <c r="J22" s="43" t="s">
        <v>105</v>
      </c>
      <c r="K22" s="43" t="s">
        <v>31</v>
      </c>
      <c r="L22" s="43">
        <v>4</v>
      </c>
    </row>
    <row r="23" spans="1:13" ht="36" customHeight="1" x14ac:dyDescent="0.25">
      <c r="A23" s="57">
        <v>4</v>
      </c>
      <c r="B23" s="230" t="s">
        <v>112</v>
      </c>
      <c r="C23" s="230"/>
      <c r="D23" s="230"/>
      <c r="E23" s="230"/>
      <c r="F23" s="45"/>
      <c r="G23" s="58"/>
      <c r="I23" s="44" t="s">
        <v>35</v>
      </c>
      <c r="J23" s="43" t="s">
        <v>29</v>
      </c>
      <c r="K23" s="43" t="s">
        <v>32</v>
      </c>
      <c r="L23" s="43">
        <v>5</v>
      </c>
    </row>
    <row r="24" spans="1:13" ht="31.5" customHeight="1" x14ac:dyDescent="0.25">
      <c r="A24" s="57">
        <v>5</v>
      </c>
      <c r="B24" s="230" t="s">
        <v>113</v>
      </c>
      <c r="C24" s="230"/>
      <c r="D24" s="230"/>
      <c r="E24" s="230"/>
      <c r="F24" s="45"/>
      <c r="G24" s="58"/>
      <c r="K24" s="47"/>
      <c r="L24" s="47"/>
      <c r="M24" s="48"/>
    </row>
    <row r="25" spans="1:13" ht="31.5" customHeight="1" x14ac:dyDescent="0.25">
      <c r="A25" s="57">
        <v>6</v>
      </c>
      <c r="B25" s="230" t="s">
        <v>114</v>
      </c>
      <c r="C25" s="230"/>
      <c r="D25" s="230"/>
      <c r="E25" s="230"/>
      <c r="F25" s="45"/>
      <c r="G25" s="58"/>
      <c r="K25" s="50"/>
      <c r="L25" s="49"/>
      <c r="M25" s="48"/>
    </row>
    <row r="26" spans="1:13" ht="31.5" customHeight="1" x14ac:dyDescent="0.25">
      <c r="A26" s="57">
        <v>7</v>
      </c>
      <c r="B26" s="230" t="s">
        <v>115</v>
      </c>
      <c r="C26" s="230"/>
      <c r="D26" s="230"/>
      <c r="E26" s="230"/>
      <c r="F26" s="45"/>
      <c r="G26" s="58"/>
      <c r="K26" s="50"/>
      <c r="L26" s="49"/>
      <c r="M26" s="48"/>
    </row>
    <row r="27" spans="1:13" ht="31.5" customHeight="1" x14ac:dyDescent="0.25">
      <c r="A27" s="57">
        <v>8</v>
      </c>
      <c r="B27" s="230" t="s">
        <v>116</v>
      </c>
      <c r="C27" s="230"/>
      <c r="D27" s="230"/>
      <c r="E27" s="230"/>
      <c r="F27" s="45"/>
      <c r="G27" s="58"/>
      <c r="I27" s="61" t="s">
        <v>33</v>
      </c>
      <c r="J27" s="61" t="s">
        <v>7</v>
      </c>
      <c r="K27" s="50"/>
      <c r="L27" s="49"/>
      <c r="M27" s="48"/>
    </row>
    <row r="28" spans="1:13" ht="31.5" customHeight="1" x14ac:dyDescent="0.25">
      <c r="A28" s="57">
        <v>9</v>
      </c>
      <c r="B28" s="230" t="s">
        <v>117</v>
      </c>
      <c r="C28" s="230"/>
      <c r="D28" s="230"/>
      <c r="E28" s="230"/>
      <c r="F28" s="45"/>
      <c r="G28" s="58"/>
      <c r="I28" s="54">
        <v>15</v>
      </c>
      <c r="J28" s="55" t="s">
        <v>43</v>
      </c>
      <c r="K28" s="49"/>
      <c r="L28" s="49"/>
      <c r="M28" s="48"/>
    </row>
    <row r="29" spans="1:13" ht="31.5" customHeight="1" x14ac:dyDescent="0.25">
      <c r="A29" s="57">
        <v>10</v>
      </c>
      <c r="B29" s="230" t="s">
        <v>118</v>
      </c>
      <c r="C29" s="230"/>
      <c r="D29" s="230"/>
      <c r="E29" s="230"/>
      <c r="F29" s="45"/>
      <c r="G29" s="58"/>
      <c r="I29" s="54">
        <v>30</v>
      </c>
      <c r="J29" s="55" t="s">
        <v>49</v>
      </c>
      <c r="K29" s="49"/>
      <c r="L29" s="49"/>
      <c r="M29" s="48"/>
    </row>
    <row r="30" spans="1:13" ht="31.5" customHeight="1" x14ac:dyDescent="0.25">
      <c r="A30" s="57">
        <v>11</v>
      </c>
      <c r="B30" s="230" t="s">
        <v>119</v>
      </c>
      <c r="C30" s="230"/>
      <c r="D30" s="230"/>
      <c r="E30" s="230"/>
      <c r="F30" s="45"/>
      <c r="G30" s="58"/>
      <c r="I30" s="54">
        <v>50</v>
      </c>
      <c r="J30" s="55" t="s">
        <v>51</v>
      </c>
      <c r="K30" s="51"/>
      <c r="L30" s="51"/>
      <c r="M30" s="48"/>
    </row>
    <row r="31" spans="1:13" ht="31.5" customHeight="1" x14ac:dyDescent="0.25">
      <c r="A31" s="57">
        <v>12</v>
      </c>
      <c r="B31" s="230" t="s">
        <v>120</v>
      </c>
      <c r="C31" s="230"/>
      <c r="D31" s="230"/>
      <c r="E31" s="230"/>
      <c r="F31" s="45"/>
      <c r="G31" s="58"/>
    </row>
    <row r="32" spans="1:13" ht="31.5" customHeight="1" x14ac:dyDescent="0.25">
      <c r="A32" s="57">
        <v>13</v>
      </c>
      <c r="B32" s="230" t="s">
        <v>121</v>
      </c>
      <c r="C32" s="230"/>
      <c r="D32" s="230"/>
      <c r="E32" s="230"/>
      <c r="F32" s="45"/>
      <c r="G32" s="58"/>
    </row>
    <row r="33" spans="1:7" ht="31.5" customHeight="1" x14ac:dyDescent="0.25">
      <c r="A33" s="57">
        <v>14</v>
      </c>
      <c r="B33" s="230" t="s">
        <v>122</v>
      </c>
      <c r="C33" s="230"/>
      <c r="D33" s="230"/>
      <c r="E33" s="230"/>
      <c r="F33" s="45"/>
      <c r="G33" s="58"/>
    </row>
    <row r="34" spans="1:7" ht="31.5" customHeight="1" x14ac:dyDescent="0.25">
      <c r="A34" s="57">
        <v>15</v>
      </c>
      <c r="B34" s="230" t="s">
        <v>123</v>
      </c>
      <c r="C34" s="230"/>
      <c r="D34" s="230"/>
      <c r="E34" s="230"/>
      <c r="F34" s="45"/>
      <c r="G34" s="58"/>
    </row>
    <row r="35" spans="1:7" ht="31.5" customHeight="1" x14ac:dyDescent="0.25">
      <c r="A35" s="57">
        <v>16</v>
      </c>
      <c r="B35" s="230" t="s">
        <v>124</v>
      </c>
      <c r="C35" s="230"/>
      <c r="D35" s="230"/>
      <c r="E35" s="230"/>
      <c r="F35" s="45"/>
      <c r="G35" s="58"/>
    </row>
    <row r="36" spans="1:7" ht="31.5" customHeight="1" x14ac:dyDescent="0.25">
      <c r="A36" s="57">
        <v>17</v>
      </c>
      <c r="B36" s="230" t="s">
        <v>125</v>
      </c>
      <c r="C36" s="230"/>
      <c r="D36" s="230"/>
      <c r="E36" s="230"/>
      <c r="F36" s="45"/>
      <c r="G36" s="58"/>
    </row>
    <row r="37" spans="1:7" ht="31.5" customHeight="1" x14ac:dyDescent="0.25">
      <c r="A37" s="57">
        <v>18</v>
      </c>
      <c r="B37" s="230" t="s">
        <v>126</v>
      </c>
      <c r="C37" s="230"/>
      <c r="D37" s="230"/>
      <c r="E37" s="230"/>
      <c r="F37" s="45"/>
      <c r="G37" s="58"/>
    </row>
    <row r="38" spans="1:7" ht="31.5" customHeight="1" x14ac:dyDescent="0.25">
      <c r="A38" s="59">
        <v>19</v>
      </c>
      <c r="B38" s="264" t="s">
        <v>127</v>
      </c>
      <c r="C38" s="264"/>
      <c r="D38" s="264"/>
      <c r="E38" s="264"/>
      <c r="F38" s="52"/>
      <c r="G38" s="60"/>
    </row>
    <row r="39" spans="1:7" ht="27.75" customHeight="1" x14ac:dyDescent="0.25">
      <c r="A39" s="274" t="s">
        <v>130</v>
      </c>
      <c r="B39" s="275"/>
      <c r="C39" s="275"/>
      <c r="D39" s="275"/>
      <c r="E39" s="275"/>
      <c r="F39" s="280"/>
      <c r="G39" s="283"/>
    </row>
    <row r="40" spans="1:7" ht="26.25" customHeight="1" x14ac:dyDescent="0.25">
      <c r="A40" s="276" t="s">
        <v>131</v>
      </c>
      <c r="B40" s="277"/>
      <c r="C40" s="277"/>
      <c r="D40" s="277"/>
      <c r="E40" s="277"/>
      <c r="F40" s="281"/>
      <c r="G40" s="284"/>
    </row>
    <row r="41" spans="1:7" ht="31.5" customHeight="1" x14ac:dyDescent="0.25">
      <c r="A41" s="278" t="s">
        <v>132</v>
      </c>
      <c r="B41" s="279"/>
      <c r="C41" s="279"/>
      <c r="D41" s="279"/>
      <c r="E41" s="279"/>
      <c r="F41" s="282"/>
      <c r="G41" s="285"/>
    </row>
    <row r="42" spans="1:7" x14ac:dyDescent="0.25">
      <c r="A42" s="265" t="s">
        <v>133</v>
      </c>
      <c r="B42" s="266"/>
      <c r="C42" s="266"/>
      <c r="D42" s="266"/>
      <c r="E42" s="266"/>
      <c r="F42" s="266"/>
      <c r="G42" s="267"/>
    </row>
    <row r="43" spans="1:7" x14ac:dyDescent="0.25">
      <c r="A43" s="268" t="s">
        <v>134</v>
      </c>
      <c r="B43" s="269"/>
      <c r="C43" s="269"/>
      <c r="D43" s="269"/>
      <c r="E43" s="269"/>
      <c r="F43" s="269"/>
      <c r="G43" s="270"/>
    </row>
    <row r="44" spans="1:7" ht="15.75" thickBot="1" x14ac:dyDescent="0.3">
      <c r="A44" s="271" t="s">
        <v>135</v>
      </c>
      <c r="B44" s="272"/>
      <c r="C44" s="272"/>
      <c r="D44" s="272"/>
      <c r="E44" s="272"/>
      <c r="F44" s="272"/>
      <c r="G44" s="273"/>
    </row>
    <row r="45" spans="1:7" ht="15.75" thickBot="1" x14ac:dyDescent="0.3">
      <c r="A45" s="53"/>
      <c r="B45" s="53"/>
      <c r="C45" s="53"/>
      <c r="D45" s="53"/>
      <c r="E45" s="53"/>
      <c r="F45" s="53"/>
      <c r="G45" s="53"/>
    </row>
    <row r="46" spans="1:7" ht="19.5" thickBot="1" x14ac:dyDescent="0.35">
      <c r="A46" s="240" t="s">
        <v>141</v>
      </c>
      <c r="B46" s="241"/>
      <c r="C46" s="241"/>
      <c r="D46" s="241"/>
      <c r="E46" s="241"/>
      <c r="F46" s="241"/>
      <c r="G46" s="242"/>
    </row>
    <row r="47" spans="1:7" ht="21" customHeight="1" x14ac:dyDescent="0.25">
      <c r="A47" s="231" t="s">
        <v>136</v>
      </c>
      <c r="B47" s="232"/>
      <c r="C47" s="232"/>
      <c r="D47" s="232"/>
      <c r="E47" s="232"/>
      <c r="F47" s="232"/>
      <c r="G47" s="233"/>
    </row>
    <row r="48" spans="1:7" ht="15.75" thickBot="1" x14ac:dyDescent="0.3">
      <c r="A48" s="237"/>
      <c r="B48" s="238"/>
      <c r="C48" s="238"/>
      <c r="D48" s="238"/>
      <c r="E48" s="238"/>
      <c r="F48" s="238"/>
      <c r="G48" s="239"/>
    </row>
    <row r="49" spans="1:7" ht="22.5" customHeight="1" x14ac:dyDescent="0.25">
      <c r="A49" s="231" t="s">
        <v>137</v>
      </c>
      <c r="B49" s="232"/>
      <c r="C49" s="232"/>
      <c r="D49" s="232"/>
      <c r="E49" s="232"/>
      <c r="F49" s="232"/>
      <c r="G49" s="233"/>
    </row>
    <row r="50" spans="1:7" ht="15" customHeight="1" thickBot="1" x14ac:dyDescent="0.3">
      <c r="A50" s="237"/>
      <c r="B50" s="238"/>
      <c r="C50" s="238"/>
      <c r="D50" s="238"/>
      <c r="E50" s="238"/>
      <c r="F50" s="238"/>
      <c r="G50" s="239"/>
    </row>
    <row r="51" spans="1:7" ht="32.25" customHeight="1" x14ac:dyDescent="0.25">
      <c r="A51" s="231" t="s">
        <v>140</v>
      </c>
      <c r="B51" s="232"/>
      <c r="C51" s="232"/>
      <c r="D51" s="232"/>
      <c r="E51" s="232"/>
      <c r="F51" s="232"/>
      <c r="G51" s="233"/>
    </row>
    <row r="52" spans="1:7" ht="32.25" customHeight="1" x14ac:dyDescent="0.25">
      <c r="A52" s="234"/>
      <c r="B52" s="235"/>
      <c r="C52" s="235"/>
      <c r="D52" s="235"/>
      <c r="E52" s="235"/>
      <c r="F52" s="235"/>
      <c r="G52" s="236"/>
    </row>
    <row r="53" spans="1:7" ht="22.5" customHeight="1" x14ac:dyDescent="0.25">
      <c r="A53" s="234"/>
      <c r="B53" s="235"/>
      <c r="C53" s="235"/>
      <c r="D53" s="235"/>
      <c r="E53" s="235"/>
      <c r="F53" s="235"/>
      <c r="G53" s="236"/>
    </row>
    <row r="54" spans="1:7" ht="24.75" customHeight="1" thickBot="1" x14ac:dyDescent="0.3">
      <c r="A54" s="237"/>
      <c r="B54" s="238"/>
      <c r="C54" s="238"/>
      <c r="D54" s="238"/>
      <c r="E54" s="238"/>
      <c r="F54" s="238"/>
      <c r="G54" s="239"/>
    </row>
    <row r="55" spans="1:7" ht="17.25" customHeight="1" x14ac:dyDescent="0.25">
      <c r="A55" s="231" t="s">
        <v>142</v>
      </c>
      <c r="B55" s="232"/>
      <c r="C55" s="232"/>
      <c r="D55" s="232"/>
      <c r="E55" s="232"/>
      <c r="F55" s="232"/>
      <c r="G55" s="233"/>
    </row>
    <row r="56" spans="1:7" ht="18.75" customHeight="1" thickBot="1" x14ac:dyDescent="0.3">
      <c r="A56" s="237"/>
      <c r="B56" s="238"/>
      <c r="C56" s="238"/>
      <c r="D56" s="238"/>
      <c r="E56" s="238"/>
      <c r="F56" s="238"/>
      <c r="G56" s="239"/>
    </row>
  </sheetData>
  <sheetProtection algorithmName="SHA-512" hashValue="RDTy1h14GUsAk3waTEvWAuLZ6/44ETe6YhQQudBOFi2FbGKRB7qpIg4sKVOW5wgfJMpuTmiLTy2s+4k2J7F2Qw==" saltValue="4TzdJL36DpLGJShe4a3AUg==" spinCount="100000" sheet="1" objects="1" scenarios="1"/>
  <mergeCells count="61">
    <mergeCell ref="A44:G44"/>
    <mergeCell ref="A39:E39"/>
    <mergeCell ref="A40:E40"/>
    <mergeCell ref="A41:E41"/>
    <mergeCell ref="F39:F41"/>
    <mergeCell ref="G39:G41"/>
    <mergeCell ref="B36:E36"/>
    <mergeCell ref="B37:E37"/>
    <mergeCell ref="B38:E38"/>
    <mergeCell ref="A42:G42"/>
    <mergeCell ref="A43:G43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H3:J3"/>
    <mergeCell ref="I4:J4"/>
    <mergeCell ref="I5:J5"/>
    <mergeCell ref="A18:A19"/>
    <mergeCell ref="B18:G18"/>
    <mergeCell ref="B19:E19"/>
    <mergeCell ref="I6:J6"/>
    <mergeCell ref="I16:L16"/>
    <mergeCell ref="I17:L17"/>
    <mergeCell ref="A16:G16"/>
    <mergeCell ref="A17:G17"/>
    <mergeCell ref="C11:C12"/>
    <mergeCell ref="D15:F15"/>
    <mergeCell ref="A1:H1"/>
    <mergeCell ref="A3:A12"/>
    <mergeCell ref="B3:B4"/>
    <mergeCell ref="C3:C4"/>
    <mergeCell ref="B5:B6"/>
    <mergeCell ref="D3:D4"/>
    <mergeCell ref="E5:E6"/>
    <mergeCell ref="E7:E8"/>
    <mergeCell ref="F7:F8"/>
    <mergeCell ref="C5:C6"/>
    <mergeCell ref="B7:B8"/>
    <mergeCell ref="C7:C8"/>
    <mergeCell ref="F9:F10"/>
    <mergeCell ref="B9:B10"/>
    <mergeCell ref="C9:C10"/>
    <mergeCell ref="B11:B12"/>
    <mergeCell ref="A51:G54"/>
    <mergeCell ref="A55:G56"/>
    <mergeCell ref="A46:G46"/>
    <mergeCell ref="A47:G48"/>
    <mergeCell ref="A49:G50"/>
    <mergeCell ref="B25:E25"/>
    <mergeCell ref="B20:E20"/>
    <mergeCell ref="B21:E21"/>
    <mergeCell ref="B22:E22"/>
    <mergeCell ref="B23:E23"/>
    <mergeCell ref="B24:E24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V4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5"/>
  <cols>
    <col min="1" max="1" width="28.140625" style="62" customWidth="1"/>
    <col min="2" max="2" width="32.5703125" style="83" customWidth="1"/>
    <col min="3" max="3" width="34" style="83" customWidth="1"/>
    <col min="4" max="4" width="7.140625" style="62" customWidth="1"/>
    <col min="5" max="5" width="16.5703125" style="62" customWidth="1"/>
    <col min="6" max="6" width="8" style="62" customWidth="1"/>
    <col min="7" max="7" width="19.85546875" style="62" customWidth="1"/>
    <col min="8" max="8" width="17.85546875" style="62" customWidth="1"/>
    <col min="9" max="9" width="19.5703125" style="83" customWidth="1"/>
    <col min="10" max="10" width="20.85546875" style="83" customWidth="1"/>
    <col min="11" max="11" width="23" style="83" customWidth="1"/>
    <col min="12" max="12" width="7.85546875" style="83" customWidth="1"/>
    <col min="13" max="13" width="16.42578125" style="83" customWidth="1"/>
    <col min="14" max="14" width="7.7109375" style="83" customWidth="1"/>
    <col min="15" max="15" width="20.85546875" style="83" customWidth="1"/>
    <col min="16" max="16" width="18.140625" style="83" customWidth="1"/>
    <col min="17" max="17" width="22.42578125" style="83" customWidth="1"/>
    <col min="18" max="19" width="21.28515625" style="83" customWidth="1"/>
    <col min="20" max="20" width="25.5703125" style="83" customWidth="1"/>
    <col min="21" max="21" width="21.42578125" style="83" customWidth="1"/>
    <col min="22" max="22" width="28.140625" style="62" customWidth="1"/>
    <col min="23" max="16384" width="11.42578125" style="62"/>
  </cols>
  <sheetData>
    <row r="1" spans="1:22" ht="17.25" customHeight="1" x14ac:dyDescent="0.25">
      <c r="A1" s="215" t="s">
        <v>92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7"/>
    </row>
    <row r="2" spans="1:22" ht="18" customHeight="1" x14ac:dyDescent="0.25">
      <c r="A2" s="218" t="s">
        <v>93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20"/>
    </row>
    <row r="3" spans="1:22" ht="15.75" customHeight="1" x14ac:dyDescent="0.25">
      <c r="A3" s="218" t="s">
        <v>146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20"/>
    </row>
    <row r="4" spans="1:22" ht="18" customHeight="1" thickBot="1" x14ac:dyDescent="0.3">
      <c r="A4" s="221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3"/>
    </row>
    <row r="5" spans="1:22" ht="20.25" customHeight="1" thickBot="1" x14ac:dyDescent="0.3">
      <c r="A5" s="63" t="s">
        <v>36</v>
      </c>
      <c r="B5" s="286" t="s">
        <v>145</v>
      </c>
      <c r="C5" s="287"/>
      <c r="D5" s="227" t="s">
        <v>76</v>
      </c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9"/>
    </row>
    <row r="6" spans="1:22" ht="20.25" customHeight="1" x14ac:dyDescent="0.25">
      <c r="A6" s="64" t="s">
        <v>94</v>
      </c>
      <c r="B6" s="288"/>
      <c r="C6" s="289"/>
      <c r="D6" s="293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</row>
    <row r="7" spans="1:22" ht="24" customHeight="1" x14ac:dyDescent="0.25">
      <c r="A7" s="64" t="s">
        <v>77</v>
      </c>
      <c r="B7" s="290"/>
      <c r="C7" s="291"/>
      <c r="D7" s="296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8"/>
    </row>
    <row r="8" spans="1:22" ht="30.75" customHeight="1" x14ac:dyDescent="0.25">
      <c r="A8" s="208" t="s">
        <v>97</v>
      </c>
      <c r="B8" s="208" t="s">
        <v>143</v>
      </c>
      <c r="C8" s="208" t="s">
        <v>144</v>
      </c>
      <c r="D8" s="208" t="s">
        <v>78</v>
      </c>
      <c r="E8" s="208"/>
      <c r="F8" s="208"/>
      <c r="G8" s="208"/>
      <c r="H8" s="208" t="s">
        <v>79</v>
      </c>
      <c r="I8" s="208"/>
      <c r="J8" s="208" t="s">
        <v>98</v>
      </c>
      <c r="K8" s="208" t="s">
        <v>85</v>
      </c>
      <c r="L8" s="208" t="s">
        <v>80</v>
      </c>
      <c r="M8" s="208"/>
      <c r="N8" s="208"/>
      <c r="O8" s="208"/>
      <c r="P8" s="208" t="s">
        <v>81</v>
      </c>
      <c r="Q8" s="208"/>
      <c r="R8" s="208" t="s">
        <v>90</v>
      </c>
      <c r="S8" s="208"/>
      <c r="T8" s="208"/>
      <c r="U8" s="208" t="s">
        <v>91</v>
      </c>
      <c r="V8" s="208"/>
    </row>
    <row r="9" spans="1:22" ht="51.75" customHeight="1" x14ac:dyDescent="0.25">
      <c r="A9" s="208"/>
      <c r="B9" s="208"/>
      <c r="C9" s="208"/>
      <c r="D9" s="208" t="s">
        <v>82</v>
      </c>
      <c r="E9" s="208"/>
      <c r="F9" s="208" t="s">
        <v>56</v>
      </c>
      <c r="G9" s="208"/>
      <c r="H9" s="65" t="s">
        <v>83</v>
      </c>
      <c r="I9" s="65" t="s">
        <v>38</v>
      </c>
      <c r="J9" s="208"/>
      <c r="K9" s="208"/>
      <c r="L9" s="208" t="s">
        <v>55</v>
      </c>
      <c r="M9" s="208"/>
      <c r="N9" s="208" t="s">
        <v>56</v>
      </c>
      <c r="O9" s="208"/>
      <c r="P9" s="65" t="s">
        <v>83</v>
      </c>
      <c r="Q9" s="65" t="s">
        <v>38</v>
      </c>
      <c r="R9" s="65" t="s">
        <v>88</v>
      </c>
      <c r="S9" s="65" t="s">
        <v>89</v>
      </c>
      <c r="T9" s="65" t="s">
        <v>99</v>
      </c>
      <c r="U9" s="65" t="s">
        <v>86</v>
      </c>
      <c r="V9" s="65" t="s">
        <v>87</v>
      </c>
    </row>
    <row r="10" spans="1:22" ht="99.95" customHeight="1" x14ac:dyDescent="0.25">
      <c r="A10" s="66"/>
      <c r="B10" s="67"/>
      <c r="C10" s="67"/>
      <c r="D10" s="68"/>
      <c r="E10" s="68" t="str">
        <f>IFERROR(VLOOKUP(D10,$B$28:$E$32,2,FALSE),"Sin Clasificar")</f>
        <v>Sin Clasificar</v>
      </c>
      <c r="F10" s="69"/>
      <c r="G10" s="68" t="str">
        <f>IFERROR(VLOOKUP(F10,$B$35:$E$37,2,FALSE),"Sin Clasificar")</f>
        <v>Sin Clasificar</v>
      </c>
      <c r="H10" s="68">
        <f>+D10*F10</f>
        <v>0</v>
      </c>
      <c r="I10" s="68" t="b">
        <f>IF(OR(AND(D10=5,F10=30),AND(D10=5,F10=50),AND(D10=4,F10=50)),"INACEPTABLE",IF(OR(AND(D10=5,F10=15),AND(D10=4,F10=30),AND(D10=3,F10=30),AND(D10=3,F10=50),AND(D10=2,F10=50)),"IMPORTANTE",IF(OR(AND(D10=1,F10=15),AND(H10&gt;=30,H10&lt;=60)),"MODERADO")))</f>
        <v>0</v>
      </c>
      <c r="J10" s="68"/>
      <c r="K10" s="70"/>
      <c r="L10" s="68"/>
      <c r="M10" s="71" t="str">
        <f>IFERROR(VLOOKUP(L10,$B$28:$E$32,2,FALSE),"Sin Clasificar")</f>
        <v>Sin Clasificar</v>
      </c>
      <c r="N10" s="69"/>
      <c r="O10" s="68" t="str">
        <f>IFERROR(VLOOKUP(N10,$B$35:$E$37,2,FALSE),"Sin Clasificar")</f>
        <v>Sin Clasificar</v>
      </c>
      <c r="P10" s="68">
        <f>+L10*N10</f>
        <v>0</v>
      </c>
      <c r="Q10" s="68" t="b">
        <f>IF(OR(AND(L10=5,N10=30),AND(L10=5,N10=50),AND(L10=4,N10=50)),"INACEPTABLE",IF(OR(AND(L10=5,N10=15),AND(L10=4,N10=30),AND(L10=3,N10=30),AND(L10=3,N10=50),AND(L10=2,N10=50)),"IMPORTANTE",IF(OR(AND(L10=1,N10=15),AND(P10&gt;=30,P10&lt;=60)),"MODERADO")))</f>
        <v>0</v>
      </c>
      <c r="R10" s="72"/>
      <c r="S10" s="73"/>
      <c r="T10" s="74"/>
      <c r="U10" s="74"/>
      <c r="V10" s="75"/>
    </row>
    <row r="11" spans="1:22" ht="99.95" customHeight="1" x14ac:dyDescent="0.25">
      <c r="A11" s="76"/>
      <c r="B11" s="77"/>
      <c r="C11" s="77"/>
      <c r="D11" s="71"/>
      <c r="E11" s="68" t="str">
        <f>IFERROR(VLOOKUP(D11,$B$28:$E$32,2,FALSE),"Sin Clasificar")</f>
        <v>Sin Clasificar</v>
      </c>
      <c r="F11" s="71"/>
      <c r="G11" s="68" t="str">
        <f>IFERROR(VLOOKUP(F11,$B$35:$E$37,2,FALSE),"Sin Clasificar")</f>
        <v>Sin Clasificar</v>
      </c>
      <c r="H11" s="71">
        <f>+D11*F11</f>
        <v>0</v>
      </c>
      <c r="I11" s="68" t="b">
        <f>IF(OR(AND(D11=5,F11=30),AND(D11=5,F11=50),AND(D11=4,F11=50)),"INACEPTABLE",IF(OR(AND(D11=5,F11=15),AND(D11=4,F11=30),AND(D11=3,F11=30),AND(D11=3,F11=50),AND(D11=2,F11=50)),"IMPORTANTE",IF(OR(AND(D11=1,F11=15),AND(H11&gt;=30,H11&lt;=60)),"MODERADO")))</f>
        <v>0</v>
      </c>
      <c r="J11" s="71"/>
      <c r="K11" s="70"/>
      <c r="L11" s="71"/>
      <c r="M11" s="71" t="str">
        <f>IFERROR(VLOOKUP(L11,$B$28:$E$32,2,FALSE),"Sin Clasificar")</f>
        <v>Sin Clasificar</v>
      </c>
      <c r="N11" s="71"/>
      <c r="O11" s="71" t="str">
        <f>IFERROR(VLOOKUP(N11,$B$35:$E$37,2,FALSE),"Sin Clasificar")</f>
        <v>Sin Clasificar</v>
      </c>
      <c r="P11" s="71">
        <f>+L11*N11</f>
        <v>0</v>
      </c>
      <c r="Q11" s="71" t="b">
        <f>IF(OR(AND(L11=5,N11=30),AND(L11=5,N11=50),AND(L11=4,N11=50)),"INACEPTABLE",IF(OR(AND(L11=5,N11=15),AND(L11=4,N11=30),AND(L11=3,N11=30),AND(L11=3,N11=50),AND(L11=2,N11=50)),"IMPORTANTE",IF(OR(AND(L11=4,N11=5),AND(L11=1,N11=15),AND(P11&gt;=25,P11&lt;=60)),"MODERADO",IF(OR(AND(L11=3,N11=5),AND(L11=2,N11=10),AND(L11=1,N11=10),AND(L11=2,N11=5)),"TOLERABLE",IF(OR(AND(L11=1,N11=5)),"ACEPTABLE")))))</f>
        <v>0</v>
      </c>
      <c r="R11" s="72"/>
      <c r="S11" s="73"/>
      <c r="T11" s="78"/>
      <c r="U11" s="78"/>
      <c r="V11" s="75"/>
    </row>
    <row r="12" spans="1:22" ht="99.95" customHeight="1" x14ac:dyDescent="0.25">
      <c r="A12" s="76"/>
      <c r="B12" s="77"/>
      <c r="C12" s="77"/>
      <c r="D12" s="71"/>
      <c r="E12" s="68" t="str">
        <f>IFERROR(VLOOKUP(D12,$B$28:$E$32,2,FALSE),"Sin Clasificar")</f>
        <v>Sin Clasificar</v>
      </c>
      <c r="F12" s="71"/>
      <c r="G12" s="68" t="str">
        <f>IFERROR(VLOOKUP(F12,$B$35:$E$37,2,FALSE),"Sin Clasificar")</f>
        <v>Sin Clasificar</v>
      </c>
      <c r="H12" s="71">
        <f>+D12*F12</f>
        <v>0</v>
      </c>
      <c r="I12" s="68" t="b">
        <f>IF(OR(AND(D12=5,F12=30),AND(D12=5,F12=50),AND(D12=4,F12=50)),"INACEPTABLE",IF(OR(AND(D12=5,F12=15),AND(D12=4,F12=30),AND(D12=3,F12=30),AND(D12=3,F12=50),AND(D12=2,F12=50)),"IMPORTANTE",IF(OR(AND(D12=1,F12=15),AND(H12&gt;=30,H12&lt;=60)),"MODERADO")))</f>
        <v>0</v>
      </c>
      <c r="J12" s="71"/>
      <c r="K12" s="70"/>
      <c r="L12" s="71"/>
      <c r="M12" s="71" t="str">
        <f>IFERROR(VLOOKUP(L12,$B$28:$E$32,2,FALSE),"Sin Clasificar")</f>
        <v>Sin Clasificar</v>
      </c>
      <c r="N12" s="71"/>
      <c r="O12" s="71" t="str">
        <f>IFERROR(VLOOKUP(N12,$B$35:$E$37,2,FALSE),"Sin Clasificar")</f>
        <v>Sin Clasificar</v>
      </c>
      <c r="P12" s="71">
        <f>+L12*N12</f>
        <v>0</v>
      </c>
      <c r="Q12" s="71" t="b">
        <f>IF(OR(AND(L12=5,N12=30),AND(L12=5,N12=50),AND(L12=4,N12=50)),"INACEPTABLE",IF(OR(AND(L12=5,N12=15),AND(L12=4,N12=30),AND(L12=3,N12=30),AND(L12=3,N12=50),AND(L12=2,N12=50)),"IMPORTANTE",IF(OR(AND(L12=4,N12=5),AND(L12=1,N12=15),AND(P12&gt;=25,P12&lt;=60)),"MODERADO",IF(OR(AND(L12=3,N12=5),AND(L12=2,N12=10),AND(L12=1,N12=10),AND(L12=2,N12=5)),"TOLERABLE",IF(OR(AND(L12=1,N12=5)),"ACEPTABLE")))))</f>
        <v>0</v>
      </c>
      <c r="R12" s="72"/>
      <c r="S12" s="73"/>
      <c r="T12" s="78"/>
      <c r="U12" s="78"/>
      <c r="V12" s="75"/>
    </row>
    <row r="13" spans="1:22" ht="99.95" customHeight="1" x14ac:dyDescent="0.25">
      <c r="A13" s="76"/>
      <c r="B13" s="77"/>
      <c r="C13" s="77"/>
      <c r="D13" s="71"/>
      <c r="E13" s="68" t="str">
        <f t="shared" ref="E13:E19" si="0">IFERROR(VLOOKUP(D13,$B$28:$E$32,2,FALSE),"Sin Clasificar")</f>
        <v>Sin Clasificar</v>
      </c>
      <c r="F13" s="71"/>
      <c r="G13" s="68" t="str">
        <f t="shared" ref="G13:G19" si="1">IFERROR(VLOOKUP(F13,$B$35:$E$37,2,FALSE),"Sin Clasificar")</f>
        <v>Sin Clasificar</v>
      </c>
      <c r="H13" s="71">
        <f t="shared" ref="H13:H19" si="2">+D13*F13</f>
        <v>0</v>
      </c>
      <c r="I13" s="68" t="b">
        <f t="shared" ref="I13:I19" si="3">IF(OR(AND(D13=5,F13=30),AND(D13=5,F13=50),AND(D13=4,F13=50)),"INACEPTABLE",IF(OR(AND(D13=5,F13=15),AND(D13=4,F13=30),AND(D13=3,F13=30),AND(D13=3,F13=50),AND(D13=2,F13=50)),"IMPORTANTE",IF(OR(AND(D13=1,F13=15),AND(H13&gt;=30,H13&lt;=60)),"MODERADO")))</f>
        <v>0</v>
      </c>
      <c r="J13" s="71"/>
      <c r="K13" s="70"/>
      <c r="L13" s="71"/>
      <c r="M13" s="71" t="str">
        <f t="shared" ref="M13:M19" si="4">IFERROR(VLOOKUP(L13,$B$28:$E$32,2,FALSE),"Sin Clasificar")</f>
        <v>Sin Clasificar</v>
      </c>
      <c r="N13" s="71"/>
      <c r="O13" s="71" t="str">
        <f t="shared" ref="O13:O19" si="5">IFERROR(VLOOKUP(N13,$B$35:$E$37,2,FALSE),"Sin Clasificar")</f>
        <v>Sin Clasificar</v>
      </c>
      <c r="P13" s="71">
        <f t="shared" ref="P13:P19" si="6">+L13*N13</f>
        <v>0</v>
      </c>
      <c r="Q13" s="71" t="b">
        <f t="shared" ref="Q13:Q19" si="7">IF(OR(AND(L13=5,N13=30),AND(L13=5,N13=50),AND(L13=4,N13=50)),"INACEPTABLE",IF(OR(AND(L13=5,N13=15),AND(L13=4,N13=30),AND(L13=3,N13=30),AND(L13=3,N13=50),AND(L13=2,N13=50)),"IMPORTANTE",IF(OR(AND(L13=4,N13=5),AND(L13=1,N13=15),AND(P13&gt;=25,P13&lt;=60)),"MODERADO",IF(OR(AND(L13=3,N13=5),AND(L13=2,N13=10),AND(L13=1,N13=10),AND(L13=2,N13=5)),"TOLERABLE",IF(OR(AND(L13=1,N13=5)),"ACEPTABLE")))))</f>
        <v>0</v>
      </c>
      <c r="R13" s="72"/>
      <c r="S13" s="73"/>
      <c r="T13" s="78"/>
      <c r="U13" s="78"/>
      <c r="V13" s="75"/>
    </row>
    <row r="14" spans="1:22" ht="99.95" customHeight="1" x14ac:dyDescent="0.25">
      <c r="A14" s="76"/>
      <c r="B14" s="77"/>
      <c r="C14" s="77"/>
      <c r="D14" s="71"/>
      <c r="E14" s="68" t="str">
        <f t="shared" si="0"/>
        <v>Sin Clasificar</v>
      </c>
      <c r="F14" s="71"/>
      <c r="G14" s="68" t="str">
        <f t="shared" si="1"/>
        <v>Sin Clasificar</v>
      </c>
      <c r="H14" s="71">
        <f t="shared" si="2"/>
        <v>0</v>
      </c>
      <c r="I14" s="68" t="b">
        <f t="shared" si="3"/>
        <v>0</v>
      </c>
      <c r="J14" s="71"/>
      <c r="K14" s="70"/>
      <c r="L14" s="71"/>
      <c r="M14" s="71" t="str">
        <f t="shared" si="4"/>
        <v>Sin Clasificar</v>
      </c>
      <c r="N14" s="71"/>
      <c r="O14" s="71" t="str">
        <f t="shared" si="5"/>
        <v>Sin Clasificar</v>
      </c>
      <c r="P14" s="71">
        <f t="shared" si="6"/>
        <v>0</v>
      </c>
      <c r="Q14" s="71" t="b">
        <f t="shared" si="7"/>
        <v>0</v>
      </c>
      <c r="R14" s="72"/>
      <c r="S14" s="73"/>
      <c r="T14" s="78"/>
      <c r="U14" s="78"/>
      <c r="V14" s="75"/>
    </row>
    <row r="15" spans="1:22" ht="99.95" customHeight="1" x14ac:dyDescent="0.25">
      <c r="A15" s="76"/>
      <c r="B15" s="77"/>
      <c r="C15" s="77"/>
      <c r="D15" s="71"/>
      <c r="E15" s="68" t="str">
        <f t="shared" si="0"/>
        <v>Sin Clasificar</v>
      </c>
      <c r="F15" s="71"/>
      <c r="G15" s="68" t="str">
        <f t="shared" si="1"/>
        <v>Sin Clasificar</v>
      </c>
      <c r="H15" s="71">
        <f t="shared" si="2"/>
        <v>0</v>
      </c>
      <c r="I15" s="68" t="b">
        <f t="shared" si="3"/>
        <v>0</v>
      </c>
      <c r="J15" s="71"/>
      <c r="K15" s="79"/>
      <c r="L15" s="71"/>
      <c r="M15" s="71" t="str">
        <f t="shared" si="4"/>
        <v>Sin Clasificar</v>
      </c>
      <c r="N15" s="71"/>
      <c r="O15" s="71" t="str">
        <f t="shared" si="5"/>
        <v>Sin Clasificar</v>
      </c>
      <c r="P15" s="71">
        <f t="shared" si="6"/>
        <v>0</v>
      </c>
      <c r="Q15" s="71" t="b">
        <f t="shared" si="7"/>
        <v>0</v>
      </c>
      <c r="R15" s="72"/>
      <c r="S15" s="73"/>
      <c r="T15" s="78"/>
      <c r="U15" s="78"/>
      <c r="V15" s="75"/>
    </row>
    <row r="16" spans="1:22" s="83" customFormat="1" ht="99.95" customHeight="1" x14ac:dyDescent="0.25">
      <c r="A16" s="80"/>
      <c r="B16" s="81"/>
      <c r="C16" s="81"/>
      <c r="D16" s="71"/>
      <c r="E16" s="68" t="str">
        <f t="shared" si="0"/>
        <v>Sin Clasificar</v>
      </c>
      <c r="F16" s="71"/>
      <c r="G16" s="68" t="str">
        <f t="shared" si="1"/>
        <v>Sin Clasificar</v>
      </c>
      <c r="H16" s="71">
        <f t="shared" si="2"/>
        <v>0</v>
      </c>
      <c r="I16" s="68" t="b">
        <f t="shared" si="3"/>
        <v>0</v>
      </c>
      <c r="J16" s="71"/>
      <c r="K16" s="71"/>
      <c r="L16" s="71"/>
      <c r="M16" s="71" t="str">
        <f t="shared" si="4"/>
        <v>Sin Clasificar</v>
      </c>
      <c r="N16" s="71"/>
      <c r="O16" s="71" t="str">
        <f t="shared" si="5"/>
        <v>Sin Clasificar</v>
      </c>
      <c r="P16" s="71">
        <f t="shared" si="6"/>
        <v>0</v>
      </c>
      <c r="Q16" s="71" t="b">
        <f t="shared" si="7"/>
        <v>0</v>
      </c>
      <c r="R16" s="72"/>
      <c r="S16" s="72"/>
      <c r="T16" s="72"/>
      <c r="U16" s="72"/>
      <c r="V16" s="82"/>
    </row>
    <row r="17" spans="1:22" s="83" customFormat="1" ht="99.95" customHeight="1" x14ac:dyDescent="0.25">
      <c r="A17" s="80"/>
      <c r="B17" s="81"/>
      <c r="C17" s="81"/>
      <c r="D17" s="71"/>
      <c r="E17" s="68" t="str">
        <f t="shared" si="0"/>
        <v>Sin Clasificar</v>
      </c>
      <c r="F17" s="71"/>
      <c r="G17" s="68" t="str">
        <f t="shared" si="1"/>
        <v>Sin Clasificar</v>
      </c>
      <c r="H17" s="71">
        <f>+D17*F17</f>
        <v>0</v>
      </c>
      <c r="I17" s="68" t="b">
        <f t="shared" si="3"/>
        <v>0</v>
      </c>
      <c r="J17" s="71"/>
      <c r="K17" s="71"/>
      <c r="L17" s="71"/>
      <c r="M17" s="71" t="str">
        <f t="shared" si="4"/>
        <v>Sin Clasificar</v>
      </c>
      <c r="N17" s="71"/>
      <c r="O17" s="71" t="str">
        <f t="shared" si="5"/>
        <v>Sin Clasificar</v>
      </c>
      <c r="P17" s="71">
        <f>+L17*N17</f>
        <v>0</v>
      </c>
      <c r="Q17" s="71" t="b">
        <f>IF(OR(AND(L17=5,N17=30),AND(L17=5,N17=50),AND(L17=4,N17=50)),"INACEPTABLE",IF(OR(AND(L17=5,N17=15),AND(L17=4,N17=30),AND(L17=3,N17=30),AND(L17=3,N17=50),AND(L17=2,N17=50)),"IMPORTANTE",IF(OR(AND(L17=4,N17=5),AND(L17=1,N17=15),AND(P17&gt;=25,P17&lt;=60)),"MODERADO",IF(OR(AND(L17=3,N17=5),AND(L17=2,N17=10),AND(L17=1,N17=10),AND(L17=2,N17=5)),"TOLERABLE",IF(OR(AND(L17=1,N17=5)),"ACEPTABLE")))))</f>
        <v>0</v>
      </c>
      <c r="R17" s="72"/>
      <c r="S17" s="72"/>
      <c r="T17" s="72"/>
      <c r="U17" s="72"/>
      <c r="V17" s="82"/>
    </row>
    <row r="18" spans="1:22" s="83" customFormat="1" ht="99.95" customHeight="1" x14ac:dyDescent="0.25">
      <c r="A18" s="80"/>
      <c r="B18" s="81"/>
      <c r="C18" s="81"/>
      <c r="D18" s="71"/>
      <c r="E18" s="68" t="str">
        <f t="shared" si="0"/>
        <v>Sin Clasificar</v>
      </c>
      <c r="F18" s="71"/>
      <c r="G18" s="68" t="str">
        <f t="shared" si="1"/>
        <v>Sin Clasificar</v>
      </c>
      <c r="H18" s="71">
        <f>+D18*F18</f>
        <v>0</v>
      </c>
      <c r="I18" s="68" t="b">
        <f t="shared" si="3"/>
        <v>0</v>
      </c>
      <c r="J18" s="71"/>
      <c r="K18" s="71"/>
      <c r="L18" s="71"/>
      <c r="M18" s="71" t="str">
        <f t="shared" si="4"/>
        <v>Sin Clasificar</v>
      </c>
      <c r="N18" s="71"/>
      <c r="O18" s="71" t="str">
        <f t="shared" si="5"/>
        <v>Sin Clasificar</v>
      </c>
      <c r="P18" s="71">
        <f>+L18*N18</f>
        <v>0</v>
      </c>
      <c r="Q18" s="71" t="b">
        <f>IF(OR(AND(L18=5,N18=30),AND(L18=5,N18=50),AND(L18=4,N18=50)),"INACEPTABLE",IF(OR(AND(L18=5,N18=15),AND(L18=4,N18=30),AND(L18=3,N18=30),AND(L18=3,N18=50),AND(L18=2,N18=50)),"IMPORTANTE",IF(OR(AND(L18=4,N18=5),AND(L18=1,N18=15),AND(P18&gt;=25,P18&lt;=60)),"MODERADO",IF(OR(AND(L18=3,N18=5),AND(L18=2,N18=10),AND(L18=1,N18=10),AND(L18=2,N18=5)),"TOLERABLE",IF(OR(AND(L18=1,N18=5)),"ACEPTABLE")))))</f>
        <v>0</v>
      </c>
      <c r="R18" s="72"/>
      <c r="S18" s="72"/>
      <c r="T18" s="72"/>
      <c r="U18" s="72"/>
      <c r="V18" s="82"/>
    </row>
    <row r="19" spans="1:22" s="83" customFormat="1" ht="99.95" customHeight="1" x14ac:dyDescent="0.25">
      <c r="A19" s="80"/>
      <c r="B19" s="81"/>
      <c r="C19" s="81"/>
      <c r="D19" s="71"/>
      <c r="E19" s="68" t="str">
        <f t="shared" si="0"/>
        <v>Sin Clasificar</v>
      </c>
      <c r="F19" s="71"/>
      <c r="G19" s="68" t="str">
        <f t="shared" si="1"/>
        <v>Sin Clasificar</v>
      </c>
      <c r="H19" s="71">
        <f t="shared" si="2"/>
        <v>0</v>
      </c>
      <c r="I19" s="68" t="b">
        <f t="shared" si="3"/>
        <v>0</v>
      </c>
      <c r="J19" s="71"/>
      <c r="K19" s="71"/>
      <c r="L19" s="71"/>
      <c r="M19" s="71" t="str">
        <f t="shared" si="4"/>
        <v>Sin Clasificar</v>
      </c>
      <c r="N19" s="71"/>
      <c r="O19" s="71" t="str">
        <f t="shared" si="5"/>
        <v>Sin Clasificar</v>
      </c>
      <c r="P19" s="71">
        <f t="shared" si="6"/>
        <v>0</v>
      </c>
      <c r="Q19" s="71" t="b">
        <f t="shared" si="7"/>
        <v>0</v>
      </c>
      <c r="R19" s="72"/>
      <c r="S19" s="72"/>
      <c r="T19" s="72"/>
      <c r="U19" s="72"/>
      <c r="V19" s="82"/>
    </row>
    <row r="20" spans="1:22" s="84" customFormat="1" ht="12.75" customHeight="1" x14ac:dyDescent="0.25">
      <c r="B20" s="85"/>
      <c r="C20" s="85"/>
      <c r="E20" s="86"/>
      <c r="F20" s="86"/>
      <c r="G20" s="86"/>
      <c r="I20" s="8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7"/>
    </row>
    <row r="21" spans="1:22" s="84" customFormat="1" ht="14.25" customHeight="1" x14ac:dyDescent="0.25">
      <c r="A21" s="88"/>
      <c r="B21" s="89"/>
      <c r="C21" s="89"/>
      <c r="D21" s="90"/>
      <c r="E21" s="86"/>
      <c r="F21" s="86"/>
      <c r="H21" s="212" t="s">
        <v>84</v>
      </c>
      <c r="I21" s="212"/>
      <c r="J21" s="212"/>
      <c r="K21" s="91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7"/>
    </row>
    <row r="22" spans="1:22" s="84" customFormat="1" x14ac:dyDescent="0.25">
      <c r="C22" s="92"/>
      <c r="D22" s="93"/>
      <c r="E22" s="86"/>
      <c r="F22" s="86"/>
      <c r="H22" s="94"/>
      <c r="I22" s="213" t="s">
        <v>57</v>
      </c>
      <c r="J22" s="213"/>
      <c r="K22" s="95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7"/>
    </row>
    <row r="23" spans="1:22" s="84" customFormat="1" ht="12.75" customHeight="1" x14ac:dyDescent="0.25">
      <c r="C23" s="86"/>
      <c r="D23" s="86"/>
      <c r="E23" s="86"/>
      <c r="F23" s="86"/>
      <c r="H23" s="96"/>
      <c r="I23" s="213" t="s">
        <v>58</v>
      </c>
      <c r="J23" s="213"/>
      <c r="K23" s="95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</row>
    <row r="24" spans="1:22" ht="12.75" customHeight="1" x14ac:dyDescent="0.25">
      <c r="H24" s="97"/>
      <c r="I24" s="213" t="s">
        <v>59</v>
      </c>
      <c r="J24" s="213"/>
      <c r="K24" s="95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2" x14ac:dyDescent="0.25">
      <c r="H25" s="98"/>
      <c r="I25" s="213" t="s">
        <v>60</v>
      </c>
      <c r="J25" s="213"/>
      <c r="K25" s="95"/>
    </row>
    <row r="26" spans="1:22" x14ac:dyDescent="0.25">
      <c r="B26" s="204" t="s">
        <v>96</v>
      </c>
      <c r="C26" s="205"/>
      <c r="H26" s="99"/>
      <c r="I26" s="213" t="s">
        <v>61</v>
      </c>
      <c r="J26" s="213"/>
      <c r="K26" s="95"/>
    </row>
    <row r="27" spans="1:22" ht="21.75" customHeight="1" x14ac:dyDescent="0.25">
      <c r="A27" s="100"/>
      <c r="B27" s="202" t="s">
        <v>55</v>
      </c>
      <c r="C27" s="202"/>
      <c r="E27" s="299" t="s">
        <v>37</v>
      </c>
      <c r="F27" s="299"/>
      <c r="G27" s="299"/>
    </row>
    <row r="28" spans="1:22" ht="20.100000000000001" customHeight="1" x14ac:dyDescent="0.25">
      <c r="A28" s="100">
        <v>1</v>
      </c>
      <c r="B28" s="101">
        <v>1</v>
      </c>
      <c r="C28" s="101" t="s">
        <v>46</v>
      </c>
      <c r="E28" s="292" t="s">
        <v>44</v>
      </c>
      <c r="F28" s="292"/>
      <c r="G28" s="292"/>
      <c r="I28" s="10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2" ht="20.100000000000001" customHeight="1" x14ac:dyDescent="0.25">
      <c r="A29" s="100">
        <v>2</v>
      </c>
      <c r="B29" s="101">
        <v>2</v>
      </c>
      <c r="C29" s="101" t="s">
        <v>47</v>
      </c>
      <c r="E29" s="292" t="s">
        <v>48</v>
      </c>
      <c r="F29" s="292"/>
      <c r="G29" s="292"/>
      <c r="I29" s="10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2" ht="20.100000000000001" customHeight="1" x14ac:dyDescent="0.25">
      <c r="A30" s="100">
        <v>3</v>
      </c>
      <c r="B30" s="101">
        <v>3</v>
      </c>
      <c r="C30" s="101" t="s">
        <v>53</v>
      </c>
      <c r="E30" s="292" t="s">
        <v>41</v>
      </c>
      <c r="F30" s="292"/>
      <c r="G30" s="292"/>
      <c r="I30" s="10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1:22" ht="20.100000000000001" customHeight="1" x14ac:dyDescent="0.25">
      <c r="A31" s="100">
        <v>4</v>
      </c>
      <c r="B31" s="101">
        <v>4</v>
      </c>
      <c r="C31" s="101" t="s">
        <v>50</v>
      </c>
      <c r="E31" s="292" t="s">
        <v>40</v>
      </c>
      <c r="F31" s="292"/>
      <c r="G31" s="292"/>
      <c r="I31" s="10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2" ht="20.100000000000001" customHeight="1" x14ac:dyDescent="0.25">
      <c r="A32" s="100">
        <v>5</v>
      </c>
      <c r="B32" s="101">
        <v>5</v>
      </c>
      <c r="C32" s="101" t="s">
        <v>54</v>
      </c>
      <c r="E32" s="292" t="s">
        <v>42</v>
      </c>
      <c r="F32" s="292"/>
      <c r="G32" s="292"/>
      <c r="I32" s="102"/>
      <c r="Q32" s="62"/>
      <c r="R32" s="62"/>
      <c r="S32" s="62"/>
      <c r="T32" s="62"/>
      <c r="U32" s="62"/>
    </row>
    <row r="33" spans="1:21" ht="20.100000000000001" customHeight="1" x14ac:dyDescent="0.25">
      <c r="A33" s="100"/>
      <c r="B33" s="103"/>
      <c r="C33" s="100"/>
      <c r="E33" s="292" t="s">
        <v>39</v>
      </c>
      <c r="F33" s="292"/>
      <c r="G33" s="292"/>
      <c r="I33" s="102"/>
      <c r="Q33" s="62"/>
      <c r="R33" s="62"/>
      <c r="S33" s="62"/>
      <c r="T33" s="62"/>
      <c r="U33" s="62"/>
    </row>
    <row r="34" spans="1:21" ht="20.100000000000001" customHeight="1" x14ac:dyDescent="0.25">
      <c r="A34" s="100"/>
      <c r="B34" s="202" t="s">
        <v>56</v>
      </c>
      <c r="C34" s="202"/>
      <c r="E34" s="292" t="s">
        <v>52</v>
      </c>
      <c r="F34" s="292"/>
      <c r="G34" s="292"/>
      <c r="I34" s="102"/>
      <c r="Q34" s="62"/>
      <c r="R34" s="62"/>
      <c r="S34" s="62"/>
      <c r="T34" s="62"/>
      <c r="U34" s="62"/>
    </row>
    <row r="35" spans="1:21" ht="20.100000000000001" customHeight="1" x14ac:dyDescent="0.25">
      <c r="A35" s="100"/>
      <c r="B35" s="104">
        <v>15</v>
      </c>
      <c r="C35" s="101" t="s">
        <v>43</v>
      </c>
      <c r="I35" s="102"/>
      <c r="Q35" s="62"/>
      <c r="R35" s="62"/>
      <c r="S35" s="62"/>
      <c r="T35" s="62"/>
      <c r="U35" s="62"/>
    </row>
    <row r="36" spans="1:21" ht="20.100000000000001" customHeight="1" x14ac:dyDescent="0.25">
      <c r="A36" s="100"/>
      <c r="B36" s="104">
        <v>30</v>
      </c>
      <c r="C36" s="101" t="s">
        <v>49</v>
      </c>
      <c r="I36" s="102"/>
      <c r="Q36" s="62"/>
      <c r="R36" s="62"/>
      <c r="S36" s="62"/>
      <c r="T36" s="62"/>
      <c r="U36" s="62"/>
    </row>
    <row r="37" spans="1:21" ht="20.100000000000001" customHeight="1" x14ac:dyDescent="0.25">
      <c r="A37" s="100"/>
      <c r="B37" s="104">
        <v>50</v>
      </c>
      <c r="C37" s="101" t="s">
        <v>51</v>
      </c>
      <c r="I37" s="102"/>
      <c r="Q37" s="62"/>
      <c r="R37" s="62"/>
      <c r="S37" s="62"/>
      <c r="T37" s="62"/>
      <c r="U37" s="62"/>
    </row>
    <row r="38" spans="1:21" ht="13.5" x14ac:dyDescent="0.25">
      <c r="I38" s="102"/>
      <c r="Q38" s="62"/>
      <c r="R38" s="62"/>
      <c r="S38" s="62"/>
      <c r="T38" s="62"/>
      <c r="U38" s="62"/>
    </row>
    <row r="39" spans="1:21" x14ac:dyDescent="0.25">
      <c r="Q39" s="62"/>
      <c r="R39" s="62"/>
      <c r="S39" s="62"/>
      <c r="T39" s="62"/>
      <c r="U39" s="62"/>
    </row>
    <row r="40" spans="1:21" x14ac:dyDescent="0.25">
      <c r="Q40" s="62"/>
      <c r="R40" s="62"/>
      <c r="S40" s="62"/>
      <c r="T40" s="62"/>
      <c r="U40" s="62"/>
    </row>
    <row r="41" spans="1:21" x14ac:dyDescent="0.25">
      <c r="Q41" s="62"/>
      <c r="R41" s="62"/>
      <c r="S41" s="62"/>
      <c r="T41" s="62"/>
      <c r="U41" s="62"/>
    </row>
    <row r="42" spans="1:21" x14ac:dyDescent="0.25">
      <c r="Q42" s="62"/>
      <c r="R42" s="62"/>
      <c r="S42" s="62"/>
      <c r="T42" s="62"/>
      <c r="U42" s="62"/>
    </row>
    <row r="43" spans="1:21" x14ac:dyDescent="0.25">
      <c r="Q43" s="62"/>
      <c r="R43" s="62"/>
      <c r="S43" s="62"/>
      <c r="T43" s="62"/>
      <c r="U43" s="62"/>
    </row>
    <row r="44" spans="1:21" x14ac:dyDescent="0.25">
      <c r="Q44" s="62"/>
      <c r="R44" s="62"/>
      <c r="S44" s="62"/>
      <c r="T44" s="62"/>
      <c r="U44" s="62"/>
    </row>
  </sheetData>
  <sheetProtection selectLockedCells="1" autoFilter="0" selectUnlockedCells="1"/>
  <mergeCells count="42">
    <mergeCell ref="B26:C26"/>
    <mergeCell ref="B27:C27"/>
    <mergeCell ref="I24:J24"/>
    <mergeCell ref="I25:J25"/>
    <mergeCell ref="I26:J26"/>
    <mergeCell ref="E27:G27"/>
    <mergeCell ref="I23:J23"/>
    <mergeCell ref="F9:G9"/>
    <mergeCell ref="U8:V8"/>
    <mergeCell ref="R8:T8"/>
    <mergeCell ref="A8:A9"/>
    <mergeCell ref="B8:B9"/>
    <mergeCell ref="L9:M9"/>
    <mergeCell ref="N9:O9"/>
    <mergeCell ref="P8:Q8"/>
    <mergeCell ref="H8:I8"/>
    <mergeCell ref="B34:C34"/>
    <mergeCell ref="B6:C6"/>
    <mergeCell ref="B7:C7"/>
    <mergeCell ref="D8:G8"/>
    <mergeCell ref="E31:G31"/>
    <mergeCell ref="E32:G32"/>
    <mergeCell ref="E33:G33"/>
    <mergeCell ref="D6:V6"/>
    <mergeCell ref="D7:V7"/>
    <mergeCell ref="H21:J21"/>
    <mergeCell ref="E34:G34"/>
    <mergeCell ref="K8:K9"/>
    <mergeCell ref="E28:G28"/>
    <mergeCell ref="E29:G29"/>
    <mergeCell ref="E30:G30"/>
    <mergeCell ref="I22:J22"/>
    <mergeCell ref="A1:V1"/>
    <mergeCell ref="A2:V2"/>
    <mergeCell ref="A3:V3"/>
    <mergeCell ref="A4:V4"/>
    <mergeCell ref="C8:C9"/>
    <mergeCell ref="D5:V5"/>
    <mergeCell ref="J8:J9"/>
    <mergeCell ref="L8:O8"/>
    <mergeCell ref="B5:C5"/>
    <mergeCell ref="D9:E9"/>
  </mergeCells>
  <conditionalFormatting sqref="I10">
    <cfRule type="cellIs" priority="143" stopIfTrue="1" operator="equal">
      <formula>"ZONA RIESGO ALTA"</formula>
    </cfRule>
    <cfRule type="cellIs" priority="144" stopIfTrue="1" operator="equal">
      <formula>"ZONA RIESGO EXTREMA"</formula>
    </cfRule>
    <cfRule type="cellIs" priority="145" stopIfTrue="1" operator="equal">
      <formula>"ZONA RIESGO BAJA"</formula>
    </cfRule>
    <cfRule type="cellIs" priority="146" stopIfTrue="1" operator="equal">
      <formula>"ZONA RIESGO MODERADA"</formula>
    </cfRule>
    <cfRule type="cellIs" priority="147" stopIfTrue="1" operator="equal">
      <formula>"ZONA RIESGO MODERADA"</formula>
    </cfRule>
    <cfRule type="cellIs" priority="148" stopIfTrue="1" operator="equal">
      <formula>"ZONA RIESGO ALTA"</formula>
    </cfRule>
  </conditionalFormatting>
  <conditionalFormatting sqref="H10 H19 H13:H16">
    <cfRule type="cellIs" priority="149" stopIfTrue="1" operator="equal">
      <formula>"INACEPTABLE"</formula>
    </cfRule>
    <cfRule type="cellIs" priority="150" stopIfTrue="1" operator="equal">
      <formula>"IMPORTANTE"</formula>
    </cfRule>
    <cfRule type="cellIs" priority="151" stopIfTrue="1" operator="equal">
      <formula>"MODERADO"</formula>
    </cfRule>
    <cfRule type="cellIs" priority="152" stopIfTrue="1" operator="equal">
      <formula>"TOLERABLE"</formula>
    </cfRule>
    <cfRule type="cellIs" priority="153" stopIfTrue="1" operator="equal">
      <formula>"ZONA RIESGO ALTA"</formula>
    </cfRule>
    <cfRule type="cellIs" priority="154" stopIfTrue="1" operator="equal">
      <formula>"ZONA EXTREMA"</formula>
    </cfRule>
    <cfRule type="cellIs" priority="155" stopIfTrue="1" operator="equal">
      <formula>"ZONA RIESGO BAJA"</formula>
    </cfRule>
    <cfRule type="cellIs" priority="156" stopIfTrue="1" operator="equal">
      <formula>"ZONA RIESGO MODERADA"</formula>
    </cfRule>
    <cfRule type="cellIs" priority="157" stopIfTrue="1" operator="equal">
      <formula>"ZONA RIESGO MODERADA"</formula>
    </cfRule>
    <cfRule type="cellIs" priority="158" stopIfTrue="1" operator="equal">
      <formula>"ZONA RIESGO ALTA"</formula>
    </cfRule>
  </conditionalFormatting>
  <conditionalFormatting sqref="Q19:U19 Q16:U16 Q13:Q15 S10:U10 S13:U15">
    <cfRule type="cellIs" priority="127" stopIfTrue="1" operator="equal">
      <formula>"ZONA RIESGO ALTA"</formula>
    </cfRule>
    <cfRule type="cellIs" priority="128" stopIfTrue="1" operator="equal">
      <formula>"ZONA RIESGO EXTREMA"</formula>
    </cfRule>
    <cfRule type="cellIs" priority="129" stopIfTrue="1" operator="equal">
      <formula>"ZONA RIESGO BAJA"</formula>
    </cfRule>
    <cfRule type="cellIs" priority="130" stopIfTrue="1" operator="equal">
      <formula>"ZONA RIESGO MODERADA"</formula>
    </cfRule>
    <cfRule type="cellIs" priority="131" stopIfTrue="1" operator="equal">
      <formula>"ZONA RIESGO MODERADA"</formula>
    </cfRule>
    <cfRule type="cellIs" priority="132" stopIfTrue="1" operator="equal">
      <formula>"ZONA RIESGO ALTA"</formula>
    </cfRule>
  </conditionalFormatting>
  <conditionalFormatting sqref="P10 P19 P13:P16">
    <cfRule type="cellIs" priority="133" stopIfTrue="1" operator="equal">
      <formula>"INACEPTABLE"</formula>
    </cfRule>
    <cfRule type="cellIs" priority="134" stopIfTrue="1" operator="equal">
      <formula>"IMPORTANTE"</formula>
    </cfRule>
    <cfRule type="cellIs" priority="135" stopIfTrue="1" operator="equal">
      <formula>"MODERADO"</formula>
    </cfRule>
    <cfRule type="cellIs" priority="136" stopIfTrue="1" operator="equal">
      <formula>"TOLERABLE"</formula>
    </cfRule>
    <cfRule type="cellIs" priority="137" stopIfTrue="1" operator="equal">
      <formula>"ZONA RIESGO ALTA"</formula>
    </cfRule>
    <cfRule type="cellIs" priority="138" stopIfTrue="1" operator="equal">
      <formula>"ZONA EXTREMA"</formula>
    </cfRule>
    <cfRule type="cellIs" priority="139" stopIfTrue="1" operator="equal">
      <formula>"ZONA RIESGO BAJA"</formula>
    </cfRule>
    <cfRule type="cellIs" priority="140" stopIfTrue="1" operator="equal">
      <formula>"ZONA RIESGO MODERADA"</formula>
    </cfRule>
    <cfRule type="cellIs" priority="141" stopIfTrue="1" operator="equal">
      <formula>"ZONA RIESGO MODERADA"</formula>
    </cfRule>
    <cfRule type="cellIs" priority="142" stopIfTrue="1" operator="equal">
      <formula>"ZONA RIESGO ALTA"</formula>
    </cfRule>
  </conditionalFormatting>
  <conditionalFormatting sqref="H17:H18">
    <cfRule type="cellIs" priority="85" stopIfTrue="1" operator="equal">
      <formula>"INACEPTABLE"</formula>
    </cfRule>
    <cfRule type="cellIs" priority="86" stopIfTrue="1" operator="equal">
      <formula>"IMPORTANTE"</formula>
    </cfRule>
    <cfRule type="cellIs" priority="87" stopIfTrue="1" operator="equal">
      <formula>"MODERADO"</formula>
    </cfRule>
    <cfRule type="cellIs" priority="88" stopIfTrue="1" operator="equal">
      <formula>"TOLERABLE"</formula>
    </cfRule>
    <cfRule type="cellIs" priority="89" stopIfTrue="1" operator="equal">
      <formula>"ZONA RIESGO ALTA"</formula>
    </cfRule>
    <cfRule type="cellIs" priority="90" stopIfTrue="1" operator="equal">
      <formula>"ZONA EXTREMA"</formula>
    </cfRule>
    <cfRule type="cellIs" priority="91" stopIfTrue="1" operator="equal">
      <formula>"ZONA RIESGO BAJA"</formula>
    </cfRule>
    <cfRule type="cellIs" priority="92" stopIfTrue="1" operator="equal">
      <formula>"ZONA RIESGO MODERADA"</formula>
    </cfRule>
    <cfRule type="cellIs" priority="93" stopIfTrue="1" operator="equal">
      <formula>"ZONA RIESGO MODERADA"</formula>
    </cfRule>
    <cfRule type="cellIs" priority="94" stopIfTrue="1" operator="equal">
      <formula>"ZONA RIESGO ALTA"</formula>
    </cfRule>
  </conditionalFormatting>
  <conditionalFormatting sqref="Q17:U18">
    <cfRule type="cellIs" priority="63" stopIfTrue="1" operator="equal">
      <formula>"ZONA RIESGO ALTA"</formula>
    </cfRule>
    <cfRule type="cellIs" priority="64" stopIfTrue="1" operator="equal">
      <formula>"ZONA RIESGO EXTREMA"</formula>
    </cfRule>
    <cfRule type="cellIs" priority="65" stopIfTrue="1" operator="equal">
      <formula>"ZONA RIESGO BAJA"</formula>
    </cfRule>
    <cfRule type="cellIs" priority="66" stopIfTrue="1" operator="equal">
      <formula>"ZONA RIESGO MODERADA"</formula>
    </cfRule>
    <cfRule type="cellIs" priority="67" stopIfTrue="1" operator="equal">
      <formula>"ZONA RIESGO MODERADA"</formula>
    </cfRule>
    <cfRule type="cellIs" priority="68" stopIfTrue="1" operator="equal">
      <formula>"ZONA RIESGO ALTA"</formula>
    </cfRule>
  </conditionalFormatting>
  <conditionalFormatting sqref="P17:P18">
    <cfRule type="cellIs" priority="69" stopIfTrue="1" operator="equal">
      <formula>"INACEPTABLE"</formula>
    </cfRule>
    <cfRule type="cellIs" priority="70" stopIfTrue="1" operator="equal">
      <formula>"IMPORTANTE"</formula>
    </cfRule>
    <cfRule type="cellIs" priority="71" stopIfTrue="1" operator="equal">
      <formula>"MODERADO"</formula>
    </cfRule>
    <cfRule type="cellIs" priority="72" stopIfTrue="1" operator="equal">
      <formula>"TOLERABLE"</formula>
    </cfRule>
    <cfRule type="cellIs" priority="73" stopIfTrue="1" operator="equal">
      <formula>"ZONA RIESGO ALTA"</formula>
    </cfRule>
    <cfRule type="cellIs" priority="74" stopIfTrue="1" operator="equal">
      <formula>"ZONA EXTREMA"</formula>
    </cfRule>
    <cfRule type="cellIs" priority="75" stopIfTrue="1" operator="equal">
      <formula>"ZONA RIESGO BAJA"</formula>
    </cfRule>
    <cfRule type="cellIs" priority="76" stopIfTrue="1" operator="equal">
      <formula>"ZONA RIESGO MODERADA"</formula>
    </cfRule>
    <cfRule type="cellIs" priority="77" stopIfTrue="1" operator="equal">
      <formula>"ZONA RIESGO MODERADA"</formula>
    </cfRule>
    <cfRule type="cellIs" priority="78" stopIfTrue="1" operator="equal">
      <formula>"ZONA RIESGO ALTA"</formula>
    </cfRule>
  </conditionalFormatting>
  <conditionalFormatting sqref="I13:I19">
    <cfRule type="cellIs" priority="57" stopIfTrue="1" operator="equal">
      <formula>"ZONA RIESGO ALTA"</formula>
    </cfRule>
    <cfRule type="cellIs" priority="58" stopIfTrue="1" operator="equal">
      <formula>"ZONA RIESGO EXTREMA"</formula>
    </cfRule>
    <cfRule type="cellIs" priority="59" stopIfTrue="1" operator="equal">
      <formula>"ZONA RIESGO BAJA"</formula>
    </cfRule>
    <cfRule type="cellIs" priority="60" stopIfTrue="1" operator="equal">
      <formula>"ZONA RIESGO MODERADA"</formula>
    </cfRule>
    <cfRule type="cellIs" priority="61" stopIfTrue="1" operator="equal">
      <formula>"ZONA RIESGO MODERADA"</formula>
    </cfRule>
    <cfRule type="cellIs" priority="62" stopIfTrue="1" operator="equal">
      <formula>"ZONA RIESGO ALTA"</formula>
    </cfRule>
  </conditionalFormatting>
  <conditionalFormatting sqref="Q10">
    <cfRule type="cellIs" priority="51" stopIfTrue="1" operator="equal">
      <formula>"ZONA RIESGO ALTA"</formula>
    </cfRule>
    <cfRule type="cellIs" priority="52" stopIfTrue="1" operator="equal">
      <formula>"ZONA RIESGO EXTREMA"</formula>
    </cfRule>
    <cfRule type="cellIs" priority="53" stopIfTrue="1" operator="equal">
      <formula>"ZONA RIESGO BAJA"</formula>
    </cfRule>
    <cfRule type="cellIs" priority="54" stopIfTrue="1" operator="equal">
      <formula>"ZONA RIESGO MODERADA"</formula>
    </cfRule>
    <cfRule type="cellIs" priority="55" stopIfTrue="1" operator="equal">
      <formula>"ZONA RIESGO MODERADA"</formula>
    </cfRule>
    <cfRule type="cellIs" priority="56" stopIfTrue="1" operator="equal">
      <formula>"ZONA RIESGO ALTA"</formula>
    </cfRule>
  </conditionalFormatting>
  <conditionalFormatting sqref="R10 R13:R15">
    <cfRule type="cellIs" priority="45" stopIfTrue="1" operator="equal">
      <formula>"ZONA RIESGO ALTA"</formula>
    </cfRule>
    <cfRule type="cellIs" priority="46" stopIfTrue="1" operator="equal">
      <formula>"ZONA RIESGO EXTREMA"</formula>
    </cfRule>
    <cfRule type="cellIs" priority="47" stopIfTrue="1" operator="equal">
      <formula>"ZONA RIESGO BAJA"</formula>
    </cfRule>
    <cfRule type="cellIs" priority="48" stopIfTrue="1" operator="equal">
      <formula>"ZONA RIESGO MODERADA"</formula>
    </cfRule>
    <cfRule type="cellIs" priority="49" stopIfTrue="1" operator="equal">
      <formula>"ZONA RIESGO MODERADA"</formula>
    </cfRule>
    <cfRule type="cellIs" priority="50" stopIfTrue="1" operator="equal">
      <formula>"ZONA RIESGO ALTA"</formula>
    </cfRule>
  </conditionalFormatting>
  <conditionalFormatting sqref="E10 E13:E19">
    <cfRule type="cellIs" dxfId="17" priority="44" stopIfTrue="1" operator="equal">
      <formula>"Sin Clasificar"</formula>
    </cfRule>
  </conditionalFormatting>
  <conditionalFormatting sqref="G10 G13:G19">
    <cfRule type="cellIs" dxfId="16" priority="43" stopIfTrue="1" operator="equal">
      <formula>"Sin Clasificar"</formula>
    </cfRule>
  </conditionalFormatting>
  <conditionalFormatting sqref="M10 O10 O13:O19 M13:M19">
    <cfRule type="cellIs" dxfId="15" priority="42" stopIfTrue="1" operator="equal">
      <formula>"Sin Clasificar"</formula>
    </cfRule>
  </conditionalFormatting>
  <conditionalFormatting sqref="H11:H12">
    <cfRule type="cellIs" priority="32" stopIfTrue="1" operator="equal">
      <formula>"INACEPTABLE"</formula>
    </cfRule>
    <cfRule type="cellIs" priority="33" stopIfTrue="1" operator="equal">
      <formula>"IMPORTANTE"</formula>
    </cfRule>
    <cfRule type="cellIs" priority="34" stopIfTrue="1" operator="equal">
      <formula>"MODERADO"</formula>
    </cfRule>
    <cfRule type="cellIs" priority="35" stopIfTrue="1" operator="equal">
      <formula>"TOLERABLE"</formula>
    </cfRule>
    <cfRule type="cellIs" priority="36" stopIfTrue="1" operator="equal">
      <formula>"ZONA RIESGO ALTA"</formula>
    </cfRule>
    <cfRule type="cellIs" priority="37" stopIfTrue="1" operator="equal">
      <formula>"ZONA EXTREMA"</formula>
    </cfRule>
    <cfRule type="cellIs" priority="38" stopIfTrue="1" operator="equal">
      <formula>"ZONA RIESGO BAJA"</formula>
    </cfRule>
    <cfRule type="cellIs" priority="39" stopIfTrue="1" operator="equal">
      <formula>"ZONA RIESGO MODERADA"</formula>
    </cfRule>
    <cfRule type="cellIs" priority="40" stopIfTrue="1" operator="equal">
      <formula>"ZONA RIESGO MODERADA"</formula>
    </cfRule>
    <cfRule type="cellIs" priority="41" stopIfTrue="1" operator="equal">
      <formula>"ZONA RIESGO ALTA"</formula>
    </cfRule>
  </conditionalFormatting>
  <conditionalFormatting sqref="Q11:Q12 S11:U12">
    <cfRule type="cellIs" priority="16" stopIfTrue="1" operator="equal">
      <formula>"ZONA RIESGO ALTA"</formula>
    </cfRule>
    <cfRule type="cellIs" priority="17" stopIfTrue="1" operator="equal">
      <formula>"ZONA RIESGO EXTREMA"</formula>
    </cfRule>
    <cfRule type="cellIs" priority="18" stopIfTrue="1" operator="equal">
      <formula>"ZONA RIESGO BAJA"</formula>
    </cfRule>
    <cfRule type="cellIs" priority="19" stopIfTrue="1" operator="equal">
      <formula>"ZONA RIESGO MODERADA"</formula>
    </cfRule>
    <cfRule type="cellIs" priority="20" stopIfTrue="1" operator="equal">
      <formula>"ZONA RIESGO MODERADA"</formula>
    </cfRule>
    <cfRule type="cellIs" priority="21" stopIfTrue="1" operator="equal">
      <formula>"ZONA RIESGO ALTA"</formula>
    </cfRule>
  </conditionalFormatting>
  <conditionalFormatting sqref="P11:P12">
    <cfRule type="cellIs" priority="22" stopIfTrue="1" operator="equal">
      <formula>"INACEPTABLE"</formula>
    </cfRule>
    <cfRule type="cellIs" priority="23" stopIfTrue="1" operator="equal">
      <formula>"IMPORTANTE"</formula>
    </cfRule>
    <cfRule type="cellIs" priority="24" stopIfTrue="1" operator="equal">
      <formula>"MODERADO"</formula>
    </cfRule>
    <cfRule type="cellIs" priority="25" stopIfTrue="1" operator="equal">
      <formula>"TOLERABLE"</formula>
    </cfRule>
    <cfRule type="cellIs" priority="26" stopIfTrue="1" operator="equal">
      <formula>"ZONA RIESGO ALTA"</formula>
    </cfRule>
    <cfRule type="cellIs" priority="27" stopIfTrue="1" operator="equal">
      <formula>"ZONA EXTREMA"</formula>
    </cfRule>
    <cfRule type="cellIs" priority="28" stopIfTrue="1" operator="equal">
      <formula>"ZONA RIESGO BAJA"</formula>
    </cfRule>
    <cfRule type="cellIs" priority="29" stopIfTrue="1" operator="equal">
      <formula>"ZONA RIESGO MODERADA"</formula>
    </cfRule>
    <cfRule type="cellIs" priority="30" stopIfTrue="1" operator="equal">
      <formula>"ZONA RIESGO MODERADA"</formula>
    </cfRule>
    <cfRule type="cellIs" priority="31" stopIfTrue="1" operator="equal">
      <formula>"ZONA RIESGO ALTA"</formula>
    </cfRule>
  </conditionalFormatting>
  <conditionalFormatting sqref="I11:I12">
    <cfRule type="cellIs" priority="10" stopIfTrue="1" operator="equal">
      <formula>"ZONA RIESGO ALTA"</formula>
    </cfRule>
    <cfRule type="cellIs" priority="11" stopIfTrue="1" operator="equal">
      <formula>"ZONA RIESGO EXTREMA"</formula>
    </cfRule>
    <cfRule type="cellIs" priority="12" stopIfTrue="1" operator="equal">
      <formula>"ZONA RIESGO BAJA"</formula>
    </cfRule>
    <cfRule type="cellIs" priority="13" stopIfTrue="1" operator="equal">
      <formula>"ZONA RIESGO MODERADA"</formula>
    </cfRule>
    <cfRule type="cellIs" priority="14" stopIfTrue="1" operator="equal">
      <formula>"ZONA RIESGO MODERADA"</formula>
    </cfRule>
    <cfRule type="cellIs" priority="15" stopIfTrue="1" operator="equal">
      <formula>"ZONA RIESGO ALTA"</formula>
    </cfRule>
  </conditionalFormatting>
  <conditionalFormatting sqref="R11:R12">
    <cfRule type="cellIs" priority="4" stopIfTrue="1" operator="equal">
      <formula>"ZONA RIESGO ALTA"</formula>
    </cfRule>
    <cfRule type="cellIs" priority="5" stopIfTrue="1" operator="equal">
      <formula>"ZONA RIESGO EXTREMA"</formula>
    </cfRule>
    <cfRule type="cellIs" priority="6" stopIfTrue="1" operator="equal">
      <formula>"ZONA RIESGO BAJA"</formula>
    </cfRule>
    <cfRule type="cellIs" priority="7" stopIfTrue="1" operator="equal">
      <formula>"ZONA RIESGO MODERADA"</formula>
    </cfRule>
    <cfRule type="cellIs" priority="8" stopIfTrue="1" operator="equal">
      <formula>"ZONA RIESGO MODERADA"</formula>
    </cfRule>
    <cfRule type="cellIs" priority="9" stopIfTrue="1" operator="equal">
      <formula>"ZONA RIESGO ALTA"</formula>
    </cfRule>
  </conditionalFormatting>
  <conditionalFormatting sqref="E11:E12">
    <cfRule type="cellIs" dxfId="14" priority="3" stopIfTrue="1" operator="equal">
      <formula>"Sin Clasificar"</formula>
    </cfRule>
  </conditionalFormatting>
  <conditionalFormatting sqref="G11:G12">
    <cfRule type="cellIs" dxfId="13" priority="2" stopIfTrue="1" operator="equal">
      <formula>"Sin Clasificar"</formula>
    </cfRule>
  </conditionalFormatting>
  <conditionalFormatting sqref="O11:O12 M11:M12">
    <cfRule type="cellIs" dxfId="12" priority="1" stopIfTrue="1" operator="equal">
      <formula>"Sin Clasificar"</formula>
    </cfRule>
  </conditionalFormatting>
  <dataValidations count="23">
    <dataValidation type="list" allowBlank="1" showInputMessage="1" showErrorMessage="1" sqref="E25" xr:uid="{00000000-0002-0000-0200-000000000000}">
      <formula1>$Q$28:$Q$32</formula1>
      <formula2>0</formula2>
    </dataValidation>
    <dataValidation type="list" allowBlank="1" showInputMessage="1" showErrorMessage="1" sqref="D10:D19 L10:L19" xr:uid="{00000000-0002-0000-0200-000001000000}">
      <formula1>$A$28:$A$32</formula1>
      <formula2>0</formula2>
    </dataValidation>
    <dataValidation type="list" allowBlank="1" showInputMessage="1" showErrorMessage="1" sqref="J10:J19" xr:uid="{00000000-0002-0000-0200-000002000000}">
      <formula1>$E$28:$E$34</formula1>
    </dataValidation>
    <dataValidation type="list" allowBlank="1" showDropDown="1" showInputMessage="1" showErrorMessage="1" sqref="E10:E19" xr:uid="{00000000-0002-0000-0200-000003000000}">
      <formula1>$C$28:$C$32</formula1>
    </dataValidation>
    <dataValidation allowBlank="1" showInputMessage="1" showErrorMessage="1" prompt="Objetivo del proceso al que se le identificarán los riesgos de corrupción" sqref="D5:V5" xr:uid="{00000000-0002-0000-0200-000004000000}"/>
    <dataValidation allowBlank="1" showInputMessage="1" showErrorMessage="1" prompt="Identificar el riesgo que representa la posibilidad de que por acción u omisión se use el poder para desviar la gestión de lo público hacia_x000a_un beneficio privado." sqref="A8:A9" xr:uid="{00000000-0002-0000-0200-000005000000}"/>
    <dataValidation allowBlank="1" showInputMessage="1" showErrorMessage="1" prompt="Factores internos y externos por los cuales podría suceder dicha situación de riesgo. Agentes generadores del riesgo." sqref="B8:B9" xr:uid="{00000000-0002-0000-0200-000006000000}"/>
    <dataValidation allowBlank="1" showInputMessage="1" showErrorMessage="1" prompt="Determinar efectos o impactos ocasionados por la ocurrencia del riesgo que afecta los objetivos o procesos de la entidad (pérdida, daño, perjuicio, detrimento)." sqref="C8:C9" xr:uid="{00000000-0002-0000-0200-000007000000}"/>
    <dataValidation allowBlank="1" showInputMessage="1" showErrorMessage="1" prompt="Oportunidad de ocurrencia del evento de riesgo. Número de veces que el riesgo se ha presentado en un tiempo determinado o que puede presentarse, el riesgo y las causas – agentes generadores." sqref="D9:E9" xr:uid="{00000000-0002-0000-0200-000008000000}"/>
    <dataValidation allowBlank="1" showInputMessage="1" showErrorMessage="1" prompt="Consecuencias o efectos que puede generar la materialización del riesgo de corrupción en la Rama Judicial._x000a_Es la materialización del riesgo y las consecuencias de su aparición." sqref="F9:G9" xr:uid="{00000000-0002-0000-0200-000009000000}"/>
    <dataValidation allowBlank="1" showInputMessage="1" showErrorMessage="1" prompt="Calificación del riesgo: Se obtiene ubicando el riesgo en el cruce de las dos variables (probabilidad e impacto) en la matriz de calificación, evaluación y respuesta a riesgos" sqref="I9" xr:uid="{00000000-0002-0000-0200-00000A000000}"/>
    <dataValidation allowBlank="1" showInputMessage="1" showErrorMessage="1" prompt="Medidas tomadas en el proceso para mitigar el riesgo a través de los controles establecidos." sqref="J8:J9" xr:uid="{00000000-0002-0000-0200-00000B000000}"/>
    <dataValidation allowBlank="1" showInputMessage="1" showErrorMessage="1" prompt="Preventivos: Eliminan las causas del riesgo para prevenir su ocurrencia o materialización. Detectivos: Descubrir resultados no previstos y alertar sobre la presencia del riesgo.   Correctivos: Permiten modificar las acciones que determinaron su ocurrencia" sqref="K8:K9" xr:uid="{00000000-0002-0000-0200-00000C000000}"/>
    <dataValidation allowBlank="1" showInputMessage="1" showErrorMessage="1" prompt="Oportunidad de ocurrencia del evento de riesgo después de controles. Número de veces que el riesgo se puede presentar en un tiempo determinado, el riesgo y las causas – agentes generadores una vez aplicados los controles." sqref="L9:M9" xr:uid="{00000000-0002-0000-0200-00000D000000}"/>
    <dataValidation allowBlank="1" showInputMessage="1" showErrorMessage="1" prompt="Consecuencias o efectos que puede generar la materialización del riesgo de corrupción en la Rama Judicial._x000a_Es la materialización del riesgo y las consecuencias de su aparición._x000a_" sqref="N9:O9" xr:uid="{00000000-0002-0000-0200-00000E000000}"/>
    <dataValidation allowBlank="1" showInputMessage="1" showErrorMessage="1" prompt="Calificación del riesgo después de controles: Se obtiene ubicando el riesgo en el cruce de las dos variables (probabilidad e impacto) en la matriz de calificación, evaluación y respuesta a riesgos." sqref="Q9" xr:uid="{00000000-0002-0000-0200-00000F000000}"/>
    <dataValidation allowBlank="1" showInputMessage="1" showErrorMessage="1" prompt="Periodicidad de ejecución de los controles" sqref="R9" xr:uid="{00000000-0002-0000-0200-000010000000}"/>
    <dataValidation allowBlank="1" showInputMessage="1" showErrorMessage="1" prompt="Las acciones de tratamiento se agrupan en: * Disminuir la probabilidad: acciones encaminadas a gestionar las causas del riesgo._x000a_* Disminuir el impacto: acciones encaminadas a disminuir las consecuencias del riesgo." sqref="S9" xr:uid="{00000000-0002-0000-0200-000011000000}"/>
    <dataValidation allowBlank="1" showInputMessage="1" showErrorMessage="1" prompt="Registrar cómo se encuentra documentado el control. Soporte del control." sqref="T9" xr:uid="{00000000-0002-0000-0200-000012000000}"/>
    <dataValidation allowBlank="1" showInputMessage="1" showErrorMessage="1" prompt="Área responsable de la gestión del riesgo" sqref="V9" xr:uid="{00000000-0002-0000-0200-000013000000}"/>
    <dataValidation allowBlank="1" showInputMessage="1" showErrorMessage="1" prompt="Definir indicador para medir el control" sqref="U9" xr:uid="{00000000-0002-0000-0200-000014000000}"/>
    <dataValidation type="list" allowBlank="1" showInputMessage="1" showErrorMessage="1" sqref="F10:F19 N10:N19" xr:uid="{00000000-0002-0000-0200-000015000000}">
      <formula1>$B$35:$B$37</formula1>
      <formula2>0</formula2>
    </dataValidation>
    <dataValidation type="list" allowBlank="1" showDropDown="1" showInputMessage="1" showErrorMessage="1" sqref="G10:G19" xr:uid="{00000000-0002-0000-0200-000016000000}">
      <formula1>$C$35:$C$37</formula1>
    </dataValidation>
  </dataValidations>
  <printOptions horizontalCentered="1" verticalCentered="1"/>
  <pageMargins left="0.25" right="0.25" top="0.75" bottom="0.75" header="0.3" footer="0.3"/>
  <pageSetup paperSize="268" scale="35" firstPageNumber="0" orientation="landscape" horizontalDpi="4294967294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rgb="FFFF0000"/>
  </sheetPr>
  <dimension ref="A1:N60"/>
  <sheetViews>
    <sheetView showGridLines="0" zoomScale="85" zoomScaleNormal="85" workbookViewId="0">
      <selection activeCell="A7" sqref="A7:A8"/>
    </sheetView>
  </sheetViews>
  <sheetFormatPr baseColWidth="10" defaultRowHeight="15" x14ac:dyDescent="0.25"/>
  <cols>
    <col min="1" max="1" width="22.42578125" style="105" customWidth="1"/>
    <col min="2" max="2" width="35.42578125" bestFit="1" customWidth="1"/>
    <col min="3" max="3" width="87.5703125" customWidth="1"/>
    <col min="4" max="4" width="56.7109375" customWidth="1"/>
    <col min="7" max="7" width="70.28515625" customWidth="1"/>
    <col min="12" max="12" width="47.140625" customWidth="1"/>
    <col min="13" max="13" width="32.140625" customWidth="1"/>
  </cols>
  <sheetData>
    <row r="1" spans="1:4" ht="15.75" thickBot="1" x14ac:dyDescent="0.3"/>
    <row r="2" spans="1:4" ht="62.25" customHeight="1" thickBot="1" x14ac:dyDescent="0.3">
      <c r="B2" s="302" t="s">
        <v>154</v>
      </c>
      <c r="C2" s="303"/>
      <c r="D2" s="304"/>
    </row>
    <row r="3" spans="1:4" ht="16.5" thickBot="1" x14ac:dyDescent="0.3">
      <c r="B3" s="110" t="s">
        <v>147</v>
      </c>
      <c r="C3" s="111" t="s">
        <v>148</v>
      </c>
      <c r="D3" s="112" t="s">
        <v>162</v>
      </c>
    </row>
    <row r="4" spans="1:4" ht="48" customHeight="1" x14ac:dyDescent="0.25">
      <c r="B4" s="113" t="s">
        <v>97</v>
      </c>
      <c r="C4" s="109" t="s">
        <v>170</v>
      </c>
      <c r="D4" s="122" t="s">
        <v>160</v>
      </c>
    </row>
    <row r="5" spans="1:4" ht="75" customHeight="1" x14ac:dyDescent="0.25">
      <c r="B5" s="114" t="s">
        <v>143</v>
      </c>
      <c r="C5" s="107" t="s">
        <v>171</v>
      </c>
      <c r="D5" s="4" t="s">
        <v>172</v>
      </c>
    </row>
    <row r="6" spans="1:4" ht="66.75" customHeight="1" x14ac:dyDescent="0.25">
      <c r="B6" s="114" t="s">
        <v>144</v>
      </c>
      <c r="C6" s="4" t="s">
        <v>173</v>
      </c>
      <c r="D6" s="4" t="s">
        <v>161</v>
      </c>
    </row>
    <row r="7" spans="1:4" ht="105.75" customHeight="1" x14ac:dyDescent="0.25">
      <c r="A7" s="309" t="s">
        <v>78</v>
      </c>
      <c r="B7" s="114" t="s">
        <v>82</v>
      </c>
      <c r="C7" s="107" t="s">
        <v>175</v>
      </c>
      <c r="D7" s="307" t="s">
        <v>219</v>
      </c>
    </row>
    <row r="8" spans="1:4" ht="123.75" customHeight="1" x14ac:dyDescent="0.25">
      <c r="A8" s="309"/>
      <c r="B8" s="114" t="s">
        <v>56</v>
      </c>
      <c r="C8" s="107" t="s">
        <v>174</v>
      </c>
      <c r="D8" s="308"/>
    </row>
    <row r="9" spans="1:4" x14ac:dyDescent="0.25">
      <c r="A9" s="309" t="s">
        <v>79</v>
      </c>
      <c r="B9" s="114" t="s">
        <v>83</v>
      </c>
      <c r="C9" s="108" t="s">
        <v>168</v>
      </c>
      <c r="D9" s="108"/>
    </row>
    <row r="10" spans="1:4" x14ac:dyDescent="0.25">
      <c r="A10" s="309"/>
      <c r="B10" s="114" t="s">
        <v>38</v>
      </c>
      <c r="C10" s="108" t="s">
        <v>168</v>
      </c>
      <c r="D10" s="108"/>
    </row>
    <row r="11" spans="1:4" ht="48.75" customHeight="1" x14ac:dyDescent="0.25">
      <c r="B11" s="114" t="s">
        <v>98</v>
      </c>
      <c r="C11" s="4" t="s">
        <v>176</v>
      </c>
      <c r="D11" s="107"/>
    </row>
    <row r="12" spans="1:4" ht="49.5" customHeight="1" x14ac:dyDescent="0.25">
      <c r="B12" s="114" t="s">
        <v>85</v>
      </c>
      <c r="C12" s="4" t="s">
        <v>149</v>
      </c>
      <c r="D12" s="4" t="s">
        <v>163</v>
      </c>
    </row>
    <row r="13" spans="1:4" ht="103.5" customHeight="1" x14ac:dyDescent="0.25">
      <c r="A13" s="309" t="s">
        <v>80</v>
      </c>
      <c r="B13" s="114" t="s">
        <v>55</v>
      </c>
      <c r="C13" s="107" t="s">
        <v>177</v>
      </c>
      <c r="D13" s="307" t="s">
        <v>219</v>
      </c>
    </row>
    <row r="14" spans="1:4" ht="120" x14ac:dyDescent="0.25">
      <c r="A14" s="309"/>
      <c r="B14" s="114" t="s">
        <v>56</v>
      </c>
      <c r="C14" s="107" t="s">
        <v>178</v>
      </c>
      <c r="D14" s="308"/>
    </row>
    <row r="15" spans="1:4" x14ac:dyDescent="0.25">
      <c r="A15" s="309" t="s">
        <v>81</v>
      </c>
      <c r="B15" s="114" t="s">
        <v>83</v>
      </c>
      <c r="C15" s="108" t="s">
        <v>168</v>
      </c>
      <c r="D15" s="108"/>
    </row>
    <row r="16" spans="1:4" x14ac:dyDescent="0.25">
      <c r="A16" s="309"/>
      <c r="B16" s="114" t="s">
        <v>38</v>
      </c>
      <c r="C16" s="108" t="s">
        <v>168</v>
      </c>
      <c r="D16" s="108"/>
    </row>
    <row r="17" spans="1:14" ht="48.75" customHeight="1" x14ac:dyDescent="0.25">
      <c r="A17" s="309" t="s">
        <v>90</v>
      </c>
      <c r="B17" s="114" t="s">
        <v>88</v>
      </c>
      <c r="C17" s="107" t="s">
        <v>150</v>
      </c>
      <c r="D17" s="4" t="s">
        <v>164</v>
      </c>
    </row>
    <row r="18" spans="1:14" ht="48" customHeight="1" x14ac:dyDescent="0.25">
      <c r="A18" s="309"/>
      <c r="B18" s="114" t="s">
        <v>89</v>
      </c>
      <c r="C18" s="107" t="s">
        <v>151</v>
      </c>
      <c r="D18" s="107"/>
    </row>
    <row r="19" spans="1:14" ht="45" x14ac:dyDescent="0.25">
      <c r="A19" s="309"/>
      <c r="B19" s="114" t="s">
        <v>99</v>
      </c>
      <c r="C19" s="107" t="s">
        <v>152</v>
      </c>
      <c r="D19" s="107"/>
    </row>
    <row r="20" spans="1:14" ht="30" x14ac:dyDescent="0.25">
      <c r="A20" s="309" t="s">
        <v>91</v>
      </c>
      <c r="B20" s="114" t="s">
        <v>86</v>
      </c>
      <c r="C20" s="107" t="s">
        <v>179</v>
      </c>
      <c r="D20" s="107"/>
    </row>
    <row r="21" spans="1:14" x14ac:dyDescent="0.25">
      <c r="A21" s="309"/>
      <c r="B21" s="114" t="s">
        <v>87</v>
      </c>
      <c r="C21" s="107" t="s">
        <v>153</v>
      </c>
      <c r="D21" s="107"/>
    </row>
    <row r="24" spans="1:14" hidden="1" x14ac:dyDescent="0.25"/>
    <row r="25" spans="1:14" ht="15.75" hidden="1" x14ac:dyDescent="0.25">
      <c r="F25" s="306" t="s">
        <v>21</v>
      </c>
      <c r="G25" s="306"/>
      <c r="H25" s="306"/>
      <c r="I25" s="306"/>
      <c r="K25" s="306" t="s">
        <v>21</v>
      </c>
      <c r="L25" s="306"/>
      <c r="M25" s="306"/>
      <c r="N25" s="306"/>
    </row>
    <row r="26" spans="1:14" ht="15.75" hidden="1" x14ac:dyDescent="0.25">
      <c r="F26" s="306" t="s">
        <v>138</v>
      </c>
      <c r="G26" s="306"/>
      <c r="H26" s="306"/>
      <c r="I26" s="306"/>
      <c r="K26" s="306" t="s">
        <v>139</v>
      </c>
      <c r="L26" s="306"/>
      <c r="M26" s="306"/>
      <c r="N26" s="306"/>
    </row>
    <row r="27" spans="1:14" hidden="1" x14ac:dyDescent="0.25">
      <c r="F27" s="305" t="s">
        <v>106</v>
      </c>
      <c r="G27" s="116" t="s">
        <v>107</v>
      </c>
      <c r="H27" s="305" t="s">
        <v>128</v>
      </c>
      <c r="I27" s="305" t="s">
        <v>129</v>
      </c>
      <c r="K27" s="305" t="s">
        <v>6</v>
      </c>
      <c r="L27" s="305" t="s">
        <v>28</v>
      </c>
      <c r="M27" s="305" t="s">
        <v>30</v>
      </c>
      <c r="N27" s="305" t="s">
        <v>33</v>
      </c>
    </row>
    <row r="28" spans="1:14" hidden="1" x14ac:dyDescent="0.25">
      <c r="F28" s="305"/>
      <c r="G28" s="116" t="s">
        <v>108</v>
      </c>
      <c r="H28" s="305"/>
      <c r="I28" s="305"/>
      <c r="K28" s="305"/>
      <c r="L28" s="305"/>
      <c r="M28" s="305"/>
      <c r="N28" s="305"/>
    </row>
    <row r="29" spans="1:14" ht="25.5" hidden="1" x14ac:dyDescent="0.25">
      <c r="F29" s="106">
        <v>1</v>
      </c>
      <c r="G29" s="115" t="s">
        <v>109</v>
      </c>
      <c r="H29" s="106"/>
      <c r="I29" s="106"/>
      <c r="K29" s="115" t="s">
        <v>14</v>
      </c>
      <c r="L29" s="115" t="s">
        <v>100</v>
      </c>
      <c r="M29" s="115" t="s">
        <v>104</v>
      </c>
      <c r="N29" s="121">
        <v>1</v>
      </c>
    </row>
    <row r="30" spans="1:14" ht="25.5" hidden="1" x14ac:dyDescent="0.25">
      <c r="F30" s="106">
        <v>2</v>
      </c>
      <c r="G30" s="115" t="s">
        <v>110</v>
      </c>
      <c r="H30" s="106"/>
      <c r="I30" s="106"/>
      <c r="K30" s="115" t="s">
        <v>18</v>
      </c>
      <c r="L30" s="115" t="s">
        <v>101</v>
      </c>
      <c r="M30" s="115" t="s">
        <v>102</v>
      </c>
      <c r="N30" s="121">
        <v>2</v>
      </c>
    </row>
    <row r="31" spans="1:14" ht="16.5" hidden="1" x14ac:dyDescent="0.25">
      <c r="F31" s="106">
        <v>3</v>
      </c>
      <c r="G31" s="115" t="s">
        <v>111</v>
      </c>
      <c r="H31" s="106"/>
      <c r="I31" s="106"/>
      <c r="K31" s="115" t="s">
        <v>34</v>
      </c>
      <c r="L31" s="115" t="s">
        <v>27</v>
      </c>
      <c r="M31" s="115" t="s">
        <v>103</v>
      </c>
      <c r="N31" s="121">
        <v>3</v>
      </c>
    </row>
    <row r="32" spans="1:14" ht="25.5" hidden="1" x14ac:dyDescent="0.25">
      <c r="F32" s="106">
        <v>4</v>
      </c>
      <c r="G32" s="115" t="s">
        <v>112</v>
      </c>
      <c r="H32" s="106"/>
      <c r="I32" s="106"/>
      <c r="K32" s="115" t="s">
        <v>19</v>
      </c>
      <c r="L32" s="115" t="s">
        <v>105</v>
      </c>
      <c r="M32" s="115" t="s">
        <v>31</v>
      </c>
      <c r="N32" s="121">
        <v>4</v>
      </c>
    </row>
    <row r="33" spans="6:14" ht="25.5" hidden="1" x14ac:dyDescent="0.25">
      <c r="F33" s="106">
        <v>5</v>
      </c>
      <c r="G33" s="115" t="s">
        <v>113</v>
      </c>
      <c r="H33" s="106"/>
      <c r="I33" s="106"/>
      <c r="K33" s="115" t="s">
        <v>35</v>
      </c>
      <c r="L33" s="115" t="s">
        <v>29</v>
      </c>
      <c r="M33" s="115" t="s">
        <v>32</v>
      </c>
      <c r="N33" s="121">
        <v>5</v>
      </c>
    </row>
    <row r="34" spans="6:14" hidden="1" x14ac:dyDescent="0.25">
      <c r="F34" s="106">
        <v>6</v>
      </c>
      <c r="G34" s="115" t="s">
        <v>114</v>
      </c>
      <c r="H34" s="106"/>
      <c r="I34" s="106"/>
    </row>
    <row r="35" spans="6:14" hidden="1" x14ac:dyDescent="0.25">
      <c r="F35" s="106">
        <v>7</v>
      </c>
      <c r="G35" s="115" t="s">
        <v>115</v>
      </c>
      <c r="H35" s="106"/>
      <c r="I35" s="106"/>
    </row>
    <row r="36" spans="6:14" ht="25.5" hidden="1" x14ac:dyDescent="0.25">
      <c r="F36" s="106">
        <v>8</v>
      </c>
      <c r="G36" s="115" t="s">
        <v>116</v>
      </c>
      <c r="H36" s="106"/>
      <c r="I36" s="106"/>
    </row>
    <row r="37" spans="6:14" hidden="1" x14ac:dyDescent="0.25">
      <c r="F37" s="106">
        <v>9</v>
      </c>
      <c r="G37" s="115" t="s">
        <v>117</v>
      </c>
      <c r="H37" s="106"/>
      <c r="I37" s="106"/>
    </row>
    <row r="38" spans="6:14" hidden="1" x14ac:dyDescent="0.25">
      <c r="F38" s="106">
        <v>10</v>
      </c>
      <c r="G38" s="115" t="s">
        <v>118</v>
      </c>
      <c r="H38" s="106"/>
      <c r="I38" s="106"/>
    </row>
    <row r="39" spans="6:14" hidden="1" x14ac:dyDescent="0.25">
      <c r="F39" s="106">
        <v>11</v>
      </c>
      <c r="G39" s="115" t="s">
        <v>119</v>
      </c>
      <c r="H39" s="106"/>
      <c r="I39" s="106"/>
    </row>
    <row r="40" spans="6:14" hidden="1" x14ac:dyDescent="0.25">
      <c r="F40" s="106">
        <v>12</v>
      </c>
      <c r="G40" s="115" t="s">
        <v>120</v>
      </c>
      <c r="H40" s="106"/>
      <c r="I40" s="106"/>
    </row>
    <row r="41" spans="6:14" hidden="1" x14ac:dyDescent="0.25">
      <c r="F41" s="106">
        <v>13</v>
      </c>
      <c r="G41" s="115" t="s">
        <v>121</v>
      </c>
      <c r="H41" s="106"/>
      <c r="I41" s="106"/>
    </row>
    <row r="42" spans="6:14" hidden="1" x14ac:dyDescent="0.25">
      <c r="F42" s="106">
        <v>14</v>
      </c>
      <c r="G42" s="115" t="s">
        <v>122</v>
      </c>
      <c r="H42" s="106"/>
      <c r="I42" s="106"/>
    </row>
    <row r="43" spans="6:14" hidden="1" x14ac:dyDescent="0.25">
      <c r="F43" s="106">
        <v>15</v>
      </c>
      <c r="G43" s="115" t="s">
        <v>123</v>
      </c>
      <c r="H43" s="106"/>
      <c r="I43" s="106"/>
    </row>
    <row r="44" spans="6:14" hidden="1" x14ac:dyDescent="0.25">
      <c r="F44" s="118">
        <v>16</v>
      </c>
      <c r="G44" s="119" t="s">
        <v>124</v>
      </c>
      <c r="H44" s="118"/>
      <c r="I44" s="118"/>
    </row>
    <row r="45" spans="6:14" hidden="1" x14ac:dyDescent="0.25">
      <c r="F45" s="106">
        <v>17</v>
      </c>
      <c r="G45" s="115" t="s">
        <v>125</v>
      </c>
      <c r="H45" s="106"/>
      <c r="I45" s="106"/>
    </row>
    <row r="46" spans="6:14" hidden="1" x14ac:dyDescent="0.25">
      <c r="F46" s="106">
        <v>18</v>
      </c>
      <c r="G46" s="115" t="s">
        <v>126</v>
      </c>
      <c r="H46" s="106"/>
      <c r="I46" s="106"/>
    </row>
    <row r="47" spans="6:14" hidden="1" x14ac:dyDescent="0.25">
      <c r="F47" s="106">
        <v>19</v>
      </c>
      <c r="G47" s="115" t="s">
        <v>127</v>
      </c>
      <c r="H47" s="106"/>
      <c r="I47" s="106"/>
    </row>
    <row r="48" spans="6:14" ht="17.25" hidden="1" x14ac:dyDescent="0.3">
      <c r="F48" s="117" t="s">
        <v>155</v>
      </c>
    </row>
    <row r="49" spans="6:9" hidden="1" x14ac:dyDescent="0.25">
      <c r="F49" s="300" t="s">
        <v>158</v>
      </c>
      <c r="G49" s="300"/>
      <c r="H49" s="300"/>
      <c r="I49" s="300"/>
    </row>
    <row r="50" spans="6:9" hidden="1" x14ac:dyDescent="0.25">
      <c r="F50" s="300" t="s">
        <v>157</v>
      </c>
      <c r="G50" s="300"/>
      <c r="H50" s="300"/>
      <c r="I50" s="300"/>
    </row>
    <row r="51" spans="6:9" hidden="1" x14ac:dyDescent="0.25">
      <c r="F51" s="300" t="s">
        <v>156</v>
      </c>
      <c r="G51" s="300"/>
      <c r="H51" s="300"/>
      <c r="I51" s="300"/>
    </row>
    <row r="52" spans="6:9" hidden="1" x14ac:dyDescent="0.25">
      <c r="G52" s="45" t="s">
        <v>133</v>
      </c>
    </row>
    <row r="53" spans="6:9" hidden="1" x14ac:dyDescent="0.25">
      <c r="G53" s="45" t="s">
        <v>134</v>
      </c>
    </row>
    <row r="54" spans="6:9" hidden="1" x14ac:dyDescent="0.25">
      <c r="G54" s="45" t="s">
        <v>135</v>
      </c>
    </row>
    <row r="55" spans="6:9" hidden="1" x14ac:dyDescent="0.25"/>
    <row r="56" spans="6:9" ht="17.25" hidden="1" x14ac:dyDescent="0.3">
      <c r="F56" s="117" t="s">
        <v>141</v>
      </c>
    </row>
    <row r="57" spans="6:9" hidden="1" x14ac:dyDescent="0.25">
      <c r="F57" s="300" t="s">
        <v>159</v>
      </c>
      <c r="G57" s="300"/>
      <c r="H57" s="300"/>
      <c r="I57" s="300"/>
    </row>
    <row r="58" spans="6:9" hidden="1" x14ac:dyDescent="0.25">
      <c r="F58" s="300" t="s">
        <v>137</v>
      </c>
      <c r="G58" s="300"/>
      <c r="H58" s="300"/>
      <c r="I58" s="300"/>
    </row>
    <row r="59" spans="6:9" ht="48" hidden="1" customHeight="1" x14ac:dyDescent="0.25">
      <c r="F59" s="301" t="s">
        <v>140</v>
      </c>
      <c r="G59" s="301"/>
      <c r="H59" s="301"/>
      <c r="I59" s="301"/>
    </row>
    <row r="60" spans="6:9" ht="29.25" hidden="1" customHeight="1" x14ac:dyDescent="0.25">
      <c r="F60" s="275" t="s">
        <v>142</v>
      </c>
      <c r="G60" s="275"/>
      <c r="H60" s="275"/>
      <c r="I60" s="275"/>
    </row>
  </sheetData>
  <mergeCells count="27">
    <mergeCell ref="A20:A21"/>
    <mergeCell ref="K27:K28"/>
    <mergeCell ref="L27:L28"/>
    <mergeCell ref="M27:M28"/>
    <mergeCell ref="N27:N28"/>
    <mergeCell ref="K25:N25"/>
    <mergeCell ref="K26:N26"/>
    <mergeCell ref="A7:A8"/>
    <mergeCell ref="A9:A10"/>
    <mergeCell ref="A13:A14"/>
    <mergeCell ref="A15:A16"/>
    <mergeCell ref="A17:A19"/>
    <mergeCell ref="B2:D2"/>
    <mergeCell ref="F27:F28"/>
    <mergeCell ref="H27:H28"/>
    <mergeCell ref="I27:I28"/>
    <mergeCell ref="F25:I25"/>
    <mergeCell ref="F26:I26"/>
    <mergeCell ref="D7:D8"/>
    <mergeCell ref="D13:D14"/>
    <mergeCell ref="F60:I60"/>
    <mergeCell ref="F49:I49"/>
    <mergeCell ref="F50:I50"/>
    <mergeCell ref="F51:I51"/>
    <mergeCell ref="F57:I57"/>
    <mergeCell ref="F58:I58"/>
    <mergeCell ref="F59:I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rgb="FF92D050"/>
  </sheetPr>
  <dimension ref="B3:J41"/>
  <sheetViews>
    <sheetView showGridLines="0" zoomScale="90" zoomScaleNormal="90" workbookViewId="0">
      <selection activeCell="B4" sqref="B4:J4"/>
    </sheetView>
  </sheetViews>
  <sheetFormatPr baseColWidth="10" defaultRowHeight="15" x14ac:dyDescent="0.25"/>
  <cols>
    <col min="1" max="1" width="3.28515625" customWidth="1"/>
    <col min="2" max="2" width="5.42578125" customWidth="1"/>
    <col min="3" max="3" width="70.28515625" customWidth="1"/>
    <col min="4" max="5" width="6.7109375" customWidth="1"/>
    <col min="6" max="6" width="3.5703125" customWidth="1"/>
    <col min="7" max="7" width="12.140625" customWidth="1"/>
    <col min="8" max="8" width="43" customWidth="1"/>
    <col min="9" max="9" width="32.140625" customWidth="1"/>
    <col min="10" max="10" width="7.7109375" customWidth="1"/>
  </cols>
  <sheetData>
    <row r="3" spans="2:10" ht="76.5" customHeight="1" thickBot="1" x14ac:dyDescent="0.3">
      <c r="H3" s="313" t="s">
        <v>167</v>
      </c>
      <c r="I3" s="313"/>
    </row>
    <row r="4" spans="2:10" ht="20.25" thickBot="1" x14ac:dyDescent="0.35">
      <c r="B4" s="310" t="s">
        <v>169</v>
      </c>
      <c r="C4" s="311"/>
      <c r="D4" s="311"/>
      <c r="E4" s="311"/>
      <c r="F4" s="311"/>
      <c r="G4" s="311"/>
      <c r="H4" s="311"/>
      <c r="I4" s="311"/>
      <c r="J4" s="312"/>
    </row>
    <row r="6" spans="2:10" ht="15.75" x14ac:dyDescent="0.25">
      <c r="B6" s="306" t="s">
        <v>165</v>
      </c>
      <c r="C6" s="306"/>
      <c r="D6" s="306"/>
      <c r="E6" s="306"/>
      <c r="G6" s="306" t="s">
        <v>166</v>
      </c>
      <c r="H6" s="306"/>
      <c r="I6" s="306"/>
      <c r="J6" s="306"/>
    </row>
    <row r="7" spans="2:10" x14ac:dyDescent="0.25">
      <c r="B7" s="305" t="s">
        <v>106</v>
      </c>
      <c r="C7" s="116" t="s">
        <v>107</v>
      </c>
      <c r="D7" s="314" t="s">
        <v>128</v>
      </c>
      <c r="E7" s="314" t="s">
        <v>129</v>
      </c>
      <c r="G7" s="305" t="s">
        <v>6</v>
      </c>
      <c r="H7" s="305" t="s">
        <v>28</v>
      </c>
      <c r="I7" s="305" t="s">
        <v>30</v>
      </c>
      <c r="J7" s="314" t="s">
        <v>33</v>
      </c>
    </row>
    <row r="8" spans="2:10" x14ac:dyDescent="0.25">
      <c r="B8" s="305"/>
      <c r="C8" s="116" t="s">
        <v>108</v>
      </c>
      <c r="D8" s="314"/>
      <c r="E8" s="314"/>
      <c r="G8" s="305"/>
      <c r="H8" s="305"/>
      <c r="I8" s="305"/>
      <c r="J8" s="314"/>
    </row>
    <row r="9" spans="2:10" ht="33" x14ac:dyDescent="0.25">
      <c r="B9" s="123">
        <v>1</v>
      </c>
      <c r="C9" s="126" t="s">
        <v>109</v>
      </c>
      <c r="D9" s="106"/>
      <c r="E9" s="106"/>
      <c r="G9" s="120" t="s">
        <v>14</v>
      </c>
      <c r="H9" s="126" t="s">
        <v>100</v>
      </c>
      <c r="I9" s="126" t="s">
        <v>104</v>
      </c>
      <c r="J9" s="128">
        <v>1</v>
      </c>
    </row>
    <row r="10" spans="2:10" ht="33" x14ac:dyDescent="0.25">
      <c r="B10" s="123">
        <v>2</v>
      </c>
      <c r="C10" s="126" t="s">
        <v>110</v>
      </c>
      <c r="D10" s="106"/>
      <c r="E10" s="106"/>
      <c r="G10" s="120" t="s">
        <v>18</v>
      </c>
      <c r="H10" s="126" t="s">
        <v>217</v>
      </c>
      <c r="I10" s="126" t="s">
        <v>102</v>
      </c>
      <c r="J10" s="128">
        <v>2</v>
      </c>
    </row>
    <row r="11" spans="2:10" ht="33" x14ac:dyDescent="0.25">
      <c r="B11" s="123">
        <v>3</v>
      </c>
      <c r="C11" s="126" t="s">
        <v>111</v>
      </c>
      <c r="D11" s="106"/>
      <c r="E11" s="106"/>
      <c r="G11" s="120" t="s">
        <v>34</v>
      </c>
      <c r="H11" s="126" t="s">
        <v>27</v>
      </c>
      <c r="I11" s="126" t="s">
        <v>103</v>
      </c>
      <c r="J11" s="128">
        <v>3</v>
      </c>
    </row>
    <row r="12" spans="2:10" ht="33" x14ac:dyDescent="0.25">
      <c r="B12" s="123">
        <v>4</v>
      </c>
      <c r="C12" s="126" t="s">
        <v>112</v>
      </c>
      <c r="D12" s="106"/>
      <c r="E12" s="106"/>
      <c r="G12" s="120" t="s">
        <v>19</v>
      </c>
      <c r="H12" s="126" t="s">
        <v>218</v>
      </c>
      <c r="I12" s="126" t="s">
        <v>31</v>
      </c>
      <c r="J12" s="128">
        <v>4</v>
      </c>
    </row>
    <row r="13" spans="2:10" ht="33" x14ac:dyDescent="0.25">
      <c r="B13" s="123">
        <v>5</v>
      </c>
      <c r="C13" s="126" t="s">
        <v>113</v>
      </c>
      <c r="D13" s="106"/>
      <c r="E13" s="106"/>
      <c r="G13" s="120" t="s">
        <v>35</v>
      </c>
      <c r="H13" s="126" t="s">
        <v>29</v>
      </c>
      <c r="I13" s="126" t="s">
        <v>32</v>
      </c>
      <c r="J13" s="128">
        <v>5</v>
      </c>
    </row>
    <row r="14" spans="2:10" ht="16.5" x14ac:dyDescent="0.25">
      <c r="B14" s="123">
        <v>6</v>
      </c>
      <c r="C14" s="126" t="s">
        <v>114</v>
      </c>
      <c r="D14" s="106"/>
      <c r="E14" s="106"/>
    </row>
    <row r="15" spans="2:10" ht="16.5" x14ac:dyDescent="0.25">
      <c r="B15" s="123">
        <v>7</v>
      </c>
      <c r="C15" s="126" t="s">
        <v>115</v>
      </c>
      <c r="D15" s="106"/>
      <c r="E15" s="106"/>
    </row>
    <row r="16" spans="2:10" ht="33" x14ac:dyDescent="0.25">
      <c r="B16" s="123">
        <v>8</v>
      </c>
      <c r="C16" s="126" t="s">
        <v>116</v>
      </c>
      <c r="D16" s="106"/>
      <c r="E16" s="106"/>
    </row>
    <row r="17" spans="2:5" ht="16.5" x14ac:dyDescent="0.25">
      <c r="B17" s="123">
        <v>9</v>
      </c>
      <c r="C17" s="126" t="s">
        <v>117</v>
      </c>
      <c r="D17" s="106"/>
      <c r="E17" s="106"/>
    </row>
    <row r="18" spans="2:5" ht="16.5" x14ac:dyDescent="0.25">
      <c r="B18" s="123">
        <v>10</v>
      </c>
      <c r="C18" s="126" t="s">
        <v>118</v>
      </c>
      <c r="D18" s="106"/>
      <c r="E18" s="106"/>
    </row>
    <row r="19" spans="2:5" ht="16.5" x14ac:dyDescent="0.25">
      <c r="B19" s="123">
        <v>11</v>
      </c>
      <c r="C19" s="126" t="s">
        <v>119</v>
      </c>
      <c r="D19" s="106"/>
      <c r="E19" s="106"/>
    </row>
    <row r="20" spans="2:5" ht="16.5" x14ac:dyDescent="0.25">
      <c r="B20" s="123">
        <v>12</v>
      </c>
      <c r="C20" s="126" t="s">
        <v>120</v>
      </c>
      <c r="D20" s="106"/>
      <c r="E20" s="106"/>
    </row>
    <row r="21" spans="2:5" ht="16.5" x14ac:dyDescent="0.25">
      <c r="B21" s="123">
        <v>13</v>
      </c>
      <c r="C21" s="126" t="s">
        <v>121</v>
      </c>
      <c r="D21" s="106"/>
      <c r="E21" s="106"/>
    </row>
    <row r="22" spans="2:5" ht="16.5" x14ac:dyDescent="0.25">
      <c r="B22" s="123">
        <v>14</v>
      </c>
      <c r="C22" s="126" t="s">
        <v>122</v>
      </c>
      <c r="D22" s="106"/>
      <c r="E22" s="106"/>
    </row>
    <row r="23" spans="2:5" ht="16.5" x14ac:dyDescent="0.25">
      <c r="B23" s="123">
        <v>15</v>
      </c>
      <c r="C23" s="126" t="s">
        <v>123</v>
      </c>
      <c r="D23" s="106"/>
      <c r="E23" s="106"/>
    </row>
    <row r="24" spans="2:5" ht="16.5" x14ac:dyDescent="0.25">
      <c r="B24" s="124">
        <v>16</v>
      </c>
      <c r="C24" s="127" t="s">
        <v>124</v>
      </c>
      <c r="D24" s="125"/>
      <c r="E24" s="125"/>
    </row>
    <row r="25" spans="2:5" ht="16.5" x14ac:dyDescent="0.25">
      <c r="B25" s="123">
        <v>17</v>
      </c>
      <c r="C25" s="126" t="s">
        <v>125</v>
      </c>
      <c r="D25" s="106"/>
      <c r="E25" s="106"/>
    </row>
    <row r="26" spans="2:5" ht="16.5" x14ac:dyDescent="0.25">
      <c r="B26" s="123">
        <v>18</v>
      </c>
      <c r="C26" s="126" t="s">
        <v>126</v>
      </c>
      <c r="D26" s="106"/>
      <c r="E26" s="106"/>
    </row>
    <row r="27" spans="2:5" ht="16.5" x14ac:dyDescent="0.25">
      <c r="B27" s="123">
        <v>19</v>
      </c>
      <c r="C27" s="126" t="s">
        <v>127</v>
      </c>
      <c r="D27" s="106"/>
      <c r="E27" s="106"/>
    </row>
    <row r="28" spans="2:5" ht="17.25" x14ac:dyDescent="0.3">
      <c r="B28" s="117" t="s">
        <v>155</v>
      </c>
    </row>
    <row r="29" spans="2:5" x14ac:dyDescent="0.25">
      <c r="B29" s="300" t="s">
        <v>216</v>
      </c>
      <c r="C29" s="300"/>
      <c r="D29" s="300"/>
      <c r="E29" s="300"/>
    </row>
    <row r="30" spans="2:5" x14ac:dyDescent="0.25">
      <c r="B30" s="300" t="s">
        <v>158</v>
      </c>
      <c r="C30" s="300"/>
      <c r="D30" s="300"/>
      <c r="E30" s="300"/>
    </row>
    <row r="31" spans="2:5" x14ac:dyDescent="0.25">
      <c r="B31" s="300" t="s">
        <v>157</v>
      </c>
      <c r="C31" s="300"/>
      <c r="D31" s="300"/>
      <c r="E31" s="300"/>
    </row>
    <row r="32" spans="2:5" x14ac:dyDescent="0.25">
      <c r="B32" s="300" t="s">
        <v>156</v>
      </c>
      <c r="C32" s="300"/>
      <c r="D32" s="300"/>
      <c r="E32" s="300"/>
    </row>
    <row r="33" spans="2:5" x14ac:dyDescent="0.25">
      <c r="C33" s="45" t="s">
        <v>133</v>
      </c>
    </row>
    <row r="34" spans="2:5" x14ac:dyDescent="0.25">
      <c r="C34" s="45" t="s">
        <v>134</v>
      </c>
    </row>
    <row r="35" spans="2:5" x14ac:dyDescent="0.25">
      <c r="C35" s="45" t="s">
        <v>135</v>
      </c>
    </row>
    <row r="37" spans="2:5" ht="17.25" x14ac:dyDescent="0.3">
      <c r="B37" s="117" t="s">
        <v>141</v>
      </c>
    </row>
    <row r="38" spans="2:5" x14ac:dyDescent="0.25">
      <c r="B38" s="300" t="s">
        <v>159</v>
      </c>
      <c r="C38" s="300"/>
      <c r="D38" s="300"/>
      <c r="E38" s="300"/>
    </row>
    <row r="39" spans="2:5" x14ac:dyDescent="0.25">
      <c r="B39" s="300" t="s">
        <v>137</v>
      </c>
      <c r="C39" s="300"/>
      <c r="D39" s="300"/>
      <c r="E39" s="300"/>
    </row>
    <row r="40" spans="2:5" ht="48" hidden="1" customHeight="1" x14ac:dyDescent="0.25">
      <c r="B40" s="301" t="s">
        <v>140</v>
      </c>
      <c r="C40" s="301"/>
      <c r="D40" s="301"/>
      <c r="E40" s="301"/>
    </row>
    <row r="41" spans="2:5" ht="29.25" hidden="1" customHeight="1" x14ac:dyDescent="0.25">
      <c r="B41" s="275" t="s">
        <v>142</v>
      </c>
      <c r="C41" s="275"/>
      <c r="D41" s="275"/>
      <c r="E41" s="275"/>
    </row>
  </sheetData>
  <mergeCells count="19">
    <mergeCell ref="H3:I3"/>
    <mergeCell ref="I7:I8"/>
    <mergeCell ref="J7:J8"/>
    <mergeCell ref="B30:E30"/>
    <mergeCell ref="B31:E31"/>
    <mergeCell ref="B6:E6"/>
    <mergeCell ref="G6:J6"/>
    <mergeCell ref="B7:B8"/>
    <mergeCell ref="D7:D8"/>
    <mergeCell ref="E7:E8"/>
    <mergeCell ref="G7:G8"/>
    <mergeCell ref="H7:H8"/>
    <mergeCell ref="B29:E29"/>
    <mergeCell ref="B39:E39"/>
    <mergeCell ref="B40:E40"/>
    <mergeCell ref="B41:E41"/>
    <mergeCell ref="B4:J4"/>
    <mergeCell ref="B32:E32"/>
    <mergeCell ref="B38:E38"/>
  </mergeCells>
  <pageMargins left="0.31496062992125984" right="0.31496062992125984" top="0.35433070866141736" bottom="0.35433070866141736" header="0.31496062992125984" footer="0.31496062992125984"/>
  <pageSetup scale="70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R32"/>
  <sheetViews>
    <sheetView showGridLines="0" zoomScale="75" zoomScaleNormal="75" workbookViewId="0">
      <selection activeCell="A5" sqref="A5"/>
    </sheetView>
  </sheetViews>
  <sheetFormatPr baseColWidth="10" defaultRowHeight="15" x14ac:dyDescent="0.25"/>
  <cols>
    <col min="1" max="1" width="20.85546875" style="2" customWidth="1"/>
    <col min="2" max="2" width="31.140625" style="2" bestFit="1" customWidth="1"/>
    <col min="3" max="3" width="32.28515625" style="2" customWidth="1"/>
    <col min="4" max="4" width="38.5703125" style="2" customWidth="1"/>
    <col min="5" max="5" width="15.140625" style="2" customWidth="1"/>
    <col min="6" max="6" width="16.140625" style="2" customWidth="1"/>
    <col min="7" max="7" width="14.5703125" style="2" customWidth="1"/>
    <col min="8" max="8" width="21.28515625" style="2" customWidth="1"/>
    <col min="9" max="9" width="12.28515625" style="2" customWidth="1"/>
    <col min="10" max="10" width="15.5703125" style="2" customWidth="1"/>
    <col min="11" max="11" width="13.85546875" style="2" customWidth="1"/>
    <col min="12" max="12" width="15.5703125" style="2" customWidth="1"/>
    <col min="13" max="13" width="22.28515625" style="2" customWidth="1"/>
    <col min="14" max="14" width="17.140625" style="2" customWidth="1"/>
    <col min="15" max="16384" width="11.42578125" style="2"/>
  </cols>
  <sheetData>
    <row r="1" spans="1:18" ht="67.5" customHeight="1" x14ac:dyDescent="0.25">
      <c r="A1" s="323" t="s">
        <v>95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ht="24" customHeight="1" x14ac:dyDescent="0.25">
      <c r="A2" s="4" t="s">
        <v>64</v>
      </c>
      <c r="B2" s="321" t="s">
        <v>65</v>
      </c>
      <c r="C2" s="322"/>
      <c r="D2" s="28"/>
      <c r="E2" s="28"/>
      <c r="F2" s="28"/>
      <c r="G2" s="28"/>
      <c r="H2" s="28"/>
      <c r="I2" s="31"/>
      <c r="J2" s="31"/>
      <c r="K2" s="28"/>
      <c r="L2" s="28"/>
      <c r="M2" s="28"/>
      <c r="N2" s="28"/>
      <c r="O2" s="28"/>
      <c r="P2" s="28"/>
      <c r="Q2" s="28"/>
      <c r="R2" s="29"/>
    </row>
    <row r="3" spans="1:18" ht="24" customHeight="1" x14ac:dyDescent="0.25">
      <c r="A3" s="4" t="s">
        <v>74</v>
      </c>
      <c r="B3" s="327" t="e">
        <f>#REF!</f>
        <v>#REF!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9"/>
    </row>
    <row r="4" spans="1:18" ht="24" customHeight="1" x14ac:dyDescent="0.25">
      <c r="A4" s="4" t="s">
        <v>62</v>
      </c>
      <c r="B4" s="327" t="e">
        <f>#REF!</f>
        <v>#REF!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9"/>
    </row>
    <row r="5" spans="1:18" ht="24" customHeight="1" x14ac:dyDescent="0.25">
      <c r="A5" s="4" t="s">
        <v>75</v>
      </c>
      <c r="B5" s="330" t="e">
        <f>#REF!</f>
        <v>#REF!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2"/>
    </row>
    <row r="6" spans="1:18" x14ac:dyDescent="0.25">
      <c r="A6" s="318" t="s">
        <v>0</v>
      </c>
      <c r="B6" s="318"/>
      <c r="C6" s="318"/>
      <c r="D6" s="318"/>
      <c r="E6" s="318" t="s">
        <v>1</v>
      </c>
      <c r="F6" s="318"/>
      <c r="G6" s="318"/>
      <c r="H6" s="318"/>
      <c r="I6" s="318"/>
      <c r="J6" s="318"/>
      <c r="K6" s="318"/>
      <c r="L6" s="318"/>
      <c r="M6" s="318"/>
      <c r="N6" s="318"/>
      <c r="O6" s="325" t="s">
        <v>23</v>
      </c>
      <c r="P6" s="315" t="s">
        <v>24</v>
      </c>
      <c r="Q6" s="315"/>
      <c r="R6" s="315"/>
    </row>
    <row r="7" spans="1:18" ht="18.75" customHeight="1" x14ac:dyDescent="0.25">
      <c r="A7" s="317" t="s">
        <v>63</v>
      </c>
      <c r="B7" s="317" t="s">
        <v>66</v>
      </c>
      <c r="C7" s="317" t="s">
        <v>2</v>
      </c>
      <c r="D7" s="317" t="s">
        <v>3</v>
      </c>
      <c r="E7" s="316" t="s">
        <v>4</v>
      </c>
      <c r="F7" s="316"/>
      <c r="G7" s="316"/>
      <c r="H7" s="316" t="s">
        <v>8</v>
      </c>
      <c r="I7" s="316"/>
      <c r="J7" s="316"/>
      <c r="K7" s="316"/>
      <c r="L7" s="316"/>
      <c r="M7" s="316"/>
      <c r="N7" s="316"/>
      <c r="O7" s="325"/>
      <c r="P7" s="315"/>
      <c r="Q7" s="315"/>
      <c r="R7" s="315"/>
    </row>
    <row r="8" spans="1:18" ht="15" customHeight="1" x14ac:dyDescent="0.25">
      <c r="A8" s="317"/>
      <c r="B8" s="317"/>
      <c r="C8" s="317"/>
      <c r="D8" s="317"/>
      <c r="E8" s="316" t="s">
        <v>5</v>
      </c>
      <c r="F8" s="316"/>
      <c r="G8" s="316"/>
      <c r="H8" s="317" t="s">
        <v>9</v>
      </c>
      <c r="I8" s="30"/>
      <c r="J8" s="316"/>
      <c r="K8" s="316"/>
      <c r="L8" s="316" t="s">
        <v>17</v>
      </c>
      <c r="M8" s="316"/>
      <c r="N8" s="316"/>
      <c r="O8" s="325"/>
      <c r="P8" s="325" t="s">
        <v>10</v>
      </c>
      <c r="Q8" s="326" t="s">
        <v>25</v>
      </c>
      <c r="R8" s="326" t="s">
        <v>26</v>
      </c>
    </row>
    <row r="9" spans="1:18" ht="70.5" customHeight="1" x14ac:dyDescent="0.25">
      <c r="A9" s="317"/>
      <c r="B9" s="317"/>
      <c r="C9" s="317"/>
      <c r="D9" s="317"/>
      <c r="E9" s="32" t="s">
        <v>6</v>
      </c>
      <c r="F9" s="32" t="s">
        <v>7</v>
      </c>
      <c r="G9" s="3" t="s">
        <v>22</v>
      </c>
      <c r="H9" s="317"/>
      <c r="I9" s="32" t="s">
        <v>6</v>
      </c>
      <c r="J9" s="32" t="s">
        <v>7</v>
      </c>
      <c r="K9" s="1" t="s">
        <v>12</v>
      </c>
      <c r="L9" s="1" t="s">
        <v>13</v>
      </c>
      <c r="M9" s="1" t="s">
        <v>10</v>
      </c>
      <c r="N9" s="1" t="s">
        <v>11</v>
      </c>
      <c r="O9" s="325"/>
      <c r="P9" s="325"/>
      <c r="Q9" s="326"/>
      <c r="R9" s="326"/>
    </row>
    <row r="10" spans="1:18" ht="153" customHeight="1" x14ac:dyDescent="0.25">
      <c r="A10" s="319" t="e">
        <f>#REF!</f>
        <v>#REF!</v>
      </c>
      <c r="B10" s="6" t="str">
        <f>'ANÁLISIS-DATOS DE ENTRADA'!B12</f>
        <v xml:space="preserve">Acceso indebido a los sistemas de información para el uso no apropiado de la información contenida en los sistemas en favorecimiento propio o de un tercero.
</v>
      </c>
      <c r="C10" s="7" t="e">
        <f>#REF!</f>
        <v>#REF!</v>
      </c>
      <c r="D10" s="6" t="e">
        <f>#REF!</f>
        <v>#REF!</v>
      </c>
      <c r="E10" s="8" t="e">
        <f>#REF!</f>
        <v>#REF!</v>
      </c>
      <c r="F10" s="36" t="e">
        <f>#REF!</f>
        <v>#REF!</v>
      </c>
      <c r="G10" s="40" t="e">
        <f>#REF!</f>
        <v>#REF!</v>
      </c>
      <c r="H10" s="6" t="e">
        <f>#REF!</f>
        <v>#REF!</v>
      </c>
      <c r="I10" s="35" t="e">
        <f>#REF!</f>
        <v>#REF!</v>
      </c>
      <c r="J10" s="8" t="e">
        <f>#REF!</f>
        <v>#REF!</v>
      </c>
      <c r="K10" s="41" t="e">
        <f>#REF!</f>
        <v>#REF!</v>
      </c>
      <c r="L10" s="35" t="e">
        <f>#REF!</f>
        <v>#REF!</v>
      </c>
      <c r="M10" s="6" t="e">
        <f>#REF!</f>
        <v>#REF!</v>
      </c>
      <c r="N10" s="6" t="e">
        <f>#REF!</f>
        <v>#REF!</v>
      </c>
      <c r="O10" s="26"/>
      <c r="P10" s="27"/>
      <c r="Q10" s="36" t="e">
        <f>#REF!</f>
        <v>#REF!</v>
      </c>
      <c r="R10" s="36" t="e">
        <f>#REF!</f>
        <v>#REF!</v>
      </c>
    </row>
    <row r="11" spans="1:18" s="5" customFormat="1" ht="163.5" customHeight="1" x14ac:dyDescent="0.25">
      <c r="A11" s="320"/>
      <c r="B11" s="6">
        <f>'ANÁLISIS-DATOS DE ENTRADA'!B13</f>
        <v>0</v>
      </c>
      <c r="C11" s="7" t="e">
        <f>#REF!</f>
        <v>#REF!</v>
      </c>
      <c r="D11" s="6" t="e">
        <f>#REF!</f>
        <v>#REF!</v>
      </c>
      <c r="E11" s="8" t="e">
        <f>#REF!</f>
        <v>#REF!</v>
      </c>
      <c r="F11" s="36" t="e">
        <f>#REF!</f>
        <v>#REF!</v>
      </c>
      <c r="G11" s="40" t="e">
        <f>#REF!</f>
        <v>#REF!</v>
      </c>
      <c r="H11" s="6" t="e">
        <f>#REF!</f>
        <v>#REF!</v>
      </c>
      <c r="I11" s="35" t="e">
        <f>#REF!</f>
        <v>#REF!</v>
      </c>
      <c r="J11" s="8" t="e">
        <f>#REF!</f>
        <v>#REF!</v>
      </c>
      <c r="K11" s="41" t="e">
        <f>#REF!</f>
        <v>#REF!</v>
      </c>
      <c r="L11" s="35" t="e">
        <f>#REF!</f>
        <v>#REF!</v>
      </c>
      <c r="M11" s="6" t="e">
        <f>#REF!</f>
        <v>#REF!</v>
      </c>
      <c r="N11" s="6" t="e">
        <f>#REF!</f>
        <v>#REF!</v>
      </c>
      <c r="O11" s="26"/>
      <c r="P11" s="27"/>
      <c r="Q11" s="36" t="e">
        <f>#REF!</f>
        <v>#REF!</v>
      </c>
      <c r="R11" s="36" t="e">
        <f>#REF!</f>
        <v>#REF!</v>
      </c>
    </row>
    <row r="12" spans="1:18" s="5" customFormat="1" ht="163.5" customHeight="1" x14ac:dyDescent="0.25">
      <c r="A12" s="320"/>
      <c r="B12" s="6">
        <f>'ANÁLISIS-DATOS DE ENTRADA'!B14</f>
        <v>0</v>
      </c>
      <c r="C12" s="7" t="e">
        <f>#REF!</f>
        <v>#REF!</v>
      </c>
      <c r="D12" s="6" t="e">
        <f>#REF!</f>
        <v>#REF!</v>
      </c>
      <c r="E12" s="8" t="e">
        <f>#REF!</f>
        <v>#REF!</v>
      </c>
      <c r="F12" s="36" t="e">
        <f>#REF!</f>
        <v>#REF!</v>
      </c>
      <c r="G12" s="40" t="e">
        <f>#REF!</f>
        <v>#REF!</v>
      </c>
      <c r="H12" s="6" t="e">
        <f>#REF!</f>
        <v>#REF!</v>
      </c>
      <c r="I12" s="35" t="e">
        <f>#REF!</f>
        <v>#REF!</v>
      </c>
      <c r="J12" s="8" t="e">
        <f>#REF!</f>
        <v>#REF!</v>
      </c>
      <c r="K12" s="41" t="e">
        <f>#REF!</f>
        <v>#REF!</v>
      </c>
      <c r="L12" s="35" t="e">
        <f>#REF!</f>
        <v>#REF!</v>
      </c>
      <c r="M12" s="6" t="e">
        <f>#REF!</f>
        <v>#REF!</v>
      </c>
      <c r="N12" s="6" t="e">
        <f>#REF!</f>
        <v>#REF!</v>
      </c>
      <c r="O12" s="26"/>
      <c r="P12" s="27"/>
      <c r="Q12" s="36" t="e">
        <f>#REF!</f>
        <v>#REF!</v>
      </c>
      <c r="R12" s="36" t="e">
        <f>#REF!</f>
        <v>#REF!</v>
      </c>
    </row>
    <row r="13" spans="1:18" s="5" customFormat="1" ht="163.5" customHeight="1" x14ac:dyDescent="0.25">
      <c r="A13" s="320"/>
      <c r="B13" s="6">
        <f>'ANÁLISIS-DATOS DE ENTRADA'!B15</f>
        <v>0</v>
      </c>
      <c r="C13" s="7" t="e">
        <f>#REF!</f>
        <v>#REF!</v>
      </c>
      <c r="D13" s="6" t="e">
        <f>#REF!</f>
        <v>#REF!</v>
      </c>
      <c r="E13" s="8" t="e">
        <f>#REF!</f>
        <v>#REF!</v>
      </c>
      <c r="F13" s="36" t="e">
        <f>#REF!</f>
        <v>#REF!</v>
      </c>
      <c r="G13" s="40" t="e">
        <f>#REF!</f>
        <v>#REF!</v>
      </c>
      <c r="H13" s="6" t="e">
        <f>#REF!</f>
        <v>#REF!</v>
      </c>
      <c r="I13" s="35" t="e">
        <f>#REF!</f>
        <v>#REF!</v>
      </c>
      <c r="J13" s="8" t="e">
        <f>#REF!</f>
        <v>#REF!</v>
      </c>
      <c r="K13" s="41" t="e">
        <f>#REF!</f>
        <v>#REF!</v>
      </c>
      <c r="L13" s="35" t="e">
        <f>#REF!</f>
        <v>#REF!</v>
      </c>
      <c r="M13" s="6" t="e">
        <f>#REF!</f>
        <v>#REF!</v>
      </c>
      <c r="N13" s="6" t="e">
        <f>#REF!</f>
        <v>#REF!</v>
      </c>
      <c r="O13" s="26"/>
      <c r="P13" s="27"/>
      <c r="Q13" s="36" t="e">
        <f>#REF!</f>
        <v>#REF!</v>
      </c>
      <c r="R13" s="36" t="e">
        <f>#REF!</f>
        <v>#REF!</v>
      </c>
    </row>
    <row r="14" spans="1:18" s="5" customFormat="1" ht="163.5" customHeight="1" x14ac:dyDescent="0.25">
      <c r="A14" s="320"/>
      <c r="B14" s="6">
        <f>'ANÁLISIS-DATOS DE ENTRADA'!B16</f>
        <v>0</v>
      </c>
      <c r="C14" s="7" t="e">
        <f>#REF!</f>
        <v>#REF!</v>
      </c>
      <c r="D14" s="6" t="e">
        <f>#REF!</f>
        <v>#REF!</v>
      </c>
      <c r="E14" s="8" t="e">
        <f>#REF!</f>
        <v>#REF!</v>
      </c>
      <c r="F14" s="36" t="e">
        <f>#REF!</f>
        <v>#REF!</v>
      </c>
      <c r="G14" s="40" t="e">
        <f>#REF!</f>
        <v>#REF!</v>
      </c>
      <c r="H14" s="6" t="e">
        <f>#REF!</f>
        <v>#REF!</v>
      </c>
      <c r="I14" s="35" t="e">
        <f>#REF!</f>
        <v>#REF!</v>
      </c>
      <c r="J14" s="8" t="e">
        <f>#REF!</f>
        <v>#REF!</v>
      </c>
      <c r="K14" s="41" t="e">
        <f>#REF!</f>
        <v>#REF!</v>
      </c>
      <c r="L14" s="35" t="e">
        <f>#REF!</f>
        <v>#REF!</v>
      </c>
      <c r="M14" s="6" t="e">
        <f>#REF!</f>
        <v>#REF!</v>
      </c>
      <c r="N14" s="6" t="e">
        <f>#REF!</f>
        <v>#REF!</v>
      </c>
      <c r="O14" s="26"/>
      <c r="P14" s="27"/>
      <c r="Q14" s="36" t="e">
        <f>#REF!</f>
        <v>#REF!</v>
      </c>
      <c r="R14" s="36" t="e">
        <f>#REF!</f>
        <v>#REF!</v>
      </c>
    </row>
    <row r="15" spans="1:18" s="5" customFormat="1" ht="163.5" customHeight="1" x14ac:dyDescent="0.25">
      <c r="A15" s="320"/>
      <c r="B15" s="6">
        <f>'ANÁLISIS-DATOS DE ENTRADA'!B17</f>
        <v>0</v>
      </c>
      <c r="C15" s="7" t="e">
        <f>#REF!</f>
        <v>#REF!</v>
      </c>
      <c r="D15" s="6" t="e">
        <f>#REF!</f>
        <v>#REF!</v>
      </c>
      <c r="E15" s="8" t="e">
        <f>#REF!</f>
        <v>#REF!</v>
      </c>
      <c r="F15" s="36" t="e">
        <f>#REF!</f>
        <v>#REF!</v>
      </c>
      <c r="G15" s="40" t="e">
        <f>#REF!</f>
        <v>#REF!</v>
      </c>
      <c r="H15" s="6" t="e">
        <f>#REF!</f>
        <v>#REF!</v>
      </c>
      <c r="I15" s="35" t="e">
        <f>#REF!</f>
        <v>#REF!</v>
      </c>
      <c r="J15" s="8" t="e">
        <f>#REF!</f>
        <v>#REF!</v>
      </c>
      <c r="K15" s="41" t="e">
        <f>#REF!</f>
        <v>#REF!</v>
      </c>
      <c r="L15" s="35" t="e">
        <f>#REF!</f>
        <v>#REF!</v>
      </c>
      <c r="M15" s="6" t="e">
        <f>#REF!</f>
        <v>#REF!</v>
      </c>
      <c r="N15" s="6" t="e">
        <f>#REF!</f>
        <v>#REF!</v>
      </c>
      <c r="O15" s="26"/>
      <c r="P15" s="27"/>
      <c r="Q15" s="36" t="e">
        <f>#REF!</f>
        <v>#REF!</v>
      </c>
      <c r="R15" s="36" t="e">
        <f>#REF!</f>
        <v>#REF!</v>
      </c>
    </row>
    <row r="16" spans="1:18" s="5" customFormat="1" ht="163.5" customHeight="1" x14ac:dyDescent="0.25">
      <c r="A16" s="320"/>
      <c r="B16" s="6">
        <f>'ANÁLISIS-DATOS DE ENTRADA'!B18</f>
        <v>0</v>
      </c>
      <c r="C16" s="7" t="e">
        <f>#REF!</f>
        <v>#REF!</v>
      </c>
      <c r="D16" s="6" t="e">
        <f>#REF!</f>
        <v>#REF!</v>
      </c>
      <c r="E16" s="8" t="e">
        <f>#REF!</f>
        <v>#REF!</v>
      </c>
      <c r="F16" s="36" t="e">
        <f>#REF!</f>
        <v>#REF!</v>
      </c>
      <c r="G16" s="40" t="e">
        <f>#REF!</f>
        <v>#REF!</v>
      </c>
      <c r="H16" s="6" t="e">
        <f>#REF!</f>
        <v>#REF!</v>
      </c>
      <c r="I16" s="35" t="e">
        <f>#REF!</f>
        <v>#REF!</v>
      </c>
      <c r="J16" s="8" t="e">
        <f>#REF!</f>
        <v>#REF!</v>
      </c>
      <c r="K16" s="41" t="e">
        <f>#REF!</f>
        <v>#REF!</v>
      </c>
      <c r="L16" s="35" t="e">
        <f>#REF!</f>
        <v>#REF!</v>
      </c>
      <c r="M16" s="6" t="e">
        <f>#REF!</f>
        <v>#REF!</v>
      </c>
      <c r="N16" s="6" t="e">
        <f>#REF!</f>
        <v>#REF!</v>
      </c>
      <c r="O16" s="26"/>
      <c r="P16" s="27"/>
      <c r="Q16" s="36" t="e">
        <f>#REF!</f>
        <v>#REF!</v>
      </c>
      <c r="R16" s="36" t="e">
        <f>#REF!</f>
        <v>#REF!</v>
      </c>
    </row>
    <row r="17" spans="1:18" s="5" customFormat="1" ht="163.5" customHeight="1" x14ac:dyDescent="0.25">
      <c r="A17" s="320"/>
      <c r="B17" s="6">
        <f>'ANÁLISIS-DATOS DE ENTRADA'!B19</f>
        <v>0</v>
      </c>
      <c r="C17" s="7" t="e">
        <f>#REF!</f>
        <v>#REF!</v>
      </c>
      <c r="D17" s="6" t="e">
        <f>#REF!</f>
        <v>#REF!</v>
      </c>
      <c r="E17" s="8" t="e">
        <f>#REF!</f>
        <v>#REF!</v>
      </c>
      <c r="F17" s="36" t="e">
        <f>#REF!</f>
        <v>#REF!</v>
      </c>
      <c r="G17" s="40" t="e">
        <f>#REF!</f>
        <v>#REF!</v>
      </c>
      <c r="H17" s="6" t="e">
        <f>#REF!</f>
        <v>#REF!</v>
      </c>
      <c r="I17" s="35" t="e">
        <f>#REF!</f>
        <v>#REF!</v>
      </c>
      <c r="J17" s="8" t="e">
        <f>#REF!</f>
        <v>#REF!</v>
      </c>
      <c r="K17" s="41" t="e">
        <f>#REF!</f>
        <v>#REF!</v>
      </c>
      <c r="L17" s="35" t="e">
        <f>#REF!</f>
        <v>#REF!</v>
      </c>
      <c r="M17" s="6" t="e">
        <f>#REF!</f>
        <v>#REF!</v>
      </c>
      <c r="N17" s="6" t="e">
        <f>#REF!</f>
        <v>#REF!</v>
      </c>
      <c r="O17" s="26"/>
      <c r="P17" s="27"/>
      <c r="Q17" s="36" t="e">
        <f>#REF!</f>
        <v>#REF!</v>
      </c>
      <c r="R17" s="36" t="e">
        <f>#REF!</f>
        <v>#REF!</v>
      </c>
    </row>
    <row r="18" spans="1:18" s="5" customFormat="1" ht="163.5" customHeight="1" x14ac:dyDescent="0.25">
      <c r="A18" s="320"/>
      <c r="B18" s="6">
        <f>'ANÁLISIS-DATOS DE ENTRADA'!B20</f>
        <v>0</v>
      </c>
      <c r="C18" s="7" t="e">
        <f>#REF!</f>
        <v>#REF!</v>
      </c>
      <c r="D18" s="6" t="e">
        <f>#REF!</f>
        <v>#REF!</v>
      </c>
      <c r="E18" s="8" t="e">
        <f>#REF!</f>
        <v>#REF!</v>
      </c>
      <c r="F18" s="36" t="e">
        <f>#REF!</f>
        <v>#REF!</v>
      </c>
      <c r="G18" s="40" t="e">
        <f>#REF!</f>
        <v>#REF!</v>
      </c>
      <c r="H18" s="6" t="e">
        <f>#REF!</f>
        <v>#REF!</v>
      </c>
      <c r="I18" s="35" t="e">
        <f>#REF!</f>
        <v>#REF!</v>
      </c>
      <c r="J18" s="8" t="e">
        <f>#REF!</f>
        <v>#REF!</v>
      </c>
      <c r="K18" s="41" t="e">
        <f>#REF!</f>
        <v>#REF!</v>
      </c>
      <c r="L18" s="35" t="e">
        <f>#REF!</f>
        <v>#REF!</v>
      </c>
      <c r="M18" s="6" t="e">
        <f>#REF!</f>
        <v>#REF!</v>
      </c>
      <c r="N18" s="6" t="e">
        <f>#REF!</f>
        <v>#REF!</v>
      </c>
      <c r="O18" s="26"/>
      <c r="P18" s="27"/>
      <c r="Q18" s="36" t="e">
        <f>#REF!</f>
        <v>#REF!</v>
      </c>
      <c r="R18" s="36" t="e">
        <f>#REF!</f>
        <v>#REF!</v>
      </c>
    </row>
    <row r="19" spans="1:18" s="5" customFormat="1" ht="163.5" customHeight="1" x14ac:dyDescent="0.25">
      <c r="A19" s="320"/>
      <c r="B19" s="6" t="e">
        <f>#REF!</f>
        <v>#REF!</v>
      </c>
      <c r="C19" s="7" t="e">
        <f>#REF!</f>
        <v>#REF!</v>
      </c>
      <c r="D19" s="6" t="e">
        <f>#REF!</f>
        <v>#REF!</v>
      </c>
      <c r="E19" s="8" t="e">
        <f>#REF!</f>
        <v>#REF!</v>
      </c>
      <c r="F19" s="36" t="e">
        <f>#REF!</f>
        <v>#REF!</v>
      </c>
      <c r="G19" s="40" t="e">
        <f>#REF!</f>
        <v>#REF!</v>
      </c>
      <c r="H19" s="6" t="e">
        <f>#REF!</f>
        <v>#REF!</v>
      </c>
      <c r="I19" s="35" t="e">
        <f>#REF!</f>
        <v>#REF!</v>
      </c>
      <c r="J19" s="8" t="e">
        <f>#REF!</f>
        <v>#REF!</v>
      </c>
      <c r="K19" s="41" t="e">
        <f>#REF!</f>
        <v>#REF!</v>
      </c>
      <c r="L19" s="35" t="e">
        <f>#REF!</f>
        <v>#REF!</v>
      </c>
      <c r="M19" s="6" t="e">
        <f>#REF!</f>
        <v>#REF!</v>
      </c>
      <c r="N19" s="6" t="e">
        <f>#REF!</f>
        <v>#REF!</v>
      </c>
      <c r="O19" s="26"/>
      <c r="P19" s="27"/>
      <c r="Q19" s="36" t="e">
        <f>#REF!</f>
        <v>#REF!</v>
      </c>
      <c r="R19" s="36" t="e">
        <f>#REF!</f>
        <v>#REF!</v>
      </c>
    </row>
    <row r="21" spans="1:18" x14ac:dyDescent="0.25">
      <c r="H21" s="252" t="s">
        <v>84</v>
      </c>
      <c r="I21" s="252"/>
      <c r="J21" s="252"/>
    </row>
    <row r="22" spans="1:18" x14ac:dyDescent="0.25">
      <c r="H22" s="33"/>
      <c r="I22" s="253" t="s">
        <v>57</v>
      </c>
      <c r="J22" s="253"/>
    </row>
    <row r="23" spans="1:18" x14ac:dyDescent="0.25">
      <c r="H23" s="39"/>
      <c r="I23" s="253" t="s">
        <v>58</v>
      </c>
      <c r="J23" s="253"/>
    </row>
    <row r="24" spans="1:18" x14ac:dyDescent="0.25">
      <c r="H24" s="34"/>
      <c r="I24" s="253" t="s">
        <v>59</v>
      </c>
      <c r="J24" s="253"/>
    </row>
    <row r="25" spans="1:18" x14ac:dyDescent="0.25">
      <c r="H25" s="38"/>
      <c r="I25" s="253" t="s">
        <v>60</v>
      </c>
      <c r="J25" s="253"/>
    </row>
    <row r="26" spans="1:18" x14ac:dyDescent="0.25">
      <c r="H26" s="37"/>
      <c r="I26" s="253" t="s">
        <v>61</v>
      </c>
      <c r="J26" s="253"/>
    </row>
    <row r="32" spans="1:18" ht="51.75" customHeight="1" x14ac:dyDescent="0.25"/>
  </sheetData>
  <dataConsolidate/>
  <mergeCells count="29">
    <mergeCell ref="A10:A19"/>
    <mergeCell ref="I24:J24"/>
    <mergeCell ref="B2:C2"/>
    <mergeCell ref="A1:R1"/>
    <mergeCell ref="A7:A9"/>
    <mergeCell ref="B7:B9"/>
    <mergeCell ref="C7:C9"/>
    <mergeCell ref="D7:D9"/>
    <mergeCell ref="P8:P9"/>
    <mergeCell ref="Q8:Q9"/>
    <mergeCell ref="R8:R9"/>
    <mergeCell ref="O6:O9"/>
    <mergeCell ref="B3:R3"/>
    <mergeCell ref="B4:R4"/>
    <mergeCell ref="B5:R5"/>
    <mergeCell ref="A6:D6"/>
    <mergeCell ref="I25:J25"/>
    <mergeCell ref="I26:J26"/>
    <mergeCell ref="P6:R7"/>
    <mergeCell ref="E7:G7"/>
    <mergeCell ref="E8:G8"/>
    <mergeCell ref="H21:J21"/>
    <mergeCell ref="I22:J22"/>
    <mergeCell ref="I23:J23"/>
    <mergeCell ref="H8:H9"/>
    <mergeCell ref="J8:K8"/>
    <mergeCell ref="L8:N8"/>
    <mergeCell ref="E6:N6"/>
    <mergeCell ref="H7:N7"/>
  </mergeCells>
  <conditionalFormatting sqref="G10:G19">
    <cfRule type="cellIs" dxfId="11" priority="1" stopIfTrue="1" operator="equal">
      <formula>"Tolerable"</formula>
    </cfRule>
    <cfRule type="cellIs" dxfId="10" priority="21" stopIfTrue="1" operator="equal">
      <formula>"Aceptable"</formula>
    </cfRule>
    <cfRule type="containsText" dxfId="9" priority="22" stopIfTrue="1" operator="containsText" text="Importante">
      <formula>NOT(ISERROR(SEARCH("Importante",G10)))</formula>
    </cfRule>
    <cfRule type="containsText" dxfId="8" priority="23" stopIfTrue="1" operator="containsText" text="Moderado">
      <formula>NOT(ISERROR(SEARCH("Moderado",G10)))</formula>
    </cfRule>
    <cfRule type="cellIs" dxfId="7" priority="24" stopIfTrue="1" operator="equal">
      <formula>"Inaceptable"</formula>
    </cfRule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  <cfRule type="containsText" dxfId="6" priority="26" stopIfTrue="1" operator="containsText" text="Extrema">
      <formula>NOT(ISERROR(SEARCH("Extrema",G10)))</formula>
    </cfRule>
  </conditionalFormatting>
  <conditionalFormatting sqref="K10:K19">
    <cfRule type="cellIs" dxfId="5" priority="9" stopIfTrue="1" operator="equal">
      <formula>"Aceptable"</formula>
    </cfRule>
    <cfRule type="containsText" dxfId="4" priority="10" stopIfTrue="1" operator="containsText" text="Importante">
      <formula>NOT(ISERROR(SEARCH("Importante",K10)))</formula>
    </cfRule>
    <cfRule type="containsText" dxfId="3" priority="11" stopIfTrue="1" operator="containsText" text="Moderado">
      <formula>NOT(ISERROR(SEARCH("Moderado",K10)))</formula>
    </cfRule>
    <cfRule type="cellIs" dxfId="2" priority="12" stopIfTrue="1" operator="equal">
      <formula>"Inaceptable"</formula>
    </cfRule>
    <cfRule type="cellIs" dxfId="1" priority="13" operator="equal">
      <formula>"Tolerable"</formula>
    </cfRule>
    <cfRule type="containsText" dxfId="0" priority="14" stopIfTrue="1" operator="containsText" text="Extrema">
      <formula>NOT(ISERROR(SEARCH("Extrema",K10)))</formula>
    </cfRule>
  </conditionalFormatting>
  <dataValidations count="20">
    <dataValidation allowBlank="1" showInputMessage="1" showErrorMessage="1" prompt="Objetivo del proceso al que se le identificarán los riesgos de corrupción" sqref="A7:A9" xr:uid="{00000000-0002-0000-0500-000000000000}"/>
    <dataValidation allowBlank="1" showInputMessage="1" showErrorMessage="1" prompt="Identificar el riesgo que representa la posibilidad de que por acción u omisión se use el poder para desviar la gestión de lo público hacia_x000a_un beneficio privado." sqref="B7:B9" xr:uid="{00000000-0002-0000-0500-000001000000}"/>
    <dataValidation allowBlank="1" showInputMessage="1" showErrorMessage="1" prompt="Determinar efectos o impactos ocasionados por la ocurrencia del riesgo que afecta los objetivos o procesos de la entidad (pérdida, daño, perjuicio, detrimento)." sqref="D7:D9" xr:uid="{00000000-0002-0000-0500-000002000000}"/>
    <dataValidation allowBlank="1" showInputMessage="1" showErrorMessage="1" prompt="Oportunidad de ocurrencia del evento de riesgo. Número de veces que el riesgo se ha presentado en un tiempo determinado o que puede presentarse, el riesgo y las causas – agentes generadores." sqref="E9" xr:uid="{00000000-0002-0000-0500-000003000000}"/>
    <dataValidation allowBlank="1" showInputMessage="1" showErrorMessage="1" prompt="Consecuencias o efectos que puede generar la materialización del riesgo de corrupción en la Rama Judicial._x000a_Es la materialización del riesgo y las consecuencias de su aparición." sqref="F9 J9" xr:uid="{00000000-0002-0000-0500-000004000000}"/>
    <dataValidation allowBlank="1" showInputMessage="1" showErrorMessage="1" prompt="Calificación del riesgo: Se obtiene ubicando el riesgo en el cruce de las dos variables (probabilidad e impacto) en la matriz de calificación, evaluación y respuesta a riesgos" sqref="G9" xr:uid="{00000000-0002-0000-0500-000005000000}"/>
    <dataValidation allowBlank="1" showInputMessage="1" showErrorMessage="1" prompt="Preventivos: Eliminan las causas del riesgo para prevenir su ocurrencia o materialización. Detectivos: Descubrir resultados no previstos y alertar sobre la presencia del riesgo.   Correctivos: Permiten modificar las acciones que determinaron su ocurrencia" sqref="I8" xr:uid="{00000000-0002-0000-0500-000006000000}"/>
    <dataValidation allowBlank="1" showInputMessage="1" showErrorMessage="1" prompt="Oportunidad de ocurrencia del evento de riesgo después de controles. Número de veces que el riesgo se puede presentar en un tiempo determinado, el riesgo y las causas – agentes generadores una vez aplicados los controles." sqref="I9" xr:uid="{00000000-0002-0000-0500-000007000000}"/>
    <dataValidation allowBlank="1" showInputMessage="1" showErrorMessage="1" prompt="Calificación del riesgo después de controles: Se obtiene ubicando el riesgo en el cruce de las dos variables (probabilidad e impacto) en la matriz de calificación, evaluación y respuesta a riesgos." sqref="K9" xr:uid="{00000000-0002-0000-0500-000008000000}"/>
    <dataValidation allowBlank="1" showInputMessage="1" showErrorMessage="1" prompt="Periodicidad de ejecución de los controles" sqref="L9" xr:uid="{00000000-0002-0000-0500-000009000000}"/>
    <dataValidation allowBlank="1" showInputMessage="1" showErrorMessage="1" prompt="Registrar cómo se encuentra documentado el control. Soporte del control." sqref="N9" xr:uid="{00000000-0002-0000-0500-00000A000000}"/>
    <dataValidation allowBlank="1" showInputMessage="1" showErrorMessage="1" prompt="Área responsable de la gestión del riesgo" sqref="Q8:Q9" xr:uid="{00000000-0002-0000-0500-00000B000000}"/>
    <dataValidation allowBlank="1" showInputMessage="1" showErrorMessage="1" prompt="Las acciones de tratamiento se agrupan en: * Disminuir la probabilidad: acciones encaminadas a gestionar las causas del riesgo._x000a_* Disminuir el impacto: acciones encaminadas a disminuir las consecuencias del riesgo._x000a_" sqref="M9" xr:uid="{00000000-0002-0000-0500-00000C000000}"/>
    <dataValidation allowBlank="1" showInputMessage="1" showErrorMessage="1" prompt="Fecha en la cual se realiza el monitoreo y revisión de los riesgos" sqref="O6:O9" xr:uid="{00000000-0002-0000-0500-00000D000000}"/>
    <dataValidation allowBlank="1" showInputMessage="1" showErrorMessage="1" prompt="Acciones adelantadas para la gestión de los riesgos y el soporte del monitoreo y revisión. Nuevas fuentes o factores de riesgo, cambios en la probabilidad y el impacto, efectividad, vulnerabilidad u obsolescencia de los controles." sqref="P8:P9" xr:uid="{00000000-0002-0000-0500-00000E000000}"/>
    <dataValidation allowBlank="1" showInputMessage="1" showErrorMessage="1" prompt="Definir indicador para medir el control" sqref="R8:R9" xr:uid="{00000000-0002-0000-0500-00000F000000}"/>
    <dataValidation allowBlank="1" showInputMessage="1" showErrorMessage="1" prompt="Factores internos y externos por los cuales podría suceder dicha situación de riesgo. Agentes generadores del riesgo." sqref="C7:C9" xr:uid="{00000000-0002-0000-0500-000010000000}"/>
    <dataValidation allowBlank="1" showInputMessage="1" showErrorMessage="1" prompt="Análisis del riesgo antes de controles" sqref="E8:G8" xr:uid="{00000000-0002-0000-0500-000011000000}"/>
    <dataValidation allowBlank="1" showInputMessage="1" showErrorMessage="1" prompt="Valoración del riesgo luego de controles" sqref="J8:K8" xr:uid="{00000000-0002-0000-0500-000012000000}"/>
    <dataValidation allowBlank="1" showInputMessage="1" showErrorMessage="1" prompt="Preventivos: Eliminan las causas del riesgo para prevenir su ocurrencia o materialización. Detectivos: Descubrir resultados no previstos y alertar sobre la presencia del riesgo.  Correctivos: Permiten modificar las acciones que determinaron su ocurrencia" sqref="H8:H9" xr:uid="{00000000-0002-0000-0500-000013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52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ANÁLISIS-DATOS DE ENTRADA</vt:lpstr>
      <vt:lpstr>Matriz calificación riesgos</vt:lpstr>
      <vt:lpstr>ANÁLISIS-DATOS DE ENTRADA4</vt:lpstr>
      <vt:lpstr>Manual de Uso</vt:lpstr>
      <vt:lpstr>Valoracion Rx</vt:lpstr>
      <vt:lpstr>MATRIZ DE RIESGOS CONSOLIDADA</vt:lpstr>
      <vt:lpstr>'Matriz calificación riesgos'!_Toc284860534</vt:lpstr>
      <vt:lpstr>'ANÁLISIS-DATOS DE ENTRADA4'!Área_de_impresión</vt:lpstr>
      <vt:lpstr>CONFIDENCIALIDAD</vt:lpstr>
      <vt:lpstr>CREDIBILIDAD</vt:lpstr>
      <vt:lpstr>LEGAL</vt:lpstr>
      <vt:lpstr>OPERATIVO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FAIDER RAMOS RUBIO</cp:lastModifiedBy>
  <cp:lastPrinted>2020-09-11T16:07:43Z</cp:lastPrinted>
  <dcterms:created xsi:type="dcterms:W3CDTF">2018-09-03T15:13:40Z</dcterms:created>
  <dcterms:modified xsi:type="dcterms:W3CDTF">2021-04-30T14:49:20Z</dcterms:modified>
</cp:coreProperties>
</file>