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UDITORIA EXTERNA 2020\2021\RIESGOS\"/>
    </mc:Choice>
  </mc:AlternateContent>
  <bookViews>
    <workbookView xWindow="0" yWindow="0" windowWidth="28800" windowHeight="12435"/>
  </bookViews>
  <sheets>
    <sheet name="Matriz de Riesgos" sheetId="3" r:id="rId1"/>
    <sheet name="Valoración y Evaluación" sheetId="2" r:id="rId2"/>
    <sheet name="Hoja1" sheetId="4" r:id="rId3"/>
  </sheets>
  <definedNames>
    <definedName name="_xlnm.Print_Area" localSheetId="0">'Matriz de Riesgos'!$A$1:$R$17</definedName>
    <definedName name="_xlnm.Print_Area" localSheetId="1">'Valoración y Evaluación'!$A$1:$Q$27</definedName>
    <definedName name="_xlnm.Print_Titles" localSheetId="0">'Matriz de Riesgos'!$4:$12</definedName>
  </definedNames>
  <calcPr calcId="191029"/>
</workbook>
</file>

<file path=xl/calcChain.xml><?xml version="1.0" encoding="utf-8"?>
<calcChain xmlns="http://schemas.openxmlformats.org/spreadsheetml/2006/main">
  <c r="N17" i="3" l="1"/>
  <c r="M17" i="3"/>
  <c r="N16" i="3"/>
  <c r="M16" i="3"/>
  <c r="H16" i="3"/>
  <c r="N15" i="3" l="1"/>
  <c r="M15" i="3"/>
  <c r="M14" i="3" l="1"/>
  <c r="N14" i="3"/>
  <c r="N13" i="3"/>
  <c r="M13" i="3"/>
  <c r="M19" i="2"/>
  <c r="N19" i="2" s="1"/>
  <c r="M20" i="2"/>
  <c r="N20" i="2" s="1"/>
  <c r="M21" i="2"/>
  <c r="N21" i="2" s="1"/>
  <c r="M22" i="2"/>
  <c r="N22" i="2" s="1"/>
  <c r="M23" i="2"/>
  <c r="N23" i="2" s="1"/>
  <c r="M24" i="2"/>
  <c r="N24" i="2" s="1"/>
  <c r="M25" i="2"/>
  <c r="N25" i="2"/>
  <c r="M26" i="2"/>
  <c r="N26" i="2" s="1"/>
  <c r="M27" i="2"/>
  <c r="N27" i="2" s="1"/>
  <c r="H10" i="2"/>
  <c r="I10" i="2" s="1"/>
  <c r="F10" i="2"/>
  <c r="G10" i="2" s="1"/>
  <c r="D10" i="2"/>
  <c r="E10" i="2" s="1"/>
  <c r="H9" i="2"/>
  <c r="I9" i="2" s="1"/>
  <c r="F9" i="2"/>
  <c r="G9" i="2" s="1"/>
  <c r="D9" i="2"/>
  <c r="E9" i="2"/>
  <c r="H8" i="2"/>
  <c r="I8" i="2" s="1"/>
  <c r="F8" i="2"/>
  <c r="G8" i="2" s="1"/>
  <c r="D8" i="2"/>
  <c r="E8" i="2" s="1"/>
  <c r="I17" i="3" l="1"/>
  <c r="H17" i="3"/>
  <c r="I16" i="3"/>
  <c r="Q16" i="3"/>
  <c r="P16" i="3"/>
  <c r="Q17" i="3"/>
  <c r="O16" i="3"/>
  <c r="H15" i="3"/>
  <c r="P17" i="3"/>
  <c r="O17" i="3"/>
  <c r="I15" i="3"/>
  <c r="P15" i="3"/>
  <c r="O15" i="3"/>
  <c r="Q15" i="3"/>
  <c r="Q14" i="3"/>
  <c r="O14" i="3"/>
  <c r="H14" i="3"/>
  <c r="I14" i="3"/>
  <c r="I13" i="3"/>
  <c r="O13" i="3"/>
  <c r="P14" i="3"/>
  <c r="H13" i="3"/>
  <c r="Q13" i="3"/>
  <c r="P13" i="3"/>
</calcChain>
</file>

<file path=xl/comments1.xml><?xml version="1.0" encoding="utf-8"?>
<comments xmlns="http://schemas.openxmlformats.org/spreadsheetml/2006/main">
  <authors>
    <author>Luis Miguel</author>
  </authors>
  <commentList>
    <comment ref="F12" authorId="0" shapeId="0">
      <text>
        <r>
          <rPr>
            <sz val="8"/>
            <color indexed="81"/>
            <rFont val="Tahoma"/>
            <family val="2"/>
          </rPr>
          <t>Representa el número de veces que el riesgo se ha presentado en un determinado tiempo o puede presentarse,
1:Baja
2:Media
3: Alta</t>
        </r>
      </text>
    </comment>
    <comment ref="G12" authorId="0" shapeId="0">
      <text>
        <r>
          <rPr>
            <sz val="8"/>
            <color indexed="81"/>
            <rFont val="Tahoma"/>
            <family val="2"/>
          </rPr>
          <t>Se refiere a la magnitud de los efectos al ocurrir el riesgo.
5:Leve
10:Moderado
20: Catastrófico</t>
        </r>
      </text>
    </comment>
    <comment ref="H12" authorId="0" shapeId="0">
      <text>
        <r>
          <rPr>
            <sz val="8"/>
            <color indexed="81"/>
            <rFont val="Tahoma"/>
            <family val="2"/>
          </rPr>
          <t xml:space="preserve">Para adelantar el análisis del riesgo se deben considerar los siguientes aspectos:
- La Calificación del Riesgo: se logra a través de la estimación de la probabilidad de su ocurrencia y el impacto que puede causar la materialización del riesgo. 
- La Evaluación del Riesgo: permite comparar los resultados de su calificación, con los criterios definidos para establecer el grado de exposición de la entidad al riesgo; de esta forma es posible distinguir entre los riesgos aceptables, tolerables, moderados, importantes o inaceptables y fijar las prioridades de las acciones requeridas para su tratamiento.
</t>
        </r>
      </text>
    </comment>
    <comment ref="J12" authorId="0" shapeId="0">
      <text>
        <r>
          <rPr>
            <sz val="8"/>
            <color indexed="81"/>
            <rFont val="Tahoma"/>
            <family val="2"/>
          </rPr>
          <t xml:space="preserve">Para adelantar la evaluación de los controles existentes es necesario describirlos estableciendo si son preventivos o correctivos y responder a las siguientes preguntas:
1. ¿Los controles están documentados?
2. ¿Se esta aplicando en la actualidad?
3. ¿Es efectivo para minimizar el riesgo?
CRITERIOS                                          VALORACIÓN DEL RIESGO
Los controles existentes no             Se mantiene el resultado de la
son efectivos                                   evaluación antes de controles
Los controles existentes son           Cambia el resultado a una casilla inferior
efectivos pero no están                   de la matriz de evaluación antes de
documentados                                  controles (el desplazamiento depende de                                                          
                                                         sí el control afecta el impacto o la 
                                                         probabilidad)
Los controles son efectivos y          Pasa a escala inferior (el desplazamiento
están documentados.                      depende de si el control afecta el
                                                         impacto o la probabilidad)
</t>
        </r>
      </text>
    </comment>
    <comment ref="Q12" authorId="0" shapeId="0">
      <text>
        <r>
          <rPr>
            <sz val="8"/>
            <color indexed="81"/>
            <rFont val="Tahoma"/>
            <family val="2"/>
          </rPr>
          <t xml:space="preserve">Se deben tener en cuenta algunas de las siguientes opciones, las cuales pueden considerarse cada una de ellas independientemente, interrelacionadas o en conjunto.
- </t>
        </r>
        <r>
          <rPr>
            <b/>
            <sz val="8"/>
            <color indexed="81"/>
            <rFont val="Tahoma"/>
            <family val="2"/>
          </rPr>
          <t>Evitar el riesgo,</t>
        </r>
        <r>
          <rPr>
            <sz val="8"/>
            <color indexed="81"/>
            <rFont val="Tahoma"/>
            <family val="2"/>
          </rPr>
          <t xml:space="preserve">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Un ejemplo de esto puede ser el control de calidad, manejo de los insumos, mantenimiento preventivo de los equipos, desarrollo tecnológico, etc.
- </t>
        </r>
        <r>
          <rPr>
            <b/>
            <sz val="8"/>
            <color indexed="81"/>
            <rFont val="Tahoma"/>
            <family val="2"/>
          </rPr>
          <t>Reducir el riesgo,</t>
        </r>
        <r>
          <rPr>
            <sz val="8"/>
            <color indexed="81"/>
            <rFont val="Tahoma"/>
            <family val="2"/>
          </rPr>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Se consigue mediante la optimización de los procedimientos y la implementación de controles.
- </t>
        </r>
        <r>
          <rPr>
            <b/>
            <sz val="8"/>
            <color indexed="81"/>
            <rFont val="Tahoma"/>
            <family val="2"/>
          </rPr>
          <t>Compartir o Transferir el riesgo</t>
        </r>
        <r>
          <rPr>
            <sz val="8"/>
            <color indexed="81"/>
            <rFont val="Tahoma"/>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Es así como por ejemplo, la información de gran importancia se puede duplicar y almacenar en un lugar distante y de ubicación segura, en vez de dejarla concentrada en un solo lugar.
- </t>
        </r>
        <r>
          <rPr>
            <b/>
            <sz val="8"/>
            <color indexed="81"/>
            <rFont val="Tahoma"/>
            <family val="2"/>
          </rPr>
          <t>Asumir un riesgo</t>
        </r>
        <r>
          <rPr>
            <sz val="8"/>
            <color indexed="81"/>
            <rFont val="Tahoma"/>
            <family val="2"/>
          </rPr>
          <t>, luego de que el riesgo ha sido reducido o transferido puede quedar un riesgo residual que se mantiene, en este caso el gerente del proceso simplemente acepta la pérdida residual probable y elabora planes de contingencia para su manejo.
Para el manejo de los riesgos se deben analizar las posibles acciones a emprender, las cuales deben ser factibles y efectivas, tales como: la implementación de las políticas, definición de estándares, optimización de procesos y procedimientos y cambios físicos entre otros. La selección de las acciones más conveniente debe considerar la viabilidad jurídica, técnica, institucional, financiera y económica y se puede realizar con base en los siguientes criterios:
a) La valoración del riesgo
b) El balance entre el costo de la implementación de cada acción contra el beneficio de la misma.</t>
        </r>
      </text>
    </comment>
  </commentList>
</comments>
</file>

<file path=xl/comments2.xml><?xml version="1.0" encoding="utf-8"?>
<comments xmlns="http://schemas.openxmlformats.org/spreadsheetml/2006/main">
  <authors>
    <author>Luis Miguel</author>
    <author>LUIS MIGUEL ROMERO</author>
  </authors>
  <commentList>
    <comment ref="D8" authorId="0" shapeId="0">
      <text>
        <r>
          <rPr>
            <sz val="8"/>
            <color indexed="81"/>
            <rFont val="Tahoma"/>
            <family val="2"/>
          </rPr>
          <t>Moderado: Evitar el riesgo, se deben tomar medidas para llevar los Riesgos a la Zona Aceptable o Tolerable, en lo posible. los Riesgos de Impacto leve y Probabilidad alta se previenen.</t>
        </r>
      </text>
    </comment>
    <comment ref="F8" authorId="0" shapeId="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t>
        </r>
      </text>
    </comment>
    <comment ref="H8" authorId="0" shapeId="0">
      <text>
        <r>
          <rPr>
            <sz val="8"/>
            <color indexed="81"/>
            <rFont val="Tahoma"/>
            <family val="2"/>
          </rPr>
          <t>Inaceptable: 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r>
      </text>
    </comment>
    <comment ref="D9" authorId="0" shapeId="0">
      <text>
        <r>
          <rPr>
            <sz val="8"/>
            <color indexed="81"/>
            <rFont val="Tahoma"/>
            <family val="2"/>
          </rPr>
          <t>Tolerable: Asumir o reducir el riesgo. se deben tomar medidas para llevar los Riesgos a la Zona Aceptable o
Tolerable, en lo posible. Cuando la Probabilidad del riesgo sea media y su Impacto leve, se debe realizar un
análisis del costo beneficio con el que se pueda decidir entre reducir el riesgo, asumirlo o compartirlo.</t>
        </r>
      </text>
    </comment>
    <comment ref="F9" authorId="0" shapeId="0">
      <text>
        <r>
          <rPr>
            <sz val="8"/>
            <color indexed="81"/>
            <rFont val="Tahoma"/>
            <family val="2"/>
          </rPr>
          <t>Moderado:Reducir,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los Riesgos con
Impacto moderado y Probabilidad media, se reduce o se comparte el riesgo, si es posible.</t>
        </r>
      </text>
    </comment>
    <comment ref="H9" authorId="0" shapeId="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Siempre que el riesgo sea calificado con Impacto catastrófico la Entidad debe diseñar planes de contingencia, para protegerse en caso de su ocurrencia.</t>
        </r>
      </text>
    </comment>
    <comment ref="B10" authorId="1" shapeId="0">
      <text>
        <r>
          <rPr>
            <sz val="9"/>
            <color indexed="81"/>
            <rFont val="Tahoma"/>
            <family val="2"/>
          </rPr>
          <t>Se presenta en circunstancias excepcionales.</t>
        </r>
      </text>
    </comment>
    <comment ref="D10" authorId="0" shapeId="0">
      <text>
        <r>
          <rPr>
            <sz val="8"/>
            <color indexed="81"/>
            <rFont val="Tahoma"/>
            <family val="2"/>
          </rPr>
          <t>Aceptable: Asumir el riesgo.  Permite a la Entidad asumirlo, es decir, el riesgo se encuentra en un nivel que puede aceptarlo sin necesidad de tomar otras
medidas de control diferentes a las que se poseen.</t>
        </r>
      </text>
    </comment>
    <comment ref="F10" authorId="0" shapeId="0">
      <text>
        <r>
          <rPr>
            <sz val="8"/>
            <color indexed="81"/>
            <rFont val="Tahoma"/>
            <family val="2"/>
          </rPr>
          <t xml:space="preserve">Tolerable: Asumir o reducir el riesgo. se deben tomar medidas para llevar los Riesgos a la Zona Aceptable o Tolerable, en lo posible. </t>
        </r>
      </text>
    </comment>
    <comment ref="H10" authorId="0" shapeId="0">
      <text>
        <r>
          <rPr>
            <sz val="8"/>
            <color indexed="81"/>
            <rFont val="Tahoma"/>
            <family val="2"/>
          </rPr>
          <t>Moderado:Reducir, Compartir o transferir el riesgo. Cuando el riesgo tenga una Probabilidad baja y Impacto catastrófico se debe tratar de compartir el riesgo y evitar la entidad en caso de que éste se presente. Siempre que el riesgo sea calificado con Impacto catastrófico la Entidad debe diseñar planes de contingencia, para protegerse en caso de su ocurrencia.</t>
        </r>
      </text>
    </comment>
  </commentList>
</comments>
</file>

<file path=xl/sharedStrings.xml><?xml version="1.0" encoding="utf-8"?>
<sst xmlns="http://schemas.openxmlformats.org/spreadsheetml/2006/main" count="116" uniqueCount="94">
  <si>
    <t>Probabilidad</t>
  </si>
  <si>
    <t>Valoración</t>
  </si>
  <si>
    <t>Impacto</t>
  </si>
  <si>
    <t>Combinaciones</t>
  </si>
  <si>
    <t>Producto</t>
  </si>
  <si>
    <t>Nivel de riesgo</t>
  </si>
  <si>
    <t>Resultado</t>
  </si>
  <si>
    <t>Tratamiento</t>
  </si>
  <si>
    <t>Bajo</t>
  </si>
  <si>
    <t>Aceptable</t>
  </si>
  <si>
    <t>Asumir el riesgo. Permite a la Entidad asumirlo, es decir, el riesgo se encuentra en un nivel que puede aceptarlo sin necesidad de tomar otras medidas de control diferentes a las que se poseen.</t>
  </si>
  <si>
    <t>Tolerable 1</t>
  </si>
  <si>
    <t xml:space="preserve">Asumir o reducir el riesgo. se deben tomar medidas para llevar los Riesgos a la Zona Aceptable o Tolerable, en lo posible. </t>
  </si>
  <si>
    <t>Tolerable 2</t>
  </si>
  <si>
    <t>Medio</t>
  </si>
  <si>
    <t>Moderado 1</t>
  </si>
  <si>
    <t>Evitar el riesgo, se deben tomar medidas para llevar los Riesgos a la Zona Aceptable o Tolerable, en lo posible. los Riesgos de Impacto leve y Probabilidad alta se previenen.</t>
  </si>
  <si>
    <t>Moderado 2</t>
  </si>
  <si>
    <t>Moderado 3</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</si>
  <si>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t>
  </si>
  <si>
    <t>Alto</t>
  </si>
  <si>
    <t>Importante 1</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</si>
  <si>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t>
  </si>
  <si>
    <t>Importante 2</t>
  </si>
  <si>
    <t>Inaceptable</t>
  </si>
  <si>
    <t>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</si>
  <si>
    <t>Nº</t>
  </si>
  <si>
    <t>Descripción del riesgo</t>
  </si>
  <si>
    <t>Evaluación Preliminar de Riesgo</t>
  </si>
  <si>
    <t>Controles existentes</t>
  </si>
  <si>
    <t>Valoración riesgo</t>
  </si>
  <si>
    <t>Opciones manejo</t>
  </si>
  <si>
    <t xml:space="preserve"> </t>
  </si>
  <si>
    <t>Valoración Probabilidad</t>
  </si>
  <si>
    <t>Valoración  Impacto</t>
  </si>
  <si>
    <t>¿Disminuye el nivel de probabilidad del riesgo?</t>
  </si>
  <si>
    <t>¿Disminuye el nivel de impacto del riesgo?</t>
  </si>
  <si>
    <t>Calificación Preliminar de Probabilidad</t>
  </si>
  <si>
    <t>Calificación Preliminar de Impacto</t>
  </si>
  <si>
    <t>Riesgo</t>
  </si>
  <si>
    <t>Causa</t>
  </si>
  <si>
    <t>Efecto</t>
  </si>
  <si>
    <t>si</t>
  </si>
  <si>
    <t>Acción</t>
  </si>
  <si>
    <t>Alta</t>
  </si>
  <si>
    <t>Media</t>
  </si>
  <si>
    <t>Baja</t>
  </si>
  <si>
    <t>Leve</t>
  </si>
  <si>
    <t>Moderado</t>
  </si>
  <si>
    <t>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t>
  </si>
  <si>
    <t>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</si>
  <si>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t>
  </si>
  <si>
    <t>3. VALORACIÓN DEL RIESGO</t>
  </si>
  <si>
    <t>4. EVALUACIÓN DEL RIESGO</t>
  </si>
  <si>
    <t>Fecha: 29 - 05 - 2019</t>
  </si>
  <si>
    <t>Plan de contingencia que permita el cumplimiento de las tareas con el fin de disminuir el Riesgo.</t>
  </si>
  <si>
    <t>1. IDENTIFICACIÓN</t>
  </si>
  <si>
    <t xml:space="preserve">NOMBRE DEL PROCESO </t>
  </si>
  <si>
    <t>OBJETIVO</t>
  </si>
  <si>
    <t>ALCANCE</t>
  </si>
  <si>
    <t>RESPONSABLE</t>
  </si>
  <si>
    <t>2. MAPA DE RIESGOS</t>
  </si>
  <si>
    <t>CONSEJO SUPERIOR DE LA JUDICATURA
PROCESO XXXXXXXXXX
MATRIZ DE RIESGOS 2020</t>
  </si>
  <si>
    <t>Plan de continguencia que permita el cumplimiento de las tareas asignadas con el fin de disminuir el riesgo</t>
  </si>
  <si>
    <t>GESTION HUMANA</t>
  </si>
  <si>
    <t>DISMINUIR RIESGOS A TRAVES DE CONTROLES</t>
  </si>
  <si>
    <t>RAMA JUDICIAL DEPARTAMENTO DE LA GUAJIRA</t>
  </si>
  <si>
    <t>XIOMARA ALMAZO VANEGAS - PROFESIONAL UNIVERSITARIO GRADO 12</t>
  </si>
  <si>
    <t>PERDIDA</t>
  </si>
  <si>
    <t>DEMORA</t>
  </si>
  <si>
    <t>CONSEJO SUPERIOR DE LA JUDICATURA
PROCESO DE XXXXX
MATRIZ DE RIESGOS 2021</t>
  </si>
  <si>
    <t xml:space="preserve">Perdida de documentos soportes u hojas de vida de los servidores judiciales activos e inactivos.  </t>
  </si>
  <si>
    <t>1.      No archivar correctamente los documentos en las hojas de vida. 2. No realizar el proceso de manera oportuna. 3.  Retiro de documentos para su reproduccón y no se vuelvan a incorporar a su carpeta</t>
  </si>
  <si>
    <t>1.      Reclamaciones administrativas o demandas laborales. 2. Pérdida de documentos o información. 3. Retraso en la entrega de información o requerimientos</t>
  </si>
  <si>
    <t>1.      Incentivar al servidor encargado del manejo de las hojas de vida de la importancia de mantener actualizado el archivo. 2. Continuar con la implementación de archivos digitales o sistematización de las hojas de vida para el manejo de la información</t>
  </si>
  <si>
    <t>Demora en el pago de prestaciones sociales y aportes parafiscales.</t>
  </si>
  <si>
    <t>1.      Constantes cambios de personal en los despachos judiciales a causa de incapacidades, licencias, vacaciones entre otros. 2. Entrega de novedades por parte de los nominadores a la Coordinación Administrativa de manera extemporánea. 3. Desconocimiento por parte de los nominadores sobre la responsabilidad que acarrea el pago no oportuno de los aportes parafiscales</t>
  </si>
  <si>
    <t>1.      Pago no oportuno de los aportes parafiscales, generando mora al empleador. 2. Reclamaciones, peticiones y quejas</t>
  </si>
  <si>
    <t>1.      Sensibilizar a los nominadores sobre la importancia de enviar a la Dirección Administrativa las novedades oportunamente y las responsabilidades que acarrea el no pago a tiempo de los aportes parafiscales. 2. Exigir al servidor judicial diligenciar sus afiliaciones inmediatamente tomen posesión.</t>
  </si>
  <si>
    <t>ERROR</t>
  </si>
  <si>
    <t>Con la entrada en vigencia del nuevo aplicativo de nómina se puede cometer errores al ingresar en el sistema datos erróneos ó equivocados al ingreso del empleado</t>
  </si>
  <si>
    <t>1.      Ingreso diferente en los campos solicitados. 2. Alteración de fecha. 3. Manipulación del sistema erronea o voluntariamente</t>
  </si>
  <si>
    <t>1.      Empleado inactivo ó inexistente. 2. No generar pagos  de nóminas o prestafciones sociales</t>
  </si>
  <si>
    <t>1.      Seguir capacitando al personal sobre el nuevo aplicativo de nómina. 2. Tener mucho cuidado cuando se ingrese la información al sistema.</t>
  </si>
  <si>
    <t>BIOLOGICO</t>
  </si>
  <si>
    <t>Riesgo biológico que se puede presente como consecuencia de la Pandemia Covid-19, asociado al proceso de Gestión Humana</t>
  </si>
  <si>
    <t>1.      No mantener el distanciamiento social por parte de los servidores judiciales. 2. No hacer uso de las medidas de Bioseguridad recomendadas por el Area de Seguridad y Salud en el Trabajo</t>
  </si>
  <si>
    <t>1.      Contaminación masiva de los servidores judicial. 2. Baja productividad laboral</t>
  </si>
  <si>
    <t>Hacer uso de los medios electrónicos para la prestación de todos los servicios de Gestión Humana a los servidores judiciales.</t>
  </si>
  <si>
    <t>CORRUPCCIÓN</t>
  </si>
  <si>
    <t>Manipulación de información de las Historias Laborales de los funcionarios para beneficio de un tercero. Uso del poder para modificar los parámetros del Sofwar con el fin de incluis pagos no autorizados para la liquidación de la nómina.</t>
  </si>
  <si>
    <t xml:space="preserve">1. Ausencia y/o aplicación de controles. 2. Modificación indebida de la base de datos. 3. Presiones externas o internas. 4. Soborno. 5. Amiguismo. </t>
  </si>
  <si>
    <t>1. Investigaciones Judiciales.</t>
  </si>
  <si>
    <t xml:space="preserve">1. Cuando se termine de correr el proceso de liquidación mensual de nómina, se debe hacer una revisión exhaustiva para detectar cualquier error. 2. Con el fin de ajustar liquidaciones de conceptos devengados y descontados antes de generar la nómina definitiva, las prenóminas y reportes generados por el software de nómina, se revisan mediante comparación con la proyección realizada por los integrantes del Grupo de Nómina.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</si>
</sst>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amily val="2"/>
    </font>
    <font>
      <sz val="10"/>
      <color indexed="9"/>
      <name val="Arial"/>
      <family val="2"/>
    </font>
    <font>
      <b/>
      <sz val="10"/>
      <color indexed="13"/>
      <name val="Arial"/>
      <family val="2"/>
    </font>
    <font>
      <sz val="8"/>
      <color indexed="81"/>
      <name val="Tahoma"/>
      <family val="2"/>
    </font>
    <font>
      <b/>
      <sz val="10"/>
      <name val="Arial"/>
      <family val="2"/>
    </font>
    <font>
      <sz val="9"/>
      <color indexed="81"/>
      <name val="Tahoma"/>
      <family val="2"/>
    </font>
    <font>
      <sz val="8"/>
      <name val="Arial"/>
      <family val="2"/>
    </font>
    <font>
      <b/>
      <sz val="8"/>
      <color indexed="81"/>
      <name val="Tahoma"/>
      <family val="2"/>
    </font>
    <font>
      <b/>
      <i/>
      <sz val="14"/>
      <color indexed="8"/>
      <name val="Arial"/>
      <family val="2"/>
    </font>
    <font>
      <b/>
      <i/>
      <sz val="14"/>
      <color indexed="8"/>
      <name val="Tahoma"/>
      <family val="2"/>
    </font>
    <font>
      <sz val="12"/>
      <color indexed="8"/>
      <name val="Arial"/>
      <family val="2"/>
    </font>
    <font>
      <b/>
      <sz val="10"/>
      <color indexed="9"/>
      <name val="Arial"/>
      <family val="2"/>
    </font>
    <font>
      <b/>
      <sz val="12"/>
      <color indexed="8"/>
      <name val="Arial"/>
      <family val="2"/>
    </font>
    <font>
      <b/>
      <sz val="9"/>
      <name val="Arial"/>
      <family val="2"/>
    </font>
    <font>
      <sz val="9"/>
      <name val="Arial"/>
      <family val="2"/>
    </font>
    <font>
      <sz val="9"/>
      <color indexed="9"/>
      <name val="Arial"/>
      <family val="2"/>
    </font>
    <font>
      <b/>
      <sz val="11"/>
      <name val="Arial"/>
      <family val="2"/>
    </font>
    <font>
      <sz val="11"/>
      <color indexed="8"/>
      <name val="Arial"/>
      <family val="2"/>
    </font>
    <font>
      <sz val="11"/>
      <name val="Arial"/>
      <family val="2"/>
    </font>
  </fonts>
  <fills count="14">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indexed="18"/>
        <bgColor indexed="64"/>
      </patternFill>
    </fill>
    <fill>
      <patternFill patternType="solid">
        <fgColor indexed="47"/>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theme="8" tint="0.39997558519241921"/>
        <bgColor indexed="64"/>
      </patternFill>
    </fill>
    <fill>
      <patternFill patternType="solid">
        <fgColor theme="0" tint="-4.9989318521683403E-2"/>
        <bgColor indexed="64"/>
      </patternFill>
    </fill>
  </fills>
  <borders count="1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73">
    <xf numFmtId="0" fontId="0" fillId="0" borderId="0" xfId="0"/>
    <xf numFmtId="0" fontId="1" fillId="0" borderId="1" xfId="1" applyFill="1" applyBorder="1" applyAlignment="1">
      <alignment horizontal="center" vertical="center" textRotation="90"/>
    </xf>
    <xf numFmtId="0" fontId="1" fillId="2" borderId="2" xfId="1" applyFill="1" applyBorder="1" applyAlignment="1">
      <alignment horizontal="center" vertical="center"/>
    </xf>
    <xf numFmtId="9" fontId="0" fillId="2" borderId="2" xfId="2" applyFont="1" applyFill="1" applyBorder="1" applyAlignment="1">
      <alignment horizontal="center" vertical="center"/>
    </xf>
    <xf numFmtId="0" fontId="1" fillId="3" borderId="2" xfId="1" applyFill="1" applyBorder="1" applyAlignment="1">
      <alignment horizontal="center" vertical="center"/>
    </xf>
    <xf numFmtId="9" fontId="0" fillId="3" borderId="2" xfId="2" applyFont="1" applyFill="1" applyBorder="1" applyAlignment="1">
      <alignment horizontal="center" vertical="center"/>
    </xf>
    <xf numFmtId="0" fontId="2" fillId="4" borderId="2" xfId="1" applyFont="1" applyFill="1" applyBorder="1" applyAlignment="1">
      <alignment horizontal="center" vertical="center"/>
    </xf>
    <xf numFmtId="9" fontId="2" fillId="4" borderId="2" xfId="2" applyFont="1" applyFill="1" applyBorder="1" applyAlignment="1">
      <alignment horizontal="center" vertical="center"/>
    </xf>
    <xf numFmtId="0" fontId="11" fillId="0" borderId="0" xfId="0" applyFont="1" applyAlignment="1">
      <alignment vertical="center"/>
    </xf>
    <xf numFmtId="0" fontId="10" fillId="0" borderId="0" xfId="0" applyFont="1" applyBorder="1" applyAlignment="1">
      <alignment vertical="center" wrapText="1"/>
    </xf>
    <xf numFmtId="0" fontId="0" fillId="0" borderId="0" xfId="0" applyAlignment="1">
      <alignment vertical="center"/>
    </xf>
    <xf numFmtId="0" fontId="1" fillId="0" borderId="2" xfId="1" applyFont="1" applyBorder="1" applyAlignment="1">
      <alignment horizontal="center" vertical="center" wrapText="1"/>
    </xf>
    <xf numFmtId="0" fontId="1" fillId="0" borderId="2" xfId="1" applyFont="1" applyBorder="1" applyAlignment="1" applyProtection="1">
      <alignment horizontal="center" vertical="center" wrapText="1"/>
      <protection locked="0"/>
    </xf>
    <xf numFmtId="0" fontId="1" fillId="0" borderId="2" xfId="1" applyFont="1" applyBorder="1" applyAlignment="1">
      <alignment horizontal="justify"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1" applyFont="1" applyBorder="1" applyAlignment="1">
      <alignment horizontal="center" vertical="center" wrapText="1"/>
    </xf>
    <xf numFmtId="0" fontId="1" fillId="0" borderId="0" xfId="1" applyAlignment="1">
      <alignment vertical="center"/>
    </xf>
    <xf numFmtId="0" fontId="2" fillId="0" borderId="0" xfId="1" applyFont="1" applyAlignment="1">
      <alignment vertical="center"/>
    </xf>
    <xf numFmtId="0" fontId="1" fillId="0" borderId="0" xfId="1" applyFont="1" applyAlignment="1">
      <alignment horizontal="justify" vertical="center"/>
    </xf>
    <xf numFmtId="0" fontId="1" fillId="0" borderId="0" xfId="1" applyAlignment="1">
      <alignment horizontal="justify" vertical="center"/>
    </xf>
    <xf numFmtId="0" fontId="1" fillId="0" borderId="0" xfId="1" applyAlignment="1">
      <alignment horizontal="center" vertical="center"/>
    </xf>
    <xf numFmtId="0" fontId="1" fillId="0" borderId="0" xfId="1" applyFill="1" applyAlignment="1">
      <alignment vertical="center"/>
    </xf>
    <xf numFmtId="0" fontId="5" fillId="5" borderId="2" xfId="1" applyFont="1" applyFill="1" applyBorder="1" applyAlignment="1">
      <alignment horizontal="center" vertical="center"/>
    </xf>
    <xf numFmtId="0" fontId="14" fillId="0" borderId="2" xfId="1" applyFont="1" applyBorder="1" applyAlignment="1">
      <alignment horizontal="center" vertical="center" wrapText="1"/>
    </xf>
    <xf numFmtId="0" fontId="1" fillId="0" borderId="0" xfId="1" applyFill="1" applyAlignment="1">
      <alignment horizontal="center" vertical="center"/>
    </xf>
    <xf numFmtId="0" fontId="1" fillId="0" borderId="0" xfId="1" applyFill="1" applyBorder="1" applyAlignment="1">
      <alignment horizontal="center" vertical="center"/>
    </xf>
    <xf numFmtId="0" fontId="14" fillId="0" borderId="2" xfId="1" applyFont="1" applyFill="1" applyBorder="1" applyAlignment="1">
      <alignment horizontal="center" vertical="center" wrapText="1"/>
    </xf>
    <xf numFmtId="0" fontId="13" fillId="0" borderId="0" xfId="0" applyFont="1" applyAlignment="1">
      <alignment horizontal="center" vertical="center"/>
    </xf>
    <xf numFmtId="0" fontId="5" fillId="0" borderId="0" xfId="1" applyFont="1" applyFill="1" applyBorder="1" applyAlignment="1">
      <alignment horizontal="center" vertical="center"/>
    </xf>
    <xf numFmtId="0" fontId="15" fillId="0" borderId="0" xfId="1" applyFont="1" applyAlignment="1">
      <alignment vertical="center"/>
    </xf>
    <xf numFmtId="0" fontId="16" fillId="0" borderId="0" xfId="1" applyFont="1" applyAlignment="1">
      <alignment vertical="center"/>
    </xf>
    <xf numFmtId="0" fontId="15" fillId="2" borderId="2" xfId="1" applyFont="1" applyFill="1" applyBorder="1" applyAlignment="1">
      <alignment horizontal="center" vertical="center" wrapText="1"/>
    </xf>
    <xf numFmtId="9" fontId="15" fillId="2" borderId="2" xfId="2" applyFont="1" applyFill="1" applyBorder="1" applyAlignment="1">
      <alignment horizontal="center" vertical="center" wrapText="1"/>
    </xf>
    <xf numFmtId="0" fontId="15" fillId="2" borderId="2" xfId="1" applyFont="1" applyFill="1" applyBorder="1" applyAlignment="1">
      <alignment vertical="center" wrapText="1"/>
    </xf>
    <xf numFmtId="0" fontId="15" fillId="0" borderId="0" xfId="1" applyFont="1" applyFill="1" applyAlignment="1">
      <alignment vertical="center"/>
    </xf>
    <xf numFmtId="0" fontId="15" fillId="3" borderId="2" xfId="1" applyFont="1" applyFill="1" applyBorder="1" applyAlignment="1">
      <alignment horizontal="center" vertical="center" wrapText="1"/>
    </xf>
    <xf numFmtId="9" fontId="15" fillId="3" borderId="2" xfId="2" applyFont="1" applyFill="1" applyBorder="1" applyAlignment="1">
      <alignment horizontal="center" vertical="center" wrapText="1"/>
    </xf>
    <xf numFmtId="0" fontId="15" fillId="3" borderId="2" xfId="1" applyFont="1" applyFill="1" applyBorder="1" applyAlignment="1">
      <alignment vertical="center" wrapText="1"/>
    </xf>
    <xf numFmtId="0" fontId="16" fillId="4" borderId="2" xfId="1" applyFont="1" applyFill="1" applyBorder="1" applyAlignment="1">
      <alignment horizontal="center" vertical="center" wrapText="1"/>
    </xf>
    <xf numFmtId="9" fontId="16" fillId="4" borderId="2" xfId="2" applyFont="1" applyFill="1" applyBorder="1" applyAlignment="1">
      <alignment horizontal="center" vertical="center" wrapText="1"/>
    </xf>
    <xf numFmtId="9" fontId="16" fillId="4" borderId="2" xfId="1" applyNumberFormat="1" applyFont="1" applyFill="1" applyBorder="1" applyAlignment="1">
      <alignment horizontal="center" vertical="center" wrapText="1"/>
    </xf>
    <xf numFmtId="0" fontId="16" fillId="4" borderId="2" xfId="1" applyFont="1" applyFill="1" applyBorder="1" applyAlignment="1">
      <alignment vertical="center" wrapText="1"/>
    </xf>
    <xf numFmtId="0" fontId="5" fillId="12" borderId="2" xfId="1" applyFont="1" applyFill="1" applyBorder="1" applyAlignment="1">
      <alignment horizontal="center" vertical="center"/>
    </xf>
    <xf numFmtId="0" fontId="5" fillId="12" borderId="2" xfId="1" applyFont="1" applyFill="1" applyBorder="1" applyAlignment="1">
      <alignment horizontal="center" vertical="center" wrapText="1"/>
    </xf>
    <xf numFmtId="0" fontId="1" fillId="0" borderId="9" xfId="1" applyFont="1" applyBorder="1" applyAlignment="1">
      <alignment horizontal="center" vertical="center"/>
    </xf>
    <xf numFmtId="0" fontId="0" fillId="0" borderId="9" xfId="0" applyBorder="1" applyAlignment="1">
      <alignment wrapText="1"/>
    </xf>
    <xf numFmtId="0" fontId="1" fillId="0" borderId="9" xfId="1" applyBorder="1" applyAlignment="1">
      <alignment horizontal="center" vertical="center"/>
    </xf>
    <xf numFmtId="0" fontId="1" fillId="0" borderId="2" xfId="1" applyBorder="1" applyAlignment="1" applyProtection="1">
      <alignment horizontal="justify" vertical="center" wrapText="1"/>
      <protection locked="0"/>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Alignment="1">
      <alignment horizontal="center" vertical="center"/>
    </xf>
    <xf numFmtId="0" fontId="12" fillId="6" borderId="0" xfId="0" applyFont="1" applyFill="1" applyBorder="1" applyAlignment="1">
      <alignment horizontal="center" vertical="center" wrapText="1"/>
    </xf>
    <xf numFmtId="0" fontId="17" fillId="13" borderId="6" xfId="0" applyFont="1" applyFill="1" applyBorder="1" applyAlignment="1">
      <alignment horizontal="center" vertical="center"/>
    </xf>
    <xf numFmtId="0" fontId="17" fillId="13" borderId="8" xfId="0" applyFont="1" applyFill="1" applyBorder="1" applyAlignment="1">
      <alignment horizontal="center" vertical="center"/>
    </xf>
    <xf numFmtId="0" fontId="17" fillId="13" borderId="7" xfId="0" applyFont="1" applyFill="1" applyBorder="1" applyAlignment="1">
      <alignment horizontal="center" vertical="center"/>
    </xf>
    <xf numFmtId="0" fontId="18" fillId="13" borderId="6" xfId="0" applyFont="1" applyFill="1" applyBorder="1" applyAlignment="1">
      <alignment horizontal="left" vertical="center" wrapText="1"/>
    </xf>
    <xf numFmtId="0" fontId="18" fillId="13" borderId="8" xfId="0" applyFont="1" applyFill="1" applyBorder="1" applyAlignment="1">
      <alignment horizontal="left" vertical="center" wrapText="1"/>
    </xf>
    <xf numFmtId="0" fontId="18" fillId="13" borderId="7" xfId="0" applyFont="1" applyFill="1" applyBorder="1" applyAlignment="1">
      <alignment horizontal="left" vertical="center" wrapText="1"/>
    </xf>
    <xf numFmtId="0" fontId="19" fillId="13" borderId="6" xfId="0" applyFont="1" applyFill="1" applyBorder="1" applyAlignment="1">
      <alignment horizontal="left" vertical="center" wrapText="1"/>
    </xf>
    <xf numFmtId="0" fontId="19" fillId="13" borderId="8" xfId="0" applyFont="1" applyFill="1" applyBorder="1" applyAlignment="1">
      <alignment horizontal="left" vertical="center" wrapText="1"/>
    </xf>
    <xf numFmtId="0" fontId="19" fillId="13" borderId="7" xfId="0" applyFont="1" applyFill="1" applyBorder="1" applyAlignment="1">
      <alignment horizontal="left" vertical="center" wrapText="1"/>
    </xf>
    <xf numFmtId="0" fontId="5" fillId="7" borderId="2" xfId="1" applyFont="1" applyFill="1" applyBorder="1" applyAlignment="1">
      <alignment horizontal="center" vertical="center"/>
    </xf>
    <xf numFmtId="0" fontId="5" fillId="8" borderId="2" xfId="1" applyFont="1" applyFill="1" applyBorder="1" applyAlignment="1">
      <alignment horizontal="center" vertical="center" textRotation="90"/>
    </xf>
    <xf numFmtId="0" fontId="3" fillId="9" borderId="3" xfId="1" applyFont="1" applyFill="1" applyBorder="1" applyAlignment="1">
      <alignment horizontal="center" vertical="center"/>
    </xf>
    <xf numFmtId="0" fontId="3" fillId="9" borderId="1" xfId="1" applyFont="1" applyFill="1" applyBorder="1" applyAlignment="1">
      <alignment horizontal="center" vertical="center"/>
    </xf>
    <xf numFmtId="0" fontId="3" fillId="9" borderId="4" xfId="1" applyFont="1" applyFill="1" applyBorder="1" applyAlignment="1">
      <alignment horizontal="center" vertical="center"/>
    </xf>
    <xf numFmtId="0" fontId="3" fillId="9" borderId="5" xfId="1" applyFont="1" applyFill="1" applyBorder="1" applyAlignment="1">
      <alignment horizontal="center" vertical="center"/>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5" fillId="10" borderId="2" xfId="1" applyFont="1" applyFill="1" applyBorder="1" applyAlignment="1">
      <alignment horizontal="center" vertical="center"/>
    </xf>
    <xf numFmtId="0" fontId="14" fillId="10" borderId="2" xfId="1" applyFont="1" applyFill="1" applyBorder="1" applyAlignment="1">
      <alignment horizontal="center" vertical="center"/>
    </xf>
    <xf numFmtId="0" fontId="14" fillId="11" borderId="2" xfId="1" applyFont="1" applyFill="1" applyBorder="1" applyAlignment="1">
      <alignment horizontal="center" vertical="center" wrapText="1"/>
    </xf>
  </cellXfs>
  <cellStyles count="3">
    <cellStyle name="Normal" xfId="0" builtinId="0"/>
    <cellStyle name="Normal 2" xfId="1"/>
    <cellStyle name="Porcentual 2" xfId="2"/>
  </cellStyles>
  <dxfs count="36">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85725</xdr:rowOff>
    </xdr:from>
    <xdr:to>
      <xdr:col>2</xdr:col>
      <xdr:colOff>1438275</xdr:colOff>
      <xdr:row>4</xdr:row>
      <xdr:rowOff>161925</xdr:rowOff>
    </xdr:to>
    <xdr:pic>
      <xdr:nvPicPr>
        <xdr:cNvPr id="3112" name="Imagen 4">
          <a:extLst>
            <a:ext uri="{FF2B5EF4-FFF2-40B4-BE49-F238E27FC236}">
              <a16:creationId xmlns="" xmlns:a16="http://schemas.microsoft.com/office/drawing/2014/main" id="{DC1EC170-7F7E-48D2-87BE-C469023021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85725"/>
          <a:ext cx="3371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154782</xdr:colOff>
      <xdr:row>0</xdr:row>
      <xdr:rowOff>202406</xdr:rowOff>
    </xdr:from>
    <xdr:to>
      <xdr:col>17</xdr:col>
      <xdr:colOff>1953948</xdr:colOff>
      <xdr:row>3</xdr:row>
      <xdr:rowOff>6879</xdr:rowOff>
    </xdr:to>
    <xdr:sp macro="" textlink="">
      <xdr:nvSpPr>
        <xdr:cNvPr id="7" name="CuadroTexto 6">
          <a:extLst>
            <a:ext uri="{FF2B5EF4-FFF2-40B4-BE49-F238E27FC236}">
              <a16:creationId xmlns="" xmlns:a16="http://schemas.microsoft.com/office/drawing/2014/main" id="{00000000-0008-0000-0000-000007000000}"/>
            </a:ext>
          </a:extLst>
        </xdr:cNvPr>
        <xdr:cNvSpPr txBox="1"/>
      </xdr:nvSpPr>
      <xdr:spPr>
        <a:xfrm>
          <a:off x="20606318" y="202406"/>
          <a:ext cx="1799166" cy="539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133350</xdr:rowOff>
    </xdr:from>
    <xdr:to>
      <xdr:col>5</xdr:col>
      <xdr:colOff>180974</xdr:colOff>
      <xdr:row>4</xdr:row>
      <xdr:rowOff>9525</xdr:rowOff>
    </xdr:to>
    <xdr:pic>
      <xdr:nvPicPr>
        <xdr:cNvPr id="2071" name="Imagen 4">
          <a:extLst>
            <a:ext uri="{FF2B5EF4-FFF2-40B4-BE49-F238E27FC236}">
              <a16:creationId xmlns="" xmlns:a16="http://schemas.microsoft.com/office/drawing/2014/main" id="{F8DB5846-EC73-4B41-86AE-FE2A9E6BD1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4" y="133350"/>
          <a:ext cx="2390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478633</xdr:colOff>
      <xdr:row>1</xdr:row>
      <xdr:rowOff>40481</xdr:rowOff>
    </xdr:from>
    <xdr:to>
      <xdr:col>16</xdr:col>
      <xdr:colOff>2647951</xdr:colOff>
      <xdr:row>3</xdr:row>
      <xdr:rowOff>92604</xdr:rowOff>
    </xdr:to>
    <xdr:sp macro="" textlink="">
      <xdr:nvSpPr>
        <xdr:cNvPr id="7" name="CuadroTexto 6">
          <a:extLst>
            <a:ext uri="{FF2B5EF4-FFF2-40B4-BE49-F238E27FC236}">
              <a16:creationId xmlns="" xmlns:a16="http://schemas.microsoft.com/office/drawing/2014/main" id="{00000000-0008-0000-0100-000007000000}"/>
            </a:ext>
          </a:extLst>
        </xdr:cNvPr>
        <xdr:cNvSpPr txBox="1"/>
      </xdr:nvSpPr>
      <xdr:spPr>
        <a:xfrm>
          <a:off x="9089233" y="288131"/>
          <a:ext cx="2169318" cy="547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9"/>
  <sheetViews>
    <sheetView showGridLines="0" tabSelected="1" view="pageBreakPreview" topLeftCell="A16" zoomScale="95" zoomScaleNormal="80" zoomScaleSheetLayoutView="95" workbookViewId="0">
      <selection activeCell="J17" sqref="J17"/>
    </sheetView>
  </sheetViews>
  <sheetFormatPr baseColWidth="10" defaultColWidth="11.42578125" defaultRowHeight="12.75" x14ac:dyDescent="0.2"/>
  <cols>
    <col min="1" max="1" width="7.42578125" style="17" customWidth="1"/>
    <col min="2" max="3" width="30.7109375" style="17" customWidth="1"/>
    <col min="4" max="4" width="38" style="17" customWidth="1"/>
    <col min="5" max="5" width="30.7109375" style="17" customWidth="1"/>
    <col min="6" max="6" width="14.42578125" style="21" bestFit="1" customWidth="1"/>
    <col min="7" max="7" width="15.140625" style="21" customWidth="1"/>
    <col min="8" max="9" width="12.7109375" style="17" customWidth="1"/>
    <col min="10" max="10" width="39.85546875" style="17" customWidth="1"/>
    <col min="11" max="11" width="15.28515625" style="17" customWidth="1"/>
    <col min="12" max="12" width="15" style="21" customWidth="1"/>
    <col min="13" max="13" width="16.5703125" style="21" customWidth="1"/>
    <col min="14" max="15" width="12.7109375" style="21" customWidth="1"/>
    <col min="16" max="16" width="12.7109375" style="17" hidden="1" customWidth="1"/>
    <col min="17" max="17" width="37" style="17" customWidth="1"/>
    <col min="18" max="18" width="36.7109375" style="17" customWidth="1"/>
    <col min="19" max="20" width="11.42578125" style="17"/>
    <col min="21" max="21" width="12.5703125" style="17" bestFit="1" customWidth="1"/>
    <col min="22" max="16384" width="11.42578125" style="17"/>
  </cols>
  <sheetData>
    <row r="1" spans="1:20" s="8" customFormat="1" ht="20.100000000000001" customHeight="1" x14ac:dyDescent="0.2">
      <c r="A1" s="49"/>
      <c r="B1" s="49"/>
      <c r="C1" s="49"/>
      <c r="D1" s="50"/>
      <c r="E1" s="49" t="s">
        <v>70</v>
      </c>
      <c r="F1" s="49"/>
      <c r="G1" s="49"/>
      <c r="H1" s="49"/>
      <c r="I1" s="49"/>
      <c r="J1" s="49"/>
      <c r="K1" s="49"/>
      <c r="L1" s="49"/>
      <c r="M1" s="49"/>
      <c r="N1" s="49"/>
      <c r="O1" s="50"/>
      <c r="P1" s="50"/>
      <c r="Q1" s="50"/>
      <c r="R1" s="51"/>
    </row>
    <row r="2" spans="1:20" s="8" customFormat="1" ht="20.100000000000001" customHeight="1" x14ac:dyDescent="0.2">
      <c r="A2" s="49"/>
      <c r="B2" s="49"/>
      <c r="C2" s="49"/>
      <c r="D2" s="50"/>
      <c r="E2" s="49"/>
      <c r="F2" s="49"/>
      <c r="G2" s="49"/>
      <c r="H2" s="49"/>
      <c r="I2" s="49"/>
      <c r="J2" s="49"/>
      <c r="K2" s="49"/>
      <c r="L2" s="49"/>
      <c r="M2" s="49"/>
      <c r="N2" s="49"/>
      <c r="O2" s="50"/>
      <c r="P2" s="50"/>
      <c r="Q2" s="50"/>
      <c r="R2" s="51"/>
    </row>
    <row r="3" spans="1:20" s="8" customFormat="1" ht="20.100000000000001" customHeight="1" x14ac:dyDescent="0.2">
      <c r="A3" s="49"/>
      <c r="B3" s="49"/>
      <c r="C3" s="49"/>
      <c r="D3" s="50"/>
      <c r="E3" s="49"/>
      <c r="F3" s="49"/>
      <c r="G3" s="49"/>
      <c r="H3" s="49"/>
      <c r="I3" s="49"/>
      <c r="J3" s="49"/>
      <c r="K3" s="49"/>
      <c r="L3" s="49"/>
      <c r="M3" s="49"/>
      <c r="N3" s="49"/>
      <c r="O3" s="50"/>
      <c r="P3" s="50"/>
      <c r="Q3" s="50"/>
      <c r="R3" s="51"/>
    </row>
    <row r="4" spans="1:20" s="8" customFormat="1" ht="20.100000000000001" customHeight="1" x14ac:dyDescent="0.2">
      <c r="A4" s="49"/>
      <c r="B4" s="49"/>
      <c r="C4" s="49"/>
      <c r="D4" s="50"/>
      <c r="E4" s="49"/>
      <c r="F4" s="49"/>
      <c r="G4" s="49"/>
      <c r="H4" s="49"/>
      <c r="I4" s="49"/>
      <c r="J4" s="49"/>
      <c r="K4" s="49"/>
      <c r="L4" s="49"/>
      <c r="M4" s="49"/>
      <c r="N4" s="49"/>
      <c r="O4" s="50"/>
      <c r="P4" s="50"/>
      <c r="Q4" s="50"/>
      <c r="R4" s="51"/>
    </row>
    <row r="5" spans="1:20" s="8" customFormat="1" ht="20.100000000000001" customHeight="1" x14ac:dyDescent="0.2">
      <c r="A5" s="49"/>
      <c r="B5" s="49"/>
      <c r="C5" s="49"/>
      <c r="D5" s="50"/>
      <c r="E5" s="49"/>
      <c r="F5" s="49"/>
      <c r="G5" s="49"/>
      <c r="H5" s="49"/>
      <c r="I5" s="49"/>
      <c r="J5" s="49"/>
      <c r="K5" s="49"/>
      <c r="L5" s="49"/>
      <c r="M5" s="49"/>
      <c r="N5" s="49"/>
      <c r="O5" s="50"/>
      <c r="P5" s="50"/>
      <c r="Q5" s="50"/>
      <c r="R5" s="28"/>
    </row>
    <row r="6" spans="1:20" s="8" customFormat="1" ht="20.100000000000001" customHeight="1" x14ac:dyDescent="0.2">
      <c r="A6" s="52" t="s">
        <v>56</v>
      </c>
      <c r="B6" s="52"/>
      <c r="C6" s="52"/>
      <c r="D6" s="52"/>
      <c r="E6" s="52"/>
      <c r="F6" s="52"/>
      <c r="G6" s="52"/>
      <c r="H6" s="52"/>
      <c r="I6" s="52"/>
      <c r="J6" s="52"/>
      <c r="K6" s="52"/>
      <c r="L6" s="52"/>
      <c r="M6" s="52"/>
      <c r="N6" s="52"/>
      <c r="O6" s="52"/>
      <c r="P6" s="52"/>
      <c r="Q6" s="52"/>
      <c r="R6" s="52"/>
    </row>
    <row r="7" spans="1:20" s="8" customFormat="1" ht="20.100000000000001" customHeight="1" x14ac:dyDescent="0.2">
      <c r="A7" s="53" t="s">
        <v>57</v>
      </c>
      <c r="B7" s="54"/>
      <c r="C7" s="55"/>
      <c r="D7" s="56" t="s">
        <v>64</v>
      </c>
      <c r="E7" s="57"/>
      <c r="F7" s="57"/>
      <c r="G7" s="57"/>
      <c r="H7" s="57"/>
      <c r="I7" s="57"/>
      <c r="J7" s="57"/>
      <c r="K7" s="57"/>
      <c r="L7" s="57"/>
      <c r="M7" s="57"/>
      <c r="N7" s="57"/>
      <c r="O7" s="57"/>
      <c r="P7" s="57"/>
      <c r="Q7" s="57"/>
      <c r="R7" s="58"/>
    </row>
    <row r="8" spans="1:20" s="8" customFormat="1" ht="20.100000000000001" customHeight="1" x14ac:dyDescent="0.2">
      <c r="A8" s="53" t="s">
        <v>58</v>
      </c>
      <c r="B8" s="54"/>
      <c r="C8" s="55"/>
      <c r="D8" s="59" t="s">
        <v>65</v>
      </c>
      <c r="E8" s="60"/>
      <c r="F8" s="60"/>
      <c r="G8" s="60"/>
      <c r="H8" s="60"/>
      <c r="I8" s="60"/>
      <c r="J8" s="60"/>
      <c r="K8" s="60"/>
      <c r="L8" s="60"/>
      <c r="M8" s="60"/>
      <c r="N8" s="60"/>
      <c r="O8" s="60"/>
      <c r="P8" s="60"/>
      <c r="Q8" s="60"/>
      <c r="R8" s="61"/>
    </row>
    <row r="9" spans="1:20" s="8" customFormat="1" ht="20.100000000000001" customHeight="1" x14ac:dyDescent="0.2">
      <c r="A9" s="53" t="s">
        <v>59</v>
      </c>
      <c r="B9" s="54"/>
      <c r="C9" s="55"/>
      <c r="D9" s="56" t="s">
        <v>66</v>
      </c>
      <c r="E9" s="57"/>
      <c r="F9" s="57"/>
      <c r="G9" s="57"/>
      <c r="H9" s="57"/>
      <c r="I9" s="57"/>
      <c r="J9" s="57"/>
      <c r="K9" s="57"/>
      <c r="L9" s="57"/>
      <c r="M9" s="57"/>
      <c r="N9" s="57"/>
      <c r="O9" s="57"/>
      <c r="P9" s="57"/>
      <c r="Q9" s="57"/>
      <c r="R9" s="58"/>
    </row>
    <row r="10" spans="1:20" s="10" customFormat="1" ht="20.100000000000001" customHeight="1" x14ac:dyDescent="0.2">
      <c r="A10" s="53" t="s">
        <v>60</v>
      </c>
      <c r="B10" s="54"/>
      <c r="C10" s="55"/>
      <c r="D10" s="56" t="s">
        <v>67</v>
      </c>
      <c r="E10" s="57"/>
      <c r="F10" s="57"/>
      <c r="G10" s="57"/>
      <c r="H10" s="57"/>
      <c r="I10" s="57"/>
      <c r="J10" s="57"/>
      <c r="K10" s="57"/>
      <c r="L10" s="57"/>
      <c r="M10" s="57"/>
      <c r="N10" s="57"/>
      <c r="O10" s="57"/>
      <c r="P10" s="57"/>
      <c r="Q10" s="57"/>
      <c r="R10" s="58"/>
    </row>
    <row r="11" spans="1:20" s="10" customFormat="1" ht="29.25" customHeight="1" x14ac:dyDescent="0.2">
      <c r="A11" s="52" t="s">
        <v>61</v>
      </c>
      <c r="B11" s="52"/>
      <c r="C11" s="52"/>
      <c r="D11" s="52"/>
      <c r="E11" s="52"/>
      <c r="F11" s="52"/>
      <c r="G11" s="52"/>
      <c r="H11" s="52"/>
      <c r="I11" s="52"/>
      <c r="J11" s="52"/>
      <c r="K11" s="52"/>
      <c r="L11" s="52"/>
      <c r="M11" s="52"/>
      <c r="N11" s="52"/>
      <c r="O11" s="52"/>
      <c r="P11" s="52"/>
      <c r="Q11" s="52"/>
      <c r="R11" s="52"/>
    </row>
    <row r="12" spans="1:20" ht="70.5" customHeight="1" x14ac:dyDescent="0.2">
      <c r="A12" s="43" t="s">
        <v>26</v>
      </c>
      <c r="B12" s="43" t="s">
        <v>39</v>
      </c>
      <c r="C12" s="44" t="s">
        <v>27</v>
      </c>
      <c r="D12" s="44" t="s">
        <v>40</v>
      </c>
      <c r="E12" s="44" t="s">
        <v>41</v>
      </c>
      <c r="F12" s="44" t="s">
        <v>37</v>
      </c>
      <c r="G12" s="44" t="s">
        <v>38</v>
      </c>
      <c r="H12" s="44" t="s">
        <v>28</v>
      </c>
      <c r="I12" s="44" t="s">
        <v>28</v>
      </c>
      <c r="J12" s="44" t="s">
        <v>29</v>
      </c>
      <c r="K12" s="44" t="s">
        <v>35</v>
      </c>
      <c r="L12" s="44" t="s">
        <v>36</v>
      </c>
      <c r="M12" s="44" t="s">
        <v>33</v>
      </c>
      <c r="N12" s="44" t="s">
        <v>34</v>
      </c>
      <c r="O12" s="44" t="s">
        <v>30</v>
      </c>
      <c r="P12" s="44"/>
      <c r="Q12" s="44" t="s">
        <v>31</v>
      </c>
      <c r="R12" s="44" t="s">
        <v>43</v>
      </c>
    </row>
    <row r="13" spans="1:20" ht="165.75" customHeight="1" x14ac:dyDescent="0.2">
      <c r="A13" s="11">
        <v>1</v>
      </c>
      <c r="B13" s="14" t="s">
        <v>68</v>
      </c>
      <c r="C13" s="15" t="s">
        <v>71</v>
      </c>
      <c r="D13" s="15" t="s">
        <v>72</v>
      </c>
      <c r="E13" s="15" t="s">
        <v>73</v>
      </c>
      <c r="F13" s="12">
        <v>2</v>
      </c>
      <c r="G13" s="12">
        <v>5</v>
      </c>
      <c r="H13" s="13" t="str">
        <f>IF(AND(F13=2,G13=5),+'Valoración y Evaluación'!$P$21,IF(AND(F13=1,G13=20),+'Valoración y Evaluación'!$P$24,VLOOKUP(+F13*G13/60,'Valoración y Evaluación'!$N$18:$Q$27,3,FALSE)))</f>
        <v>Tolerable 2</v>
      </c>
      <c r="I13" s="13" t="str">
        <f>VLOOKUP(+F13*G13/60,'Valoración y Evaluación'!$N$18:$O$27,2,FALSE)</f>
        <v>Bajo</v>
      </c>
      <c r="J13" s="12" t="s">
        <v>74</v>
      </c>
      <c r="K13" s="12" t="s">
        <v>42</v>
      </c>
      <c r="L13" s="12" t="s">
        <v>42</v>
      </c>
      <c r="M13" s="11">
        <f t="shared" ref="M13:M17" si="0">IF(F13=1,1,IF(K13="si",+F13-1,+F13))</f>
        <v>1</v>
      </c>
      <c r="N13" s="11">
        <f>IF(G13=5,5,IF(L13="si",+G13/2,+G13))</f>
        <v>5</v>
      </c>
      <c r="O13" s="11" t="str">
        <f>IF(AND(M13=2,N13=5),+'Valoración y Evaluación'!$P$21,IF(AND(M13=1,N13=20),+'Valoración y Evaluación'!$P$24,VLOOKUP(+M13*N13/60,'Valoración y Evaluación'!$N$18:$Q$27,3,FALSE)))</f>
        <v>Aceptable</v>
      </c>
      <c r="P13" s="11" t="str">
        <f>VLOOKUP(+M13*N13/60,'Valoración y Evaluación'!$N$18:$O$27,2,FALSE)</f>
        <v>Bajo</v>
      </c>
      <c r="Q13" s="13" t="str">
        <f>IF(AND(M13=2,N13=5),+'Valoración y Evaluación'!$Q$21,IF(AND(M13=1,N13=20),+'Valoración y Evaluación'!$Q$24,VLOOKUP(+M13*N13/60,'Valoración y Evaluación'!$N$18:$Q$27,4,FALSE)))</f>
        <v>Asumir el riesgo. Permite a la Entidad asumirlo, es decir, el riesgo se encuentra en un nivel que puede aceptarlo sin necesidad de tomar otras medidas de control diferentes a las que se poseen.</v>
      </c>
      <c r="R13" s="13" t="s">
        <v>63</v>
      </c>
      <c r="S13" s="18"/>
      <c r="T13" s="18"/>
    </row>
    <row r="14" spans="1:20" ht="159" customHeight="1" x14ac:dyDescent="0.2">
      <c r="A14" s="11">
        <v>2</v>
      </c>
      <c r="B14" s="16" t="s">
        <v>69</v>
      </c>
      <c r="C14" s="12" t="s">
        <v>75</v>
      </c>
      <c r="D14" s="12" t="s">
        <v>76</v>
      </c>
      <c r="E14" s="12" t="s">
        <v>77</v>
      </c>
      <c r="F14" s="12">
        <v>2</v>
      </c>
      <c r="G14" s="12">
        <v>10</v>
      </c>
      <c r="H14" s="13" t="str">
        <f>IF(AND(F14=2,G14=5),+'Valoración y Evaluación'!$P$21,IF(AND(F14=1,G14=20),+'Valoración y Evaluación'!$P$24,VLOOKUP(+F14*G14/60,'Valoración y Evaluación'!$N$18:$Q$27,3,FALSE)))</f>
        <v>Moderado 2</v>
      </c>
      <c r="I14" s="13" t="str">
        <f>VLOOKUP(+F14*G14/60,'Valoración y Evaluación'!$N$18:$O$27,2,FALSE)</f>
        <v>Medio</v>
      </c>
      <c r="J14" s="12" t="s">
        <v>78</v>
      </c>
      <c r="K14" s="12" t="s">
        <v>42</v>
      </c>
      <c r="L14" s="12" t="s">
        <v>42</v>
      </c>
      <c r="M14" s="11">
        <f t="shared" si="0"/>
        <v>1</v>
      </c>
      <c r="N14" s="11">
        <f>IF(G14=5,5,IF(L14="si",+G14/2,+G14))</f>
        <v>5</v>
      </c>
      <c r="O14" s="11" t="str">
        <f>IF(AND(M14=2,N14=5),+'Valoración y Evaluación'!$P$21,IF(AND(M14=1,N14=20),+'Valoración y Evaluación'!$P$24,VLOOKUP(+M14*N14/60,'Valoración y Evaluación'!$N$18:$Q$27,3,FALSE)))</f>
        <v>Aceptable</v>
      </c>
      <c r="P14" s="11" t="str">
        <f>VLOOKUP(+M14*N14/60,'Valoración y Evaluación'!$N$18:$O$27,2,FALSE)</f>
        <v>Bajo</v>
      </c>
      <c r="Q14" s="13" t="str">
        <f>IF(AND(M14=2,N14=5),+'Valoración y Evaluación'!$Q$21,IF(AND(M14=1,N14=20),+'Valoración y Evaluación'!$Q$24,VLOOKUP(+M14*N14/60,'Valoración y Evaluación'!$N$18:$Q$27,4,FALSE)))</f>
        <v>Asumir el riesgo. Permite a la Entidad asumirlo, es decir, el riesgo se encuentra en un nivel que puede aceptarlo sin necesidad de tomar otras medidas de control diferentes a las que se poseen.</v>
      </c>
      <c r="R14" s="13" t="s">
        <v>63</v>
      </c>
      <c r="S14" s="18"/>
      <c r="T14" s="18"/>
    </row>
    <row r="15" spans="1:20" ht="159" customHeight="1" x14ac:dyDescent="0.2">
      <c r="A15" s="11">
        <v>3</v>
      </c>
      <c r="B15" s="16" t="s">
        <v>79</v>
      </c>
      <c r="C15" s="12" t="s">
        <v>80</v>
      </c>
      <c r="D15" s="12" t="s">
        <v>81</v>
      </c>
      <c r="E15" s="12" t="s">
        <v>82</v>
      </c>
      <c r="F15" s="12">
        <v>2</v>
      </c>
      <c r="G15" s="12">
        <v>10</v>
      </c>
      <c r="H15" s="13" t="str">
        <f>IF(AND(F15=2,G15=5),+'Valoración y Evaluación'!$P$21,IF(AND(F15=1,G15=20),+'Valoración y Evaluación'!$P$24,VLOOKUP(+F15*G15/60,'Valoración y Evaluación'!$N$18:$Q$27,3,FALSE)))</f>
        <v>Moderado 2</v>
      </c>
      <c r="I15" s="13" t="str">
        <f>VLOOKUP(+F15*G15/60,'Valoración y Evaluación'!$N$18:$O$27,2,FALSE)</f>
        <v>Medio</v>
      </c>
      <c r="J15" s="12" t="s">
        <v>83</v>
      </c>
      <c r="K15" s="12" t="s">
        <v>42</v>
      </c>
      <c r="L15" s="12" t="s">
        <v>42</v>
      </c>
      <c r="M15" s="11">
        <f t="shared" si="0"/>
        <v>1</v>
      </c>
      <c r="N15" s="11">
        <f>IF(G15=5,5,IF(L15="si",+G15/2,+G15))</f>
        <v>5</v>
      </c>
      <c r="O15" s="11" t="str">
        <f>IF(AND(M15=2,N15=5),+'Valoración y Evaluación'!$P$21,IF(AND(M15=1,N15=20),+'Valoración y Evaluación'!$P$24,VLOOKUP(+M15*N15/60,'Valoración y Evaluación'!$N$18:$Q$27,3,FALSE)))</f>
        <v>Aceptable</v>
      </c>
      <c r="P15" s="11" t="str">
        <f>VLOOKUP(+M15*N15/60,'Valoración y Evaluación'!$N$18:$O$27,2,FALSE)</f>
        <v>Bajo</v>
      </c>
      <c r="Q15" s="13" t="str">
        <f>IF(AND(M15=2,N15=5),+'Valoración y Evaluación'!$Q$21,IF(AND(M15=1,N15=20),+'Valoración y Evaluación'!$Q$24,VLOOKUP(+M15*N15/60,'Valoración y Evaluación'!$N$18:$Q$27,4,FALSE)))</f>
        <v>Asumir el riesgo. Permite a la Entidad asumirlo, es decir, el riesgo se encuentra en un nivel que puede aceptarlo sin necesidad de tomar otras medidas de control diferentes a las que se poseen.</v>
      </c>
      <c r="R15" s="13" t="s">
        <v>55</v>
      </c>
      <c r="S15" s="18"/>
      <c r="T15" s="18"/>
    </row>
    <row r="16" spans="1:20" ht="159" customHeight="1" x14ac:dyDescent="0.2">
      <c r="A16" s="11">
        <v>4</v>
      </c>
      <c r="B16" s="16" t="s">
        <v>84</v>
      </c>
      <c r="C16" s="48" t="s">
        <v>85</v>
      </c>
      <c r="D16" s="48" t="s">
        <v>86</v>
      </c>
      <c r="E16" s="48" t="s">
        <v>87</v>
      </c>
      <c r="F16" s="12">
        <v>2</v>
      </c>
      <c r="G16" s="12">
        <v>10</v>
      </c>
      <c r="H16" s="13" t="str">
        <f>IF(AND(F16=2,G16=5),+'Valoración y Evaluación'!$P$21,IF(AND(F16=1,G16=20),+'Valoración y Evaluación'!$P$24,VLOOKUP(+F16*G16/60,'Valoración y Evaluación'!$N$18:$Q$27,3,FALSE)))</f>
        <v>Moderado 2</v>
      </c>
      <c r="I16" s="13" t="str">
        <f>VLOOKUP(+F16*G16/60,'Valoración y Evaluación'!$N$18:$O$27,2,FALSE)</f>
        <v>Medio</v>
      </c>
      <c r="J16" s="48" t="s">
        <v>88</v>
      </c>
      <c r="K16" s="12" t="s">
        <v>42</v>
      </c>
      <c r="L16" s="12" t="s">
        <v>42</v>
      </c>
      <c r="M16" s="11">
        <f t="shared" si="0"/>
        <v>1</v>
      </c>
      <c r="N16" s="11">
        <f>IF(G16=5,5,IF(L16="si",+G16/2,+G16))</f>
        <v>5</v>
      </c>
      <c r="O16" s="11" t="str">
        <f>IF(AND(M16=2,N16=5),+'Valoración y Evaluación'!$P$21,IF(AND(M16=1,N16=20),+'Valoración y Evaluación'!$P$24,VLOOKUP(+M16*N16/60,'Valoración y Evaluación'!$N$18:$Q$27,3,FALSE)))</f>
        <v>Aceptable</v>
      </c>
      <c r="P16" s="11" t="str">
        <f>VLOOKUP(+M16*N16/60,'Valoración y Evaluación'!$N$18:$O$27,2,FALSE)</f>
        <v>Bajo</v>
      </c>
      <c r="Q16" s="13" t="str">
        <f>IF(AND(M16=2,N16=5),+'Valoración y Evaluación'!$Q$21,IF(AND(M16=1,N16=20),+'Valoración y Evaluación'!$Q$24,VLOOKUP(+M16*N16/60,'Valoración y Evaluación'!$N$18:$Q$27,4,FALSE)))</f>
        <v>Asumir el riesgo. Permite a la Entidad asumirlo, es decir, el riesgo se encuentra en un nivel que puede aceptarlo sin necesidad de tomar otras medidas de control diferentes a las que se poseen.</v>
      </c>
      <c r="R16" s="13" t="s">
        <v>55</v>
      </c>
      <c r="S16" s="18"/>
      <c r="T16" s="18"/>
    </row>
    <row r="17" spans="1:20" ht="193.5" customHeight="1" x14ac:dyDescent="0.2">
      <c r="A17" s="11">
        <v>5</v>
      </c>
      <c r="B17" s="16" t="s">
        <v>89</v>
      </c>
      <c r="C17" s="12" t="s">
        <v>90</v>
      </c>
      <c r="D17" s="12" t="s">
        <v>91</v>
      </c>
      <c r="E17" s="12" t="s">
        <v>92</v>
      </c>
      <c r="F17" s="12">
        <v>1</v>
      </c>
      <c r="G17" s="12">
        <v>10</v>
      </c>
      <c r="H17" s="13" t="str">
        <f>IF(AND(F17=2,G17=5),+'Valoración y Evaluación'!$P$21,IF(AND(F17=1,G17=20),+'Valoración y Evaluación'!$P$24,VLOOKUP(+F17*G17/60,'Valoración y Evaluación'!$N$18:$Q$27,3,FALSE)))</f>
        <v>Tolerable 1</v>
      </c>
      <c r="I17" s="13" t="str">
        <f>VLOOKUP(+F17*G17/60,'Valoración y Evaluación'!$N$18:$O$27,2,FALSE)</f>
        <v>Bajo</v>
      </c>
      <c r="J17" s="12" t="s">
        <v>93</v>
      </c>
      <c r="K17" s="12" t="s">
        <v>42</v>
      </c>
      <c r="L17" s="12" t="s">
        <v>42</v>
      </c>
      <c r="M17" s="11">
        <f t="shared" si="0"/>
        <v>1</v>
      </c>
      <c r="N17" s="11">
        <f>IF(G17=5,5,IF(L17="si",+G17/2,+G17))</f>
        <v>5</v>
      </c>
      <c r="O17" s="11" t="str">
        <f>IF(AND(M17=2,N17=5),+'Valoración y Evaluación'!$P$21,IF(AND(M17=1,N17=20),+'Valoración y Evaluación'!$P$24,VLOOKUP(+M17*N17/60,'Valoración y Evaluación'!$N$18:$Q$27,3,FALSE)))</f>
        <v>Aceptable</v>
      </c>
      <c r="P17" s="11" t="str">
        <f>VLOOKUP(+M17*N17/60,'Valoración y Evaluación'!$N$18:$O$27,2,FALSE)</f>
        <v>Bajo</v>
      </c>
      <c r="Q17" s="13" t="str">
        <f>IF(AND(M17=2,N17=5),+'Valoración y Evaluación'!$Q$21,IF(AND(M17=1,N17=20),+'Valoración y Evaluación'!$Q$24,VLOOKUP(+M17*N17/60,'Valoración y Evaluación'!$N$18:$Q$27,4,FALSE)))</f>
        <v>Asumir el riesgo. Permite a la Entidad asumirlo, es decir, el riesgo se encuentra en un nivel que puede aceptarlo sin necesidad de tomar otras medidas de control diferentes a las que se poseen.</v>
      </c>
      <c r="R17" s="13" t="s">
        <v>55</v>
      </c>
      <c r="S17" s="18"/>
      <c r="T17" s="18"/>
    </row>
    <row r="18" spans="1:20" ht="84" customHeight="1" x14ac:dyDescent="0.2">
      <c r="A18" s="45"/>
      <c r="B18" s="45"/>
      <c r="C18" s="46"/>
      <c r="D18" s="47"/>
      <c r="E18" s="47"/>
      <c r="F18" s="47"/>
      <c r="G18" s="47"/>
      <c r="H18" s="47"/>
      <c r="I18" s="47"/>
      <c r="J18" s="47"/>
      <c r="K18" s="47"/>
      <c r="L18" s="47"/>
      <c r="M18" s="47"/>
      <c r="N18" s="47"/>
      <c r="O18" s="47"/>
      <c r="P18" s="47"/>
      <c r="Q18" s="47"/>
      <c r="R18" s="47"/>
    </row>
    <row r="19" spans="1:20" ht="13.15" customHeight="1" x14ac:dyDescent="0.2">
      <c r="A19" s="20"/>
      <c r="B19" s="20"/>
      <c r="C19" s="20"/>
      <c r="D19" s="20"/>
      <c r="E19" s="20"/>
      <c r="H19" s="20"/>
      <c r="I19" s="20"/>
      <c r="J19" s="20"/>
      <c r="K19" s="20"/>
      <c r="P19" s="20"/>
      <c r="Q19" s="20"/>
      <c r="R19" s="20"/>
    </row>
    <row r="20" spans="1:20" ht="13.15" customHeight="1" x14ac:dyDescent="0.2">
      <c r="A20" s="20"/>
      <c r="B20" s="20"/>
      <c r="C20" s="20"/>
      <c r="D20" s="20"/>
      <c r="E20" s="20"/>
      <c r="H20" s="20"/>
      <c r="I20" s="20"/>
      <c r="J20" s="20"/>
      <c r="K20" s="20"/>
      <c r="P20" s="20"/>
      <c r="Q20" s="20"/>
      <c r="R20" s="20"/>
    </row>
    <row r="21" spans="1:20" ht="13.15" customHeight="1" x14ac:dyDescent="0.2">
      <c r="A21" s="20"/>
      <c r="B21" s="20"/>
      <c r="C21" s="20"/>
      <c r="D21" s="20"/>
      <c r="E21" s="20"/>
      <c r="H21" s="20"/>
      <c r="I21" s="20"/>
      <c r="J21" s="20"/>
      <c r="K21" s="20"/>
      <c r="P21" s="20"/>
      <c r="Q21" s="20"/>
      <c r="R21" s="20"/>
    </row>
    <row r="22" spans="1:20" ht="13.9" customHeight="1" x14ac:dyDescent="0.2">
      <c r="A22" s="20"/>
      <c r="B22" s="20"/>
      <c r="C22" s="20"/>
      <c r="D22" s="20"/>
      <c r="E22" s="20"/>
      <c r="H22" s="20"/>
      <c r="I22" s="20"/>
      <c r="J22" s="20"/>
      <c r="K22" s="20"/>
      <c r="P22" s="20"/>
      <c r="Q22" s="20"/>
      <c r="R22" s="20"/>
    </row>
    <row r="23" spans="1:20" ht="13.15" customHeight="1" x14ac:dyDescent="0.2">
      <c r="A23" s="20"/>
      <c r="B23" s="20"/>
      <c r="C23" s="19" t="s">
        <v>32</v>
      </c>
      <c r="D23" s="19"/>
      <c r="E23" s="19"/>
      <c r="H23" s="20"/>
      <c r="I23" s="20"/>
      <c r="J23" s="20"/>
      <c r="K23" s="20"/>
      <c r="P23" s="20"/>
      <c r="Q23" s="20"/>
      <c r="R23" s="20"/>
    </row>
    <row r="24" spans="1:20" ht="13.15" customHeight="1" x14ac:dyDescent="0.2">
      <c r="A24" s="20"/>
      <c r="B24" s="20"/>
      <c r="C24" s="20"/>
      <c r="D24" s="20"/>
      <c r="E24" s="20"/>
      <c r="H24" s="20"/>
      <c r="I24" s="20"/>
      <c r="J24" s="20"/>
      <c r="K24" s="20"/>
      <c r="P24" s="20"/>
      <c r="Q24" s="20"/>
      <c r="R24" s="20"/>
    </row>
    <row r="25" spans="1:20" ht="13.15" customHeight="1" x14ac:dyDescent="0.2">
      <c r="A25" s="20"/>
      <c r="B25" s="20"/>
      <c r="C25" s="20"/>
      <c r="D25" s="20"/>
      <c r="E25" s="20"/>
      <c r="H25" s="20"/>
      <c r="I25" s="20"/>
      <c r="J25" s="20"/>
      <c r="K25" s="20"/>
      <c r="P25" s="20"/>
      <c r="Q25" s="20"/>
      <c r="R25" s="20"/>
    </row>
    <row r="26" spans="1:20" ht="13.15" customHeight="1" x14ac:dyDescent="0.2">
      <c r="A26" s="20"/>
      <c r="B26" s="20"/>
      <c r="C26" s="20"/>
      <c r="D26" s="20"/>
      <c r="E26" s="20"/>
      <c r="H26" s="20"/>
      <c r="I26" s="20"/>
      <c r="J26" s="20"/>
      <c r="K26" s="20"/>
      <c r="P26" s="20"/>
      <c r="Q26" s="20"/>
      <c r="R26" s="20"/>
    </row>
    <row r="27" spans="1:20" ht="13.9" customHeight="1" x14ac:dyDescent="0.2">
      <c r="A27" s="20"/>
      <c r="B27" s="20"/>
      <c r="C27" s="20"/>
      <c r="D27" s="20"/>
      <c r="E27" s="20"/>
      <c r="H27" s="20"/>
      <c r="I27" s="20"/>
      <c r="J27" s="20"/>
      <c r="K27" s="20"/>
      <c r="P27" s="20"/>
      <c r="Q27" s="20"/>
      <c r="R27" s="20"/>
    </row>
    <row r="28" spans="1:20" ht="13.15" customHeight="1" x14ac:dyDescent="0.2">
      <c r="A28" s="20"/>
      <c r="B28" s="20"/>
      <c r="C28" s="20"/>
      <c r="D28" s="20"/>
      <c r="E28" s="20"/>
      <c r="H28" s="20"/>
      <c r="I28" s="20"/>
      <c r="J28" s="20"/>
      <c r="K28" s="20"/>
      <c r="P28" s="20"/>
      <c r="Q28" s="20"/>
      <c r="R28" s="20"/>
    </row>
    <row r="29" spans="1:20" ht="13.15" customHeight="1" x14ac:dyDescent="0.2">
      <c r="A29" s="20"/>
      <c r="B29" s="20"/>
      <c r="C29" s="20"/>
      <c r="D29" s="20"/>
      <c r="E29" s="20"/>
      <c r="H29" s="20"/>
      <c r="I29" s="20"/>
      <c r="J29" s="20"/>
      <c r="K29" s="20"/>
      <c r="P29" s="20"/>
      <c r="Q29" s="20"/>
      <c r="R29" s="20"/>
    </row>
    <row r="30" spans="1:20" ht="13.15" customHeight="1" x14ac:dyDescent="0.2">
      <c r="A30" s="20"/>
      <c r="B30" s="20"/>
      <c r="C30" s="20"/>
      <c r="D30" s="20"/>
      <c r="E30" s="20"/>
      <c r="H30" s="20"/>
      <c r="I30" s="20"/>
      <c r="J30" s="20"/>
      <c r="K30" s="20"/>
      <c r="P30" s="20"/>
      <c r="Q30" s="20"/>
      <c r="R30" s="20"/>
    </row>
    <row r="31" spans="1:20" ht="13.15" customHeight="1" x14ac:dyDescent="0.2">
      <c r="A31" s="20"/>
      <c r="B31" s="20"/>
      <c r="C31" s="20"/>
      <c r="D31" s="20"/>
      <c r="E31" s="20"/>
      <c r="H31" s="20"/>
      <c r="I31" s="20"/>
      <c r="J31" s="20"/>
      <c r="K31" s="20"/>
      <c r="P31" s="20"/>
      <c r="Q31" s="20"/>
      <c r="R31" s="20"/>
    </row>
    <row r="32" spans="1:20" ht="13.9" customHeight="1" x14ac:dyDescent="0.2">
      <c r="A32" s="20"/>
      <c r="B32" s="20"/>
      <c r="C32" s="20"/>
      <c r="D32" s="20"/>
      <c r="E32" s="20"/>
      <c r="H32" s="20"/>
      <c r="I32" s="20"/>
      <c r="J32" s="20"/>
      <c r="K32" s="20"/>
      <c r="P32" s="20"/>
      <c r="Q32" s="20"/>
      <c r="R32" s="20"/>
    </row>
    <row r="33" spans="1:18" ht="13.15" customHeight="1" x14ac:dyDescent="0.2">
      <c r="A33" s="20"/>
      <c r="B33" s="20"/>
      <c r="C33" s="20"/>
      <c r="D33" s="20"/>
      <c r="E33" s="20"/>
      <c r="H33" s="20"/>
      <c r="I33" s="20"/>
      <c r="J33" s="20"/>
      <c r="K33" s="20"/>
      <c r="P33" s="20"/>
      <c r="Q33" s="20"/>
      <c r="R33" s="20"/>
    </row>
    <row r="34" spans="1:18" ht="13.15" customHeight="1" x14ac:dyDescent="0.2">
      <c r="A34" s="20"/>
      <c r="B34" s="20"/>
      <c r="C34" s="20"/>
      <c r="D34" s="20"/>
      <c r="E34" s="20"/>
      <c r="H34" s="20"/>
      <c r="I34" s="20"/>
      <c r="J34" s="20"/>
      <c r="K34" s="20"/>
      <c r="P34" s="20"/>
      <c r="Q34" s="20"/>
      <c r="R34" s="20"/>
    </row>
    <row r="35" spans="1:18" ht="13.15" customHeight="1" x14ac:dyDescent="0.2">
      <c r="A35" s="20"/>
      <c r="B35" s="20"/>
      <c r="C35" s="20"/>
      <c r="D35" s="20"/>
      <c r="E35" s="20"/>
      <c r="H35" s="20"/>
      <c r="I35" s="20"/>
      <c r="J35" s="20"/>
      <c r="K35" s="20"/>
      <c r="P35" s="20"/>
      <c r="Q35" s="20"/>
      <c r="R35" s="20"/>
    </row>
    <row r="36" spans="1:18" ht="13.15" customHeight="1" x14ac:dyDescent="0.2">
      <c r="A36" s="20"/>
      <c r="B36" s="20"/>
      <c r="C36" s="20"/>
      <c r="D36" s="20"/>
      <c r="E36" s="20"/>
      <c r="H36" s="20"/>
      <c r="I36" s="20"/>
      <c r="J36" s="20"/>
      <c r="K36" s="20"/>
      <c r="P36" s="20"/>
      <c r="Q36" s="20"/>
      <c r="R36" s="20"/>
    </row>
    <row r="37" spans="1:18" ht="13.9" customHeight="1" x14ac:dyDescent="0.2">
      <c r="A37" s="20"/>
      <c r="B37" s="20"/>
      <c r="C37" s="20"/>
      <c r="D37" s="20"/>
      <c r="E37" s="20"/>
      <c r="H37" s="20"/>
      <c r="I37" s="20"/>
      <c r="J37" s="20"/>
      <c r="K37" s="20"/>
      <c r="P37" s="20"/>
      <c r="Q37" s="20"/>
      <c r="R37" s="20"/>
    </row>
    <row r="38" spans="1:18" ht="13.15" customHeight="1" x14ac:dyDescent="0.2">
      <c r="A38" s="20"/>
      <c r="B38" s="20"/>
      <c r="C38" s="20"/>
      <c r="D38" s="20"/>
      <c r="E38" s="20"/>
      <c r="H38" s="20"/>
      <c r="I38" s="20"/>
      <c r="J38" s="20"/>
      <c r="K38" s="20"/>
      <c r="P38" s="20"/>
      <c r="Q38" s="20"/>
      <c r="R38" s="20"/>
    </row>
    <row r="39" spans="1:18" ht="13.15" customHeight="1" x14ac:dyDescent="0.2">
      <c r="A39" s="20"/>
      <c r="B39" s="20"/>
      <c r="C39" s="20"/>
      <c r="D39" s="20"/>
      <c r="E39" s="20"/>
      <c r="H39" s="20"/>
      <c r="I39" s="20"/>
      <c r="J39" s="20"/>
      <c r="K39" s="20"/>
      <c r="P39" s="20"/>
      <c r="Q39" s="20"/>
      <c r="R39" s="20"/>
    </row>
    <row r="40" spans="1:18" ht="13.15" customHeight="1" x14ac:dyDescent="0.2">
      <c r="A40" s="20"/>
      <c r="B40" s="20"/>
      <c r="C40" s="20"/>
      <c r="D40" s="20"/>
      <c r="E40" s="20"/>
      <c r="H40" s="20"/>
      <c r="I40" s="20"/>
      <c r="J40" s="20"/>
      <c r="K40" s="20"/>
      <c r="P40" s="20"/>
      <c r="Q40" s="20"/>
      <c r="R40" s="20"/>
    </row>
    <row r="41" spans="1:18" ht="13.15" customHeight="1" x14ac:dyDescent="0.2">
      <c r="A41" s="20"/>
      <c r="B41" s="20"/>
      <c r="C41" s="20"/>
      <c r="D41" s="20"/>
      <c r="E41" s="20"/>
      <c r="H41" s="20"/>
      <c r="I41" s="20"/>
      <c r="J41" s="20"/>
      <c r="K41" s="20"/>
      <c r="P41" s="20"/>
      <c r="Q41" s="20"/>
      <c r="R41" s="20"/>
    </row>
    <row r="42" spans="1:18" ht="13.9" customHeight="1" x14ac:dyDescent="0.2">
      <c r="A42" s="20"/>
      <c r="B42" s="20"/>
      <c r="C42" s="20"/>
      <c r="D42" s="20"/>
      <c r="E42" s="20"/>
      <c r="H42" s="20"/>
      <c r="I42" s="20"/>
      <c r="J42" s="20"/>
      <c r="K42" s="20"/>
      <c r="P42" s="20"/>
      <c r="Q42" s="20"/>
      <c r="R42" s="20"/>
    </row>
    <row r="43" spans="1:18" x14ac:dyDescent="0.2">
      <c r="A43" s="20"/>
      <c r="B43" s="20"/>
      <c r="C43" s="20"/>
      <c r="D43" s="20"/>
      <c r="E43" s="20"/>
      <c r="H43" s="20"/>
      <c r="I43" s="20"/>
      <c r="J43" s="20"/>
      <c r="K43" s="20"/>
      <c r="P43" s="20"/>
      <c r="Q43" s="20"/>
      <c r="R43" s="20"/>
    </row>
    <row r="44" spans="1:18" x14ac:dyDescent="0.2">
      <c r="A44" s="20"/>
      <c r="B44" s="20"/>
      <c r="C44" s="20"/>
      <c r="D44" s="20"/>
      <c r="E44" s="20"/>
      <c r="H44" s="20"/>
      <c r="I44" s="20"/>
      <c r="J44" s="20"/>
      <c r="K44" s="20"/>
      <c r="P44" s="20"/>
      <c r="Q44" s="20"/>
      <c r="R44" s="20"/>
    </row>
    <row r="45" spans="1:18" x14ac:dyDescent="0.2">
      <c r="A45" s="20"/>
      <c r="B45" s="20"/>
      <c r="C45" s="20"/>
      <c r="D45" s="20"/>
      <c r="E45" s="20"/>
      <c r="H45" s="20"/>
      <c r="I45" s="20"/>
      <c r="J45" s="20"/>
      <c r="K45" s="20"/>
      <c r="P45" s="20"/>
      <c r="Q45" s="20"/>
      <c r="R45" s="20"/>
    </row>
    <row r="46" spans="1:18" x14ac:dyDescent="0.2">
      <c r="A46" s="20"/>
      <c r="B46" s="20"/>
      <c r="C46" s="20"/>
      <c r="D46" s="20"/>
      <c r="E46" s="20"/>
      <c r="H46" s="20"/>
      <c r="I46" s="20"/>
      <c r="J46" s="20"/>
      <c r="K46" s="20"/>
      <c r="P46" s="20"/>
      <c r="Q46" s="20"/>
      <c r="R46" s="20"/>
    </row>
    <row r="47" spans="1:18" x14ac:dyDescent="0.2">
      <c r="A47" s="20"/>
      <c r="B47" s="20"/>
      <c r="C47" s="20"/>
      <c r="D47" s="20"/>
      <c r="E47" s="20"/>
      <c r="H47" s="20"/>
      <c r="I47" s="20"/>
      <c r="J47" s="20"/>
      <c r="K47" s="20"/>
      <c r="P47" s="20"/>
      <c r="Q47" s="20"/>
      <c r="R47" s="20"/>
    </row>
    <row r="48" spans="1:18" x14ac:dyDescent="0.2">
      <c r="A48" s="20"/>
      <c r="B48" s="20"/>
      <c r="C48" s="20"/>
      <c r="D48" s="20"/>
      <c r="E48" s="20"/>
      <c r="H48" s="20"/>
      <c r="I48" s="20"/>
      <c r="J48" s="20"/>
      <c r="K48" s="20"/>
      <c r="P48" s="20"/>
      <c r="Q48" s="20"/>
      <c r="R48" s="20"/>
    </row>
    <row r="49" spans="1:18" x14ac:dyDescent="0.2">
      <c r="A49" s="20"/>
      <c r="B49" s="20"/>
      <c r="C49" s="20"/>
      <c r="D49" s="20"/>
      <c r="E49" s="20"/>
      <c r="H49" s="20"/>
      <c r="I49" s="20"/>
      <c r="J49" s="20"/>
      <c r="K49" s="20"/>
      <c r="P49" s="20"/>
      <c r="Q49" s="20"/>
      <c r="R49" s="20"/>
    </row>
    <row r="50" spans="1:18" x14ac:dyDescent="0.2">
      <c r="A50" s="20"/>
      <c r="B50" s="20"/>
      <c r="C50" s="20"/>
      <c r="D50" s="20"/>
      <c r="E50" s="20"/>
      <c r="H50" s="20"/>
      <c r="I50" s="20"/>
      <c r="J50" s="20"/>
      <c r="K50" s="20"/>
      <c r="P50" s="20"/>
      <c r="Q50" s="20"/>
      <c r="R50" s="20"/>
    </row>
    <row r="51" spans="1:18" x14ac:dyDescent="0.2">
      <c r="A51" s="20"/>
      <c r="B51" s="20"/>
      <c r="C51" s="20"/>
      <c r="D51" s="20"/>
      <c r="E51" s="20"/>
      <c r="H51" s="20"/>
      <c r="I51" s="20"/>
      <c r="J51" s="20"/>
      <c r="K51" s="20"/>
      <c r="P51" s="20"/>
      <c r="Q51" s="20"/>
      <c r="R51" s="20"/>
    </row>
    <row r="52" spans="1:18" x14ac:dyDescent="0.2">
      <c r="A52" s="20"/>
      <c r="B52" s="20"/>
      <c r="C52" s="20"/>
      <c r="D52" s="20"/>
      <c r="E52" s="20"/>
      <c r="H52" s="20"/>
      <c r="I52" s="20"/>
      <c r="J52" s="20"/>
      <c r="K52" s="20"/>
      <c r="P52" s="20"/>
      <c r="Q52" s="20"/>
      <c r="R52" s="20"/>
    </row>
    <row r="53" spans="1:18" x14ac:dyDescent="0.2">
      <c r="A53" s="20"/>
      <c r="B53" s="20"/>
      <c r="C53" s="20"/>
      <c r="D53" s="20"/>
      <c r="E53" s="20"/>
      <c r="H53" s="20"/>
      <c r="I53" s="20"/>
      <c r="J53" s="20"/>
      <c r="K53" s="20"/>
      <c r="P53" s="20"/>
      <c r="Q53" s="20"/>
      <c r="R53" s="20"/>
    </row>
    <row r="54" spans="1:18" x14ac:dyDescent="0.2">
      <c r="A54" s="20"/>
      <c r="B54" s="20"/>
      <c r="C54" s="20"/>
      <c r="D54" s="20"/>
      <c r="E54" s="20"/>
      <c r="H54" s="20"/>
      <c r="I54" s="20"/>
      <c r="J54" s="20"/>
      <c r="K54" s="20"/>
      <c r="P54" s="20"/>
      <c r="Q54" s="20"/>
      <c r="R54" s="20"/>
    </row>
    <row r="55" spans="1:18" x14ac:dyDescent="0.2">
      <c r="A55" s="20"/>
      <c r="B55" s="20"/>
      <c r="C55" s="20"/>
      <c r="D55" s="20"/>
      <c r="E55" s="20"/>
      <c r="H55" s="20"/>
      <c r="I55" s="20"/>
      <c r="J55" s="20"/>
      <c r="K55" s="20"/>
      <c r="P55" s="20"/>
      <c r="Q55" s="20"/>
      <c r="R55" s="20"/>
    </row>
    <row r="56" spans="1:18" x14ac:dyDescent="0.2">
      <c r="A56" s="20"/>
      <c r="B56" s="20"/>
      <c r="C56" s="20"/>
      <c r="D56" s="20"/>
      <c r="E56" s="20"/>
      <c r="H56" s="20"/>
      <c r="I56" s="20"/>
      <c r="J56" s="20"/>
      <c r="K56" s="20"/>
      <c r="P56" s="20"/>
      <c r="Q56" s="20"/>
      <c r="R56" s="20"/>
    </row>
    <row r="57" spans="1:18" x14ac:dyDescent="0.2">
      <c r="A57" s="20"/>
      <c r="B57" s="20"/>
      <c r="C57" s="20"/>
      <c r="D57" s="20"/>
      <c r="E57" s="20"/>
      <c r="H57" s="20"/>
      <c r="I57" s="20"/>
      <c r="J57" s="20"/>
      <c r="K57" s="20"/>
      <c r="P57" s="20"/>
      <c r="Q57" s="20"/>
      <c r="R57" s="20"/>
    </row>
    <row r="58" spans="1:18" x14ac:dyDescent="0.2">
      <c r="A58" s="20"/>
      <c r="B58" s="20"/>
      <c r="C58" s="20"/>
      <c r="D58" s="20"/>
      <c r="E58" s="20"/>
      <c r="H58" s="20"/>
      <c r="I58" s="20"/>
      <c r="J58" s="20"/>
      <c r="K58" s="20"/>
      <c r="P58" s="20"/>
      <c r="Q58" s="20"/>
      <c r="R58" s="20"/>
    </row>
    <row r="59" spans="1:18" x14ac:dyDescent="0.2">
      <c r="A59" s="20"/>
      <c r="B59" s="20"/>
      <c r="C59" s="20"/>
      <c r="D59" s="20"/>
      <c r="E59" s="20"/>
      <c r="H59" s="20"/>
      <c r="I59" s="20"/>
      <c r="J59" s="20"/>
      <c r="K59" s="20"/>
      <c r="P59" s="20"/>
      <c r="Q59" s="20"/>
      <c r="R59" s="20"/>
    </row>
    <row r="60" spans="1:18" x14ac:dyDescent="0.2">
      <c r="A60" s="20"/>
      <c r="B60" s="20"/>
      <c r="C60" s="20"/>
      <c r="D60" s="20"/>
      <c r="E60" s="20"/>
      <c r="H60" s="20"/>
      <c r="I60" s="20"/>
      <c r="J60" s="20"/>
      <c r="K60" s="20"/>
      <c r="P60" s="20"/>
      <c r="Q60" s="20"/>
      <c r="R60" s="20"/>
    </row>
    <row r="61" spans="1:18" x14ac:dyDescent="0.2">
      <c r="A61" s="20"/>
      <c r="B61" s="20"/>
      <c r="C61" s="20"/>
      <c r="D61" s="20"/>
      <c r="E61" s="20"/>
      <c r="H61" s="20"/>
      <c r="I61" s="20"/>
      <c r="J61" s="20"/>
      <c r="K61" s="20"/>
      <c r="P61" s="20"/>
      <c r="Q61" s="20"/>
      <c r="R61" s="20"/>
    </row>
    <row r="62" spans="1:18" x14ac:dyDescent="0.2">
      <c r="A62" s="20"/>
      <c r="B62" s="20"/>
      <c r="C62" s="20"/>
      <c r="D62" s="20"/>
      <c r="E62" s="20"/>
      <c r="H62" s="20"/>
      <c r="I62" s="20"/>
      <c r="J62" s="20"/>
      <c r="K62" s="20"/>
      <c r="P62" s="20"/>
      <c r="Q62" s="20"/>
      <c r="R62" s="20"/>
    </row>
    <row r="63" spans="1:18" x14ac:dyDescent="0.2">
      <c r="A63" s="20"/>
      <c r="B63" s="20"/>
      <c r="C63" s="20"/>
      <c r="D63" s="20"/>
      <c r="E63" s="20"/>
      <c r="H63" s="20"/>
      <c r="I63" s="20"/>
      <c r="J63" s="20"/>
      <c r="K63" s="20"/>
      <c r="P63" s="20"/>
      <c r="Q63" s="20"/>
      <c r="R63" s="20"/>
    </row>
    <row r="64" spans="1:18" x14ac:dyDescent="0.2">
      <c r="A64" s="20"/>
      <c r="B64" s="20"/>
      <c r="C64" s="20"/>
      <c r="D64" s="20"/>
      <c r="E64" s="20"/>
      <c r="H64" s="20"/>
      <c r="I64" s="20"/>
      <c r="J64" s="20"/>
      <c r="K64" s="20"/>
      <c r="P64" s="20"/>
      <c r="Q64" s="20"/>
      <c r="R64" s="20"/>
    </row>
    <row r="65" spans="1:18" x14ac:dyDescent="0.2">
      <c r="A65" s="20"/>
      <c r="B65" s="20"/>
      <c r="C65" s="20"/>
      <c r="D65" s="20"/>
      <c r="E65" s="20"/>
      <c r="H65" s="20"/>
      <c r="I65" s="20"/>
      <c r="J65" s="20"/>
      <c r="K65" s="20"/>
      <c r="P65" s="20"/>
      <c r="Q65" s="20"/>
      <c r="R65" s="20"/>
    </row>
    <row r="66" spans="1:18" x14ac:dyDescent="0.2">
      <c r="A66" s="20"/>
      <c r="B66" s="20"/>
      <c r="C66" s="20"/>
      <c r="D66" s="20"/>
      <c r="E66" s="20"/>
      <c r="H66" s="20"/>
      <c r="I66" s="20"/>
      <c r="J66" s="20"/>
      <c r="K66" s="20"/>
      <c r="P66" s="20"/>
      <c r="Q66" s="20"/>
      <c r="R66" s="20"/>
    </row>
    <row r="67" spans="1:18" x14ac:dyDescent="0.2">
      <c r="A67" s="20"/>
      <c r="B67" s="20"/>
      <c r="C67" s="20"/>
      <c r="D67" s="20"/>
      <c r="E67" s="20"/>
      <c r="H67" s="20"/>
      <c r="I67" s="20"/>
      <c r="J67" s="20"/>
      <c r="K67" s="20"/>
      <c r="P67" s="20"/>
      <c r="Q67" s="20"/>
      <c r="R67" s="20"/>
    </row>
    <row r="68" spans="1:18" x14ac:dyDescent="0.2">
      <c r="A68" s="20"/>
      <c r="B68" s="20"/>
      <c r="C68" s="20"/>
      <c r="D68" s="20"/>
      <c r="E68" s="20"/>
      <c r="H68" s="20"/>
      <c r="I68" s="20"/>
      <c r="J68" s="20"/>
      <c r="K68" s="20"/>
      <c r="P68" s="20"/>
      <c r="Q68" s="20"/>
      <c r="R68" s="20"/>
    </row>
    <row r="69" spans="1:18" x14ac:dyDescent="0.2">
      <c r="A69" s="20"/>
      <c r="B69" s="20"/>
      <c r="C69" s="20"/>
      <c r="D69" s="20"/>
      <c r="E69" s="20"/>
      <c r="H69" s="20"/>
      <c r="I69" s="20"/>
      <c r="J69" s="20"/>
      <c r="K69" s="20"/>
      <c r="P69" s="20"/>
      <c r="Q69" s="20"/>
      <c r="R69" s="20"/>
    </row>
    <row r="70" spans="1:18" x14ac:dyDescent="0.2">
      <c r="A70" s="20"/>
      <c r="B70" s="20"/>
      <c r="C70" s="20"/>
      <c r="D70" s="20"/>
      <c r="E70" s="20"/>
      <c r="H70" s="20"/>
      <c r="I70" s="20"/>
      <c r="J70" s="20"/>
      <c r="K70" s="20"/>
      <c r="P70" s="20"/>
      <c r="Q70" s="20"/>
      <c r="R70" s="20"/>
    </row>
    <row r="71" spans="1:18" x14ac:dyDescent="0.2">
      <c r="A71" s="20"/>
      <c r="B71" s="20"/>
      <c r="C71" s="20"/>
      <c r="D71" s="20"/>
      <c r="E71" s="20"/>
      <c r="H71" s="20"/>
      <c r="I71" s="20"/>
      <c r="J71" s="20"/>
      <c r="K71" s="20"/>
      <c r="P71" s="20"/>
      <c r="Q71" s="20"/>
      <c r="R71" s="20"/>
    </row>
    <row r="72" spans="1:18" x14ac:dyDescent="0.2">
      <c r="A72" s="20"/>
      <c r="B72" s="20"/>
      <c r="C72" s="20"/>
      <c r="D72" s="20"/>
      <c r="E72" s="20"/>
      <c r="H72" s="20"/>
      <c r="I72" s="20"/>
      <c r="J72" s="20"/>
      <c r="K72" s="20"/>
      <c r="P72" s="20"/>
      <c r="Q72" s="20"/>
      <c r="R72" s="20"/>
    </row>
    <row r="73" spans="1:18" x14ac:dyDescent="0.2">
      <c r="A73" s="20"/>
      <c r="B73" s="20"/>
      <c r="C73" s="20"/>
      <c r="D73" s="20"/>
      <c r="E73" s="20"/>
      <c r="H73" s="20"/>
      <c r="I73" s="20"/>
      <c r="J73" s="20"/>
      <c r="K73" s="20"/>
      <c r="P73" s="20"/>
      <c r="Q73" s="20"/>
      <c r="R73" s="20"/>
    </row>
    <row r="74" spans="1:18" x14ac:dyDescent="0.2">
      <c r="A74" s="20"/>
      <c r="B74" s="20"/>
      <c r="C74" s="20"/>
      <c r="D74" s="20"/>
      <c r="E74" s="20"/>
      <c r="H74" s="20"/>
      <c r="I74" s="20"/>
      <c r="J74" s="20"/>
      <c r="K74" s="20"/>
      <c r="P74" s="20"/>
      <c r="Q74" s="20"/>
      <c r="R74" s="20"/>
    </row>
    <row r="75" spans="1:18" x14ac:dyDescent="0.2">
      <c r="A75" s="20"/>
      <c r="B75" s="20"/>
      <c r="C75" s="20"/>
      <c r="D75" s="20"/>
      <c r="E75" s="20"/>
      <c r="H75" s="20"/>
      <c r="I75" s="20"/>
      <c r="J75" s="20"/>
      <c r="K75" s="20"/>
      <c r="P75" s="20"/>
      <c r="Q75" s="20"/>
      <c r="R75" s="20"/>
    </row>
    <row r="76" spans="1:18" x14ac:dyDescent="0.2">
      <c r="A76" s="20"/>
      <c r="B76" s="20"/>
      <c r="C76" s="20"/>
      <c r="D76" s="20"/>
      <c r="E76" s="20"/>
      <c r="H76" s="20"/>
      <c r="I76" s="20"/>
      <c r="J76" s="20"/>
      <c r="K76" s="20"/>
      <c r="P76" s="20"/>
      <c r="Q76" s="20"/>
      <c r="R76" s="20"/>
    </row>
    <row r="77" spans="1:18" x14ac:dyDescent="0.2">
      <c r="A77" s="20"/>
      <c r="B77" s="20"/>
      <c r="C77" s="20"/>
      <c r="D77" s="20"/>
      <c r="E77" s="20"/>
      <c r="H77" s="20"/>
      <c r="I77" s="20"/>
      <c r="J77" s="20"/>
      <c r="K77" s="20"/>
      <c r="P77" s="20"/>
      <c r="Q77" s="20"/>
      <c r="R77" s="20"/>
    </row>
    <row r="78" spans="1:18" x14ac:dyDescent="0.2">
      <c r="A78" s="20"/>
      <c r="B78" s="20"/>
      <c r="C78" s="20"/>
      <c r="D78" s="20"/>
      <c r="E78" s="20"/>
      <c r="H78" s="20"/>
      <c r="I78" s="20"/>
      <c r="J78" s="20"/>
      <c r="K78" s="20"/>
      <c r="P78" s="20"/>
      <c r="Q78" s="20"/>
      <c r="R78" s="20"/>
    </row>
    <row r="79" spans="1:18" x14ac:dyDescent="0.2">
      <c r="A79" s="20"/>
      <c r="B79" s="20"/>
      <c r="C79" s="20"/>
      <c r="D79" s="20"/>
      <c r="E79" s="20"/>
      <c r="H79" s="20"/>
      <c r="I79" s="20"/>
      <c r="J79" s="20"/>
      <c r="K79" s="20"/>
      <c r="P79" s="20"/>
      <c r="Q79" s="20"/>
      <c r="R79" s="20"/>
    </row>
  </sheetData>
  <sheetProtection formatRows="0" insertRows="0" deleteRows="0" sort="0" autoFilter="0"/>
  <mergeCells count="15">
    <mergeCell ref="A9:C9"/>
    <mergeCell ref="D9:R9"/>
    <mergeCell ref="A10:C10"/>
    <mergeCell ref="D10:R10"/>
    <mergeCell ref="A11:R11"/>
    <mergeCell ref="A6:R6"/>
    <mergeCell ref="A7:C7"/>
    <mergeCell ref="D7:R7"/>
    <mergeCell ref="A8:C8"/>
    <mergeCell ref="D8:R8"/>
    <mergeCell ref="A1:C5"/>
    <mergeCell ref="O1:Q5"/>
    <mergeCell ref="R1:R4"/>
    <mergeCell ref="D1:D5"/>
    <mergeCell ref="E1:N5"/>
  </mergeCells>
  <phoneticPr fontId="7" type="noConversion"/>
  <conditionalFormatting sqref="A13:J14">
    <cfRule type="expression" dxfId="35" priority="40" stopIfTrue="1">
      <formula>$I13="bajo"</formula>
    </cfRule>
    <cfRule type="expression" dxfId="34" priority="41" stopIfTrue="1">
      <formula>$I13="medio"</formula>
    </cfRule>
    <cfRule type="expression" dxfId="33" priority="42" stopIfTrue="1">
      <formula>$I13="alto"</formula>
    </cfRule>
  </conditionalFormatting>
  <conditionalFormatting sqref="K13:R14">
    <cfRule type="expression" dxfId="32" priority="43" stopIfTrue="1">
      <formula>$P13="bajo"</formula>
    </cfRule>
    <cfRule type="expression" dxfId="31" priority="44" stopIfTrue="1">
      <formula>$P13="medio"</formula>
    </cfRule>
    <cfRule type="expression" dxfId="30" priority="45" stopIfTrue="1">
      <formula>$P13="alto"</formula>
    </cfRule>
  </conditionalFormatting>
  <conditionalFormatting sqref="A15:J15">
    <cfRule type="expression" dxfId="29" priority="31" stopIfTrue="1">
      <formula>$I15="bajo"</formula>
    </cfRule>
    <cfRule type="expression" dxfId="28" priority="32" stopIfTrue="1">
      <formula>$I15="medio"</formula>
    </cfRule>
    <cfRule type="expression" dxfId="27" priority="33" stopIfTrue="1">
      <formula>$I15="alto"</formula>
    </cfRule>
  </conditionalFormatting>
  <conditionalFormatting sqref="K15:R15">
    <cfRule type="expression" dxfId="26" priority="34" stopIfTrue="1">
      <formula>$P15="bajo"</formula>
    </cfRule>
    <cfRule type="expression" dxfId="25" priority="35" stopIfTrue="1">
      <formula>$P15="medio"</formula>
    </cfRule>
    <cfRule type="expression" dxfId="24" priority="36" stopIfTrue="1">
      <formula>$P15="alto"</formula>
    </cfRule>
  </conditionalFormatting>
  <conditionalFormatting sqref="A16:B16 F16:I16">
    <cfRule type="expression" dxfId="23" priority="25" stopIfTrue="1">
      <formula>$I16="bajo"</formula>
    </cfRule>
    <cfRule type="expression" dxfId="22" priority="26" stopIfTrue="1">
      <formula>$I16="medio"</formula>
    </cfRule>
    <cfRule type="expression" dxfId="21" priority="27" stopIfTrue="1">
      <formula>$I16="alto"</formula>
    </cfRule>
  </conditionalFormatting>
  <conditionalFormatting sqref="K16:R16">
    <cfRule type="expression" dxfId="20" priority="28" stopIfTrue="1">
      <formula>$P16="bajo"</formula>
    </cfRule>
    <cfRule type="expression" dxfId="19" priority="29" stopIfTrue="1">
      <formula>$P16="medio"</formula>
    </cfRule>
    <cfRule type="expression" dxfId="18" priority="30" stopIfTrue="1">
      <formula>$P16="alto"</formula>
    </cfRule>
  </conditionalFormatting>
  <conditionalFormatting sqref="C16:E16">
    <cfRule type="expression" dxfId="17" priority="22" stopIfTrue="1">
      <formula>$I16="bajo"</formula>
    </cfRule>
    <cfRule type="expression" dxfId="16" priority="23" stopIfTrue="1">
      <formula>$I16="medio"</formula>
    </cfRule>
    <cfRule type="expression" dxfId="15" priority="24" stopIfTrue="1">
      <formula>$I16="alto"</formula>
    </cfRule>
  </conditionalFormatting>
  <conditionalFormatting sqref="J16">
    <cfRule type="expression" dxfId="14" priority="19" stopIfTrue="1">
      <formula>$I16="bajo"</formula>
    </cfRule>
    <cfRule type="expression" dxfId="13" priority="20" stopIfTrue="1">
      <formula>$I16="medio"</formula>
    </cfRule>
    <cfRule type="expression" dxfId="12" priority="21" stopIfTrue="1">
      <formula>$I16="alto"</formula>
    </cfRule>
  </conditionalFormatting>
  <conditionalFormatting sqref="A17:B17 F17:I17">
    <cfRule type="expression" dxfId="11" priority="13" stopIfTrue="1">
      <formula>$I17="bajo"</formula>
    </cfRule>
    <cfRule type="expression" dxfId="10" priority="14" stopIfTrue="1">
      <formula>$I17="medio"</formula>
    </cfRule>
    <cfRule type="expression" dxfId="9" priority="15" stopIfTrue="1">
      <formula>$I17="alto"</formula>
    </cfRule>
  </conditionalFormatting>
  <conditionalFormatting sqref="K17:R17">
    <cfRule type="expression" dxfId="8" priority="16" stopIfTrue="1">
      <formula>$P17="bajo"</formula>
    </cfRule>
    <cfRule type="expression" dxfId="7" priority="17" stopIfTrue="1">
      <formula>$P17="medio"</formula>
    </cfRule>
    <cfRule type="expression" dxfId="6" priority="18" stopIfTrue="1">
      <formula>$P17="alto"</formula>
    </cfRule>
  </conditionalFormatting>
  <conditionalFormatting sqref="C17:E17">
    <cfRule type="expression" dxfId="5" priority="4" stopIfTrue="1">
      <formula>$I17="bajo"</formula>
    </cfRule>
    <cfRule type="expression" dxfId="4" priority="5" stopIfTrue="1">
      <formula>$I17="medio"</formula>
    </cfRule>
    <cfRule type="expression" dxfId="3" priority="6" stopIfTrue="1">
      <formula>$I17="alto"</formula>
    </cfRule>
  </conditionalFormatting>
  <conditionalFormatting sqref="J17">
    <cfRule type="expression" dxfId="2" priority="1" stopIfTrue="1">
      <formula>$I17="bajo"</formula>
    </cfRule>
    <cfRule type="expression" dxfId="1" priority="2" stopIfTrue="1">
      <formula>$I17="medio"</formula>
    </cfRule>
    <cfRule type="expression" dxfId="0" priority="3" stopIfTrue="1">
      <formula>$I17="alto"</formula>
    </cfRule>
  </conditionalFormatting>
  <dataValidations count="3">
    <dataValidation type="list" allowBlank="1" showInputMessage="1" showErrorMessage="1" sqref="F13:F17">
      <formula1>"1,2,3"</formula1>
    </dataValidation>
    <dataValidation type="list" allowBlank="1" showInputMessage="1" showErrorMessage="1" sqref="G13:G17">
      <formula1>"5,10,20"</formula1>
    </dataValidation>
    <dataValidation type="list" allowBlank="1" showInputMessage="1" showErrorMessage="1" sqref="K13:L17">
      <formula1>"si,no"</formula1>
    </dataValidation>
  </dataValidations>
  <printOptions horizontalCentered="1"/>
  <pageMargins left="1.3779527559055118" right="0.39370078740157483" top="0.59055118110236227" bottom="0.59055118110236227" header="0.19685039370078741" footer="0.19685039370078741"/>
  <pageSetup paperSize="5" scale="42" fitToHeight="0" orientation="landscape"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7"/>
  <sheetViews>
    <sheetView showGridLines="0" topLeftCell="A6" zoomScaleNormal="100" workbookViewId="0">
      <selection activeCell="H12" sqref="H12:I12"/>
    </sheetView>
  </sheetViews>
  <sheetFormatPr baseColWidth="10" defaultColWidth="11.42578125" defaultRowHeight="12.75" x14ac:dyDescent="0.2"/>
  <cols>
    <col min="1" max="1" width="5.7109375" style="17" customWidth="1"/>
    <col min="2" max="2" width="10.7109375" style="17" customWidth="1"/>
    <col min="3" max="9" width="5.7109375" style="17" customWidth="1"/>
    <col min="10" max="10" width="8.42578125" style="17" customWidth="1"/>
    <col min="11" max="11" width="11.7109375" style="17" customWidth="1"/>
    <col min="12" max="16" width="10.7109375" style="17" customWidth="1"/>
    <col min="17" max="17" width="40.85546875" style="17" customWidth="1"/>
    <col min="18" max="16384" width="11.42578125" style="17"/>
  </cols>
  <sheetData>
    <row r="1" spans="1:17" s="8" customFormat="1" ht="20.100000000000001" customHeight="1" x14ac:dyDescent="0.2">
      <c r="A1" s="49"/>
      <c r="B1" s="49"/>
      <c r="C1" s="49"/>
      <c r="D1" s="49"/>
      <c r="E1" s="49"/>
      <c r="F1" s="9"/>
      <c r="G1" s="9"/>
      <c r="H1" s="49" t="s">
        <v>62</v>
      </c>
      <c r="I1" s="49"/>
      <c r="J1" s="49"/>
      <c r="K1" s="49"/>
      <c r="L1" s="49"/>
      <c r="M1" s="49"/>
      <c r="N1" s="49"/>
      <c r="O1" s="49"/>
      <c r="P1" s="9"/>
      <c r="Q1" s="50"/>
    </row>
    <row r="2" spans="1:17" s="8" customFormat="1" ht="20.100000000000001" customHeight="1" x14ac:dyDescent="0.2">
      <c r="A2" s="49"/>
      <c r="B2" s="49"/>
      <c r="C2" s="49"/>
      <c r="D2" s="49"/>
      <c r="E2" s="49"/>
      <c r="F2" s="9"/>
      <c r="G2" s="9"/>
      <c r="H2" s="49"/>
      <c r="I2" s="49"/>
      <c r="J2" s="49"/>
      <c r="K2" s="49"/>
      <c r="L2" s="49"/>
      <c r="M2" s="49"/>
      <c r="N2" s="49"/>
      <c r="O2" s="49"/>
      <c r="P2" s="9"/>
      <c r="Q2" s="50"/>
    </row>
    <row r="3" spans="1:17" s="8" customFormat="1" ht="20.100000000000001" customHeight="1" x14ac:dyDescent="0.2">
      <c r="A3" s="49"/>
      <c r="B3" s="49"/>
      <c r="C3" s="49"/>
      <c r="D3" s="49"/>
      <c r="E3" s="49"/>
      <c r="F3" s="9"/>
      <c r="G3" s="9"/>
      <c r="H3" s="49"/>
      <c r="I3" s="49"/>
      <c r="J3" s="49"/>
      <c r="K3" s="49"/>
      <c r="L3" s="49"/>
      <c r="M3" s="49"/>
      <c r="N3" s="49"/>
      <c r="O3" s="49"/>
      <c r="P3" s="9"/>
      <c r="Q3" s="50"/>
    </row>
    <row r="4" spans="1:17" s="8" customFormat="1" ht="20.100000000000001" customHeight="1" x14ac:dyDescent="0.2">
      <c r="A4" s="49"/>
      <c r="B4" s="49"/>
      <c r="C4" s="49"/>
      <c r="D4" s="49"/>
      <c r="E4" s="49"/>
      <c r="F4" s="9"/>
      <c r="G4" s="9"/>
      <c r="H4" s="49"/>
      <c r="I4" s="49"/>
      <c r="J4" s="49"/>
      <c r="K4" s="49"/>
      <c r="L4" s="49"/>
      <c r="M4" s="49"/>
      <c r="N4" s="49"/>
      <c r="O4" s="49"/>
      <c r="P4" s="9"/>
      <c r="Q4" s="50"/>
    </row>
    <row r="5" spans="1:17" s="8" customFormat="1" ht="20.100000000000001" customHeight="1" x14ac:dyDescent="0.2">
      <c r="A5" s="49"/>
      <c r="B5" s="49"/>
      <c r="C5" s="49"/>
      <c r="D5" s="49"/>
      <c r="E5" s="49"/>
      <c r="F5" s="9"/>
      <c r="G5" s="9"/>
      <c r="H5" s="49"/>
      <c r="I5" s="49"/>
      <c r="J5" s="49"/>
      <c r="K5" s="49"/>
      <c r="L5" s="49"/>
      <c r="M5" s="49"/>
      <c r="N5" s="49"/>
      <c r="O5" s="49"/>
      <c r="P5" s="9"/>
      <c r="Q5" s="28" t="s">
        <v>54</v>
      </c>
    </row>
    <row r="6" spans="1:17" s="10" customFormat="1" ht="20.100000000000001" customHeight="1" x14ac:dyDescent="0.2">
      <c r="A6" s="52" t="s">
        <v>52</v>
      </c>
      <c r="B6" s="52"/>
      <c r="C6" s="52"/>
      <c r="D6" s="52"/>
      <c r="E6" s="52"/>
      <c r="F6" s="52"/>
      <c r="G6" s="52"/>
      <c r="H6" s="52"/>
      <c r="I6" s="52"/>
      <c r="J6" s="52"/>
      <c r="K6" s="52"/>
      <c r="L6" s="52"/>
      <c r="M6" s="52"/>
      <c r="N6" s="52"/>
      <c r="O6" s="52"/>
      <c r="P6" s="52"/>
      <c r="Q6" s="52"/>
    </row>
    <row r="7" spans="1:17" ht="19.5" customHeight="1" x14ac:dyDescent="0.2"/>
    <row r="8" spans="1:17" ht="30" customHeight="1" x14ac:dyDescent="0.2">
      <c r="A8" s="63" t="s">
        <v>0</v>
      </c>
      <c r="B8" s="23" t="s">
        <v>44</v>
      </c>
      <c r="C8" s="23">
        <v>3</v>
      </c>
      <c r="D8" s="4">
        <f>+D$11*$C8</f>
        <v>15</v>
      </c>
      <c r="E8" s="5">
        <f>+D8/60</f>
        <v>0.25</v>
      </c>
      <c r="F8" s="6">
        <f t="shared" ref="F8:H9" si="0">+F$11*$C8</f>
        <v>30</v>
      </c>
      <c r="G8" s="7">
        <f>+F8/60</f>
        <v>0.5</v>
      </c>
      <c r="H8" s="6">
        <f t="shared" si="0"/>
        <v>60</v>
      </c>
      <c r="I8" s="7">
        <f>+H8/60</f>
        <v>1</v>
      </c>
    </row>
    <row r="9" spans="1:17" ht="30" customHeight="1" x14ac:dyDescent="0.2">
      <c r="A9" s="63"/>
      <c r="B9" s="23" t="s">
        <v>45</v>
      </c>
      <c r="C9" s="23">
        <v>2</v>
      </c>
      <c r="D9" s="2">
        <f>+D$11*$C9</f>
        <v>10</v>
      </c>
      <c r="E9" s="3">
        <f>+D9/60</f>
        <v>0.16666666666666666</v>
      </c>
      <c r="F9" s="4">
        <f t="shared" si="0"/>
        <v>20</v>
      </c>
      <c r="G9" s="5">
        <f>+F9/60</f>
        <v>0.33333333333333331</v>
      </c>
      <c r="H9" s="6">
        <f t="shared" si="0"/>
        <v>40</v>
      </c>
      <c r="I9" s="7">
        <f>+H9/60</f>
        <v>0.66666666666666663</v>
      </c>
    </row>
    <row r="10" spans="1:17" ht="30" customHeight="1" x14ac:dyDescent="0.2">
      <c r="A10" s="63"/>
      <c r="B10" s="23" t="s">
        <v>46</v>
      </c>
      <c r="C10" s="23">
        <v>1</v>
      </c>
      <c r="D10" s="2">
        <f>+D$11*C10</f>
        <v>5</v>
      </c>
      <c r="E10" s="3">
        <f>+D10/60</f>
        <v>8.3333333333333329E-2</v>
      </c>
      <c r="F10" s="2">
        <f>+F$11*$C10</f>
        <v>10</v>
      </c>
      <c r="G10" s="3">
        <f>+F10/60</f>
        <v>0.16666666666666666</v>
      </c>
      <c r="H10" s="4">
        <f>+H$11*$C10</f>
        <v>20</v>
      </c>
      <c r="I10" s="5">
        <f>+H10/60</f>
        <v>0.33333333333333331</v>
      </c>
    </row>
    <row r="11" spans="1:17" ht="30" customHeight="1" x14ac:dyDescent="0.2">
      <c r="A11" s="1"/>
      <c r="B11" s="64" t="s">
        <v>1</v>
      </c>
      <c r="C11" s="65"/>
      <c r="D11" s="70">
        <v>5</v>
      </c>
      <c r="E11" s="70"/>
      <c r="F11" s="70">
        <v>10</v>
      </c>
      <c r="G11" s="70"/>
      <c r="H11" s="70">
        <v>20</v>
      </c>
      <c r="I11" s="70"/>
    </row>
    <row r="12" spans="1:17" ht="30" customHeight="1" x14ac:dyDescent="0.2">
      <c r="A12" s="1"/>
      <c r="B12" s="66"/>
      <c r="C12" s="67"/>
      <c r="D12" s="71" t="s">
        <v>47</v>
      </c>
      <c r="E12" s="71"/>
      <c r="F12" s="71" t="s">
        <v>48</v>
      </c>
      <c r="G12" s="71"/>
      <c r="H12" s="71" t="s">
        <v>20</v>
      </c>
      <c r="I12" s="71"/>
    </row>
    <row r="13" spans="1:17" ht="30" customHeight="1" x14ac:dyDescent="0.2">
      <c r="A13" s="21"/>
      <c r="B13" s="21"/>
      <c r="C13" s="21"/>
      <c r="D13" s="62" t="s">
        <v>2</v>
      </c>
      <c r="E13" s="62"/>
      <c r="F13" s="62"/>
      <c r="G13" s="62"/>
      <c r="H13" s="62"/>
      <c r="I13" s="62"/>
    </row>
    <row r="14" spans="1:17" s="22" customFormat="1" ht="19.5" customHeight="1" x14ac:dyDescent="0.2">
      <c r="A14" s="25"/>
      <c r="B14" s="25"/>
      <c r="C14" s="25"/>
      <c r="D14" s="29"/>
      <c r="E14" s="29"/>
      <c r="F14" s="29"/>
      <c r="G14" s="29"/>
      <c r="H14" s="29"/>
      <c r="I14" s="29"/>
    </row>
    <row r="15" spans="1:17" s="10" customFormat="1" ht="20.100000000000001" customHeight="1" x14ac:dyDescent="0.2">
      <c r="A15" s="52" t="s">
        <v>53</v>
      </c>
      <c r="B15" s="52"/>
      <c r="C15" s="52"/>
      <c r="D15" s="52"/>
      <c r="E15" s="52"/>
      <c r="F15" s="52"/>
      <c r="G15" s="52"/>
      <c r="H15" s="52"/>
      <c r="I15" s="52"/>
      <c r="J15" s="52"/>
      <c r="K15" s="52"/>
      <c r="L15" s="52"/>
      <c r="M15" s="52"/>
      <c r="N15" s="52"/>
      <c r="O15" s="52"/>
      <c r="P15" s="52"/>
      <c r="Q15" s="52"/>
    </row>
    <row r="16" spans="1:17" s="22" customFormat="1" ht="17.25" customHeight="1" x14ac:dyDescent="0.2">
      <c r="A16" s="25"/>
      <c r="B16" s="25"/>
      <c r="C16" s="25"/>
      <c r="D16" s="26"/>
      <c r="E16" s="26"/>
      <c r="F16" s="26"/>
      <c r="G16" s="26"/>
      <c r="H16" s="26"/>
      <c r="I16" s="26"/>
    </row>
    <row r="17" spans="6:17" s="30" customFormat="1" ht="30" customHeight="1" x14ac:dyDescent="0.2">
      <c r="K17" s="72" t="s">
        <v>3</v>
      </c>
      <c r="L17" s="72"/>
      <c r="M17" s="72"/>
      <c r="N17" s="72"/>
      <c r="O17" s="72"/>
      <c r="P17" s="72"/>
      <c r="Q17" s="72"/>
    </row>
    <row r="18" spans="6:17" s="30" customFormat="1" ht="30" customHeight="1" x14ac:dyDescent="0.2">
      <c r="F18" s="31"/>
      <c r="G18" s="31"/>
      <c r="K18" s="24" t="s">
        <v>0</v>
      </c>
      <c r="L18" s="24" t="s">
        <v>2</v>
      </c>
      <c r="M18" s="24" t="s">
        <v>4</v>
      </c>
      <c r="N18" s="24" t="s">
        <v>5</v>
      </c>
      <c r="O18" s="27" t="s">
        <v>6</v>
      </c>
      <c r="P18" s="68" t="s">
        <v>7</v>
      </c>
      <c r="Q18" s="69"/>
    </row>
    <row r="19" spans="6:17" s="30" customFormat="1" ht="49.9" customHeight="1" x14ac:dyDescent="0.2">
      <c r="F19" s="31"/>
      <c r="G19" s="31"/>
      <c r="K19" s="32">
        <v>1</v>
      </c>
      <c r="L19" s="32">
        <v>5</v>
      </c>
      <c r="M19" s="32">
        <f t="shared" ref="M19:M27" si="1">+K19*L19</f>
        <v>5</v>
      </c>
      <c r="N19" s="33">
        <f t="shared" ref="N19:N27" si="2">+M19/60</f>
        <v>8.3333333333333329E-2</v>
      </c>
      <c r="O19" s="32" t="s">
        <v>8</v>
      </c>
      <c r="P19" s="32" t="s">
        <v>9</v>
      </c>
      <c r="Q19" s="34" t="s">
        <v>10</v>
      </c>
    </row>
    <row r="20" spans="6:17" s="30" customFormat="1" ht="49.9" customHeight="1" x14ac:dyDescent="0.2">
      <c r="F20" s="31"/>
      <c r="G20" s="31"/>
      <c r="J20" s="35"/>
      <c r="K20" s="32">
        <v>1</v>
      </c>
      <c r="L20" s="32">
        <v>10</v>
      </c>
      <c r="M20" s="32">
        <f t="shared" si="1"/>
        <v>10</v>
      </c>
      <c r="N20" s="33">
        <f t="shared" si="2"/>
        <v>0.16666666666666666</v>
      </c>
      <c r="O20" s="32" t="s">
        <v>8</v>
      </c>
      <c r="P20" s="32" t="s">
        <v>11</v>
      </c>
      <c r="Q20" s="34" t="s">
        <v>12</v>
      </c>
    </row>
    <row r="21" spans="6:17" s="30" customFormat="1" ht="92.25" customHeight="1" x14ac:dyDescent="0.2">
      <c r="F21" s="31"/>
      <c r="G21" s="31"/>
      <c r="J21" s="35"/>
      <c r="K21" s="32">
        <v>2</v>
      </c>
      <c r="L21" s="32">
        <v>5</v>
      </c>
      <c r="M21" s="32">
        <f t="shared" si="1"/>
        <v>10</v>
      </c>
      <c r="N21" s="33">
        <f t="shared" si="2"/>
        <v>0.16666666666666666</v>
      </c>
      <c r="O21" s="32" t="s">
        <v>8</v>
      </c>
      <c r="P21" s="32" t="s">
        <v>13</v>
      </c>
      <c r="Q21" s="34" t="s">
        <v>49</v>
      </c>
    </row>
    <row r="22" spans="6:17" s="30" customFormat="1" ht="58.5" customHeight="1" x14ac:dyDescent="0.2">
      <c r="F22" s="31"/>
      <c r="G22" s="31"/>
      <c r="J22" s="35"/>
      <c r="K22" s="36">
        <v>3</v>
      </c>
      <c r="L22" s="36">
        <v>5</v>
      </c>
      <c r="M22" s="36">
        <f t="shared" si="1"/>
        <v>15</v>
      </c>
      <c r="N22" s="37">
        <f t="shared" si="2"/>
        <v>0.25</v>
      </c>
      <c r="O22" s="36" t="s">
        <v>14</v>
      </c>
      <c r="P22" s="36" t="s">
        <v>15</v>
      </c>
      <c r="Q22" s="38" t="s">
        <v>16</v>
      </c>
    </row>
    <row r="23" spans="6:17" s="30" customFormat="1" ht="114" customHeight="1" x14ac:dyDescent="0.2">
      <c r="F23" s="31"/>
      <c r="G23" s="31"/>
      <c r="J23" s="35"/>
      <c r="K23" s="36">
        <v>2</v>
      </c>
      <c r="L23" s="36">
        <v>10</v>
      </c>
      <c r="M23" s="36">
        <f t="shared" si="1"/>
        <v>20</v>
      </c>
      <c r="N23" s="37">
        <f t="shared" si="2"/>
        <v>0.33333333333333331</v>
      </c>
      <c r="O23" s="36" t="s">
        <v>14</v>
      </c>
      <c r="P23" s="36" t="s">
        <v>17</v>
      </c>
      <c r="Q23" s="38" t="s">
        <v>19</v>
      </c>
    </row>
    <row r="24" spans="6:17" s="30" customFormat="1" ht="101.25" customHeight="1" x14ac:dyDescent="0.2">
      <c r="F24" s="31"/>
      <c r="G24" s="31"/>
      <c r="J24" s="35"/>
      <c r="K24" s="36">
        <v>1</v>
      </c>
      <c r="L24" s="36">
        <v>20</v>
      </c>
      <c r="M24" s="36">
        <f>+K24*L24</f>
        <v>20</v>
      </c>
      <c r="N24" s="37">
        <f>+M24/60</f>
        <v>0.33333333333333331</v>
      </c>
      <c r="O24" s="36" t="s">
        <v>14</v>
      </c>
      <c r="P24" s="36" t="s">
        <v>18</v>
      </c>
      <c r="Q24" s="38" t="s">
        <v>50</v>
      </c>
    </row>
    <row r="25" spans="6:17" s="30" customFormat="1" ht="91.5" customHeight="1" x14ac:dyDescent="0.2">
      <c r="F25" s="31"/>
      <c r="G25" s="31"/>
      <c r="K25" s="39">
        <v>3</v>
      </c>
      <c r="L25" s="39">
        <v>10</v>
      </c>
      <c r="M25" s="39">
        <f t="shared" si="1"/>
        <v>30</v>
      </c>
      <c r="N25" s="40">
        <f t="shared" si="2"/>
        <v>0.5</v>
      </c>
      <c r="O25" s="41" t="s">
        <v>20</v>
      </c>
      <c r="P25" s="41" t="s">
        <v>21</v>
      </c>
      <c r="Q25" s="42" t="s">
        <v>22</v>
      </c>
    </row>
    <row r="26" spans="6:17" s="30" customFormat="1" ht="128.25" customHeight="1" x14ac:dyDescent="0.2">
      <c r="F26" s="31"/>
      <c r="G26" s="31"/>
      <c r="K26" s="39">
        <v>2</v>
      </c>
      <c r="L26" s="39">
        <v>20</v>
      </c>
      <c r="M26" s="39">
        <f t="shared" si="1"/>
        <v>40</v>
      </c>
      <c r="N26" s="40">
        <f t="shared" si="2"/>
        <v>0.66666666666666663</v>
      </c>
      <c r="O26" s="41" t="s">
        <v>20</v>
      </c>
      <c r="P26" s="41" t="s">
        <v>23</v>
      </c>
      <c r="Q26" s="42" t="s">
        <v>51</v>
      </c>
    </row>
    <row r="27" spans="6:17" s="30" customFormat="1" ht="150.75" customHeight="1" x14ac:dyDescent="0.2">
      <c r="F27" s="31"/>
      <c r="G27" s="31"/>
      <c r="K27" s="39">
        <v>3</v>
      </c>
      <c r="L27" s="39">
        <v>20</v>
      </c>
      <c r="M27" s="39">
        <f t="shared" si="1"/>
        <v>60</v>
      </c>
      <c r="N27" s="40">
        <f t="shared" si="2"/>
        <v>1</v>
      </c>
      <c r="O27" s="41" t="s">
        <v>20</v>
      </c>
      <c r="P27" s="41" t="s">
        <v>24</v>
      </c>
      <c r="Q27" s="42" t="s">
        <v>25</v>
      </c>
    </row>
  </sheetData>
  <mergeCells count="16">
    <mergeCell ref="P18:Q18"/>
    <mergeCell ref="H11:I11"/>
    <mergeCell ref="D12:E12"/>
    <mergeCell ref="F12:G12"/>
    <mergeCell ref="H12:I12"/>
    <mergeCell ref="K17:Q17"/>
    <mergeCell ref="D11:E11"/>
    <mergeCell ref="F11:G11"/>
    <mergeCell ref="A1:E5"/>
    <mergeCell ref="Q1:Q4"/>
    <mergeCell ref="A6:Q6"/>
    <mergeCell ref="A15:Q15"/>
    <mergeCell ref="D13:I13"/>
    <mergeCell ref="H1:O5"/>
    <mergeCell ref="A8:A10"/>
    <mergeCell ref="B11:C12"/>
  </mergeCells>
  <phoneticPr fontId="7" type="noConversion"/>
  <printOptions horizontalCentered="1"/>
  <pageMargins left="0.78740157480314965" right="0.78740157480314965" top="0.98425196850393704" bottom="0.98425196850393704" header="0" footer="0"/>
  <pageSetup scale="50" orientation="portrait" horizontalDpi="4294967293"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0" defaultColWidth="9.140625" defaultRowHeight="12.75" x14ac:dyDescent="0.2"/>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 de Riesgos</vt:lpstr>
      <vt:lpstr>Valoración y Evaluación</vt:lpstr>
      <vt:lpstr>Hoja1</vt:lpstr>
      <vt:lpstr>'Matriz de Riesgos'!Área_de_impresión</vt:lpstr>
      <vt:lpstr>'Valoración y Evaluación'!Área_de_impresión</vt:lpstr>
      <vt:lpstr>'Matriz de Riesgos'!Títulos_a_imprimir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ROMERO</dc:creator>
  <cp:lastModifiedBy>DESKTOP-A7FLEFP</cp:lastModifiedBy>
  <cp:lastPrinted>2021-07-26T14:18:03Z</cp:lastPrinted>
  <dcterms:created xsi:type="dcterms:W3CDTF">2007-12-26T20:14:14Z</dcterms:created>
  <dcterms:modified xsi:type="dcterms:W3CDTF">2021-07-26T22:46:25Z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1971955255</vt:i4>
  </property>
  <property fmtid="{D5CDD505-2E9C-101B-9397-08002B2CF9AE}" pid="3" name="_EmailSubject">
    <vt:lpwstr>Información de riesgos</vt:lpwstr>
  </property>
  <property fmtid="{D5CDD505-2E9C-101B-9397-08002B2CF9AE}" pid="4" name="_AuthorEmail">
    <vt:lpwstr>lromeros@deaj.ramajudicial.gov.co</vt:lpwstr>
  </property>
  <property fmtid="{D5CDD505-2E9C-101B-9397-08002B2CF9AE}" pid="5" name="_AuthorEmailDisplayName">
    <vt:lpwstr>Luis Miguel Romero Smit</vt:lpwstr>
  </property>
  <property fmtid="{D5CDD505-2E9C-101B-9397-08002B2CF9AE}" pid="6" name="_ReviewingToolsShownOnce">
    <vt:lpwstr/>
  </property>
</Properties>
</file>