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lealr\Downloads\"/>
    </mc:Choice>
  </mc:AlternateContent>
  <xr:revisionPtr revIDLastSave="0" documentId="8_{D7CD50B5-4E4B-4C6A-A60F-B1AD8FCE923E}" xr6:coauthVersionLast="36" xr6:coauthVersionMax="36" xr10:uidLastSave="{00000000-0000-0000-0000-000000000000}"/>
  <bookViews>
    <workbookView xWindow="0" yWindow="0" windowWidth="28800" windowHeight="12225" xr2:uid="{E58E3EEE-08B9-4673-9F01-C03BFEE48DB8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G74" i="1" s="1"/>
  <c r="I74" i="1"/>
  <c r="F73" i="1"/>
  <c r="L100" i="1"/>
  <c r="L101" i="1"/>
  <c r="L102" i="1"/>
  <c r="L103" i="1"/>
  <c r="L104" i="1"/>
  <c r="L105" i="1"/>
  <c r="L106" i="1"/>
  <c r="L107" i="1"/>
  <c r="L108" i="1"/>
  <c r="L109" i="1"/>
  <c r="L110" i="1"/>
  <c r="L99" i="1"/>
  <c r="L91" i="1"/>
  <c r="L82" i="1"/>
  <c r="M82" i="1" s="1"/>
  <c r="N82" i="1" s="1"/>
  <c r="L83" i="1"/>
  <c r="L84" i="1"/>
  <c r="L85" i="1"/>
  <c r="L86" i="1"/>
  <c r="L87" i="1"/>
  <c r="L88" i="1"/>
  <c r="L89" i="1"/>
  <c r="L90" i="1"/>
  <c r="L81" i="1"/>
  <c r="M81" i="1" s="1"/>
  <c r="N81" i="1" s="1"/>
  <c r="F27" i="1"/>
  <c r="I27" i="1" s="1"/>
  <c r="L27" i="1" s="1"/>
  <c r="M27" i="1" s="1"/>
  <c r="G27" i="1"/>
  <c r="F28" i="1"/>
  <c r="G28" i="1" s="1"/>
  <c r="F29" i="1"/>
  <c r="F30" i="1"/>
  <c r="I30" i="1" s="1"/>
  <c r="L30" i="1" s="1"/>
  <c r="M30" i="1" s="1"/>
  <c r="F31" i="1"/>
  <c r="G31" i="1" s="1"/>
  <c r="F32" i="1"/>
  <c r="F33" i="1"/>
  <c r="I33" i="1" s="1"/>
  <c r="F34" i="1"/>
  <c r="F35" i="1"/>
  <c r="I35" i="1" s="1"/>
  <c r="L35" i="1" s="1"/>
  <c r="M35" i="1" s="1"/>
  <c r="F36" i="1"/>
  <c r="G36" i="1" s="1"/>
  <c r="F37" i="1"/>
  <c r="F38" i="1"/>
  <c r="I38" i="1" s="1"/>
  <c r="F39" i="1"/>
  <c r="G39" i="1" s="1"/>
  <c r="F40" i="1"/>
  <c r="F41" i="1"/>
  <c r="I41" i="1" s="1"/>
  <c r="L41" i="1" s="1"/>
  <c r="M41" i="1" s="1"/>
  <c r="N41" i="1" s="1"/>
  <c r="F42" i="1"/>
  <c r="F43" i="1"/>
  <c r="G43" i="1" s="1"/>
  <c r="F44" i="1"/>
  <c r="G44" i="1" s="1"/>
  <c r="F45" i="1"/>
  <c r="F46" i="1"/>
  <c r="I46" i="1" s="1"/>
  <c r="F47" i="1"/>
  <c r="G47" i="1" s="1"/>
  <c r="F48" i="1"/>
  <c r="F49" i="1"/>
  <c r="I49" i="1" s="1"/>
  <c r="F50" i="1"/>
  <c r="F51" i="1"/>
  <c r="G51" i="1" s="1"/>
  <c r="F110" i="1"/>
  <c r="G110" i="1" s="1"/>
  <c r="F109" i="1"/>
  <c r="G109" i="1" s="1"/>
  <c r="F107" i="1"/>
  <c r="I107" i="1" s="1"/>
  <c r="F108" i="1"/>
  <c r="G108" i="1" s="1"/>
  <c r="F103" i="1"/>
  <c r="I103" i="1" s="1"/>
  <c r="F104" i="1"/>
  <c r="I104" i="1" s="1"/>
  <c r="F105" i="1"/>
  <c r="G105" i="1" s="1"/>
  <c r="F106" i="1"/>
  <c r="G106" i="1" s="1"/>
  <c r="F101" i="1"/>
  <c r="I101" i="1" s="1"/>
  <c r="F100" i="1"/>
  <c r="F102" i="1"/>
  <c r="I102" i="1" s="1"/>
  <c r="F99" i="1"/>
  <c r="G99" i="1" s="1"/>
  <c r="F91" i="1"/>
  <c r="G91" i="1" s="1"/>
  <c r="F89" i="1"/>
  <c r="F90" i="1"/>
  <c r="G90" i="1" s="1"/>
  <c r="F88" i="1"/>
  <c r="I88" i="1" s="1"/>
  <c r="F87" i="1"/>
  <c r="I87" i="1" s="1"/>
  <c r="F85" i="1"/>
  <c r="G85" i="1" s="1"/>
  <c r="F86" i="1"/>
  <c r="I86" i="1" s="1"/>
  <c r="F84" i="1"/>
  <c r="I84" i="1" s="1"/>
  <c r="F83" i="1"/>
  <c r="F7" i="1"/>
  <c r="I7" i="1" s="1"/>
  <c r="F8" i="1"/>
  <c r="I8" i="1" s="1"/>
  <c r="F9" i="1"/>
  <c r="I9" i="1" s="1"/>
  <c r="L9" i="1" s="1"/>
  <c r="M9" i="1" s="1"/>
  <c r="F10" i="1"/>
  <c r="I10" i="1" s="1"/>
  <c r="F11" i="1"/>
  <c r="F12" i="1"/>
  <c r="I12" i="1" s="1"/>
  <c r="F13" i="1"/>
  <c r="I13" i="1" s="1"/>
  <c r="L13" i="1" s="1"/>
  <c r="M13" i="1" s="1"/>
  <c r="F14" i="1"/>
  <c r="I14" i="1" s="1"/>
  <c r="L14" i="1" s="1"/>
  <c r="M14" i="1" s="1"/>
  <c r="F15" i="1"/>
  <c r="I15" i="1" s="1"/>
  <c r="F16" i="1"/>
  <c r="I16" i="1" s="1"/>
  <c r="L16" i="1" s="1"/>
  <c r="M16" i="1" s="1"/>
  <c r="F17" i="1"/>
  <c r="I17" i="1" s="1"/>
  <c r="F18" i="1"/>
  <c r="I18" i="1" s="1"/>
  <c r="F19" i="1"/>
  <c r="I19" i="1" s="1"/>
  <c r="L19" i="1" s="1"/>
  <c r="M19" i="1" s="1"/>
  <c r="F20" i="1"/>
  <c r="I20" i="1" s="1"/>
  <c r="L20" i="1" s="1"/>
  <c r="M20" i="1" s="1"/>
  <c r="N20" i="1" s="1"/>
  <c r="F21" i="1"/>
  <c r="I21" i="1" s="1"/>
  <c r="L21" i="1" s="1"/>
  <c r="M21" i="1" s="1"/>
  <c r="N21" i="1" s="1"/>
  <c r="F22" i="1"/>
  <c r="I22" i="1" s="1"/>
  <c r="F23" i="1"/>
  <c r="I23" i="1" s="1"/>
  <c r="F24" i="1"/>
  <c r="F25" i="1"/>
  <c r="I25" i="1" s="1"/>
  <c r="L25" i="1" s="1"/>
  <c r="M25" i="1" s="1"/>
  <c r="N25" i="1" s="1"/>
  <c r="F26" i="1"/>
  <c r="I26" i="1" s="1"/>
  <c r="L26" i="1" s="1"/>
  <c r="M26" i="1" s="1"/>
  <c r="F52" i="1"/>
  <c r="G52" i="1" s="1"/>
  <c r="F53" i="1"/>
  <c r="G53" i="1" s="1"/>
  <c r="F54" i="1"/>
  <c r="I54" i="1" s="1"/>
  <c r="L54" i="1" s="1"/>
  <c r="M54" i="1" s="1"/>
  <c r="N54" i="1" s="1"/>
  <c r="F55" i="1"/>
  <c r="G55" i="1" s="1"/>
  <c r="F56" i="1"/>
  <c r="G56" i="1" s="1"/>
  <c r="F57" i="1"/>
  <c r="I57" i="1" s="1"/>
  <c r="L57" i="1" s="1"/>
  <c r="M57" i="1" s="1"/>
  <c r="N57" i="1" s="1"/>
  <c r="F58" i="1"/>
  <c r="G58" i="1" s="1"/>
  <c r="F59" i="1"/>
  <c r="G59" i="1" s="1"/>
  <c r="F60" i="1"/>
  <c r="G60" i="1" s="1"/>
  <c r="F61" i="1"/>
  <c r="G61" i="1" s="1"/>
  <c r="F62" i="1"/>
  <c r="I62" i="1" s="1"/>
  <c r="L62" i="1" s="1"/>
  <c r="M62" i="1" s="1"/>
  <c r="N62" i="1" s="1"/>
  <c r="F63" i="1"/>
  <c r="G63" i="1" s="1"/>
  <c r="F64" i="1"/>
  <c r="G64" i="1" s="1"/>
  <c r="F65" i="1"/>
  <c r="F66" i="1"/>
  <c r="G66" i="1" s="1"/>
  <c r="F67" i="1"/>
  <c r="G67" i="1" s="1"/>
  <c r="F68" i="1"/>
  <c r="G68" i="1" s="1"/>
  <c r="F69" i="1"/>
  <c r="G69" i="1" s="1"/>
  <c r="F70" i="1"/>
  <c r="I70" i="1" s="1"/>
  <c r="L70" i="1" s="1"/>
  <c r="M70" i="1" s="1"/>
  <c r="N70" i="1" s="1"/>
  <c r="F71" i="1"/>
  <c r="G71" i="1" s="1"/>
  <c r="F72" i="1"/>
  <c r="I72" i="1" s="1"/>
  <c r="L72" i="1" s="1"/>
  <c r="M72" i="1" s="1"/>
  <c r="G65" i="1"/>
  <c r="G57" i="1"/>
  <c r="I24" i="1"/>
  <c r="L24" i="1" s="1"/>
  <c r="M24" i="1" s="1"/>
  <c r="G17" i="1"/>
  <c r="G18" i="1"/>
  <c r="G19" i="1"/>
  <c r="G20" i="1"/>
  <c r="G21" i="1"/>
  <c r="G22" i="1"/>
  <c r="G23" i="1"/>
  <c r="G24" i="1"/>
  <c r="G25" i="1"/>
  <c r="G26" i="1"/>
  <c r="F6" i="1"/>
  <c r="G16" i="1"/>
  <c r="I6" i="1" l="1"/>
  <c r="F75" i="1"/>
  <c r="I11" i="1"/>
  <c r="L11" i="1" s="1"/>
  <c r="M11" i="1" s="1"/>
  <c r="I73" i="1"/>
  <c r="G73" i="1"/>
  <c r="L74" i="1"/>
  <c r="M74" i="1" s="1"/>
  <c r="N74" i="1" s="1"/>
  <c r="I61" i="1"/>
  <c r="G35" i="1"/>
  <c r="G38" i="1"/>
  <c r="M87" i="1"/>
  <c r="N87" i="1" s="1"/>
  <c r="G46" i="1"/>
  <c r="I43" i="1"/>
  <c r="L43" i="1" s="1"/>
  <c r="M43" i="1" s="1"/>
  <c r="G103" i="1"/>
  <c r="G30" i="1"/>
  <c r="N26" i="1"/>
  <c r="M88" i="1"/>
  <c r="N88" i="1" s="1"/>
  <c r="G101" i="1"/>
  <c r="I51" i="1"/>
  <c r="L51" i="1" s="1"/>
  <c r="M51" i="1" s="1"/>
  <c r="I99" i="1"/>
  <c r="M99" i="1" s="1"/>
  <c r="I106" i="1"/>
  <c r="M106" i="1" s="1"/>
  <c r="N106" i="1" s="1"/>
  <c r="I44" i="1"/>
  <c r="L44" i="1" s="1"/>
  <c r="M44" i="1" s="1"/>
  <c r="I36" i="1"/>
  <c r="L36" i="1" s="1"/>
  <c r="M36" i="1" s="1"/>
  <c r="I28" i="1"/>
  <c r="L28" i="1" s="1"/>
  <c r="M28" i="1" s="1"/>
  <c r="N16" i="1"/>
  <c r="M84" i="1"/>
  <c r="N84" i="1" s="1"/>
  <c r="I47" i="1"/>
  <c r="L47" i="1" s="1"/>
  <c r="M47" i="1" s="1"/>
  <c r="N47" i="1" s="1"/>
  <c r="I39" i="1"/>
  <c r="L39" i="1" s="1"/>
  <c r="M39" i="1" s="1"/>
  <c r="I31" i="1"/>
  <c r="L31" i="1" s="1"/>
  <c r="M31" i="1" s="1"/>
  <c r="N31" i="1" s="1"/>
  <c r="G88" i="1"/>
  <c r="G49" i="1"/>
  <c r="G41" i="1"/>
  <c r="G33" i="1"/>
  <c r="N9" i="1"/>
  <c r="I89" i="1"/>
  <c r="G89" i="1"/>
  <c r="M107" i="1"/>
  <c r="N107" i="1" s="1"/>
  <c r="I45" i="1"/>
  <c r="G45" i="1"/>
  <c r="I37" i="1"/>
  <c r="G37" i="1"/>
  <c r="I29" i="1"/>
  <c r="G29" i="1"/>
  <c r="N13" i="1"/>
  <c r="L22" i="1"/>
  <c r="M22" i="1" s="1"/>
  <c r="N22" i="1" s="1"/>
  <c r="L18" i="1"/>
  <c r="M18" i="1" s="1"/>
  <c r="N18" i="1" s="1"/>
  <c r="N14" i="1"/>
  <c r="L10" i="1"/>
  <c r="M10" i="1" s="1"/>
  <c r="N10" i="1" s="1"/>
  <c r="I83" i="1"/>
  <c r="F92" i="1"/>
  <c r="G83" i="1"/>
  <c r="F111" i="1"/>
  <c r="G48" i="1"/>
  <c r="I48" i="1"/>
  <c r="G40" i="1"/>
  <c r="I40" i="1"/>
  <c r="L38" i="1"/>
  <c r="M38" i="1" s="1"/>
  <c r="N38" i="1" s="1"/>
  <c r="G32" i="1"/>
  <c r="I32" i="1"/>
  <c r="N30" i="1"/>
  <c r="L46" i="1"/>
  <c r="M46" i="1" s="1"/>
  <c r="N46" i="1" s="1"/>
  <c r="L61" i="1"/>
  <c r="M61" i="1" s="1"/>
  <c r="N61" i="1" s="1"/>
  <c r="M103" i="1"/>
  <c r="N103" i="1" s="1"/>
  <c r="G50" i="1"/>
  <c r="I50" i="1"/>
  <c r="G42" i="1"/>
  <c r="I42" i="1"/>
  <c r="G34" i="1"/>
  <c r="I34" i="1"/>
  <c r="M102" i="1"/>
  <c r="N102" i="1" s="1"/>
  <c r="L8" i="1"/>
  <c r="M8" i="1" s="1"/>
  <c r="N8" i="1" s="1"/>
  <c r="G102" i="1"/>
  <c r="M101" i="1"/>
  <c r="N101" i="1" s="1"/>
  <c r="L49" i="1"/>
  <c r="M49" i="1" s="1"/>
  <c r="N49" i="1" s="1"/>
  <c r="L33" i="1"/>
  <c r="M33" i="1" s="1"/>
  <c r="N33" i="1" s="1"/>
  <c r="L17" i="1"/>
  <c r="M17" i="1" s="1"/>
  <c r="N17" i="1" s="1"/>
  <c r="N72" i="1"/>
  <c r="N24" i="1"/>
  <c r="M104" i="1"/>
  <c r="N104" i="1" s="1"/>
  <c r="L23" i="1"/>
  <c r="M23" i="1" s="1"/>
  <c r="N23" i="1" s="1"/>
  <c r="L7" i="1"/>
  <c r="M7" i="1" s="1"/>
  <c r="L12" i="1"/>
  <c r="M12" i="1" s="1"/>
  <c r="N12" i="1" s="1"/>
  <c r="N19" i="1"/>
  <c r="N11" i="1"/>
  <c r="M86" i="1"/>
  <c r="N86" i="1" s="1"/>
  <c r="I100" i="1"/>
  <c r="G100" i="1"/>
  <c r="G104" i="1"/>
  <c r="N43" i="1"/>
  <c r="N35" i="1"/>
  <c r="N27" i="1"/>
  <c r="L15" i="1"/>
  <c r="M15" i="1" s="1"/>
  <c r="N15" i="1" s="1"/>
  <c r="G87" i="1"/>
  <c r="I91" i="1"/>
  <c r="G107" i="1"/>
  <c r="I110" i="1"/>
  <c r="I109" i="1"/>
  <c r="I105" i="1"/>
  <c r="I108" i="1"/>
  <c r="I90" i="1"/>
  <c r="I85" i="1"/>
  <c r="G72" i="1"/>
  <c r="G84" i="1"/>
  <c r="G86" i="1"/>
  <c r="I66" i="1"/>
  <c r="G62" i="1"/>
  <c r="G54" i="1"/>
  <c r="I58" i="1"/>
  <c r="I69" i="1"/>
  <c r="I65" i="1"/>
  <c r="G70" i="1"/>
  <c r="I68" i="1"/>
  <c r="I71" i="1"/>
  <c r="I67" i="1"/>
  <c r="I64" i="1"/>
  <c r="I60" i="1"/>
  <c r="I56" i="1"/>
  <c r="I63" i="1"/>
  <c r="I59" i="1"/>
  <c r="I55" i="1"/>
  <c r="I53" i="1"/>
  <c r="I52" i="1"/>
  <c r="L73" i="1" l="1"/>
  <c r="M73" i="1" s="1"/>
  <c r="N73" i="1" s="1"/>
  <c r="I75" i="1"/>
  <c r="L6" i="1"/>
  <c r="M6" i="1" s="1"/>
  <c r="N28" i="1"/>
  <c r="N39" i="1"/>
  <c r="N51" i="1"/>
  <c r="N44" i="1"/>
  <c r="N36" i="1"/>
  <c r="L55" i="1"/>
  <c r="M55" i="1" s="1"/>
  <c r="N55" i="1" s="1"/>
  <c r="L60" i="1"/>
  <c r="M60" i="1" s="1"/>
  <c r="N60" i="1" s="1"/>
  <c r="L68" i="1"/>
  <c r="M68" i="1" s="1"/>
  <c r="N68" i="1" s="1"/>
  <c r="L58" i="1"/>
  <c r="M58" i="1" s="1"/>
  <c r="N58" i="1" s="1"/>
  <c r="M85" i="1"/>
  <c r="N85" i="1" s="1"/>
  <c r="I111" i="1"/>
  <c r="M109" i="1"/>
  <c r="N109" i="1" s="1"/>
  <c r="L34" i="1"/>
  <c r="M34" i="1" s="1"/>
  <c r="N34" i="1" s="1"/>
  <c r="L50" i="1"/>
  <c r="M50" i="1" s="1"/>
  <c r="N50" i="1" s="1"/>
  <c r="L29" i="1"/>
  <c r="M29" i="1" s="1"/>
  <c r="L59" i="1"/>
  <c r="M59" i="1" s="1"/>
  <c r="N59" i="1" s="1"/>
  <c r="L64" i="1"/>
  <c r="M64" i="1" s="1"/>
  <c r="N64" i="1" s="1"/>
  <c r="M90" i="1"/>
  <c r="N90" i="1" s="1"/>
  <c r="M110" i="1"/>
  <c r="N110" i="1" s="1"/>
  <c r="M100" i="1"/>
  <c r="N100" i="1" s="1"/>
  <c r="N99" i="1"/>
  <c r="M83" i="1"/>
  <c r="L45" i="1"/>
  <c r="M45" i="1" s="1"/>
  <c r="N45" i="1" s="1"/>
  <c r="L52" i="1"/>
  <c r="M52" i="1" s="1"/>
  <c r="N52" i="1" s="1"/>
  <c r="L63" i="1"/>
  <c r="M63" i="1" s="1"/>
  <c r="N63" i="1" s="1"/>
  <c r="L67" i="1"/>
  <c r="M67" i="1" s="1"/>
  <c r="N67" i="1" s="1"/>
  <c r="L65" i="1"/>
  <c r="M65" i="1" s="1"/>
  <c r="N65" i="1" s="1"/>
  <c r="M108" i="1"/>
  <c r="N108" i="1" s="1"/>
  <c r="N7" i="1"/>
  <c r="L42" i="1"/>
  <c r="M42" i="1" s="1"/>
  <c r="N42" i="1" s="1"/>
  <c r="L48" i="1"/>
  <c r="M48" i="1" s="1"/>
  <c r="N48" i="1" s="1"/>
  <c r="M89" i="1"/>
  <c r="N89" i="1" s="1"/>
  <c r="L53" i="1"/>
  <c r="M53" i="1" s="1"/>
  <c r="N53" i="1" s="1"/>
  <c r="L56" i="1"/>
  <c r="M56" i="1" s="1"/>
  <c r="N56" i="1" s="1"/>
  <c r="L71" i="1"/>
  <c r="M71" i="1" s="1"/>
  <c r="N71" i="1" s="1"/>
  <c r="L69" i="1"/>
  <c r="M69" i="1" s="1"/>
  <c r="N69" i="1" s="1"/>
  <c r="L66" i="1"/>
  <c r="M66" i="1" s="1"/>
  <c r="N66" i="1" s="1"/>
  <c r="M105" i="1"/>
  <c r="N105" i="1" s="1"/>
  <c r="M91" i="1"/>
  <c r="N91" i="1" s="1"/>
  <c r="L32" i="1"/>
  <c r="M32" i="1" s="1"/>
  <c r="N32" i="1" s="1"/>
  <c r="L40" i="1"/>
  <c r="M40" i="1" s="1"/>
  <c r="N40" i="1" s="1"/>
  <c r="L37" i="1"/>
  <c r="M37" i="1" s="1"/>
  <c r="N37" i="1" s="1"/>
  <c r="I92" i="1"/>
  <c r="N6" i="1" l="1"/>
  <c r="M75" i="1"/>
  <c r="M92" i="1"/>
  <c r="N111" i="1"/>
  <c r="D115" i="1" s="1"/>
  <c r="N29" i="1"/>
  <c r="M111" i="1"/>
  <c r="N83" i="1"/>
  <c r="N92" i="1" s="1"/>
  <c r="D114" i="1" s="1"/>
  <c r="N75" i="1" l="1"/>
  <c r="D113" i="1" s="1"/>
  <c r="D116" i="1"/>
</calcChain>
</file>

<file path=xl/sharedStrings.xml><?xml version="1.0" encoding="utf-8"?>
<sst xmlns="http://schemas.openxmlformats.org/spreadsheetml/2006/main" count="61" uniqueCount="25">
  <si>
    <t>PROCESO EJECUTIVO DE ALIMENTOS.</t>
  </si>
  <si>
    <t>DEMANDANTE: Silvia Patricia Tautiva Matoma</t>
  </si>
  <si>
    <t>DEMANDADO: Jarrison Niño Gil</t>
  </si>
  <si>
    <t>JUZGADO 2 DE FAMILIA DEL CIRCUITO VILLAVICENCIO</t>
  </si>
  <si>
    <t>MES
ADEUDADO</t>
  </si>
  <si>
    <t>VALOR
CUOTA</t>
  </si>
  <si>
    <t>% REAJUSTE
SMLMV</t>
  </si>
  <si>
    <t>VALOR
INCREMENTO</t>
  </si>
  <si>
    <t>VALOR CUOTA
MAS
INCREMENTO</t>
  </si>
  <si>
    <t>ABONOS
CUOTA
ALIMENTARIA</t>
  </si>
  <si>
    <t>SALDO
CUOTA</t>
  </si>
  <si>
    <t>MESES</t>
  </si>
  <si>
    <t>I% INTERES MORATORIO (0,5%)</t>
  </si>
  <si>
    <t>INTERES MENSUAL</t>
  </si>
  <si>
    <t>ACUMULADO INTERES MENSUAL</t>
  </si>
  <si>
    <t>SALDO TOTAL</t>
  </si>
  <si>
    <t>TOTAL.</t>
  </si>
  <si>
    <t>Vestuario del menor: Simón Alejandro Niño Tautiva</t>
  </si>
  <si>
    <t>AÑO ADEUDADO</t>
  </si>
  <si>
    <t>TOTAL</t>
  </si>
  <si>
    <t>Educación del menor: Simón Alejandro Niño Tautiv</t>
  </si>
  <si>
    <t>0,05%</t>
  </si>
  <si>
    <t>ALIEMTOS</t>
  </si>
  <si>
    <t>VESTUARIO</t>
  </si>
  <si>
    <t>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</si>
</sst>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&quot;$&quot;#,##0.00;[Red]\-&quot;$&quot;#,##0.00"/>
    <numFmt numFmtId="166" formatCode="&quot;$&quot;#,##0.00"/>
    <numFmt numFmtId="167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Eras Medium ITC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/>
    <xf numFmtId="165" fontId="1" fillId="0" borderId="4" xfId="0" applyNumberFormat="1" applyFont="1" applyBorder="1"/>
    <xf numFmtId="0" fontId="1" fillId="0" borderId="0" xfId="0" applyFont="1"/>
    <xf numFmtId="165" fontId="1" fillId="0" borderId="2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0" fontId="1" fillId="5" borderId="1" xfId="0" applyFont="1" applyFill="1" applyBorder="1"/>
    <xf numFmtId="0" fontId="1" fillId="2" borderId="3" xfId="0" applyFont="1" applyFill="1" applyBorder="1"/>
    <xf numFmtId="0" fontId="1" fillId="3" borderId="1" xfId="0" applyFont="1" applyFill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65" fontId="0" fillId="0" borderId="13" xfId="0" applyNumberFormat="1" applyBorder="1"/>
    <xf numFmtId="165" fontId="0" fillId="0" borderId="19" xfId="0" applyNumberFormat="1" applyBorder="1"/>
    <xf numFmtId="166" fontId="1" fillId="0" borderId="5" xfId="0" applyNumberFormat="1" applyFont="1" applyBorder="1"/>
    <xf numFmtId="10" fontId="0" fillId="0" borderId="11" xfId="0" applyNumberFormat="1" applyBorder="1"/>
    <xf numFmtId="166" fontId="0" fillId="0" borderId="11" xfId="0" applyNumberFormat="1" applyBorder="1"/>
    <xf numFmtId="166" fontId="0" fillId="0" borderId="13" xfId="0" applyNumberFormat="1" applyBorder="1"/>
    <xf numFmtId="0" fontId="0" fillId="0" borderId="27" xfId="0" applyBorder="1"/>
    <xf numFmtId="10" fontId="7" fillId="0" borderId="11" xfId="0" applyNumberFormat="1" applyFont="1" applyBorder="1" applyAlignment="1">
      <alignment horizontal="center"/>
    </xf>
    <xf numFmtId="165" fontId="0" fillId="0" borderId="11" xfId="0" applyNumberFormat="1" applyBorder="1"/>
    <xf numFmtId="0" fontId="0" fillId="0" borderId="28" xfId="0" applyBorder="1"/>
    <xf numFmtId="164" fontId="0" fillId="0" borderId="11" xfId="0" applyNumberFormat="1" applyBorder="1"/>
    <xf numFmtId="9" fontId="0" fillId="0" borderId="11" xfId="0" applyNumberFormat="1" applyBorder="1"/>
    <xf numFmtId="167" fontId="0" fillId="0" borderId="11" xfId="0" applyNumberFormat="1" applyBorder="1"/>
    <xf numFmtId="17" fontId="0" fillId="0" borderId="32" xfId="0" applyNumberFormat="1" applyBorder="1"/>
    <xf numFmtId="17" fontId="0" fillId="0" borderId="29" xfId="0" applyNumberFormat="1" applyBorder="1"/>
    <xf numFmtId="166" fontId="0" fillId="0" borderId="30" xfId="0" applyNumberFormat="1" applyBorder="1"/>
    <xf numFmtId="10" fontId="0" fillId="0" borderId="30" xfId="0" applyNumberFormat="1" applyBorder="1"/>
    <xf numFmtId="164" fontId="0" fillId="0" borderId="30" xfId="0" applyNumberFormat="1" applyBorder="1"/>
    <xf numFmtId="165" fontId="0" fillId="0" borderId="30" xfId="0" applyNumberFormat="1" applyBorder="1"/>
    <xf numFmtId="0" fontId="0" fillId="0" borderId="30" xfId="0" applyBorder="1" applyAlignment="1">
      <alignment horizontal="center"/>
    </xf>
    <xf numFmtId="165" fontId="0" fillId="0" borderId="31" xfId="0" applyNumberFormat="1" applyBorder="1"/>
    <xf numFmtId="10" fontId="0" fillId="0" borderId="11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1" fillId="0" borderId="28" xfId="0" applyFont="1" applyBorder="1"/>
    <xf numFmtId="17" fontId="0" fillId="0" borderId="36" xfId="0" applyNumberFormat="1" applyBorder="1"/>
    <xf numFmtId="17" fontId="1" fillId="0" borderId="5" xfId="0" applyNumberFormat="1" applyFont="1" applyBorder="1"/>
    <xf numFmtId="0" fontId="1" fillId="0" borderId="37" xfId="0" applyFont="1" applyBorder="1"/>
    <xf numFmtId="165" fontId="0" fillId="0" borderId="18" xfId="0" applyNumberFormat="1" applyBorder="1"/>
    <xf numFmtId="164" fontId="1" fillId="0" borderId="5" xfId="0" applyNumberFormat="1" applyFont="1" applyBorder="1"/>
    <xf numFmtId="0" fontId="0" fillId="0" borderId="37" xfId="0" applyBorder="1"/>
    <xf numFmtId="166" fontId="0" fillId="0" borderId="19" xfId="0" applyNumberFormat="1" applyBorder="1"/>
    <xf numFmtId="0" fontId="1" fillId="0" borderId="5" xfId="0" applyFont="1" applyBorder="1"/>
    <xf numFmtId="166" fontId="0" fillId="0" borderId="18" xfId="0" applyNumberFormat="1" applyBorder="1"/>
    <xf numFmtId="165" fontId="1" fillId="0" borderId="5" xfId="0" applyNumberFormat="1" applyFont="1" applyBorder="1"/>
    <xf numFmtId="0" fontId="0" fillId="0" borderId="18" xfId="0" applyBorder="1" applyAlignment="1">
      <alignment horizontal="center"/>
    </xf>
    <xf numFmtId="166" fontId="0" fillId="0" borderId="41" xfId="0" applyNumberFormat="1" applyBorder="1"/>
    <xf numFmtId="0" fontId="1" fillId="0" borderId="11" xfId="0" applyFont="1" applyBorder="1"/>
    <xf numFmtId="166" fontId="0" fillId="0" borderId="42" xfId="0" applyNumberFormat="1" applyBorder="1"/>
    <xf numFmtId="10" fontId="0" fillId="0" borderId="18" xfId="0" applyNumberFormat="1" applyBorder="1"/>
    <xf numFmtId="164" fontId="0" fillId="0" borderId="18" xfId="0" applyNumberFormat="1" applyBorder="1"/>
    <xf numFmtId="10" fontId="0" fillId="0" borderId="18" xfId="0" applyNumberFormat="1" applyBorder="1" applyAlignment="1">
      <alignment horizontal="center"/>
    </xf>
    <xf numFmtId="164" fontId="1" fillId="0" borderId="11" xfId="0" applyNumberFormat="1" applyFont="1" applyBorder="1"/>
    <xf numFmtId="165" fontId="1" fillId="0" borderId="11" xfId="0" applyNumberFormat="1" applyFont="1" applyBorder="1"/>
    <xf numFmtId="0" fontId="1" fillId="0" borderId="41" xfId="0" applyFont="1" applyBorder="1"/>
    <xf numFmtId="17" fontId="0" fillId="0" borderId="9" xfId="0" applyNumberFormat="1" applyBorder="1"/>
    <xf numFmtId="17" fontId="0" fillId="0" borderId="43" xfId="0" applyNumberFormat="1" applyBorder="1"/>
    <xf numFmtId="0" fontId="0" fillId="0" borderId="44" xfId="0" applyBorder="1"/>
    <xf numFmtId="166" fontId="0" fillId="0" borderId="45" xfId="0" applyNumberFormat="1" applyBorder="1"/>
    <xf numFmtId="166" fontId="1" fillId="0" borderId="46" xfId="0" applyNumberFormat="1" applyFont="1" applyBorder="1"/>
    <xf numFmtId="165" fontId="1" fillId="0" borderId="44" xfId="0" applyNumberFormat="1" applyFont="1" applyBorder="1"/>
    <xf numFmtId="166" fontId="0" fillId="0" borderId="46" xfId="0" applyNumberFormat="1" applyBorder="1"/>
    <xf numFmtId="165" fontId="0" fillId="0" borderId="27" xfId="0" applyNumberFormat="1" applyBorder="1"/>
    <xf numFmtId="17" fontId="0" fillId="0" borderId="11" xfId="0" applyNumberForma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8D29-E7CB-4AFA-8546-DF3E4DB0AB05}">
  <dimension ref="C1:N116"/>
  <sheetViews>
    <sheetView tabSelected="1" topLeftCell="A103" zoomScale="82" zoomScaleNormal="82" workbookViewId="0">
      <selection activeCell="F81" sqref="F81"/>
    </sheetView>
  </sheetViews>
  <sheetFormatPr baseColWidth="10" defaultColWidth="11.42578125" defaultRowHeight="15" x14ac:dyDescent="0.25"/>
  <cols>
    <col min="3" max="3" width="17.140625" customWidth="1"/>
    <col min="4" max="4" width="14.28515625" customWidth="1"/>
    <col min="5" max="5" width="20.140625" customWidth="1"/>
    <col min="6" max="6" width="21" customWidth="1"/>
    <col min="7" max="7" width="18.28515625" customWidth="1"/>
    <col min="8" max="8" width="14.85546875" customWidth="1"/>
    <col min="9" max="9" width="20.28515625" customWidth="1"/>
    <col min="10" max="10" width="16.42578125" customWidth="1"/>
    <col min="11" max="11" width="21.42578125" customWidth="1"/>
    <col min="12" max="12" width="23" customWidth="1"/>
    <col min="13" max="13" width="23.42578125" customWidth="1"/>
    <col min="14" max="14" width="14.140625" customWidth="1"/>
  </cols>
  <sheetData>
    <row r="1" spans="3:14" ht="15.75" thickBot="1" x14ac:dyDescent="0.3"/>
    <row r="2" spans="3:14" ht="19.5" thickBot="1" x14ac:dyDescent="0.35">
      <c r="C2" s="73" t="s"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3:14" ht="24" customHeight="1" thickBot="1" x14ac:dyDescent="0.3">
      <c r="C3" s="84" t="s">
        <v>1</v>
      </c>
      <c r="D3" s="85"/>
      <c r="E3" s="85"/>
      <c r="F3" s="86"/>
      <c r="G3" s="87" t="s">
        <v>2</v>
      </c>
      <c r="H3" s="85"/>
      <c r="I3" s="85"/>
      <c r="J3" s="76" t="s">
        <v>3</v>
      </c>
      <c r="K3" s="77"/>
      <c r="L3" s="77"/>
      <c r="M3" s="77"/>
      <c r="N3" s="78"/>
    </row>
    <row r="4" spans="3:14" ht="22.9" customHeight="1" x14ac:dyDescent="0.25">
      <c r="C4" s="88" t="s">
        <v>4</v>
      </c>
      <c r="D4" s="90" t="s">
        <v>5</v>
      </c>
      <c r="E4" s="90" t="s">
        <v>6</v>
      </c>
      <c r="F4" s="90" t="s">
        <v>7</v>
      </c>
      <c r="G4" s="90" t="s">
        <v>8</v>
      </c>
      <c r="H4" s="90" t="s">
        <v>9</v>
      </c>
      <c r="I4" s="79" t="s">
        <v>10</v>
      </c>
      <c r="J4" s="93" t="s">
        <v>11</v>
      </c>
      <c r="K4" s="95" t="s">
        <v>12</v>
      </c>
      <c r="L4" s="95" t="s">
        <v>13</v>
      </c>
      <c r="M4" s="95" t="s">
        <v>14</v>
      </c>
      <c r="N4" s="93" t="s">
        <v>15</v>
      </c>
    </row>
    <row r="5" spans="3:14" ht="25.15" customHeight="1" thickBot="1" x14ac:dyDescent="0.3">
      <c r="C5" s="89"/>
      <c r="D5" s="91"/>
      <c r="E5" s="91"/>
      <c r="F5" s="91"/>
      <c r="G5" s="92"/>
      <c r="H5" s="92"/>
      <c r="I5" s="80"/>
      <c r="J5" s="94"/>
      <c r="K5" s="96"/>
      <c r="L5" s="97"/>
      <c r="M5" s="97"/>
      <c r="N5" s="94"/>
    </row>
    <row r="6" spans="3:14" x14ac:dyDescent="0.25">
      <c r="C6" s="27">
        <v>42795</v>
      </c>
      <c r="D6" s="28">
        <v>150000</v>
      </c>
      <c r="E6" s="29">
        <v>0</v>
      </c>
      <c r="F6" s="30">
        <f>D6*E6</f>
        <v>0</v>
      </c>
      <c r="G6" s="31">
        <v>150000</v>
      </c>
      <c r="H6" s="30">
        <v>0</v>
      </c>
      <c r="I6" s="21">
        <f t="shared" ref="I6:I39" si="0">D6+F6</f>
        <v>150000</v>
      </c>
      <c r="J6" s="32">
        <v>69</v>
      </c>
      <c r="K6" s="35">
        <v>5.0000000000000001E-4</v>
      </c>
      <c r="L6" s="28">
        <f>I6*0.5%</f>
        <v>750</v>
      </c>
      <c r="M6" s="28">
        <f>J6*L6</f>
        <v>51750</v>
      </c>
      <c r="N6" s="33">
        <f>I6+M6</f>
        <v>201750</v>
      </c>
    </row>
    <row r="7" spans="3:14" x14ac:dyDescent="0.25">
      <c r="C7" s="26">
        <v>42826</v>
      </c>
      <c r="D7" s="17">
        <v>150000</v>
      </c>
      <c r="E7" s="16">
        <v>0</v>
      </c>
      <c r="F7" s="23">
        <f t="shared" ref="F7:F70" si="1">D7*E7</f>
        <v>0</v>
      </c>
      <c r="G7" s="21">
        <v>150000</v>
      </c>
      <c r="H7" s="23">
        <v>0</v>
      </c>
      <c r="I7" s="21">
        <f t="shared" si="0"/>
        <v>150000</v>
      </c>
      <c r="J7" s="11">
        <v>68</v>
      </c>
      <c r="K7" s="34">
        <v>5.0000000000000001E-4</v>
      </c>
      <c r="L7" s="17">
        <f t="shared" ref="L7:L70" si="2">I7*0.5%</f>
        <v>750</v>
      </c>
      <c r="M7" s="17">
        <f t="shared" ref="M7:M70" si="3">J7*L7</f>
        <v>51000</v>
      </c>
      <c r="N7" s="13">
        <f t="shared" ref="N7:N70" si="4">I7+M7</f>
        <v>201000</v>
      </c>
    </row>
    <row r="8" spans="3:14" x14ac:dyDescent="0.25">
      <c r="C8" s="26">
        <v>42856</v>
      </c>
      <c r="D8" s="17">
        <v>150000</v>
      </c>
      <c r="E8" s="16">
        <v>0</v>
      </c>
      <c r="F8" s="23">
        <f t="shared" si="1"/>
        <v>0</v>
      </c>
      <c r="G8" s="21">
        <v>150000</v>
      </c>
      <c r="H8" s="23">
        <v>0</v>
      </c>
      <c r="I8" s="21">
        <f t="shared" si="0"/>
        <v>150000</v>
      </c>
      <c r="J8" s="11">
        <v>67</v>
      </c>
      <c r="K8" s="34">
        <v>5.0000000000000001E-4</v>
      </c>
      <c r="L8" s="17">
        <f t="shared" si="2"/>
        <v>750</v>
      </c>
      <c r="M8" s="17">
        <f t="shared" si="3"/>
        <v>50250</v>
      </c>
      <c r="N8" s="13">
        <f t="shared" si="4"/>
        <v>200250</v>
      </c>
    </row>
    <row r="9" spans="3:14" x14ac:dyDescent="0.25">
      <c r="C9" s="26">
        <v>42887</v>
      </c>
      <c r="D9" s="17">
        <v>150000</v>
      </c>
      <c r="E9" s="16">
        <v>0</v>
      </c>
      <c r="F9" s="23">
        <f t="shared" si="1"/>
        <v>0</v>
      </c>
      <c r="G9" s="21">
        <v>150000</v>
      </c>
      <c r="H9" s="23">
        <v>0</v>
      </c>
      <c r="I9" s="21">
        <f t="shared" si="0"/>
        <v>150000</v>
      </c>
      <c r="J9" s="11">
        <v>66</v>
      </c>
      <c r="K9" s="34">
        <v>5.0000000000000001E-4</v>
      </c>
      <c r="L9" s="17">
        <f t="shared" si="2"/>
        <v>750</v>
      </c>
      <c r="M9" s="17">
        <f t="shared" si="3"/>
        <v>49500</v>
      </c>
      <c r="N9" s="13">
        <f t="shared" si="4"/>
        <v>199500</v>
      </c>
    </row>
    <row r="10" spans="3:14" x14ac:dyDescent="0.25">
      <c r="C10" s="26">
        <v>42917</v>
      </c>
      <c r="D10" s="17">
        <v>150000</v>
      </c>
      <c r="E10" s="16">
        <v>0</v>
      </c>
      <c r="F10" s="23">
        <f t="shared" si="1"/>
        <v>0</v>
      </c>
      <c r="G10" s="21">
        <v>150000</v>
      </c>
      <c r="H10" s="23">
        <v>0</v>
      </c>
      <c r="I10" s="21">
        <f t="shared" si="0"/>
        <v>150000</v>
      </c>
      <c r="J10" s="12">
        <v>65</v>
      </c>
      <c r="K10" s="34">
        <v>5.0000000000000001E-4</v>
      </c>
      <c r="L10" s="17">
        <f t="shared" si="2"/>
        <v>750</v>
      </c>
      <c r="M10" s="17">
        <f t="shared" si="3"/>
        <v>48750</v>
      </c>
      <c r="N10" s="13">
        <f t="shared" si="4"/>
        <v>198750</v>
      </c>
    </row>
    <row r="11" spans="3:14" x14ac:dyDescent="0.25">
      <c r="C11" s="26">
        <v>42948</v>
      </c>
      <c r="D11" s="17">
        <v>150000</v>
      </c>
      <c r="E11" s="16">
        <v>0</v>
      </c>
      <c r="F11" s="23">
        <f t="shared" si="1"/>
        <v>0</v>
      </c>
      <c r="G11" s="21">
        <v>150000</v>
      </c>
      <c r="H11" s="23">
        <v>0</v>
      </c>
      <c r="I11" s="21">
        <f>D11+F11</f>
        <v>150000</v>
      </c>
      <c r="J11" s="12">
        <v>64</v>
      </c>
      <c r="K11" s="34">
        <v>5.0000000000000001E-4</v>
      </c>
      <c r="L11" s="17">
        <f t="shared" si="2"/>
        <v>750</v>
      </c>
      <c r="M11" s="17">
        <f t="shared" si="3"/>
        <v>48000</v>
      </c>
      <c r="N11" s="13">
        <f t="shared" si="4"/>
        <v>198000</v>
      </c>
    </row>
    <row r="12" spans="3:14" x14ac:dyDescent="0.25">
      <c r="C12" s="26">
        <v>42979</v>
      </c>
      <c r="D12" s="17">
        <v>150000</v>
      </c>
      <c r="E12" s="16">
        <v>0</v>
      </c>
      <c r="F12" s="23">
        <f t="shared" si="1"/>
        <v>0</v>
      </c>
      <c r="G12" s="21">
        <v>150000</v>
      </c>
      <c r="H12" s="23">
        <v>0</v>
      </c>
      <c r="I12" s="21">
        <f t="shared" si="0"/>
        <v>150000</v>
      </c>
      <c r="J12" s="12">
        <v>63</v>
      </c>
      <c r="K12" s="34">
        <v>5.0000000000000001E-4</v>
      </c>
      <c r="L12" s="17">
        <f t="shared" si="2"/>
        <v>750</v>
      </c>
      <c r="M12" s="17">
        <f t="shared" si="3"/>
        <v>47250</v>
      </c>
      <c r="N12" s="13">
        <f t="shared" si="4"/>
        <v>197250</v>
      </c>
    </row>
    <row r="13" spans="3:14" x14ac:dyDescent="0.25">
      <c r="C13" s="26">
        <v>43009</v>
      </c>
      <c r="D13" s="17">
        <v>150000</v>
      </c>
      <c r="E13" s="16">
        <v>0</v>
      </c>
      <c r="F13" s="23">
        <f t="shared" si="1"/>
        <v>0</v>
      </c>
      <c r="G13" s="21">
        <v>150000</v>
      </c>
      <c r="H13" s="23">
        <v>0</v>
      </c>
      <c r="I13" s="21">
        <f t="shared" si="0"/>
        <v>150000</v>
      </c>
      <c r="J13" s="12">
        <v>62</v>
      </c>
      <c r="K13" s="34">
        <v>5.0000000000000001E-4</v>
      </c>
      <c r="L13" s="17">
        <f t="shared" si="2"/>
        <v>750</v>
      </c>
      <c r="M13" s="17">
        <f t="shared" si="3"/>
        <v>46500</v>
      </c>
      <c r="N13" s="13">
        <f t="shared" si="4"/>
        <v>196500</v>
      </c>
    </row>
    <row r="14" spans="3:14" x14ac:dyDescent="0.25">
      <c r="C14" s="26">
        <v>43040</v>
      </c>
      <c r="D14" s="17">
        <v>150000</v>
      </c>
      <c r="E14" s="16">
        <v>0</v>
      </c>
      <c r="F14" s="23">
        <f t="shared" si="1"/>
        <v>0</v>
      </c>
      <c r="G14" s="21">
        <v>150000</v>
      </c>
      <c r="H14" s="23">
        <v>0</v>
      </c>
      <c r="I14" s="21">
        <f t="shared" si="0"/>
        <v>150000</v>
      </c>
      <c r="J14" s="12">
        <v>61</v>
      </c>
      <c r="K14" s="34">
        <v>5.0000000000000001E-4</v>
      </c>
      <c r="L14" s="17">
        <f t="shared" si="2"/>
        <v>750</v>
      </c>
      <c r="M14" s="17">
        <f t="shared" si="3"/>
        <v>45750</v>
      </c>
      <c r="N14" s="13">
        <f t="shared" si="4"/>
        <v>195750</v>
      </c>
    </row>
    <row r="15" spans="3:14" x14ac:dyDescent="0.25">
      <c r="C15" s="26">
        <v>43070</v>
      </c>
      <c r="D15" s="17">
        <v>150000</v>
      </c>
      <c r="E15" s="16">
        <v>0</v>
      </c>
      <c r="F15" s="23">
        <f t="shared" si="1"/>
        <v>0</v>
      </c>
      <c r="G15" s="21">
        <v>150000</v>
      </c>
      <c r="H15" s="23">
        <v>0</v>
      </c>
      <c r="I15" s="21">
        <f t="shared" si="0"/>
        <v>150000</v>
      </c>
      <c r="J15" s="12">
        <v>60</v>
      </c>
      <c r="K15" s="34">
        <v>5.0000000000000001E-4</v>
      </c>
      <c r="L15" s="17">
        <f t="shared" si="2"/>
        <v>750</v>
      </c>
      <c r="M15" s="17">
        <f t="shared" si="3"/>
        <v>45000</v>
      </c>
      <c r="N15" s="13">
        <f t="shared" si="4"/>
        <v>195000</v>
      </c>
    </row>
    <row r="16" spans="3:14" x14ac:dyDescent="0.25">
      <c r="C16" s="26">
        <v>43101</v>
      </c>
      <c r="D16" s="17">
        <v>150000</v>
      </c>
      <c r="E16" s="16">
        <v>5.8999999999999997E-2</v>
      </c>
      <c r="F16" s="23">
        <f t="shared" si="1"/>
        <v>8850</v>
      </c>
      <c r="G16" s="17">
        <f>(D16+E16)</f>
        <v>150000.05900000001</v>
      </c>
      <c r="H16" s="23">
        <v>0</v>
      </c>
      <c r="I16" s="21">
        <f t="shared" si="0"/>
        <v>158850</v>
      </c>
      <c r="J16" s="12">
        <v>59</v>
      </c>
      <c r="K16" s="34">
        <v>5.0000000000000001E-4</v>
      </c>
      <c r="L16" s="17">
        <f t="shared" si="2"/>
        <v>794.25</v>
      </c>
      <c r="M16" s="17">
        <f t="shared" si="3"/>
        <v>46860.75</v>
      </c>
      <c r="N16" s="13">
        <f t="shared" si="4"/>
        <v>205710.75</v>
      </c>
    </row>
    <row r="17" spans="3:14" x14ac:dyDescent="0.25">
      <c r="C17" s="26">
        <v>43132</v>
      </c>
      <c r="D17" s="17">
        <v>150000</v>
      </c>
      <c r="E17" s="16">
        <v>5.8999999999999997E-2</v>
      </c>
      <c r="F17" s="23">
        <f t="shared" si="1"/>
        <v>8850</v>
      </c>
      <c r="G17" s="17">
        <f t="shared" ref="G17:G27" si="5">(D17+E17)</f>
        <v>150000.05900000001</v>
      </c>
      <c r="H17" s="23">
        <v>0</v>
      </c>
      <c r="I17" s="21">
        <f t="shared" si="0"/>
        <v>158850</v>
      </c>
      <c r="J17" s="12">
        <v>58</v>
      </c>
      <c r="K17" s="34">
        <v>5.0000000000000001E-4</v>
      </c>
      <c r="L17" s="17">
        <f t="shared" si="2"/>
        <v>794.25</v>
      </c>
      <c r="M17" s="17">
        <f t="shared" si="3"/>
        <v>46066.5</v>
      </c>
      <c r="N17" s="13">
        <f t="shared" si="4"/>
        <v>204916.5</v>
      </c>
    </row>
    <row r="18" spans="3:14" x14ac:dyDescent="0.25">
      <c r="C18" s="26">
        <v>43160</v>
      </c>
      <c r="D18" s="17">
        <v>150000</v>
      </c>
      <c r="E18" s="16">
        <v>5.8999999999999997E-2</v>
      </c>
      <c r="F18" s="23">
        <f t="shared" si="1"/>
        <v>8850</v>
      </c>
      <c r="G18" s="17">
        <f t="shared" si="5"/>
        <v>150000.05900000001</v>
      </c>
      <c r="H18" s="23">
        <v>0</v>
      </c>
      <c r="I18" s="21">
        <f t="shared" si="0"/>
        <v>158850</v>
      </c>
      <c r="J18" s="12">
        <v>57</v>
      </c>
      <c r="K18" s="34">
        <v>5.0000000000000001E-4</v>
      </c>
      <c r="L18" s="17">
        <f t="shared" si="2"/>
        <v>794.25</v>
      </c>
      <c r="M18" s="17">
        <f t="shared" si="3"/>
        <v>45272.25</v>
      </c>
      <c r="N18" s="13">
        <f t="shared" si="4"/>
        <v>204122.25</v>
      </c>
    </row>
    <row r="19" spans="3:14" x14ac:dyDescent="0.25">
      <c r="C19" s="26">
        <v>43191</v>
      </c>
      <c r="D19" s="17">
        <v>150000</v>
      </c>
      <c r="E19" s="16">
        <v>5.8999999999999997E-2</v>
      </c>
      <c r="F19" s="23">
        <f t="shared" si="1"/>
        <v>8850</v>
      </c>
      <c r="G19" s="17">
        <f t="shared" si="5"/>
        <v>150000.05900000001</v>
      </c>
      <c r="H19" s="23">
        <v>0</v>
      </c>
      <c r="I19" s="21">
        <f t="shared" si="0"/>
        <v>158850</v>
      </c>
      <c r="J19" s="12">
        <v>56</v>
      </c>
      <c r="K19" s="34">
        <v>5.0000000000000001E-4</v>
      </c>
      <c r="L19" s="17">
        <f t="shared" si="2"/>
        <v>794.25</v>
      </c>
      <c r="M19" s="17">
        <f t="shared" si="3"/>
        <v>44478</v>
      </c>
      <c r="N19" s="13">
        <f t="shared" si="4"/>
        <v>203328</v>
      </c>
    </row>
    <row r="20" spans="3:14" x14ac:dyDescent="0.25">
      <c r="C20" s="26">
        <v>43221</v>
      </c>
      <c r="D20" s="17">
        <v>150000</v>
      </c>
      <c r="E20" s="16">
        <v>5.8999999999999997E-2</v>
      </c>
      <c r="F20" s="23">
        <f t="shared" si="1"/>
        <v>8850</v>
      </c>
      <c r="G20" s="17">
        <f t="shared" si="5"/>
        <v>150000.05900000001</v>
      </c>
      <c r="H20" s="23">
        <v>0</v>
      </c>
      <c r="I20" s="21">
        <f t="shared" si="0"/>
        <v>158850</v>
      </c>
      <c r="J20" s="12">
        <v>55</v>
      </c>
      <c r="K20" s="34">
        <v>5.0000000000000001E-4</v>
      </c>
      <c r="L20" s="17">
        <f t="shared" si="2"/>
        <v>794.25</v>
      </c>
      <c r="M20" s="17">
        <f t="shared" si="3"/>
        <v>43683.75</v>
      </c>
      <c r="N20" s="13">
        <f t="shared" si="4"/>
        <v>202533.75</v>
      </c>
    </row>
    <row r="21" spans="3:14" x14ac:dyDescent="0.25">
      <c r="C21" s="26">
        <v>43252</v>
      </c>
      <c r="D21" s="17">
        <v>150000</v>
      </c>
      <c r="E21" s="16">
        <v>5.8999999999999997E-2</v>
      </c>
      <c r="F21" s="23">
        <f t="shared" si="1"/>
        <v>8850</v>
      </c>
      <c r="G21" s="17">
        <f t="shared" si="5"/>
        <v>150000.05900000001</v>
      </c>
      <c r="H21" s="23">
        <v>0</v>
      </c>
      <c r="I21" s="21">
        <f t="shared" si="0"/>
        <v>158850</v>
      </c>
      <c r="J21" s="12">
        <v>54</v>
      </c>
      <c r="K21" s="34">
        <v>5.0000000000000001E-4</v>
      </c>
      <c r="L21" s="17">
        <f t="shared" si="2"/>
        <v>794.25</v>
      </c>
      <c r="M21" s="17">
        <f t="shared" si="3"/>
        <v>42889.5</v>
      </c>
      <c r="N21" s="13">
        <f t="shared" si="4"/>
        <v>201739.5</v>
      </c>
    </row>
    <row r="22" spans="3:14" x14ac:dyDescent="0.25">
      <c r="C22" s="26">
        <v>43282</v>
      </c>
      <c r="D22" s="17">
        <v>150000</v>
      </c>
      <c r="E22" s="16">
        <v>5.8999999999999997E-2</v>
      </c>
      <c r="F22" s="23">
        <f t="shared" si="1"/>
        <v>8850</v>
      </c>
      <c r="G22" s="17">
        <f t="shared" si="5"/>
        <v>150000.05900000001</v>
      </c>
      <c r="H22" s="23">
        <v>0</v>
      </c>
      <c r="I22" s="21">
        <f t="shared" si="0"/>
        <v>158850</v>
      </c>
      <c r="J22" s="12">
        <v>53</v>
      </c>
      <c r="K22" s="34">
        <v>5.0000000000000001E-4</v>
      </c>
      <c r="L22" s="17">
        <f t="shared" si="2"/>
        <v>794.25</v>
      </c>
      <c r="M22" s="17">
        <f t="shared" si="3"/>
        <v>42095.25</v>
      </c>
      <c r="N22" s="13">
        <f t="shared" si="4"/>
        <v>200945.25</v>
      </c>
    </row>
    <row r="23" spans="3:14" x14ac:dyDescent="0.25">
      <c r="C23" s="26">
        <v>43313</v>
      </c>
      <c r="D23" s="17">
        <v>150000</v>
      </c>
      <c r="E23" s="16">
        <v>5.8999999999999997E-2</v>
      </c>
      <c r="F23" s="23">
        <f t="shared" si="1"/>
        <v>8850</v>
      </c>
      <c r="G23" s="17">
        <f t="shared" si="5"/>
        <v>150000.05900000001</v>
      </c>
      <c r="H23" s="23">
        <v>0</v>
      </c>
      <c r="I23" s="21">
        <f t="shared" si="0"/>
        <v>158850</v>
      </c>
      <c r="J23" s="12">
        <v>52</v>
      </c>
      <c r="K23" s="34">
        <v>5.0000000000000001E-4</v>
      </c>
      <c r="L23" s="17">
        <f t="shared" si="2"/>
        <v>794.25</v>
      </c>
      <c r="M23" s="17">
        <f t="shared" si="3"/>
        <v>41301</v>
      </c>
      <c r="N23" s="13">
        <f t="shared" si="4"/>
        <v>200151</v>
      </c>
    </row>
    <row r="24" spans="3:14" x14ac:dyDescent="0.25">
      <c r="C24" s="26">
        <v>43344</v>
      </c>
      <c r="D24" s="17">
        <v>150000</v>
      </c>
      <c r="E24" s="16">
        <v>5.8999999999999997E-2</v>
      </c>
      <c r="F24" s="23">
        <f t="shared" si="1"/>
        <v>8850</v>
      </c>
      <c r="G24" s="17">
        <f t="shared" si="5"/>
        <v>150000.05900000001</v>
      </c>
      <c r="H24" s="23">
        <v>0</v>
      </c>
      <c r="I24" s="21">
        <f t="shared" si="0"/>
        <v>158850</v>
      </c>
      <c r="J24" s="12">
        <v>51</v>
      </c>
      <c r="K24" s="34">
        <v>5.0000000000000001E-4</v>
      </c>
      <c r="L24" s="17">
        <f t="shared" si="2"/>
        <v>794.25</v>
      </c>
      <c r="M24" s="17">
        <f t="shared" si="3"/>
        <v>40506.75</v>
      </c>
      <c r="N24" s="13">
        <f t="shared" si="4"/>
        <v>199356.75</v>
      </c>
    </row>
    <row r="25" spans="3:14" x14ac:dyDescent="0.25">
      <c r="C25" s="26">
        <v>43374</v>
      </c>
      <c r="D25" s="17">
        <v>150000</v>
      </c>
      <c r="E25" s="16">
        <v>5.8999999999999997E-2</v>
      </c>
      <c r="F25" s="23">
        <f t="shared" si="1"/>
        <v>8850</v>
      </c>
      <c r="G25" s="17">
        <f t="shared" si="5"/>
        <v>150000.05900000001</v>
      </c>
      <c r="H25" s="23">
        <v>0</v>
      </c>
      <c r="I25" s="21">
        <f t="shared" si="0"/>
        <v>158850</v>
      </c>
      <c r="J25" s="12">
        <v>50</v>
      </c>
      <c r="K25" s="34">
        <v>5.0000000000000001E-4</v>
      </c>
      <c r="L25" s="17">
        <f t="shared" si="2"/>
        <v>794.25</v>
      </c>
      <c r="M25" s="17">
        <f t="shared" si="3"/>
        <v>39712.5</v>
      </c>
      <c r="N25" s="13">
        <f t="shared" si="4"/>
        <v>198562.5</v>
      </c>
    </row>
    <row r="26" spans="3:14" x14ac:dyDescent="0.25">
      <c r="C26" s="26">
        <v>43405</v>
      </c>
      <c r="D26" s="17">
        <v>150000</v>
      </c>
      <c r="E26" s="16">
        <v>5.8999999999999997E-2</v>
      </c>
      <c r="F26" s="23">
        <f t="shared" si="1"/>
        <v>8850</v>
      </c>
      <c r="G26" s="17">
        <f t="shared" si="5"/>
        <v>150000.05900000001</v>
      </c>
      <c r="H26" s="23">
        <v>0</v>
      </c>
      <c r="I26" s="21">
        <f t="shared" si="0"/>
        <v>158850</v>
      </c>
      <c r="J26" s="12">
        <v>49</v>
      </c>
      <c r="K26" s="34">
        <v>5.0000000000000001E-4</v>
      </c>
      <c r="L26" s="17">
        <f t="shared" si="2"/>
        <v>794.25</v>
      </c>
      <c r="M26" s="17">
        <f t="shared" si="3"/>
        <v>38918.25</v>
      </c>
      <c r="N26" s="13">
        <f t="shared" si="4"/>
        <v>197768.25</v>
      </c>
    </row>
    <row r="27" spans="3:14" x14ac:dyDescent="0.25">
      <c r="C27" s="26">
        <v>43435</v>
      </c>
      <c r="D27" s="17">
        <v>150000</v>
      </c>
      <c r="E27" s="16">
        <v>5.8999999999999997E-2</v>
      </c>
      <c r="F27" s="23">
        <f t="shared" si="1"/>
        <v>8850</v>
      </c>
      <c r="G27" s="17">
        <f t="shared" si="5"/>
        <v>150000.05900000001</v>
      </c>
      <c r="H27" s="23">
        <v>0</v>
      </c>
      <c r="I27" s="21">
        <f t="shared" si="0"/>
        <v>158850</v>
      </c>
      <c r="J27" s="12">
        <v>48</v>
      </c>
      <c r="K27" s="34">
        <v>5.0000000000000001E-4</v>
      </c>
      <c r="L27" s="17">
        <f t="shared" si="2"/>
        <v>794.25</v>
      </c>
      <c r="M27" s="17">
        <f t="shared" si="3"/>
        <v>38124</v>
      </c>
      <c r="N27" s="13">
        <f t="shared" si="4"/>
        <v>196974</v>
      </c>
    </row>
    <row r="28" spans="3:14" x14ac:dyDescent="0.25">
      <c r="C28" s="26">
        <v>43466</v>
      </c>
      <c r="D28" s="17">
        <v>158850</v>
      </c>
      <c r="E28" s="16">
        <v>0.06</v>
      </c>
      <c r="F28" s="23">
        <f t="shared" si="1"/>
        <v>9531</v>
      </c>
      <c r="G28" s="17">
        <f>(D28+F28)</f>
        <v>168381</v>
      </c>
      <c r="H28" s="23">
        <v>0</v>
      </c>
      <c r="I28" s="17">
        <f t="shared" si="0"/>
        <v>168381</v>
      </c>
      <c r="J28" s="12">
        <v>47</v>
      </c>
      <c r="K28" s="34">
        <v>5.0000000000000001E-4</v>
      </c>
      <c r="L28" s="17">
        <f t="shared" si="2"/>
        <v>841.90499999999997</v>
      </c>
      <c r="M28" s="17">
        <f t="shared" si="3"/>
        <v>39569.534999999996</v>
      </c>
      <c r="N28" s="13">
        <f t="shared" si="4"/>
        <v>207950.535</v>
      </c>
    </row>
    <row r="29" spans="3:14" ht="14.45" customHeight="1" x14ac:dyDescent="0.25">
      <c r="C29" s="26">
        <v>43497</v>
      </c>
      <c r="D29" s="17">
        <v>158850</v>
      </c>
      <c r="E29" s="16">
        <v>0.06</v>
      </c>
      <c r="F29" s="23">
        <f t="shared" si="1"/>
        <v>9531</v>
      </c>
      <c r="G29" s="17">
        <f t="shared" ref="G29:G39" si="6">(D29+F29)</f>
        <v>168381</v>
      </c>
      <c r="H29" s="23">
        <v>0</v>
      </c>
      <c r="I29" s="17">
        <f t="shared" si="0"/>
        <v>168381</v>
      </c>
      <c r="J29" s="12">
        <v>46</v>
      </c>
      <c r="K29" s="34">
        <v>5.0000000000000001E-4</v>
      </c>
      <c r="L29" s="17">
        <f t="shared" si="2"/>
        <v>841.90499999999997</v>
      </c>
      <c r="M29" s="17">
        <f t="shared" si="3"/>
        <v>38727.629999999997</v>
      </c>
      <c r="N29" s="13">
        <f t="shared" si="4"/>
        <v>207108.63</v>
      </c>
    </row>
    <row r="30" spans="3:14" x14ac:dyDescent="0.25">
      <c r="C30" s="26">
        <v>43525</v>
      </c>
      <c r="D30" s="17">
        <v>158850</v>
      </c>
      <c r="E30" s="16">
        <v>0.06</v>
      </c>
      <c r="F30" s="23">
        <f t="shared" si="1"/>
        <v>9531</v>
      </c>
      <c r="G30" s="17">
        <f t="shared" si="6"/>
        <v>168381</v>
      </c>
      <c r="H30" s="23">
        <v>0</v>
      </c>
      <c r="I30" s="17">
        <f t="shared" si="0"/>
        <v>168381</v>
      </c>
      <c r="J30" s="12">
        <v>45</v>
      </c>
      <c r="K30" s="34">
        <v>5.0000000000000001E-4</v>
      </c>
      <c r="L30" s="17">
        <f t="shared" si="2"/>
        <v>841.90499999999997</v>
      </c>
      <c r="M30" s="17">
        <f t="shared" si="3"/>
        <v>37885.724999999999</v>
      </c>
      <c r="N30" s="13">
        <f t="shared" si="4"/>
        <v>206266.72500000001</v>
      </c>
    </row>
    <row r="31" spans="3:14" x14ac:dyDescent="0.25">
      <c r="C31" s="26">
        <v>43556</v>
      </c>
      <c r="D31" s="17">
        <v>158850</v>
      </c>
      <c r="E31" s="16">
        <v>0.06</v>
      </c>
      <c r="F31" s="23">
        <f t="shared" si="1"/>
        <v>9531</v>
      </c>
      <c r="G31" s="17">
        <f t="shared" si="6"/>
        <v>168381</v>
      </c>
      <c r="H31" s="23">
        <v>0</v>
      </c>
      <c r="I31" s="17">
        <f t="shared" si="0"/>
        <v>168381</v>
      </c>
      <c r="J31" s="12">
        <v>44</v>
      </c>
      <c r="K31" s="34">
        <v>5.0000000000000001E-4</v>
      </c>
      <c r="L31" s="17">
        <f t="shared" si="2"/>
        <v>841.90499999999997</v>
      </c>
      <c r="M31" s="17">
        <f t="shared" si="3"/>
        <v>37043.82</v>
      </c>
      <c r="N31" s="13">
        <f t="shared" si="4"/>
        <v>205424.82</v>
      </c>
    </row>
    <row r="32" spans="3:14" x14ac:dyDescent="0.25">
      <c r="C32" s="26">
        <v>43586</v>
      </c>
      <c r="D32" s="17">
        <v>158850</v>
      </c>
      <c r="E32" s="16">
        <v>0.06</v>
      </c>
      <c r="F32" s="23">
        <f t="shared" si="1"/>
        <v>9531</v>
      </c>
      <c r="G32" s="17">
        <f t="shared" si="6"/>
        <v>168381</v>
      </c>
      <c r="H32" s="23">
        <v>0</v>
      </c>
      <c r="I32" s="17">
        <f t="shared" si="0"/>
        <v>168381</v>
      </c>
      <c r="J32" s="12">
        <v>43</v>
      </c>
      <c r="K32" s="34">
        <v>5.0000000000000001E-4</v>
      </c>
      <c r="L32" s="17">
        <f t="shared" si="2"/>
        <v>841.90499999999997</v>
      </c>
      <c r="M32" s="17">
        <f t="shared" si="3"/>
        <v>36201.915000000001</v>
      </c>
      <c r="N32" s="13">
        <f t="shared" si="4"/>
        <v>204582.91500000001</v>
      </c>
    </row>
    <row r="33" spans="3:14" x14ac:dyDescent="0.25">
      <c r="C33" s="26">
        <v>43617</v>
      </c>
      <c r="D33" s="17">
        <v>158850</v>
      </c>
      <c r="E33" s="16">
        <v>0.06</v>
      </c>
      <c r="F33" s="23">
        <f t="shared" si="1"/>
        <v>9531</v>
      </c>
      <c r="G33" s="17">
        <f t="shared" si="6"/>
        <v>168381</v>
      </c>
      <c r="H33" s="23">
        <v>0</v>
      </c>
      <c r="I33" s="17">
        <f t="shared" si="0"/>
        <v>168381</v>
      </c>
      <c r="J33" s="12">
        <v>42</v>
      </c>
      <c r="K33" s="34">
        <v>5.0000000000000001E-4</v>
      </c>
      <c r="L33" s="17">
        <f t="shared" si="2"/>
        <v>841.90499999999997</v>
      </c>
      <c r="M33" s="17">
        <f t="shared" si="3"/>
        <v>35360.01</v>
      </c>
      <c r="N33" s="13">
        <f t="shared" si="4"/>
        <v>203741.01</v>
      </c>
    </row>
    <row r="34" spans="3:14" x14ac:dyDescent="0.25">
      <c r="C34" s="26">
        <v>43647</v>
      </c>
      <c r="D34" s="17">
        <v>158850</v>
      </c>
      <c r="E34" s="16">
        <v>0.06</v>
      </c>
      <c r="F34" s="23">
        <f t="shared" si="1"/>
        <v>9531</v>
      </c>
      <c r="G34" s="17">
        <f t="shared" si="6"/>
        <v>168381</v>
      </c>
      <c r="H34" s="23">
        <v>0</v>
      </c>
      <c r="I34" s="17">
        <f t="shared" si="0"/>
        <v>168381</v>
      </c>
      <c r="J34" s="12">
        <v>41</v>
      </c>
      <c r="K34" s="34">
        <v>5.0000000000000001E-4</v>
      </c>
      <c r="L34" s="17">
        <f t="shared" si="2"/>
        <v>841.90499999999997</v>
      </c>
      <c r="M34" s="17">
        <f t="shared" si="3"/>
        <v>34518.104999999996</v>
      </c>
      <c r="N34" s="13">
        <f t="shared" si="4"/>
        <v>202899.10499999998</v>
      </c>
    </row>
    <row r="35" spans="3:14" x14ac:dyDescent="0.25">
      <c r="C35" s="26">
        <v>43678</v>
      </c>
      <c r="D35" s="17">
        <v>158850</v>
      </c>
      <c r="E35" s="16">
        <v>0.06</v>
      </c>
      <c r="F35" s="23">
        <f t="shared" si="1"/>
        <v>9531</v>
      </c>
      <c r="G35" s="17">
        <f t="shared" si="6"/>
        <v>168381</v>
      </c>
      <c r="H35" s="23">
        <v>0</v>
      </c>
      <c r="I35" s="17">
        <f t="shared" si="0"/>
        <v>168381</v>
      </c>
      <c r="J35" s="12">
        <v>40</v>
      </c>
      <c r="K35" s="34">
        <v>5.0000000000000001E-4</v>
      </c>
      <c r="L35" s="17">
        <f t="shared" si="2"/>
        <v>841.90499999999997</v>
      </c>
      <c r="M35" s="17">
        <f t="shared" si="3"/>
        <v>33676.199999999997</v>
      </c>
      <c r="N35" s="13">
        <f t="shared" si="4"/>
        <v>202057.2</v>
      </c>
    </row>
    <row r="36" spans="3:14" x14ac:dyDescent="0.25">
      <c r="C36" s="26">
        <v>43709</v>
      </c>
      <c r="D36" s="17">
        <v>158850</v>
      </c>
      <c r="E36" s="16">
        <v>0.06</v>
      </c>
      <c r="F36" s="23">
        <f t="shared" si="1"/>
        <v>9531</v>
      </c>
      <c r="G36" s="17">
        <f t="shared" si="6"/>
        <v>168381</v>
      </c>
      <c r="H36" s="23">
        <v>0</v>
      </c>
      <c r="I36" s="17">
        <f t="shared" si="0"/>
        <v>168381</v>
      </c>
      <c r="J36" s="12">
        <v>39</v>
      </c>
      <c r="K36" s="34">
        <v>5.0000000000000001E-4</v>
      </c>
      <c r="L36" s="17">
        <f t="shared" si="2"/>
        <v>841.90499999999997</v>
      </c>
      <c r="M36" s="17">
        <f t="shared" si="3"/>
        <v>32834.294999999998</v>
      </c>
      <c r="N36" s="13">
        <f t="shared" si="4"/>
        <v>201215.29499999998</v>
      </c>
    </row>
    <row r="37" spans="3:14" x14ac:dyDescent="0.25">
      <c r="C37" s="26">
        <v>43739</v>
      </c>
      <c r="D37" s="17">
        <v>158850</v>
      </c>
      <c r="E37" s="16">
        <v>0.06</v>
      </c>
      <c r="F37" s="23">
        <f t="shared" si="1"/>
        <v>9531</v>
      </c>
      <c r="G37" s="17">
        <f t="shared" si="6"/>
        <v>168381</v>
      </c>
      <c r="H37" s="23">
        <v>0</v>
      </c>
      <c r="I37" s="17">
        <f t="shared" si="0"/>
        <v>168381</v>
      </c>
      <c r="J37" s="12">
        <v>38</v>
      </c>
      <c r="K37" s="34">
        <v>5.0000000000000001E-4</v>
      </c>
      <c r="L37" s="17">
        <f t="shared" si="2"/>
        <v>841.90499999999997</v>
      </c>
      <c r="M37" s="17">
        <f t="shared" si="3"/>
        <v>31992.39</v>
      </c>
      <c r="N37" s="13">
        <f t="shared" si="4"/>
        <v>200373.39</v>
      </c>
    </row>
    <row r="38" spans="3:14" x14ac:dyDescent="0.25">
      <c r="C38" s="26">
        <v>43770</v>
      </c>
      <c r="D38" s="17">
        <v>158850</v>
      </c>
      <c r="E38" s="16">
        <v>0.06</v>
      </c>
      <c r="F38" s="23">
        <f t="shared" si="1"/>
        <v>9531</v>
      </c>
      <c r="G38" s="17">
        <f t="shared" si="6"/>
        <v>168381</v>
      </c>
      <c r="H38" s="23">
        <v>0</v>
      </c>
      <c r="I38" s="17">
        <f t="shared" si="0"/>
        <v>168381</v>
      </c>
      <c r="J38" s="12">
        <v>37</v>
      </c>
      <c r="K38" s="34">
        <v>5.0000000000000001E-4</v>
      </c>
      <c r="L38" s="17">
        <f t="shared" si="2"/>
        <v>841.90499999999997</v>
      </c>
      <c r="M38" s="17">
        <f t="shared" si="3"/>
        <v>31150.485000000001</v>
      </c>
      <c r="N38" s="13">
        <f t="shared" si="4"/>
        <v>199531.48499999999</v>
      </c>
    </row>
    <row r="39" spans="3:14" x14ac:dyDescent="0.25">
      <c r="C39" s="26">
        <v>43800</v>
      </c>
      <c r="D39" s="17">
        <v>158850</v>
      </c>
      <c r="E39" s="16">
        <v>0.06</v>
      </c>
      <c r="F39" s="23">
        <f t="shared" si="1"/>
        <v>9531</v>
      </c>
      <c r="G39" s="17">
        <f t="shared" si="6"/>
        <v>168381</v>
      </c>
      <c r="H39" s="23">
        <v>0</v>
      </c>
      <c r="I39" s="17">
        <f t="shared" si="0"/>
        <v>168381</v>
      </c>
      <c r="J39" s="12">
        <v>36</v>
      </c>
      <c r="K39" s="34">
        <v>5.0000000000000001E-4</v>
      </c>
      <c r="L39" s="17">
        <f t="shared" si="2"/>
        <v>841.90499999999997</v>
      </c>
      <c r="M39" s="17">
        <f t="shared" si="3"/>
        <v>30308.579999999998</v>
      </c>
      <c r="N39" s="13">
        <f t="shared" si="4"/>
        <v>198689.58</v>
      </c>
    </row>
    <row r="40" spans="3:14" x14ac:dyDescent="0.25">
      <c r="C40" s="26">
        <v>43831</v>
      </c>
      <c r="D40" s="17">
        <v>168381</v>
      </c>
      <c r="E40" s="16">
        <v>0.06</v>
      </c>
      <c r="F40" s="23">
        <f t="shared" si="1"/>
        <v>10102.859999999999</v>
      </c>
      <c r="G40" s="17">
        <f>(D40+F40)</f>
        <v>178483.86</v>
      </c>
      <c r="H40" s="23">
        <v>0</v>
      </c>
      <c r="I40" s="17">
        <f>D40+F40</f>
        <v>178483.86</v>
      </c>
      <c r="J40" s="12">
        <v>35</v>
      </c>
      <c r="K40" s="34">
        <v>5.0000000000000001E-4</v>
      </c>
      <c r="L40" s="17">
        <f t="shared" si="2"/>
        <v>892.41929999999991</v>
      </c>
      <c r="M40" s="17">
        <f t="shared" si="3"/>
        <v>31234.675499999998</v>
      </c>
      <c r="N40" s="13">
        <f t="shared" si="4"/>
        <v>209718.5355</v>
      </c>
    </row>
    <row r="41" spans="3:14" x14ac:dyDescent="0.25">
      <c r="C41" s="26">
        <v>43862</v>
      </c>
      <c r="D41" s="17">
        <v>168381</v>
      </c>
      <c r="E41" s="16">
        <v>0.06</v>
      </c>
      <c r="F41" s="23">
        <f t="shared" si="1"/>
        <v>10102.859999999999</v>
      </c>
      <c r="G41" s="17">
        <f t="shared" ref="G41:G51" si="7">(D41+F41)</f>
        <v>178483.86</v>
      </c>
      <c r="H41" s="23">
        <v>0</v>
      </c>
      <c r="I41" s="17">
        <f t="shared" ref="I41:I50" si="8">D41+F41</f>
        <v>178483.86</v>
      </c>
      <c r="J41" s="12">
        <v>34</v>
      </c>
      <c r="K41" s="34">
        <v>5.0000000000000001E-4</v>
      </c>
      <c r="L41" s="17">
        <f t="shared" si="2"/>
        <v>892.41929999999991</v>
      </c>
      <c r="M41" s="17">
        <f t="shared" si="3"/>
        <v>30342.256199999996</v>
      </c>
      <c r="N41" s="13">
        <f t="shared" si="4"/>
        <v>208826.11619999999</v>
      </c>
    </row>
    <row r="42" spans="3:14" x14ac:dyDescent="0.25">
      <c r="C42" s="26">
        <v>43891</v>
      </c>
      <c r="D42" s="17">
        <v>168381</v>
      </c>
      <c r="E42" s="16">
        <v>0.06</v>
      </c>
      <c r="F42" s="23">
        <f t="shared" si="1"/>
        <v>10102.859999999999</v>
      </c>
      <c r="G42" s="17">
        <f t="shared" si="7"/>
        <v>178483.86</v>
      </c>
      <c r="H42" s="23">
        <v>0</v>
      </c>
      <c r="I42" s="17">
        <f t="shared" si="8"/>
        <v>178483.86</v>
      </c>
      <c r="J42" s="12">
        <v>33</v>
      </c>
      <c r="K42" s="34">
        <v>5.0000000000000001E-4</v>
      </c>
      <c r="L42" s="17">
        <f t="shared" si="2"/>
        <v>892.41929999999991</v>
      </c>
      <c r="M42" s="17">
        <f t="shared" si="3"/>
        <v>29449.836899999998</v>
      </c>
      <c r="N42" s="13">
        <f t="shared" si="4"/>
        <v>207933.69689999998</v>
      </c>
    </row>
    <row r="43" spans="3:14" x14ac:dyDescent="0.25">
      <c r="C43" s="26">
        <v>43922</v>
      </c>
      <c r="D43" s="17">
        <v>168381</v>
      </c>
      <c r="E43" s="16">
        <v>0.06</v>
      </c>
      <c r="F43" s="23">
        <f t="shared" si="1"/>
        <v>10102.859999999999</v>
      </c>
      <c r="G43" s="17">
        <f t="shared" si="7"/>
        <v>178483.86</v>
      </c>
      <c r="H43" s="23">
        <v>0</v>
      </c>
      <c r="I43" s="17">
        <f t="shared" si="8"/>
        <v>178483.86</v>
      </c>
      <c r="J43" s="12">
        <v>32</v>
      </c>
      <c r="K43" s="34">
        <v>5.0000000000000001E-4</v>
      </c>
      <c r="L43" s="17">
        <f t="shared" si="2"/>
        <v>892.41929999999991</v>
      </c>
      <c r="M43" s="17">
        <f t="shared" si="3"/>
        <v>28557.417599999997</v>
      </c>
      <c r="N43" s="13">
        <f t="shared" si="4"/>
        <v>207041.27759999997</v>
      </c>
    </row>
    <row r="44" spans="3:14" x14ac:dyDescent="0.25">
      <c r="C44" s="26">
        <v>43952</v>
      </c>
      <c r="D44" s="17">
        <v>168381</v>
      </c>
      <c r="E44" s="16">
        <v>0.06</v>
      </c>
      <c r="F44" s="23">
        <f t="shared" si="1"/>
        <v>10102.859999999999</v>
      </c>
      <c r="G44" s="17">
        <f t="shared" si="7"/>
        <v>178483.86</v>
      </c>
      <c r="H44" s="23">
        <v>0</v>
      </c>
      <c r="I44" s="17">
        <f t="shared" si="8"/>
        <v>178483.86</v>
      </c>
      <c r="J44" s="12">
        <v>31</v>
      </c>
      <c r="K44" s="34">
        <v>5.0000000000000001E-4</v>
      </c>
      <c r="L44" s="17">
        <f t="shared" si="2"/>
        <v>892.41929999999991</v>
      </c>
      <c r="M44" s="17">
        <f t="shared" si="3"/>
        <v>27664.998299999996</v>
      </c>
      <c r="N44" s="13">
        <f t="shared" si="4"/>
        <v>206148.85829999999</v>
      </c>
    </row>
    <row r="45" spans="3:14" x14ac:dyDescent="0.25">
      <c r="C45" s="26">
        <v>43983</v>
      </c>
      <c r="D45" s="17">
        <v>168381</v>
      </c>
      <c r="E45" s="16">
        <v>0.06</v>
      </c>
      <c r="F45" s="23">
        <f t="shared" si="1"/>
        <v>10102.859999999999</v>
      </c>
      <c r="G45" s="17">
        <f t="shared" si="7"/>
        <v>178483.86</v>
      </c>
      <c r="H45" s="23">
        <v>0</v>
      </c>
      <c r="I45" s="17">
        <f t="shared" si="8"/>
        <v>178483.86</v>
      </c>
      <c r="J45" s="12">
        <v>30</v>
      </c>
      <c r="K45" s="34">
        <v>5.0000000000000001E-4</v>
      </c>
      <c r="L45" s="17">
        <f t="shared" si="2"/>
        <v>892.41929999999991</v>
      </c>
      <c r="M45" s="17">
        <f t="shared" si="3"/>
        <v>26772.578999999998</v>
      </c>
      <c r="N45" s="13">
        <f t="shared" si="4"/>
        <v>205256.43899999998</v>
      </c>
    </row>
    <row r="46" spans="3:14" x14ac:dyDescent="0.25">
      <c r="C46" s="26">
        <v>44013</v>
      </c>
      <c r="D46" s="17">
        <v>168381</v>
      </c>
      <c r="E46" s="16">
        <v>0.06</v>
      </c>
      <c r="F46" s="23">
        <f t="shared" si="1"/>
        <v>10102.859999999999</v>
      </c>
      <c r="G46" s="17">
        <f t="shared" si="7"/>
        <v>178483.86</v>
      </c>
      <c r="H46" s="23">
        <v>0</v>
      </c>
      <c r="I46" s="17">
        <f t="shared" si="8"/>
        <v>178483.86</v>
      </c>
      <c r="J46" s="12">
        <v>29</v>
      </c>
      <c r="K46" s="34">
        <v>5.0000000000000001E-4</v>
      </c>
      <c r="L46" s="17">
        <f t="shared" si="2"/>
        <v>892.41929999999991</v>
      </c>
      <c r="M46" s="17">
        <f t="shared" si="3"/>
        <v>25880.159699999997</v>
      </c>
      <c r="N46" s="13">
        <f t="shared" si="4"/>
        <v>204364.01969999998</v>
      </c>
    </row>
    <row r="47" spans="3:14" x14ac:dyDescent="0.25">
      <c r="C47" s="26">
        <v>44044</v>
      </c>
      <c r="D47" s="17">
        <v>168381</v>
      </c>
      <c r="E47" s="16">
        <v>0.06</v>
      </c>
      <c r="F47" s="23">
        <f t="shared" si="1"/>
        <v>10102.859999999999</v>
      </c>
      <c r="G47" s="17">
        <f t="shared" si="7"/>
        <v>178483.86</v>
      </c>
      <c r="H47" s="23">
        <v>0</v>
      </c>
      <c r="I47" s="17">
        <f t="shared" si="8"/>
        <v>178483.86</v>
      </c>
      <c r="J47" s="12">
        <v>28</v>
      </c>
      <c r="K47" s="34">
        <v>5.0000000000000001E-4</v>
      </c>
      <c r="L47" s="17">
        <f t="shared" si="2"/>
        <v>892.41929999999991</v>
      </c>
      <c r="M47" s="17">
        <f t="shared" si="3"/>
        <v>24987.740399999999</v>
      </c>
      <c r="N47" s="13">
        <f t="shared" si="4"/>
        <v>203471.6004</v>
      </c>
    </row>
    <row r="48" spans="3:14" x14ac:dyDescent="0.25">
      <c r="C48" s="26">
        <v>44075</v>
      </c>
      <c r="D48" s="17">
        <v>168381</v>
      </c>
      <c r="E48" s="16">
        <v>0.06</v>
      </c>
      <c r="F48" s="23">
        <f t="shared" si="1"/>
        <v>10102.859999999999</v>
      </c>
      <c r="G48" s="17">
        <f t="shared" si="7"/>
        <v>178483.86</v>
      </c>
      <c r="H48" s="23">
        <v>0</v>
      </c>
      <c r="I48" s="17">
        <f t="shared" si="8"/>
        <v>178483.86</v>
      </c>
      <c r="J48" s="12">
        <v>27</v>
      </c>
      <c r="K48" s="34">
        <v>5.0000000000000001E-4</v>
      </c>
      <c r="L48" s="17">
        <f t="shared" si="2"/>
        <v>892.41929999999991</v>
      </c>
      <c r="M48" s="17">
        <f t="shared" si="3"/>
        <v>24095.321099999997</v>
      </c>
      <c r="N48" s="13">
        <f t="shared" si="4"/>
        <v>202579.18109999999</v>
      </c>
    </row>
    <row r="49" spans="3:14" x14ac:dyDescent="0.25">
      <c r="C49" s="26">
        <v>44105</v>
      </c>
      <c r="D49" s="17">
        <v>168381</v>
      </c>
      <c r="E49" s="16">
        <v>0.06</v>
      </c>
      <c r="F49" s="23">
        <f t="shared" si="1"/>
        <v>10102.859999999999</v>
      </c>
      <c r="G49" s="17">
        <f t="shared" si="7"/>
        <v>178483.86</v>
      </c>
      <c r="H49" s="23">
        <v>0</v>
      </c>
      <c r="I49" s="17">
        <f t="shared" si="8"/>
        <v>178483.86</v>
      </c>
      <c r="J49" s="12">
        <v>26</v>
      </c>
      <c r="K49" s="34">
        <v>5.0000000000000001E-4</v>
      </c>
      <c r="L49" s="17">
        <f t="shared" si="2"/>
        <v>892.41929999999991</v>
      </c>
      <c r="M49" s="17">
        <f t="shared" si="3"/>
        <v>23202.901799999996</v>
      </c>
      <c r="N49" s="13">
        <f t="shared" si="4"/>
        <v>201686.76179999998</v>
      </c>
    </row>
    <row r="50" spans="3:14" x14ac:dyDescent="0.25">
      <c r="C50" s="26">
        <v>44136</v>
      </c>
      <c r="D50" s="17">
        <v>168381</v>
      </c>
      <c r="E50" s="16">
        <v>0.06</v>
      </c>
      <c r="F50" s="23">
        <f t="shared" si="1"/>
        <v>10102.859999999999</v>
      </c>
      <c r="G50" s="17">
        <f t="shared" si="7"/>
        <v>178483.86</v>
      </c>
      <c r="H50" s="23">
        <v>0</v>
      </c>
      <c r="I50" s="17">
        <f t="shared" si="8"/>
        <v>178483.86</v>
      </c>
      <c r="J50" s="12">
        <v>25</v>
      </c>
      <c r="K50" s="34">
        <v>5.0000000000000001E-4</v>
      </c>
      <c r="L50" s="17">
        <f t="shared" si="2"/>
        <v>892.41929999999991</v>
      </c>
      <c r="M50" s="17">
        <f t="shared" si="3"/>
        <v>22310.482499999998</v>
      </c>
      <c r="N50" s="13">
        <f t="shared" si="4"/>
        <v>200794.34249999997</v>
      </c>
    </row>
    <row r="51" spans="3:14" x14ac:dyDescent="0.25">
      <c r="C51" s="26">
        <v>44166</v>
      </c>
      <c r="D51" s="17">
        <v>168381</v>
      </c>
      <c r="E51" s="16">
        <v>0.06</v>
      </c>
      <c r="F51" s="23">
        <f t="shared" si="1"/>
        <v>10102.859999999999</v>
      </c>
      <c r="G51" s="17">
        <f t="shared" si="7"/>
        <v>178483.86</v>
      </c>
      <c r="H51" s="23">
        <v>0</v>
      </c>
      <c r="I51" s="17">
        <f>D51+F51</f>
        <v>178483.86</v>
      </c>
      <c r="J51" s="12">
        <v>24</v>
      </c>
      <c r="K51" s="34">
        <v>5.0000000000000001E-4</v>
      </c>
      <c r="L51" s="17">
        <f t="shared" si="2"/>
        <v>892.41929999999991</v>
      </c>
      <c r="M51" s="17">
        <f t="shared" si="3"/>
        <v>21418.063199999997</v>
      </c>
      <c r="N51" s="13">
        <f t="shared" si="4"/>
        <v>199901.92319999999</v>
      </c>
    </row>
    <row r="52" spans="3:14" x14ac:dyDescent="0.25">
      <c r="C52" s="26">
        <v>44197</v>
      </c>
      <c r="D52" s="17">
        <v>178483</v>
      </c>
      <c r="E52" s="16">
        <v>3.5000000000000003E-2</v>
      </c>
      <c r="F52" s="23">
        <f t="shared" si="1"/>
        <v>6246.9050000000007</v>
      </c>
      <c r="G52" s="17">
        <f>(D52+F52)</f>
        <v>184729.905</v>
      </c>
      <c r="H52" s="23">
        <v>0</v>
      </c>
      <c r="I52" s="17">
        <f>D52+F52</f>
        <v>184729.905</v>
      </c>
      <c r="J52" s="12">
        <v>23</v>
      </c>
      <c r="K52" s="34">
        <v>5.0000000000000001E-4</v>
      </c>
      <c r="L52" s="17">
        <f t="shared" si="2"/>
        <v>923.64952500000004</v>
      </c>
      <c r="M52" s="17">
        <f t="shared" si="3"/>
        <v>21243.939075000002</v>
      </c>
      <c r="N52" s="13">
        <f t="shared" si="4"/>
        <v>205973.844075</v>
      </c>
    </row>
    <row r="53" spans="3:14" x14ac:dyDescent="0.25">
      <c r="C53" s="26">
        <v>44228</v>
      </c>
      <c r="D53" s="17">
        <v>178483</v>
      </c>
      <c r="E53" s="16">
        <v>3.5000000000000003E-2</v>
      </c>
      <c r="F53" s="23">
        <f t="shared" si="1"/>
        <v>6246.9050000000007</v>
      </c>
      <c r="G53" s="17">
        <f t="shared" ref="G53:G74" si="9">(D53+F53)</f>
        <v>184729.905</v>
      </c>
      <c r="H53" s="23">
        <v>0</v>
      </c>
      <c r="I53" s="17">
        <f t="shared" ref="I53:I74" si="10">D53+F53</f>
        <v>184729.905</v>
      </c>
      <c r="J53" s="12">
        <v>22</v>
      </c>
      <c r="K53" s="34">
        <v>5.0000000000000001E-4</v>
      </c>
      <c r="L53" s="17">
        <f t="shared" si="2"/>
        <v>923.64952500000004</v>
      </c>
      <c r="M53" s="17">
        <f t="shared" si="3"/>
        <v>20320.289550000001</v>
      </c>
      <c r="N53" s="13">
        <f t="shared" si="4"/>
        <v>205050.19455000001</v>
      </c>
    </row>
    <row r="54" spans="3:14" x14ac:dyDescent="0.25">
      <c r="C54" s="26">
        <v>44256</v>
      </c>
      <c r="D54" s="17">
        <v>178483</v>
      </c>
      <c r="E54" s="16">
        <v>3.5000000000000003E-2</v>
      </c>
      <c r="F54" s="23">
        <f t="shared" si="1"/>
        <v>6246.9050000000007</v>
      </c>
      <c r="G54" s="17">
        <f t="shared" si="9"/>
        <v>184729.905</v>
      </c>
      <c r="H54" s="23">
        <v>0</v>
      </c>
      <c r="I54" s="17">
        <f t="shared" si="10"/>
        <v>184729.905</v>
      </c>
      <c r="J54" s="12">
        <v>21</v>
      </c>
      <c r="K54" s="34">
        <v>5.0000000000000001E-4</v>
      </c>
      <c r="L54" s="17">
        <f t="shared" si="2"/>
        <v>923.64952500000004</v>
      </c>
      <c r="M54" s="17">
        <f t="shared" si="3"/>
        <v>19396.640025000001</v>
      </c>
      <c r="N54" s="13">
        <f t="shared" si="4"/>
        <v>204126.545025</v>
      </c>
    </row>
    <row r="55" spans="3:14" x14ac:dyDescent="0.25">
      <c r="C55" s="26">
        <v>44287</v>
      </c>
      <c r="D55" s="17">
        <v>178483</v>
      </c>
      <c r="E55" s="16">
        <v>3.5000000000000003E-2</v>
      </c>
      <c r="F55" s="23">
        <f t="shared" si="1"/>
        <v>6246.9050000000007</v>
      </c>
      <c r="G55" s="17">
        <f t="shared" si="9"/>
        <v>184729.905</v>
      </c>
      <c r="H55" s="23">
        <v>0</v>
      </c>
      <c r="I55" s="17">
        <f t="shared" si="10"/>
        <v>184729.905</v>
      </c>
      <c r="J55" s="12">
        <v>20</v>
      </c>
      <c r="K55" s="34">
        <v>5.0000000000000001E-4</v>
      </c>
      <c r="L55" s="17">
        <f t="shared" si="2"/>
        <v>923.64952500000004</v>
      </c>
      <c r="M55" s="17">
        <f t="shared" si="3"/>
        <v>18472.9905</v>
      </c>
      <c r="N55" s="13">
        <f t="shared" si="4"/>
        <v>203202.89549999998</v>
      </c>
    </row>
    <row r="56" spans="3:14" x14ac:dyDescent="0.25">
      <c r="C56" s="26">
        <v>44317</v>
      </c>
      <c r="D56" s="17">
        <v>178483</v>
      </c>
      <c r="E56" s="16">
        <v>3.5000000000000003E-2</v>
      </c>
      <c r="F56" s="23">
        <f t="shared" si="1"/>
        <v>6246.9050000000007</v>
      </c>
      <c r="G56" s="17">
        <f t="shared" si="9"/>
        <v>184729.905</v>
      </c>
      <c r="H56" s="23">
        <v>0</v>
      </c>
      <c r="I56" s="17">
        <f t="shared" si="10"/>
        <v>184729.905</v>
      </c>
      <c r="J56" s="12">
        <v>19</v>
      </c>
      <c r="K56" s="34">
        <v>5.0000000000000001E-4</v>
      </c>
      <c r="L56" s="17">
        <f t="shared" si="2"/>
        <v>923.64952500000004</v>
      </c>
      <c r="M56" s="17">
        <f t="shared" si="3"/>
        <v>17549.340974999999</v>
      </c>
      <c r="N56" s="13">
        <f t="shared" si="4"/>
        <v>202279.245975</v>
      </c>
    </row>
    <row r="57" spans="3:14" x14ac:dyDescent="0.25">
      <c r="C57" s="26">
        <v>44348</v>
      </c>
      <c r="D57" s="17">
        <v>178483</v>
      </c>
      <c r="E57" s="16">
        <v>3.5000000000000003E-2</v>
      </c>
      <c r="F57" s="23">
        <f t="shared" si="1"/>
        <v>6246.9050000000007</v>
      </c>
      <c r="G57" s="17">
        <f t="shared" si="9"/>
        <v>184729.905</v>
      </c>
      <c r="H57" s="23">
        <v>0</v>
      </c>
      <c r="I57" s="17">
        <f t="shared" si="10"/>
        <v>184729.905</v>
      </c>
      <c r="J57" s="12">
        <v>18</v>
      </c>
      <c r="K57" s="34">
        <v>5.0000000000000001E-4</v>
      </c>
      <c r="L57" s="17">
        <f t="shared" si="2"/>
        <v>923.64952500000004</v>
      </c>
      <c r="M57" s="17">
        <f t="shared" si="3"/>
        <v>16625.691450000002</v>
      </c>
      <c r="N57" s="13">
        <f t="shared" si="4"/>
        <v>201355.59645000001</v>
      </c>
    </row>
    <row r="58" spans="3:14" x14ac:dyDescent="0.25">
      <c r="C58" s="26">
        <v>44378</v>
      </c>
      <c r="D58" s="17">
        <v>178483</v>
      </c>
      <c r="E58" s="16">
        <v>3.5000000000000003E-2</v>
      </c>
      <c r="F58" s="23">
        <f t="shared" si="1"/>
        <v>6246.9050000000007</v>
      </c>
      <c r="G58" s="17">
        <f t="shared" si="9"/>
        <v>184729.905</v>
      </c>
      <c r="H58" s="23">
        <v>0</v>
      </c>
      <c r="I58" s="17">
        <f t="shared" si="10"/>
        <v>184729.905</v>
      </c>
      <c r="J58" s="12">
        <v>17</v>
      </c>
      <c r="K58" s="34">
        <v>5.0000000000000001E-4</v>
      </c>
      <c r="L58" s="17">
        <f t="shared" si="2"/>
        <v>923.64952500000004</v>
      </c>
      <c r="M58" s="17">
        <f t="shared" si="3"/>
        <v>15702.041925000001</v>
      </c>
      <c r="N58" s="13">
        <f t="shared" si="4"/>
        <v>200431.946925</v>
      </c>
    </row>
    <row r="59" spans="3:14" x14ac:dyDescent="0.25">
      <c r="C59" s="26">
        <v>44409</v>
      </c>
      <c r="D59" s="17">
        <v>178483</v>
      </c>
      <c r="E59" s="16">
        <v>3.5000000000000003E-2</v>
      </c>
      <c r="F59" s="23">
        <f t="shared" si="1"/>
        <v>6246.9050000000007</v>
      </c>
      <c r="G59" s="17">
        <f t="shared" si="9"/>
        <v>184729.905</v>
      </c>
      <c r="H59" s="23">
        <v>0</v>
      </c>
      <c r="I59" s="17">
        <f t="shared" si="10"/>
        <v>184729.905</v>
      </c>
      <c r="J59" s="12">
        <v>16</v>
      </c>
      <c r="K59" s="34">
        <v>5.0000000000000001E-4</v>
      </c>
      <c r="L59" s="17">
        <f t="shared" si="2"/>
        <v>923.64952500000004</v>
      </c>
      <c r="M59" s="17">
        <f t="shared" si="3"/>
        <v>14778.392400000001</v>
      </c>
      <c r="N59" s="13">
        <f t="shared" si="4"/>
        <v>199508.29740000001</v>
      </c>
    </row>
    <row r="60" spans="3:14" x14ac:dyDescent="0.25">
      <c r="C60" s="26">
        <v>44440</v>
      </c>
      <c r="D60" s="17">
        <v>178483</v>
      </c>
      <c r="E60" s="16">
        <v>3.5000000000000003E-2</v>
      </c>
      <c r="F60" s="23">
        <f t="shared" si="1"/>
        <v>6246.9050000000007</v>
      </c>
      <c r="G60" s="17">
        <f t="shared" si="9"/>
        <v>184729.905</v>
      </c>
      <c r="H60" s="23">
        <v>0</v>
      </c>
      <c r="I60" s="17">
        <f t="shared" si="10"/>
        <v>184729.905</v>
      </c>
      <c r="J60" s="12">
        <v>15</v>
      </c>
      <c r="K60" s="34">
        <v>5.0000000000000001E-4</v>
      </c>
      <c r="L60" s="17">
        <f t="shared" si="2"/>
        <v>923.64952500000004</v>
      </c>
      <c r="M60" s="17">
        <f t="shared" si="3"/>
        <v>13854.742875</v>
      </c>
      <c r="N60" s="13">
        <f t="shared" si="4"/>
        <v>198584.647875</v>
      </c>
    </row>
    <row r="61" spans="3:14" x14ac:dyDescent="0.25">
      <c r="C61" s="26">
        <v>44470</v>
      </c>
      <c r="D61" s="17">
        <v>178483</v>
      </c>
      <c r="E61" s="16">
        <v>3.5000000000000003E-2</v>
      </c>
      <c r="F61" s="23">
        <f t="shared" si="1"/>
        <v>6246.9050000000007</v>
      </c>
      <c r="G61" s="17">
        <f t="shared" si="9"/>
        <v>184729.905</v>
      </c>
      <c r="H61" s="23">
        <v>0</v>
      </c>
      <c r="I61" s="17">
        <f t="shared" si="10"/>
        <v>184729.905</v>
      </c>
      <c r="J61" s="12">
        <v>14</v>
      </c>
      <c r="K61" s="34">
        <v>5.0000000000000001E-4</v>
      </c>
      <c r="L61" s="17">
        <f t="shared" si="2"/>
        <v>923.64952500000004</v>
      </c>
      <c r="M61" s="17">
        <f t="shared" si="3"/>
        <v>12931.093350000001</v>
      </c>
      <c r="N61" s="13">
        <f t="shared" si="4"/>
        <v>197660.99835000001</v>
      </c>
    </row>
    <row r="62" spans="3:14" x14ac:dyDescent="0.25">
      <c r="C62" s="26">
        <v>44501</v>
      </c>
      <c r="D62" s="17">
        <v>178483</v>
      </c>
      <c r="E62" s="16">
        <v>3.5000000000000003E-2</v>
      </c>
      <c r="F62" s="23">
        <f t="shared" si="1"/>
        <v>6246.9050000000007</v>
      </c>
      <c r="G62" s="17">
        <f t="shared" si="9"/>
        <v>184729.905</v>
      </c>
      <c r="H62" s="23">
        <v>0</v>
      </c>
      <c r="I62" s="17">
        <f t="shared" si="10"/>
        <v>184729.905</v>
      </c>
      <c r="J62" s="12">
        <v>13</v>
      </c>
      <c r="K62" s="34">
        <v>5.0000000000000001E-4</v>
      </c>
      <c r="L62" s="17">
        <f t="shared" si="2"/>
        <v>923.64952500000004</v>
      </c>
      <c r="M62" s="17">
        <f t="shared" si="3"/>
        <v>12007.443825</v>
      </c>
      <c r="N62" s="13">
        <f t="shared" si="4"/>
        <v>196737.34882499999</v>
      </c>
    </row>
    <row r="63" spans="3:14" x14ac:dyDescent="0.25">
      <c r="C63" s="26">
        <v>44531</v>
      </c>
      <c r="D63" s="17">
        <v>178483</v>
      </c>
      <c r="E63" s="16">
        <v>3.5000000000000003E-2</v>
      </c>
      <c r="F63" s="23">
        <f t="shared" si="1"/>
        <v>6246.9050000000007</v>
      </c>
      <c r="G63" s="17">
        <f t="shared" si="9"/>
        <v>184729.905</v>
      </c>
      <c r="H63" s="23">
        <v>0</v>
      </c>
      <c r="I63" s="17">
        <f t="shared" si="10"/>
        <v>184729.905</v>
      </c>
      <c r="J63" s="12">
        <v>12</v>
      </c>
      <c r="K63" s="34">
        <v>5.0000000000000001E-4</v>
      </c>
      <c r="L63" s="17">
        <f t="shared" si="2"/>
        <v>923.64952500000004</v>
      </c>
      <c r="M63" s="17">
        <f t="shared" si="3"/>
        <v>11083.794300000001</v>
      </c>
      <c r="N63" s="13">
        <f t="shared" si="4"/>
        <v>195813.69930000001</v>
      </c>
    </row>
    <row r="64" spans="3:14" x14ac:dyDescent="0.25">
      <c r="C64" s="26">
        <v>44562</v>
      </c>
      <c r="D64" s="17">
        <v>184729</v>
      </c>
      <c r="E64" s="16">
        <v>0.1007</v>
      </c>
      <c r="F64" s="23">
        <f t="shared" si="1"/>
        <v>18602.210299999999</v>
      </c>
      <c r="G64" s="17">
        <f t="shared" si="9"/>
        <v>203331.21030000001</v>
      </c>
      <c r="H64" s="23">
        <v>0</v>
      </c>
      <c r="I64" s="17">
        <f t="shared" si="10"/>
        <v>203331.21030000001</v>
      </c>
      <c r="J64" s="12">
        <v>11</v>
      </c>
      <c r="K64" s="34">
        <v>5.0000000000000001E-4</v>
      </c>
      <c r="L64" s="17">
        <f t="shared" si="2"/>
        <v>1016.6560515000001</v>
      </c>
      <c r="M64" s="17">
        <f t="shared" si="3"/>
        <v>11183.216566500001</v>
      </c>
      <c r="N64" s="13">
        <f t="shared" si="4"/>
        <v>214514.4268665</v>
      </c>
    </row>
    <row r="65" spans="3:14" x14ac:dyDescent="0.25">
      <c r="C65" s="26">
        <v>44593</v>
      </c>
      <c r="D65" s="17">
        <v>184729</v>
      </c>
      <c r="E65" s="16">
        <v>0.1007</v>
      </c>
      <c r="F65" s="23">
        <f t="shared" si="1"/>
        <v>18602.210299999999</v>
      </c>
      <c r="G65" s="17">
        <f t="shared" si="9"/>
        <v>203331.21030000001</v>
      </c>
      <c r="H65" s="23">
        <v>0</v>
      </c>
      <c r="I65" s="17">
        <f t="shared" si="10"/>
        <v>203331.21030000001</v>
      </c>
      <c r="J65" s="12">
        <v>10</v>
      </c>
      <c r="K65" s="34">
        <v>5.0000000000000001E-4</v>
      </c>
      <c r="L65" s="17">
        <f t="shared" si="2"/>
        <v>1016.6560515000001</v>
      </c>
      <c r="M65" s="17">
        <f t="shared" si="3"/>
        <v>10166.560515000001</v>
      </c>
      <c r="N65" s="13">
        <f t="shared" si="4"/>
        <v>213497.770815</v>
      </c>
    </row>
    <row r="66" spans="3:14" x14ac:dyDescent="0.25">
      <c r="C66" s="26">
        <v>44621</v>
      </c>
      <c r="D66" s="17">
        <v>184729</v>
      </c>
      <c r="E66" s="16">
        <v>0.1007</v>
      </c>
      <c r="F66" s="23">
        <f t="shared" si="1"/>
        <v>18602.210299999999</v>
      </c>
      <c r="G66" s="17">
        <f t="shared" si="9"/>
        <v>203331.21030000001</v>
      </c>
      <c r="H66" s="23">
        <v>0</v>
      </c>
      <c r="I66" s="17">
        <f t="shared" si="10"/>
        <v>203331.21030000001</v>
      </c>
      <c r="J66" s="12">
        <v>9</v>
      </c>
      <c r="K66" s="34">
        <v>5.0000000000000001E-4</v>
      </c>
      <c r="L66" s="17">
        <f t="shared" si="2"/>
        <v>1016.6560515000001</v>
      </c>
      <c r="M66" s="17">
        <f t="shared" si="3"/>
        <v>9149.9044635000009</v>
      </c>
      <c r="N66" s="13">
        <f t="shared" si="4"/>
        <v>212481.11476349999</v>
      </c>
    </row>
    <row r="67" spans="3:14" x14ac:dyDescent="0.25">
      <c r="C67" s="26">
        <v>44652</v>
      </c>
      <c r="D67" s="17">
        <v>184729</v>
      </c>
      <c r="E67" s="16">
        <v>0.1007</v>
      </c>
      <c r="F67" s="23">
        <f t="shared" si="1"/>
        <v>18602.210299999999</v>
      </c>
      <c r="G67" s="17">
        <f t="shared" si="9"/>
        <v>203331.21030000001</v>
      </c>
      <c r="H67" s="23">
        <v>0</v>
      </c>
      <c r="I67" s="17">
        <f t="shared" si="10"/>
        <v>203331.21030000001</v>
      </c>
      <c r="J67" s="12">
        <v>8</v>
      </c>
      <c r="K67" s="34">
        <v>5.0000000000000001E-4</v>
      </c>
      <c r="L67" s="17">
        <f t="shared" si="2"/>
        <v>1016.6560515000001</v>
      </c>
      <c r="M67" s="17">
        <f t="shared" si="3"/>
        <v>8133.2484120000008</v>
      </c>
      <c r="N67" s="13">
        <f t="shared" si="4"/>
        <v>211464.45871199999</v>
      </c>
    </row>
    <row r="68" spans="3:14" x14ac:dyDescent="0.25">
      <c r="C68" s="26">
        <v>44682</v>
      </c>
      <c r="D68" s="17">
        <v>184729</v>
      </c>
      <c r="E68" s="16">
        <v>0.1007</v>
      </c>
      <c r="F68" s="23">
        <f t="shared" si="1"/>
        <v>18602.210299999999</v>
      </c>
      <c r="G68" s="17">
        <f t="shared" si="9"/>
        <v>203331.21030000001</v>
      </c>
      <c r="H68" s="23">
        <v>0</v>
      </c>
      <c r="I68" s="17">
        <f t="shared" si="10"/>
        <v>203331.21030000001</v>
      </c>
      <c r="J68" s="12">
        <v>7</v>
      </c>
      <c r="K68" s="34">
        <v>5.0000000000000001E-4</v>
      </c>
      <c r="L68" s="17">
        <f t="shared" si="2"/>
        <v>1016.6560515000001</v>
      </c>
      <c r="M68" s="17">
        <f t="shared" si="3"/>
        <v>7116.5923605000007</v>
      </c>
      <c r="N68" s="13">
        <f t="shared" si="4"/>
        <v>210447.80266050002</v>
      </c>
    </row>
    <row r="69" spans="3:14" x14ac:dyDescent="0.25">
      <c r="C69" s="26">
        <v>44713</v>
      </c>
      <c r="D69" s="17">
        <v>184729</v>
      </c>
      <c r="E69" s="16">
        <v>0.1007</v>
      </c>
      <c r="F69" s="23">
        <f t="shared" si="1"/>
        <v>18602.210299999999</v>
      </c>
      <c r="G69" s="17">
        <f t="shared" si="9"/>
        <v>203331.21030000001</v>
      </c>
      <c r="H69" s="23">
        <v>0</v>
      </c>
      <c r="I69" s="17">
        <f t="shared" si="10"/>
        <v>203331.21030000001</v>
      </c>
      <c r="J69" s="12">
        <v>6</v>
      </c>
      <c r="K69" s="34">
        <v>5.0000000000000001E-4</v>
      </c>
      <c r="L69" s="17">
        <f t="shared" si="2"/>
        <v>1016.6560515000001</v>
      </c>
      <c r="M69" s="17">
        <f t="shared" si="3"/>
        <v>6099.9363090000006</v>
      </c>
      <c r="N69" s="13">
        <f t="shared" si="4"/>
        <v>209431.14660900002</v>
      </c>
    </row>
    <row r="70" spans="3:14" x14ac:dyDescent="0.25">
      <c r="C70" s="26">
        <v>44743</v>
      </c>
      <c r="D70" s="17">
        <v>184729</v>
      </c>
      <c r="E70" s="16">
        <v>0.1007</v>
      </c>
      <c r="F70" s="23">
        <f t="shared" si="1"/>
        <v>18602.210299999999</v>
      </c>
      <c r="G70" s="17">
        <f t="shared" si="9"/>
        <v>203331.21030000001</v>
      </c>
      <c r="H70" s="23">
        <v>0</v>
      </c>
      <c r="I70" s="17">
        <f t="shared" si="10"/>
        <v>203331.21030000001</v>
      </c>
      <c r="J70" s="12">
        <v>5</v>
      </c>
      <c r="K70" s="34">
        <v>5.0000000000000001E-4</v>
      </c>
      <c r="L70" s="17">
        <f t="shared" si="2"/>
        <v>1016.6560515000001</v>
      </c>
      <c r="M70" s="17">
        <f t="shared" si="3"/>
        <v>5083.2802575000005</v>
      </c>
      <c r="N70" s="13">
        <f t="shared" si="4"/>
        <v>208414.49055750002</v>
      </c>
    </row>
    <row r="71" spans="3:14" x14ac:dyDescent="0.25">
      <c r="C71" s="26">
        <v>44774</v>
      </c>
      <c r="D71" s="17">
        <v>184729</v>
      </c>
      <c r="E71" s="16">
        <v>0.1007</v>
      </c>
      <c r="F71" s="23">
        <f t="shared" ref="F71:F74" si="11">D71*E71</f>
        <v>18602.210299999999</v>
      </c>
      <c r="G71" s="17">
        <f t="shared" si="9"/>
        <v>203331.21030000001</v>
      </c>
      <c r="H71" s="23">
        <v>0</v>
      </c>
      <c r="I71" s="17">
        <f t="shared" si="10"/>
        <v>203331.21030000001</v>
      </c>
      <c r="J71" s="12">
        <v>4</v>
      </c>
      <c r="K71" s="34">
        <v>5.0000000000000001E-4</v>
      </c>
      <c r="L71" s="17">
        <f t="shared" ref="L71:L74" si="12">I71*0.5%</f>
        <v>1016.6560515000001</v>
      </c>
      <c r="M71" s="17">
        <f t="shared" ref="M71:M74" si="13">J71*L71</f>
        <v>4066.6242060000004</v>
      </c>
      <c r="N71" s="13">
        <f t="shared" ref="N71:N74" si="14">I71+M71</f>
        <v>207397.83450600001</v>
      </c>
    </row>
    <row r="72" spans="3:14" ht="15.75" thickBot="1" x14ac:dyDescent="0.3">
      <c r="C72" s="37">
        <v>44805</v>
      </c>
      <c r="D72" s="17">
        <v>184729</v>
      </c>
      <c r="E72" s="16">
        <v>0.1007</v>
      </c>
      <c r="F72" s="23">
        <f t="shared" si="11"/>
        <v>18602.210299999999</v>
      </c>
      <c r="G72" s="17">
        <f t="shared" si="9"/>
        <v>203331.21030000001</v>
      </c>
      <c r="H72" s="23">
        <v>0</v>
      </c>
      <c r="I72" s="17">
        <f t="shared" si="10"/>
        <v>203331.21030000001</v>
      </c>
      <c r="J72" s="12">
        <v>3</v>
      </c>
      <c r="K72" s="34">
        <v>5.0000000000000001E-4</v>
      </c>
      <c r="L72" s="17">
        <f t="shared" si="12"/>
        <v>1016.6560515000001</v>
      </c>
      <c r="M72" s="17">
        <f t="shared" si="13"/>
        <v>3049.9681545000003</v>
      </c>
      <c r="N72" s="13">
        <f t="shared" si="14"/>
        <v>206381.17845450001</v>
      </c>
    </row>
    <row r="73" spans="3:14" ht="15.75" thickBot="1" x14ac:dyDescent="0.3">
      <c r="C73" s="57">
        <v>44835</v>
      </c>
      <c r="D73" s="48">
        <v>184729</v>
      </c>
      <c r="E73" s="16">
        <v>0.1007</v>
      </c>
      <c r="F73" s="23">
        <f t="shared" si="11"/>
        <v>18602.210299999999</v>
      </c>
      <c r="G73" s="17">
        <f t="shared" si="9"/>
        <v>203331.21030000001</v>
      </c>
      <c r="H73" s="23">
        <v>0</v>
      </c>
      <c r="I73" s="17">
        <f t="shared" si="10"/>
        <v>203331.21030000001</v>
      </c>
      <c r="J73" s="47">
        <v>2</v>
      </c>
      <c r="K73" s="34">
        <v>5.0000000000000001E-4</v>
      </c>
      <c r="L73" s="17">
        <f t="shared" si="12"/>
        <v>1016.6560515000001</v>
      </c>
      <c r="M73" s="63">
        <f t="shared" si="13"/>
        <v>2033.3121030000002</v>
      </c>
      <c r="N73" s="64">
        <f t="shared" si="14"/>
        <v>205364.52240300001</v>
      </c>
    </row>
    <row r="74" spans="3:14" x14ac:dyDescent="0.25">
      <c r="C74" s="58">
        <v>44866</v>
      </c>
      <c r="D74" s="50">
        <v>184729</v>
      </c>
      <c r="E74" s="51">
        <v>0.1007</v>
      </c>
      <c r="F74" s="52">
        <f t="shared" si="11"/>
        <v>18602.210299999999</v>
      </c>
      <c r="G74" s="45">
        <f t="shared" si="9"/>
        <v>203331.21030000001</v>
      </c>
      <c r="H74" s="52">
        <v>0</v>
      </c>
      <c r="I74" s="45">
        <f t="shared" si="10"/>
        <v>203331.21030000001</v>
      </c>
      <c r="J74" s="47">
        <v>1</v>
      </c>
      <c r="K74" s="53">
        <v>5.0000000000000001E-4</v>
      </c>
      <c r="L74" s="45">
        <f t="shared" si="12"/>
        <v>1016.6560515000001</v>
      </c>
      <c r="M74" s="60">
        <f t="shared" si="13"/>
        <v>1016.6560515000001</v>
      </c>
      <c r="N74" s="31">
        <f t="shared" si="14"/>
        <v>204347.86635150001</v>
      </c>
    </row>
    <row r="75" spans="3:14" ht="15.75" thickBot="1" x14ac:dyDescent="0.3">
      <c r="C75" s="59" t="s">
        <v>16</v>
      </c>
      <c r="D75" s="56"/>
      <c r="E75" s="49"/>
      <c r="F75" s="54">
        <f>SUM(F6:F74)</f>
        <v>621393.49330000021</v>
      </c>
      <c r="G75" s="49"/>
      <c r="H75" s="54"/>
      <c r="I75" s="55">
        <f>SUM(I6:I74)</f>
        <v>12021980.493300004</v>
      </c>
      <c r="J75" s="49"/>
      <c r="K75" s="49"/>
      <c r="L75" s="49"/>
      <c r="M75" s="61">
        <f>SUM(M6:M74)</f>
        <v>1989909.3218490006</v>
      </c>
      <c r="N75" s="62">
        <f>SUM(N6:N74)</f>
        <v>14011889.815149002</v>
      </c>
    </row>
    <row r="76" spans="3:14" x14ac:dyDescent="0.25">
      <c r="C76" s="3"/>
      <c r="D76" s="3"/>
      <c r="E76" s="3"/>
      <c r="F76" s="3"/>
      <c r="G76" s="3"/>
      <c r="H76" s="3"/>
      <c r="I76" s="3"/>
    </row>
    <row r="77" spans="3:14" ht="15.75" thickBot="1" x14ac:dyDescent="0.3">
      <c r="E77" s="5"/>
    </row>
    <row r="78" spans="3:14" ht="35.450000000000003" customHeight="1" x14ac:dyDescent="0.35">
      <c r="C78" s="81" t="s">
        <v>17</v>
      </c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3:14" x14ac:dyDescent="0.25">
      <c r="C79" s="69" t="s">
        <v>18</v>
      </c>
      <c r="D79" s="67" t="s">
        <v>5</v>
      </c>
      <c r="E79" s="67" t="s">
        <v>6</v>
      </c>
      <c r="F79" s="67" t="s">
        <v>7</v>
      </c>
      <c r="G79" s="67" t="s">
        <v>8</v>
      </c>
      <c r="H79" s="67" t="s">
        <v>9</v>
      </c>
      <c r="I79" s="67" t="s">
        <v>10</v>
      </c>
      <c r="J79" s="66" t="s">
        <v>11</v>
      </c>
      <c r="K79" s="67" t="s">
        <v>12</v>
      </c>
      <c r="L79" s="67" t="s">
        <v>13</v>
      </c>
      <c r="M79" s="67" t="s">
        <v>14</v>
      </c>
      <c r="N79" s="68" t="s">
        <v>15</v>
      </c>
    </row>
    <row r="80" spans="3:14" x14ac:dyDescent="0.25">
      <c r="C80" s="69"/>
      <c r="D80" s="66"/>
      <c r="E80" s="67"/>
      <c r="F80" s="67"/>
      <c r="G80" s="66"/>
      <c r="H80" s="66"/>
      <c r="I80" s="66"/>
      <c r="J80" s="66"/>
      <c r="K80" s="67"/>
      <c r="L80" s="67"/>
      <c r="M80" s="67"/>
      <c r="N80" s="68"/>
    </row>
    <row r="81" spans="3:14" x14ac:dyDescent="0.25">
      <c r="C81" s="26">
        <v>42887</v>
      </c>
      <c r="D81" s="23">
        <v>400000</v>
      </c>
      <c r="E81" s="24">
        <v>0</v>
      </c>
      <c r="F81" s="23">
        <v>0</v>
      </c>
      <c r="G81" s="23">
        <v>400000</v>
      </c>
      <c r="H81" s="23">
        <v>0</v>
      </c>
      <c r="I81" s="23">
        <v>400000</v>
      </c>
      <c r="J81" s="10">
        <v>11</v>
      </c>
      <c r="K81" s="34">
        <v>5.0000000000000001E-4</v>
      </c>
      <c r="L81" s="17">
        <f>J81*0.5%</f>
        <v>5.5E-2</v>
      </c>
      <c r="M81" s="17">
        <f>I81*L81</f>
        <v>22000</v>
      </c>
      <c r="N81" s="18">
        <f>I81+M81</f>
        <v>422000</v>
      </c>
    </row>
    <row r="82" spans="3:14" x14ac:dyDescent="0.25">
      <c r="C82" s="26">
        <v>43070</v>
      </c>
      <c r="D82" s="23">
        <v>400000</v>
      </c>
      <c r="E82" s="24">
        <v>0</v>
      </c>
      <c r="F82" s="23">
        <v>0</v>
      </c>
      <c r="G82" s="23">
        <v>400000</v>
      </c>
      <c r="H82" s="23">
        <v>0</v>
      </c>
      <c r="I82" s="23">
        <v>400000</v>
      </c>
      <c r="J82" s="10">
        <v>10</v>
      </c>
      <c r="K82" s="34">
        <v>5.0000000000000001E-4</v>
      </c>
      <c r="L82" s="17">
        <f t="shared" ref="L82:L90" si="15">J82*0.5%</f>
        <v>0.05</v>
      </c>
      <c r="M82" s="17">
        <f t="shared" ref="M82:M91" si="16">I82*L82</f>
        <v>20000</v>
      </c>
      <c r="N82" s="18">
        <f t="shared" ref="N82:N91" si="17">I82+M82</f>
        <v>420000</v>
      </c>
    </row>
    <row r="83" spans="3:14" x14ac:dyDescent="0.25">
      <c r="C83" s="26">
        <v>43252</v>
      </c>
      <c r="D83" s="23">
        <v>400000</v>
      </c>
      <c r="E83" s="16">
        <v>5.8999999999999997E-2</v>
      </c>
      <c r="F83" s="21">
        <f>D83*E83</f>
        <v>23600</v>
      </c>
      <c r="G83" s="21">
        <f>D83+F83</f>
        <v>423600</v>
      </c>
      <c r="H83" s="23">
        <v>0</v>
      </c>
      <c r="I83" s="21">
        <f>D83+F83</f>
        <v>423600</v>
      </c>
      <c r="J83" s="10">
        <v>9</v>
      </c>
      <c r="K83" s="34">
        <v>5.0000000000000001E-4</v>
      </c>
      <c r="L83" s="17">
        <f t="shared" si="15"/>
        <v>4.4999999999999998E-2</v>
      </c>
      <c r="M83" s="17">
        <f t="shared" si="16"/>
        <v>19062</v>
      </c>
      <c r="N83" s="18">
        <f t="shared" si="17"/>
        <v>442662</v>
      </c>
    </row>
    <row r="84" spans="3:14" x14ac:dyDescent="0.25">
      <c r="C84" s="26">
        <v>43435</v>
      </c>
      <c r="D84" s="23">
        <v>400000</v>
      </c>
      <c r="E84" s="16">
        <v>5.8999999999999997E-2</v>
      </c>
      <c r="F84" s="21">
        <f>D84*E84</f>
        <v>23600</v>
      </c>
      <c r="G84" s="21">
        <f>D84+F84</f>
        <v>423600</v>
      </c>
      <c r="H84" s="23">
        <v>0</v>
      </c>
      <c r="I84" s="21">
        <f t="shared" ref="I84:I86" si="18">D84+F84</f>
        <v>423600</v>
      </c>
      <c r="J84" s="10">
        <v>8</v>
      </c>
      <c r="K84" s="34">
        <v>5.0000000000000001E-4</v>
      </c>
      <c r="L84" s="17">
        <f t="shared" si="15"/>
        <v>0.04</v>
      </c>
      <c r="M84" s="17">
        <f t="shared" si="16"/>
        <v>16944</v>
      </c>
      <c r="N84" s="18">
        <f t="shared" si="17"/>
        <v>440544</v>
      </c>
    </row>
    <row r="85" spans="3:14" x14ac:dyDescent="0.25">
      <c r="C85" s="26">
        <v>43617</v>
      </c>
      <c r="D85" s="21">
        <v>423600</v>
      </c>
      <c r="E85" s="16">
        <v>0.06</v>
      </c>
      <c r="F85" s="21">
        <f t="shared" ref="F85:F86" si="19">D85*E85</f>
        <v>25416</v>
      </c>
      <c r="G85" s="21">
        <f t="shared" ref="G85:G91" si="20">D85+F85</f>
        <v>449016</v>
      </c>
      <c r="H85" s="23">
        <v>0</v>
      </c>
      <c r="I85" s="21">
        <f t="shared" si="18"/>
        <v>449016</v>
      </c>
      <c r="J85" s="10">
        <v>7</v>
      </c>
      <c r="K85" s="34">
        <v>5.0000000000000001E-4</v>
      </c>
      <c r="L85" s="17">
        <f t="shared" si="15"/>
        <v>3.5000000000000003E-2</v>
      </c>
      <c r="M85" s="17">
        <f t="shared" si="16"/>
        <v>15715.560000000001</v>
      </c>
      <c r="N85" s="18">
        <f t="shared" si="17"/>
        <v>464731.56</v>
      </c>
    </row>
    <row r="86" spans="3:14" x14ac:dyDescent="0.25">
      <c r="C86" s="26">
        <v>43800</v>
      </c>
      <c r="D86" s="21">
        <v>423600</v>
      </c>
      <c r="E86" s="16">
        <v>0.06</v>
      </c>
      <c r="F86" s="21">
        <f t="shared" si="19"/>
        <v>25416</v>
      </c>
      <c r="G86" s="21">
        <f t="shared" si="20"/>
        <v>449016</v>
      </c>
      <c r="H86" s="23">
        <v>0</v>
      </c>
      <c r="I86" s="21">
        <f t="shared" si="18"/>
        <v>449016</v>
      </c>
      <c r="J86" s="10">
        <v>6</v>
      </c>
      <c r="K86" s="34">
        <v>5.0000000000000001E-4</v>
      </c>
      <c r="L86" s="17">
        <f t="shared" si="15"/>
        <v>0.03</v>
      </c>
      <c r="M86" s="17">
        <f t="shared" si="16"/>
        <v>13470.48</v>
      </c>
      <c r="N86" s="18">
        <f t="shared" si="17"/>
        <v>462486.48</v>
      </c>
    </row>
    <row r="87" spans="3:14" x14ac:dyDescent="0.25">
      <c r="C87" s="26">
        <v>43983</v>
      </c>
      <c r="D87" s="17">
        <v>449016</v>
      </c>
      <c r="E87" s="16">
        <v>0.06</v>
      </c>
      <c r="F87" s="21">
        <f>D87*E87</f>
        <v>26940.959999999999</v>
      </c>
      <c r="G87" s="21">
        <f t="shared" si="20"/>
        <v>475956.96</v>
      </c>
      <c r="H87" s="23">
        <v>0</v>
      </c>
      <c r="I87" s="21">
        <f>D87+F87</f>
        <v>475956.96</v>
      </c>
      <c r="J87" s="10">
        <v>5</v>
      </c>
      <c r="K87" s="34">
        <v>5.0000000000000001E-4</v>
      </c>
      <c r="L87" s="17">
        <f t="shared" si="15"/>
        <v>2.5000000000000001E-2</v>
      </c>
      <c r="M87" s="17">
        <f t="shared" si="16"/>
        <v>11898.924000000001</v>
      </c>
      <c r="N87" s="18">
        <f t="shared" si="17"/>
        <v>487855.88400000002</v>
      </c>
    </row>
    <row r="88" spans="3:14" x14ac:dyDescent="0.25">
      <c r="C88" s="26">
        <v>44166</v>
      </c>
      <c r="D88" s="17">
        <v>449016</v>
      </c>
      <c r="E88" s="16">
        <v>0.06</v>
      </c>
      <c r="F88" s="21">
        <f>D88*E88</f>
        <v>26940.959999999999</v>
      </c>
      <c r="G88" s="21">
        <f t="shared" si="20"/>
        <v>475956.96</v>
      </c>
      <c r="H88" s="23">
        <v>0</v>
      </c>
      <c r="I88" s="21">
        <f>D88+F88</f>
        <v>475956.96</v>
      </c>
      <c r="J88" s="10">
        <v>4</v>
      </c>
      <c r="K88" s="34">
        <v>5.0000000000000001E-4</v>
      </c>
      <c r="L88" s="17">
        <f t="shared" si="15"/>
        <v>0.02</v>
      </c>
      <c r="M88" s="17">
        <f t="shared" si="16"/>
        <v>9519.1392000000014</v>
      </c>
      <c r="N88" s="18">
        <f t="shared" si="17"/>
        <v>485476.0992</v>
      </c>
    </row>
    <row r="89" spans="3:14" x14ac:dyDescent="0.25">
      <c r="C89" s="26">
        <v>44348</v>
      </c>
      <c r="D89" s="17">
        <v>475956</v>
      </c>
      <c r="E89" s="16">
        <v>3.5000000000000003E-2</v>
      </c>
      <c r="F89" s="21">
        <f t="shared" ref="F89" si="21">D89*E89</f>
        <v>16658.460000000003</v>
      </c>
      <c r="G89" s="21">
        <f t="shared" si="20"/>
        <v>492614.46</v>
      </c>
      <c r="H89" s="23">
        <v>0</v>
      </c>
      <c r="I89" s="21">
        <f t="shared" ref="I89:I91" si="22">D89+F89</f>
        <v>492614.46</v>
      </c>
      <c r="J89" s="10">
        <v>3</v>
      </c>
      <c r="K89" s="34">
        <v>5.0000000000000001E-4</v>
      </c>
      <c r="L89" s="17">
        <f t="shared" si="15"/>
        <v>1.4999999999999999E-2</v>
      </c>
      <c r="M89" s="17">
        <f t="shared" si="16"/>
        <v>7389.2169000000004</v>
      </c>
      <c r="N89" s="18">
        <f t="shared" si="17"/>
        <v>500003.67690000002</v>
      </c>
    </row>
    <row r="90" spans="3:14" x14ac:dyDescent="0.25">
      <c r="C90" s="65">
        <v>44531</v>
      </c>
      <c r="D90" s="17">
        <v>475956</v>
      </c>
      <c r="E90" s="16">
        <v>3.5000000000000003E-2</v>
      </c>
      <c r="F90" s="21">
        <f>D90*E90</f>
        <v>16658.460000000003</v>
      </c>
      <c r="G90" s="21">
        <f t="shared" si="20"/>
        <v>492614.46</v>
      </c>
      <c r="H90" s="23">
        <v>0</v>
      </c>
      <c r="I90" s="21">
        <f t="shared" si="22"/>
        <v>492614.46</v>
      </c>
      <c r="J90" s="10">
        <v>2</v>
      </c>
      <c r="K90" s="34">
        <v>5.0000000000000001E-4</v>
      </c>
      <c r="L90" s="17">
        <f t="shared" si="15"/>
        <v>0.01</v>
      </c>
      <c r="M90" s="17">
        <f t="shared" si="16"/>
        <v>4926.1446000000005</v>
      </c>
      <c r="N90" s="17">
        <f t="shared" si="17"/>
        <v>497540.60460000002</v>
      </c>
    </row>
    <row r="91" spans="3:14" ht="15.75" thickBot="1" x14ac:dyDescent="0.3">
      <c r="C91" s="37">
        <v>44713</v>
      </c>
      <c r="D91" s="17">
        <v>492614</v>
      </c>
      <c r="E91" s="16">
        <v>0.1007</v>
      </c>
      <c r="F91" s="40">
        <f>D91*E91</f>
        <v>49606.229800000001</v>
      </c>
      <c r="G91" s="21">
        <f t="shared" si="20"/>
        <v>542220.22979999997</v>
      </c>
      <c r="H91" s="23">
        <v>0</v>
      </c>
      <c r="I91" s="40">
        <f t="shared" si="22"/>
        <v>542220.22979999997</v>
      </c>
      <c r="J91" s="10">
        <v>1</v>
      </c>
      <c r="K91" s="34">
        <v>5.0000000000000001E-4</v>
      </c>
      <c r="L91" s="17">
        <f>(J91)*0.5%</f>
        <v>5.0000000000000001E-3</v>
      </c>
      <c r="M91" s="45">
        <f t="shared" si="16"/>
        <v>2711.1011490000001</v>
      </c>
      <c r="N91" s="43">
        <f t="shared" si="17"/>
        <v>544931.33094899997</v>
      </c>
    </row>
    <row r="92" spans="3:14" ht="15.75" thickBot="1" x14ac:dyDescent="0.3">
      <c r="C92" s="38" t="s">
        <v>19</v>
      </c>
      <c r="D92" s="36"/>
      <c r="E92" s="39"/>
      <c r="F92" s="41">
        <f>SUM(F81:F91)</f>
        <v>234837.06979999997</v>
      </c>
      <c r="G92" s="36"/>
      <c r="H92" s="39"/>
      <c r="I92" s="41">
        <f>SUM(I81:I91)</f>
        <v>5024595.0697999997</v>
      </c>
      <c r="J92" s="22"/>
      <c r="K92" s="19"/>
      <c r="L92" s="42"/>
      <c r="M92" s="15">
        <f>SUM(M81:M91)</f>
        <v>143636.56584900001</v>
      </c>
      <c r="N92" s="15">
        <f>SUM(N81:N91)</f>
        <v>5168231.6356490003</v>
      </c>
    </row>
    <row r="94" spans="3:14" x14ac:dyDescent="0.25">
      <c r="F94" s="5"/>
    </row>
    <row r="95" spans="3:14" ht="15.75" thickBot="1" x14ac:dyDescent="0.3"/>
    <row r="96" spans="3:14" ht="37.9" customHeight="1" x14ac:dyDescent="0.3">
      <c r="C96" s="70" t="s">
        <v>20</v>
      </c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2"/>
    </row>
    <row r="97" spans="3:14" x14ac:dyDescent="0.25">
      <c r="C97" s="69" t="s">
        <v>18</v>
      </c>
      <c r="D97" s="67" t="s">
        <v>5</v>
      </c>
      <c r="E97" s="67" t="s">
        <v>6</v>
      </c>
      <c r="F97" s="67" t="s">
        <v>7</v>
      </c>
      <c r="G97" s="67" t="s">
        <v>8</v>
      </c>
      <c r="H97" s="67" t="s">
        <v>9</v>
      </c>
      <c r="I97" s="67" t="s">
        <v>10</v>
      </c>
      <c r="J97" s="66" t="s">
        <v>11</v>
      </c>
      <c r="K97" s="67" t="s">
        <v>12</v>
      </c>
      <c r="L97" s="67" t="s">
        <v>13</v>
      </c>
      <c r="M97" s="67" t="s">
        <v>14</v>
      </c>
      <c r="N97" s="68" t="s">
        <v>15</v>
      </c>
    </row>
    <row r="98" spans="3:14" x14ac:dyDescent="0.25">
      <c r="C98" s="69"/>
      <c r="D98" s="66"/>
      <c r="E98" s="67"/>
      <c r="F98" s="67"/>
      <c r="G98" s="66"/>
      <c r="H98" s="66"/>
      <c r="I98" s="66"/>
      <c r="J98" s="66"/>
      <c r="K98" s="67"/>
      <c r="L98" s="67"/>
      <c r="M98" s="67"/>
      <c r="N98" s="68"/>
    </row>
    <row r="99" spans="3:14" x14ac:dyDescent="0.25">
      <c r="C99" s="26">
        <v>42826</v>
      </c>
      <c r="D99" s="23">
        <v>250000</v>
      </c>
      <c r="E99" s="24">
        <v>0</v>
      </c>
      <c r="F99" s="23">
        <f>(D99*E99)</f>
        <v>0</v>
      </c>
      <c r="G99" s="23">
        <f>D99+F99</f>
        <v>250000</v>
      </c>
      <c r="H99" s="23">
        <v>0</v>
      </c>
      <c r="I99" s="23">
        <f>D99+F99</f>
        <v>250000</v>
      </c>
      <c r="J99" s="10">
        <v>12</v>
      </c>
      <c r="K99" s="20" t="s">
        <v>21</v>
      </c>
      <c r="L99" s="17">
        <f>J99*0.5%</f>
        <v>0.06</v>
      </c>
      <c r="M99" s="17">
        <f>I99*L99</f>
        <v>15000</v>
      </c>
      <c r="N99" s="13">
        <f>I99+M99</f>
        <v>265000</v>
      </c>
    </row>
    <row r="100" spans="3:14" x14ac:dyDescent="0.25">
      <c r="C100" s="26">
        <v>42887</v>
      </c>
      <c r="D100" s="23">
        <v>250000</v>
      </c>
      <c r="E100" s="24">
        <v>0</v>
      </c>
      <c r="F100" s="23">
        <f t="shared" ref="F100:F106" si="23">(D100*E100)</f>
        <v>0</v>
      </c>
      <c r="G100" s="23">
        <f t="shared" ref="G100:G106" si="24">D100+F100</f>
        <v>250000</v>
      </c>
      <c r="H100" s="23">
        <v>0</v>
      </c>
      <c r="I100" s="23">
        <f t="shared" ref="I100:I106" si="25">D100+F100</f>
        <v>250000</v>
      </c>
      <c r="J100" s="10">
        <v>11</v>
      </c>
      <c r="K100" s="20" t="s">
        <v>21</v>
      </c>
      <c r="L100" s="17">
        <f t="shared" ref="L100:L110" si="26">J100*0.5%</f>
        <v>5.5E-2</v>
      </c>
      <c r="M100" s="17">
        <f t="shared" ref="M100:M110" si="27">I100*L100</f>
        <v>13750</v>
      </c>
      <c r="N100" s="13">
        <f t="shared" ref="N100:N110" si="28">I100+M100</f>
        <v>263750</v>
      </c>
    </row>
    <row r="101" spans="3:14" x14ac:dyDescent="0.25">
      <c r="C101" s="26">
        <v>43101</v>
      </c>
      <c r="D101" s="23">
        <v>250000</v>
      </c>
      <c r="E101" s="16">
        <v>5.8999999999999997E-2</v>
      </c>
      <c r="F101" s="23">
        <f>D101*E101</f>
        <v>14750</v>
      </c>
      <c r="G101" s="23">
        <f t="shared" si="24"/>
        <v>264750</v>
      </c>
      <c r="H101" s="23">
        <v>0</v>
      </c>
      <c r="I101" s="23">
        <f t="shared" si="25"/>
        <v>264750</v>
      </c>
      <c r="J101" s="10">
        <v>10</v>
      </c>
      <c r="K101" s="20" t="s">
        <v>21</v>
      </c>
      <c r="L101" s="17">
        <f t="shared" si="26"/>
        <v>0.05</v>
      </c>
      <c r="M101" s="17">
        <f t="shared" si="27"/>
        <v>13237.5</v>
      </c>
      <c r="N101" s="13">
        <f t="shared" si="28"/>
        <v>277987.5</v>
      </c>
    </row>
    <row r="102" spans="3:14" x14ac:dyDescent="0.25">
      <c r="C102" s="26">
        <v>43252</v>
      </c>
      <c r="D102" s="23">
        <v>250000</v>
      </c>
      <c r="E102" s="16">
        <v>5.8999999999999997E-2</v>
      </c>
      <c r="F102" s="23">
        <f t="shared" si="23"/>
        <v>14750</v>
      </c>
      <c r="G102" s="23">
        <f t="shared" si="24"/>
        <v>264750</v>
      </c>
      <c r="H102" s="23">
        <v>0</v>
      </c>
      <c r="I102" s="23">
        <f t="shared" si="25"/>
        <v>264750</v>
      </c>
      <c r="J102" s="10">
        <v>9</v>
      </c>
      <c r="K102" s="20" t="s">
        <v>21</v>
      </c>
      <c r="L102" s="17">
        <f t="shared" si="26"/>
        <v>4.4999999999999998E-2</v>
      </c>
      <c r="M102" s="17">
        <f t="shared" si="27"/>
        <v>11913.75</v>
      </c>
      <c r="N102" s="13">
        <f t="shared" si="28"/>
        <v>276663.75</v>
      </c>
    </row>
    <row r="103" spans="3:14" x14ac:dyDescent="0.25">
      <c r="C103" s="26">
        <v>43466</v>
      </c>
      <c r="D103" s="23">
        <v>264750</v>
      </c>
      <c r="E103" s="16">
        <v>0.06</v>
      </c>
      <c r="F103" s="23">
        <f t="shared" si="23"/>
        <v>15885</v>
      </c>
      <c r="G103" s="23">
        <f t="shared" si="24"/>
        <v>280635</v>
      </c>
      <c r="H103" s="23">
        <v>0</v>
      </c>
      <c r="I103" s="23">
        <f t="shared" si="25"/>
        <v>280635</v>
      </c>
      <c r="J103" s="10">
        <v>8</v>
      </c>
      <c r="K103" s="20" t="s">
        <v>21</v>
      </c>
      <c r="L103" s="17">
        <f t="shared" si="26"/>
        <v>0.04</v>
      </c>
      <c r="M103" s="17">
        <f t="shared" si="27"/>
        <v>11225.4</v>
      </c>
      <c r="N103" s="13">
        <f t="shared" si="28"/>
        <v>291860.40000000002</v>
      </c>
    </row>
    <row r="104" spans="3:14" x14ac:dyDescent="0.25">
      <c r="C104" s="26">
        <v>43617</v>
      </c>
      <c r="D104" s="23">
        <v>264750</v>
      </c>
      <c r="E104" s="16">
        <v>0.06</v>
      </c>
      <c r="F104" s="23">
        <f t="shared" si="23"/>
        <v>15885</v>
      </c>
      <c r="G104" s="23">
        <f t="shared" si="24"/>
        <v>280635</v>
      </c>
      <c r="H104" s="23">
        <v>0</v>
      </c>
      <c r="I104" s="23">
        <f t="shared" si="25"/>
        <v>280635</v>
      </c>
      <c r="J104" s="10">
        <v>7</v>
      </c>
      <c r="K104" s="20" t="s">
        <v>21</v>
      </c>
      <c r="L104" s="17">
        <f t="shared" si="26"/>
        <v>3.5000000000000003E-2</v>
      </c>
      <c r="M104" s="17">
        <f t="shared" si="27"/>
        <v>9822.2250000000004</v>
      </c>
      <c r="N104" s="13">
        <f t="shared" si="28"/>
        <v>290457.22499999998</v>
      </c>
    </row>
    <row r="105" spans="3:14" x14ac:dyDescent="0.25">
      <c r="C105" s="26">
        <v>43831</v>
      </c>
      <c r="D105" s="23">
        <v>280635</v>
      </c>
      <c r="E105" s="16">
        <v>0.06</v>
      </c>
      <c r="F105" s="23">
        <f t="shared" si="23"/>
        <v>16838.099999999999</v>
      </c>
      <c r="G105" s="23">
        <f t="shared" si="24"/>
        <v>297473.09999999998</v>
      </c>
      <c r="H105" s="23">
        <v>0</v>
      </c>
      <c r="I105" s="23">
        <f t="shared" si="25"/>
        <v>297473.09999999998</v>
      </c>
      <c r="J105" s="10">
        <v>6</v>
      </c>
      <c r="K105" s="20" t="s">
        <v>21</v>
      </c>
      <c r="L105" s="17">
        <f t="shared" si="26"/>
        <v>0.03</v>
      </c>
      <c r="M105" s="17">
        <f t="shared" si="27"/>
        <v>8924.1929999999993</v>
      </c>
      <c r="N105" s="13">
        <f t="shared" si="28"/>
        <v>306397.29299999995</v>
      </c>
    </row>
    <row r="106" spans="3:14" x14ac:dyDescent="0.25">
      <c r="C106" s="26">
        <v>43983</v>
      </c>
      <c r="D106" s="23">
        <v>280635</v>
      </c>
      <c r="E106" s="16">
        <v>0.06</v>
      </c>
      <c r="F106" s="23">
        <f t="shared" si="23"/>
        <v>16838.099999999999</v>
      </c>
      <c r="G106" s="23">
        <f t="shared" si="24"/>
        <v>297473.09999999998</v>
      </c>
      <c r="H106" s="23">
        <v>0</v>
      </c>
      <c r="I106" s="23">
        <f t="shared" si="25"/>
        <v>297473.09999999998</v>
      </c>
      <c r="J106" s="10">
        <v>5</v>
      </c>
      <c r="K106" s="20" t="s">
        <v>21</v>
      </c>
      <c r="L106" s="17">
        <f t="shared" si="26"/>
        <v>2.5000000000000001E-2</v>
      </c>
      <c r="M106" s="17">
        <f t="shared" si="27"/>
        <v>7436.8274999999994</v>
      </c>
      <c r="N106" s="13">
        <f t="shared" si="28"/>
        <v>304909.92749999999</v>
      </c>
    </row>
    <row r="107" spans="3:14" x14ac:dyDescent="0.25">
      <c r="C107" s="26">
        <v>44197</v>
      </c>
      <c r="D107" s="25">
        <v>297473</v>
      </c>
      <c r="E107" s="16">
        <v>3.5000000000000003E-2</v>
      </c>
      <c r="F107" s="23">
        <f t="shared" ref="F107:F108" si="29">(D107*E107)</f>
        <v>10411.555</v>
      </c>
      <c r="G107" s="23">
        <f t="shared" ref="G107:G108" si="30">D107+F107</f>
        <v>307884.55499999999</v>
      </c>
      <c r="H107" s="23">
        <v>1</v>
      </c>
      <c r="I107" s="23">
        <f t="shared" ref="I107:I108" si="31">D107+F107</f>
        <v>307884.55499999999</v>
      </c>
      <c r="J107" s="10">
        <v>4</v>
      </c>
      <c r="K107" s="20" t="s">
        <v>21</v>
      </c>
      <c r="L107" s="17">
        <f t="shared" si="26"/>
        <v>0.02</v>
      </c>
      <c r="M107" s="17">
        <f t="shared" si="27"/>
        <v>6157.6911</v>
      </c>
      <c r="N107" s="13">
        <f t="shared" si="28"/>
        <v>314042.24609999999</v>
      </c>
    </row>
    <row r="108" spans="3:14" x14ac:dyDescent="0.25">
      <c r="C108" s="26">
        <v>44348</v>
      </c>
      <c r="D108" s="25">
        <v>297473</v>
      </c>
      <c r="E108" s="16">
        <v>3.5000000000000003E-2</v>
      </c>
      <c r="F108" s="23">
        <f t="shared" si="29"/>
        <v>10411.555</v>
      </c>
      <c r="G108" s="23">
        <f t="shared" si="30"/>
        <v>307884.55499999999</v>
      </c>
      <c r="H108" s="23">
        <v>2</v>
      </c>
      <c r="I108" s="23">
        <f t="shared" si="31"/>
        <v>307884.55499999999</v>
      </c>
      <c r="J108" s="10">
        <v>3</v>
      </c>
      <c r="K108" s="20" t="s">
        <v>21</v>
      </c>
      <c r="L108" s="17">
        <f t="shared" si="26"/>
        <v>1.4999999999999999E-2</v>
      </c>
      <c r="M108" s="17">
        <f t="shared" si="27"/>
        <v>4618.268325</v>
      </c>
      <c r="N108" s="13">
        <f t="shared" si="28"/>
        <v>312502.823325</v>
      </c>
    </row>
    <row r="109" spans="3:14" x14ac:dyDescent="0.25">
      <c r="C109" s="26">
        <v>44562</v>
      </c>
      <c r="D109" s="23">
        <v>307885</v>
      </c>
      <c r="E109" s="16">
        <v>0.1007</v>
      </c>
      <c r="F109" s="21">
        <f>(D109*E109)</f>
        <v>31004.019499999999</v>
      </c>
      <c r="G109" s="21">
        <f>D109+F109</f>
        <v>338889.01949999999</v>
      </c>
      <c r="H109" s="23">
        <v>0</v>
      </c>
      <c r="I109" s="21">
        <f>D109+F109</f>
        <v>338889.01949999999</v>
      </c>
      <c r="J109" s="10">
        <v>2</v>
      </c>
      <c r="K109" s="20" t="s">
        <v>21</v>
      </c>
      <c r="L109" s="17">
        <f t="shared" si="26"/>
        <v>0.01</v>
      </c>
      <c r="M109" s="17">
        <f t="shared" si="27"/>
        <v>3388.8901949999999</v>
      </c>
      <c r="N109" s="13">
        <f t="shared" si="28"/>
        <v>342277.90969499998</v>
      </c>
    </row>
    <row r="110" spans="3:14" ht="15.75" thickBot="1" x14ac:dyDescent="0.3">
      <c r="C110" s="37">
        <v>44713</v>
      </c>
      <c r="D110" s="23">
        <v>307885</v>
      </c>
      <c r="E110" s="16">
        <v>0.1007</v>
      </c>
      <c r="F110" s="40">
        <f>(D110*E110)</f>
        <v>31004.019499999999</v>
      </c>
      <c r="G110" s="21">
        <f>D110+F110</f>
        <v>338889.01949999999</v>
      </c>
      <c r="H110" s="23">
        <v>1</v>
      </c>
      <c r="I110" s="40">
        <f>D110+F110</f>
        <v>338889.01949999999</v>
      </c>
      <c r="J110" s="10">
        <v>1</v>
      </c>
      <c r="K110" s="20" t="s">
        <v>21</v>
      </c>
      <c r="L110" s="17">
        <f t="shared" si="26"/>
        <v>5.0000000000000001E-3</v>
      </c>
      <c r="M110" s="45">
        <f t="shared" si="27"/>
        <v>1694.4450975</v>
      </c>
      <c r="N110" s="14">
        <f t="shared" si="28"/>
        <v>340583.46459749999</v>
      </c>
    </row>
    <row r="111" spans="3:14" ht="15.75" thickBot="1" x14ac:dyDescent="0.3">
      <c r="C111" s="44" t="s">
        <v>19</v>
      </c>
      <c r="D111" s="22"/>
      <c r="E111" s="42"/>
      <c r="F111" s="41">
        <f>SUM(F101:F110)</f>
        <v>177777.34899999999</v>
      </c>
      <c r="G111" s="22"/>
      <c r="H111" s="42"/>
      <c r="I111" s="41">
        <f>SUM(I99:I110)</f>
        <v>3479263.3490000004</v>
      </c>
      <c r="J111" s="22"/>
      <c r="K111" s="19"/>
      <c r="L111" s="42"/>
      <c r="M111" s="15">
        <f>SUM(M99:M110)</f>
        <v>107169.1902175</v>
      </c>
      <c r="N111" s="46">
        <f>SUM(N99:N110)</f>
        <v>3586432.5392174996</v>
      </c>
    </row>
    <row r="112" spans="3:14" ht="15.75" thickBot="1" x14ac:dyDescent="0.3"/>
    <row r="113" spans="3:4" ht="15.75" thickBot="1" x14ac:dyDescent="0.3">
      <c r="C113" s="8" t="s">
        <v>22</v>
      </c>
      <c r="D113" s="2">
        <f>N75</f>
        <v>14011889.815149002</v>
      </c>
    </row>
    <row r="114" spans="3:4" ht="15.75" thickBot="1" x14ac:dyDescent="0.3">
      <c r="C114" s="9" t="s">
        <v>23</v>
      </c>
      <c r="D114" s="6">
        <f>N92</f>
        <v>5168231.6356490003</v>
      </c>
    </row>
    <row r="115" spans="3:4" ht="15.75" thickBot="1" x14ac:dyDescent="0.3">
      <c r="C115" s="7" t="s">
        <v>24</v>
      </c>
      <c r="D115" s="6">
        <f>N111</f>
        <v>3586432.5392174996</v>
      </c>
    </row>
    <row r="116" spans="3:4" ht="15.75" thickBot="1" x14ac:dyDescent="0.3">
      <c r="C116" s="1" t="s">
        <v>19</v>
      </c>
      <c r="D116" s="4">
        <f>SUM(D113:D115)</f>
        <v>22766553.990015499</v>
      </c>
    </row>
  </sheetData>
  <mergeCells count="42">
    <mergeCell ref="N4:N5"/>
    <mergeCell ref="J79:J80"/>
    <mergeCell ref="K79:K80"/>
    <mergeCell ref="L79:L80"/>
    <mergeCell ref="M79:M80"/>
    <mergeCell ref="N79:N80"/>
    <mergeCell ref="H4:H5"/>
    <mergeCell ref="J4:J5"/>
    <mergeCell ref="K4:K5"/>
    <mergeCell ref="L4:L5"/>
    <mergeCell ref="M4:M5"/>
    <mergeCell ref="C4:C5"/>
    <mergeCell ref="D4:D5"/>
    <mergeCell ref="E4:E5"/>
    <mergeCell ref="F4:F5"/>
    <mergeCell ref="G4:G5"/>
    <mergeCell ref="H97:H98"/>
    <mergeCell ref="I97:I98"/>
    <mergeCell ref="C96:N96"/>
    <mergeCell ref="C2:N2"/>
    <mergeCell ref="J3:N3"/>
    <mergeCell ref="I4:I5"/>
    <mergeCell ref="C79:C80"/>
    <mergeCell ref="E79:E80"/>
    <mergeCell ref="D79:D80"/>
    <mergeCell ref="F79:F80"/>
    <mergeCell ref="G79:G80"/>
    <mergeCell ref="H79:H80"/>
    <mergeCell ref="I79:I80"/>
    <mergeCell ref="C78:N78"/>
    <mergeCell ref="C3:F3"/>
    <mergeCell ref="G3:I3"/>
    <mergeCell ref="C97:C98"/>
    <mergeCell ref="D97:D98"/>
    <mergeCell ref="E97:E98"/>
    <mergeCell ref="F97:F98"/>
    <mergeCell ref="G97:G98"/>
    <mergeCell ref="J97:J98"/>
    <mergeCell ref="K97:K98"/>
    <mergeCell ref="L97:L98"/>
    <mergeCell ref="M97:M98"/>
    <mergeCell ref="N97:N98"/>
  </mergeCells>
  <phoneticPr fontId="5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Olaya Yate</dc:creator>
  <cp:keywords/>
  <dc:description/>
  <cp:lastModifiedBy>LUZ MILI LEAL ROA</cp:lastModifiedBy>
  <cp:revision/>
  <dcterms:created xsi:type="dcterms:W3CDTF">2022-09-06T13:50:54Z</dcterms:created>
  <dcterms:modified xsi:type="dcterms:W3CDTF">2022-11-25T12:59:01Z</dcterms:modified>
  <cp:category/>
  <cp:contentStatus/>
</cp:coreProperties>
</file>